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EB8A987D-3C13-493E-B4F4-44997008D5A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MND" sheetId="1" r:id="rId1"/>
    <sheet name="PURA" sheetId="2" r:id="rId2"/>
    <sheet name="PTPW" sheetId="3" r:id="rId3"/>
    <sheet name="TAMA" sheetId="4" r:id="rId4"/>
    <sheet name="IKAN" sheetId="5" r:id="rId5"/>
    <sheet name="AYLS" sheetId="6" r:id="rId6"/>
    <sheet name="DADA" sheetId="7" r:id="rId7"/>
    <sheet name="ASPI" sheetId="8" r:id="rId8"/>
    <sheet name="ESTA" sheetId="9" r:id="rId9"/>
    <sheet name="BESS" sheetId="10" r:id="rId10"/>
    <sheet name="AMAN" sheetId="11" r:id="rId11"/>
    <sheet name="CARE" sheetId="12" r:id="rId12"/>
    <sheet name="SAMF" sheetId="13" r:id="rId13"/>
    <sheet name="SBAT" sheetId="14" r:id="rId14"/>
    <sheet name="KBAG" sheetId="15" r:id="rId15"/>
    <sheet name="CBMF" sheetId="16" r:id="rId16"/>
    <sheet name="RONY" sheetId="17" r:id="rId17"/>
    <sheet name="CSMI" sheetId="18" r:id="rId18"/>
    <sheet name="BBSS" sheetId="19" r:id="rId19"/>
    <sheet name="BHAT" sheetId="20" r:id="rId20"/>
    <sheet name="EPAC" sheetId="21" r:id="rId21"/>
    <sheet name="UANG" sheetId="22" r:id="rId22"/>
    <sheet name="PGUN" sheetId="23" r:id="rId23"/>
    <sheet name="SOFA" sheetId="24" r:id="rId24"/>
    <sheet name="PPGL" sheetId="25" r:id="rId25"/>
    <sheet name="TOYS" sheetId="26" r:id="rId26"/>
    <sheet name="SGER" sheetId="27" r:id="rId27"/>
    <sheet name="TRJA" sheetId="28" r:id="rId28"/>
    <sheet name="PNGO" sheetId="29" r:id="rId29"/>
    <sheet name="SCNP" sheetId="30" r:id="rId30"/>
    <sheet name="BBSI" sheetId="31" r:id="rId31"/>
    <sheet name="KMDS" sheetId="32" r:id="rId32"/>
    <sheet name="PURI" sheetId="33" r:id="rId33"/>
    <sheet name="SOHO" sheetId="34" r:id="rId34"/>
    <sheet name="HOMI" sheetId="35" r:id="rId35"/>
    <sheet name="ROCK" sheetId="36" r:id="rId36"/>
    <sheet name="ENZO" sheetId="37" r:id="rId37"/>
    <sheet name="PLAN" sheetId="38" r:id="rId38"/>
    <sheet name="PTDU" sheetId="39" r:id="rId39"/>
    <sheet name="ATAP" sheetId="40" r:id="rId40"/>
    <sheet name="VICI" sheetId="41" r:id="rId41"/>
    <sheet name="PMMP" sheetId="42" r:id="rId42"/>
    <sheet name="WIFI" sheetId="43" r:id="rId43"/>
    <sheet name="FAPA" sheetId="44" r:id="rId44"/>
    <sheet name="DCII" sheetId="45" r:id="rId45"/>
    <sheet name="KETR" sheetId="46" r:id="rId46"/>
    <sheet name="DGNS" sheetId="47" r:id="rId47"/>
    <sheet name="UFOE" sheetId="48" r:id="rId48"/>
    <sheet name="BANK" sheetId="49" r:id="rId49"/>
    <sheet name="WMUU" sheetId="50" r:id="rId50"/>
    <sheet name="EDGE" sheetId="51" r:id="rId51"/>
    <sheet name="UNIQ" sheetId="52" r:id="rId52"/>
    <sheet name="BEBS" sheetId="53" r:id="rId53"/>
    <sheet name="SNLK" sheetId="54" r:id="rId54"/>
    <sheet name="ZYRX" sheetId="55" r:id="rId55"/>
    <sheet name="LFLO" sheetId="56" r:id="rId56"/>
    <sheet name="FIMP" sheetId="57" r:id="rId57"/>
    <sheet name="TAPG" sheetId="58" r:id="rId58"/>
    <sheet name="NPGF" sheetId="59" r:id="rId59"/>
    <sheet name="LUCY" sheetId="60" r:id="rId60"/>
    <sheet name="ADCP" sheetId="61" r:id="rId61"/>
    <sheet name="HOPE" sheetId="62" r:id="rId6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62" l="1"/>
  <c r="P37" i="62"/>
  <c r="O37" i="62"/>
  <c r="N37" i="62"/>
  <c r="M37" i="62"/>
  <c r="L37" i="62"/>
  <c r="K37" i="62"/>
  <c r="J37" i="62"/>
  <c r="I37" i="62"/>
  <c r="H37" i="62"/>
  <c r="E37" i="62"/>
  <c r="D37" i="62"/>
  <c r="Q36" i="62"/>
  <c r="P36" i="62"/>
  <c r="O36" i="62"/>
  <c r="N36" i="62"/>
  <c r="M36" i="62"/>
  <c r="L36" i="62"/>
  <c r="K36" i="62"/>
  <c r="J36" i="62"/>
  <c r="I36" i="62"/>
  <c r="H36" i="62"/>
  <c r="E36" i="62"/>
  <c r="D36" i="62"/>
  <c r="Q35" i="62"/>
  <c r="P35" i="62"/>
  <c r="O35" i="62"/>
  <c r="N35" i="62"/>
  <c r="M35" i="62"/>
  <c r="L35" i="62"/>
  <c r="K35" i="62"/>
  <c r="J35" i="62"/>
  <c r="I35" i="62"/>
  <c r="E35" i="62"/>
  <c r="D35" i="62"/>
  <c r="H35" i="62" s="1"/>
  <c r="Q34" i="62"/>
  <c r="P34" i="62"/>
  <c r="O34" i="62"/>
  <c r="N34" i="62"/>
  <c r="M34" i="62"/>
  <c r="L34" i="62"/>
  <c r="K34" i="62"/>
  <c r="J34" i="62"/>
  <c r="I34" i="62"/>
  <c r="E34" i="62"/>
  <c r="D34" i="62"/>
  <c r="H34" i="62" s="1"/>
  <c r="Q33" i="62"/>
  <c r="P33" i="62"/>
  <c r="O33" i="62"/>
  <c r="N33" i="62"/>
  <c r="M33" i="62"/>
  <c r="L33" i="62"/>
  <c r="K33" i="62"/>
  <c r="J33" i="62"/>
  <c r="I33" i="62"/>
  <c r="E33" i="62"/>
  <c r="D33" i="62"/>
  <c r="H33" i="62" s="1"/>
  <c r="Q32" i="62"/>
  <c r="P32" i="62"/>
  <c r="O32" i="62"/>
  <c r="N32" i="62"/>
  <c r="M32" i="62"/>
  <c r="L32" i="62"/>
  <c r="K32" i="62"/>
  <c r="J32" i="62"/>
  <c r="I32" i="62"/>
  <c r="E32" i="62"/>
  <c r="D32" i="62"/>
  <c r="H32" i="62" s="1"/>
  <c r="Q25" i="62"/>
  <c r="P25" i="62"/>
  <c r="O25" i="62"/>
  <c r="N25" i="62"/>
  <c r="M25" i="62"/>
  <c r="L25" i="62"/>
  <c r="L29" i="62" s="1"/>
  <c r="K25" i="62"/>
  <c r="K29" i="62" s="1"/>
  <c r="J25" i="62"/>
  <c r="I25" i="62"/>
  <c r="E25" i="62"/>
  <c r="D25" i="62"/>
  <c r="H25" i="62" s="1"/>
  <c r="H29" i="62" s="1"/>
  <c r="Q21" i="62"/>
  <c r="P21" i="62"/>
  <c r="O21" i="62"/>
  <c r="N21" i="62"/>
  <c r="M21" i="62"/>
  <c r="L21" i="62"/>
  <c r="K21" i="62"/>
  <c r="J21" i="62"/>
  <c r="I21" i="62"/>
  <c r="E21" i="62"/>
  <c r="D21" i="62"/>
  <c r="Q16" i="62"/>
  <c r="P16" i="62"/>
  <c r="O16" i="62"/>
  <c r="N16" i="62"/>
  <c r="M16" i="62"/>
  <c r="L16" i="62"/>
  <c r="K16" i="62"/>
  <c r="J16" i="62"/>
  <c r="I16" i="62"/>
  <c r="E16" i="62"/>
  <c r="D16" i="62"/>
  <c r="H16" i="62" s="1"/>
  <c r="Q15" i="62"/>
  <c r="P15" i="62"/>
  <c r="O15" i="62"/>
  <c r="N15" i="62"/>
  <c r="M15" i="62"/>
  <c r="L15" i="62"/>
  <c r="K15" i="62"/>
  <c r="J15" i="62"/>
  <c r="I15" i="62"/>
  <c r="E15" i="62"/>
  <c r="D15" i="62"/>
  <c r="H15" i="62" s="1"/>
  <c r="Q14" i="62"/>
  <c r="P14" i="62"/>
  <c r="O14" i="62"/>
  <c r="N14" i="62"/>
  <c r="M14" i="62"/>
  <c r="L14" i="62"/>
  <c r="K14" i="62"/>
  <c r="J14" i="62"/>
  <c r="I14" i="62"/>
  <c r="E14" i="62"/>
  <c r="D14" i="62"/>
  <c r="H14" i="62" s="1"/>
  <c r="Q13" i="62"/>
  <c r="P13" i="62"/>
  <c r="O13" i="62"/>
  <c r="N13" i="62"/>
  <c r="M13" i="62"/>
  <c r="L13" i="62"/>
  <c r="K13" i="62"/>
  <c r="J13" i="62"/>
  <c r="I13" i="62"/>
  <c r="E13" i="62"/>
  <c r="D13" i="62"/>
  <c r="H13" i="62" s="1"/>
  <c r="Q12" i="62"/>
  <c r="P12" i="62"/>
  <c r="O12" i="62"/>
  <c r="N12" i="62"/>
  <c r="M12" i="62"/>
  <c r="L12" i="62"/>
  <c r="K12" i="62"/>
  <c r="J12" i="62"/>
  <c r="I12" i="62"/>
  <c r="E12" i="62"/>
  <c r="D12" i="62"/>
  <c r="H12" i="62" s="1"/>
  <c r="Q11" i="62"/>
  <c r="P11" i="62"/>
  <c r="O11" i="62"/>
  <c r="N11" i="62"/>
  <c r="M11" i="62"/>
  <c r="L11" i="62"/>
  <c r="K11" i="62"/>
  <c r="J11" i="62"/>
  <c r="I11" i="62"/>
  <c r="E11" i="62"/>
  <c r="D11" i="62"/>
  <c r="H11" i="62" s="1"/>
  <c r="Q9" i="62"/>
  <c r="P9" i="62"/>
  <c r="O9" i="62"/>
  <c r="N9" i="62"/>
  <c r="M9" i="62"/>
  <c r="L9" i="62"/>
  <c r="K9" i="62"/>
  <c r="J9" i="62"/>
  <c r="I9" i="62"/>
  <c r="E9" i="62"/>
  <c r="D9" i="62"/>
  <c r="Q8" i="62"/>
  <c r="P8" i="62"/>
  <c r="O8" i="62"/>
  <c r="N8" i="62"/>
  <c r="M8" i="62"/>
  <c r="L8" i="62"/>
  <c r="K8" i="62"/>
  <c r="J8" i="62"/>
  <c r="I8" i="62"/>
  <c r="E8" i="62"/>
  <c r="D8" i="62"/>
  <c r="H8" i="62" s="1"/>
  <c r="Q7" i="62"/>
  <c r="P7" i="62"/>
  <c r="O7" i="62"/>
  <c r="N7" i="62"/>
  <c r="M7" i="62"/>
  <c r="L7" i="62"/>
  <c r="K7" i="62"/>
  <c r="J7" i="62"/>
  <c r="I7" i="62"/>
  <c r="E7" i="62"/>
  <c r="D7" i="62"/>
  <c r="H7" i="62" s="1"/>
  <c r="Q6" i="62"/>
  <c r="P6" i="62"/>
  <c r="O6" i="62"/>
  <c r="N6" i="62"/>
  <c r="M6" i="62"/>
  <c r="L6" i="62"/>
  <c r="K6" i="62"/>
  <c r="J6" i="62"/>
  <c r="I6" i="62"/>
  <c r="E6" i="62"/>
  <c r="D6" i="62"/>
  <c r="H6" i="62" s="1"/>
  <c r="Q5" i="62"/>
  <c r="Q23" i="62" s="1"/>
  <c r="P5" i="62"/>
  <c r="P23" i="62" s="1"/>
  <c r="O5" i="62"/>
  <c r="O23" i="62" s="1"/>
  <c r="N5" i="62"/>
  <c r="N23" i="62" s="1"/>
  <c r="M5" i="62"/>
  <c r="M23" i="62" s="1"/>
  <c r="L5" i="62"/>
  <c r="L23" i="62" s="1"/>
  <c r="K5" i="62"/>
  <c r="K23" i="62" s="1"/>
  <c r="J5" i="62"/>
  <c r="J23" i="62" s="1"/>
  <c r="I5" i="62"/>
  <c r="I23" i="62" s="1"/>
  <c r="E5" i="62"/>
  <c r="E23" i="62" s="1"/>
  <c r="D5" i="62"/>
  <c r="Q4" i="62"/>
  <c r="Q27" i="62" s="1"/>
  <c r="P4" i="62"/>
  <c r="P27" i="62" s="1"/>
  <c r="O4" i="62"/>
  <c r="O27" i="62" s="1"/>
  <c r="N4" i="62"/>
  <c r="N27" i="62" s="1"/>
  <c r="M4" i="62"/>
  <c r="M27" i="62" s="1"/>
  <c r="L4" i="62"/>
  <c r="L27" i="62" s="1"/>
  <c r="L30" i="62" s="1"/>
  <c r="K4" i="62"/>
  <c r="K27" i="62" s="1"/>
  <c r="K30" i="62" s="1"/>
  <c r="J4" i="62"/>
  <c r="J27" i="62" s="1"/>
  <c r="I4" i="62"/>
  <c r="I27" i="62" s="1"/>
  <c r="E4" i="62"/>
  <c r="E27" i="62" s="1"/>
  <c r="D4" i="62"/>
  <c r="H3" i="62"/>
  <c r="Q2" i="62"/>
  <c r="Q20" i="62" s="1"/>
  <c r="P2" i="62"/>
  <c r="P20" i="62" s="1"/>
  <c r="O2" i="62"/>
  <c r="O20" i="62" s="1"/>
  <c r="N2" i="62"/>
  <c r="N20" i="62" s="1"/>
  <c r="M2" i="62"/>
  <c r="M20" i="62" s="1"/>
  <c r="L2" i="62"/>
  <c r="L20" i="62" s="1"/>
  <c r="K2" i="62"/>
  <c r="K20" i="62" s="1"/>
  <c r="J2" i="62"/>
  <c r="J20" i="62" s="1"/>
  <c r="I2" i="62"/>
  <c r="I20" i="62" s="1"/>
  <c r="E2" i="62"/>
  <c r="E20" i="62" s="1"/>
  <c r="D2" i="62"/>
  <c r="H2" i="62" s="1"/>
  <c r="P37" i="61"/>
  <c r="O37" i="61"/>
  <c r="N37" i="61"/>
  <c r="M37" i="61"/>
  <c r="L37" i="61"/>
  <c r="K37" i="61"/>
  <c r="J37" i="61"/>
  <c r="I37" i="61"/>
  <c r="H37" i="61"/>
  <c r="E37" i="61"/>
  <c r="D37" i="61"/>
  <c r="P36" i="61"/>
  <c r="O36" i="61"/>
  <c r="N36" i="61"/>
  <c r="M36" i="61"/>
  <c r="L36" i="61"/>
  <c r="K36" i="61"/>
  <c r="J36" i="61"/>
  <c r="I36" i="61"/>
  <c r="H36" i="61"/>
  <c r="E36" i="61"/>
  <c r="D36" i="61"/>
  <c r="P35" i="61"/>
  <c r="O35" i="61"/>
  <c r="N35" i="61"/>
  <c r="M35" i="61"/>
  <c r="L35" i="61"/>
  <c r="K35" i="61"/>
  <c r="J35" i="61"/>
  <c r="I35" i="61"/>
  <c r="E35" i="61"/>
  <c r="D35" i="61"/>
  <c r="H35" i="61" s="1"/>
  <c r="P34" i="61"/>
  <c r="O34" i="61"/>
  <c r="N34" i="61"/>
  <c r="M34" i="61"/>
  <c r="L34" i="61"/>
  <c r="K34" i="61"/>
  <c r="J34" i="61"/>
  <c r="I34" i="61"/>
  <c r="E34" i="61"/>
  <c r="D34" i="61"/>
  <c r="H34" i="61" s="1"/>
  <c r="P33" i="61"/>
  <c r="O33" i="61"/>
  <c r="N33" i="61"/>
  <c r="M33" i="61"/>
  <c r="L33" i="61"/>
  <c r="K33" i="61"/>
  <c r="J33" i="61"/>
  <c r="I33" i="61"/>
  <c r="E33" i="61"/>
  <c r="D33" i="61"/>
  <c r="H33" i="61" s="1"/>
  <c r="P32" i="61"/>
  <c r="O32" i="61"/>
  <c r="N32" i="61"/>
  <c r="M32" i="61"/>
  <c r="L32" i="61"/>
  <c r="K32" i="61"/>
  <c r="J32" i="61"/>
  <c r="I32" i="61"/>
  <c r="E32" i="61"/>
  <c r="D32" i="61"/>
  <c r="H32" i="61" s="1"/>
  <c r="P25" i="61"/>
  <c r="O25" i="61"/>
  <c r="N25" i="61"/>
  <c r="M25" i="61"/>
  <c r="L25" i="61"/>
  <c r="K25" i="61"/>
  <c r="K29" i="61" s="1"/>
  <c r="J25" i="61"/>
  <c r="I25" i="61"/>
  <c r="E25" i="61"/>
  <c r="D25" i="61"/>
  <c r="H25" i="61" s="1"/>
  <c r="H29" i="61" s="1"/>
  <c r="P21" i="61"/>
  <c r="O21" i="61"/>
  <c r="N21" i="61"/>
  <c r="M21" i="61"/>
  <c r="L21" i="61"/>
  <c r="K21" i="61"/>
  <c r="J21" i="61"/>
  <c r="I21" i="61"/>
  <c r="E21" i="61"/>
  <c r="D21" i="61"/>
  <c r="H21" i="61" s="1"/>
  <c r="P16" i="61"/>
  <c r="O16" i="61"/>
  <c r="N16" i="61"/>
  <c r="M16" i="61"/>
  <c r="L16" i="61"/>
  <c r="K16" i="61"/>
  <c r="J16" i="61"/>
  <c r="I16" i="61"/>
  <c r="E16" i="61"/>
  <c r="D16" i="61"/>
  <c r="H16" i="61" s="1"/>
  <c r="P15" i="61"/>
  <c r="O15" i="61"/>
  <c r="N15" i="61"/>
  <c r="M15" i="61"/>
  <c r="L15" i="61"/>
  <c r="K15" i="61"/>
  <c r="J15" i="61"/>
  <c r="I15" i="61"/>
  <c r="E15" i="61"/>
  <c r="D15" i="61"/>
  <c r="H15" i="61" s="1"/>
  <c r="P14" i="61"/>
  <c r="O14" i="61"/>
  <c r="N14" i="61"/>
  <c r="M14" i="61"/>
  <c r="L14" i="61"/>
  <c r="K14" i="61"/>
  <c r="J14" i="61"/>
  <c r="I14" i="61"/>
  <c r="E14" i="61"/>
  <c r="D14" i="61"/>
  <c r="H14" i="61" s="1"/>
  <c r="P13" i="61"/>
  <c r="O13" i="61"/>
  <c r="N13" i="61"/>
  <c r="M13" i="61"/>
  <c r="L13" i="61"/>
  <c r="K13" i="61"/>
  <c r="J13" i="61"/>
  <c r="I13" i="61"/>
  <c r="E13" i="61"/>
  <c r="D13" i="61"/>
  <c r="H13" i="61" s="1"/>
  <c r="P12" i="61"/>
  <c r="O12" i="61"/>
  <c r="N12" i="61"/>
  <c r="M12" i="61"/>
  <c r="L12" i="61"/>
  <c r="K12" i="61"/>
  <c r="J12" i="61"/>
  <c r="I12" i="61"/>
  <c r="E12" i="61"/>
  <c r="D12" i="61"/>
  <c r="H12" i="61" s="1"/>
  <c r="P11" i="61"/>
  <c r="O11" i="61"/>
  <c r="N11" i="61"/>
  <c r="M11" i="61"/>
  <c r="L11" i="61"/>
  <c r="K11" i="61"/>
  <c r="J11" i="61"/>
  <c r="I11" i="61"/>
  <c r="E11" i="61"/>
  <c r="D11" i="61"/>
  <c r="H11" i="61" s="1"/>
  <c r="P9" i="61"/>
  <c r="O9" i="61"/>
  <c r="N9" i="61"/>
  <c r="M9" i="61"/>
  <c r="L9" i="61"/>
  <c r="K9" i="61"/>
  <c r="J9" i="61"/>
  <c r="I9" i="61"/>
  <c r="E9" i="61"/>
  <c r="D9" i="61"/>
  <c r="P8" i="61"/>
  <c r="O8" i="61"/>
  <c r="N8" i="61"/>
  <c r="M8" i="61"/>
  <c r="L8" i="61"/>
  <c r="K8" i="61"/>
  <c r="J8" i="61"/>
  <c r="I8" i="61"/>
  <c r="E8" i="61"/>
  <c r="D8" i="61"/>
  <c r="H8" i="61" s="1"/>
  <c r="P7" i="61"/>
  <c r="O7" i="61"/>
  <c r="N7" i="61"/>
  <c r="M7" i="61"/>
  <c r="L7" i="61"/>
  <c r="K7" i="61"/>
  <c r="J7" i="61"/>
  <c r="I7" i="61"/>
  <c r="E7" i="61"/>
  <c r="D7" i="61"/>
  <c r="H7" i="61" s="1"/>
  <c r="P6" i="61"/>
  <c r="O6" i="61"/>
  <c r="N6" i="61"/>
  <c r="M6" i="61"/>
  <c r="L6" i="61"/>
  <c r="K6" i="61"/>
  <c r="J6" i="61"/>
  <c r="I6" i="61"/>
  <c r="E6" i="61"/>
  <c r="D6" i="61"/>
  <c r="H6" i="61" s="1"/>
  <c r="P5" i="61"/>
  <c r="P23" i="61" s="1"/>
  <c r="O5" i="61"/>
  <c r="O23" i="61" s="1"/>
  <c r="N5" i="61"/>
  <c r="N23" i="61" s="1"/>
  <c r="M5" i="61"/>
  <c r="M23" i="61" s="1"/>
  <c r="L5" i="61"/>
  <c r="L23" i="61" s="1"/>
  <c r="L24" i="61" s="1"/>
  <c r="K5" i="61"/>
  <c r="K23" i="61" s="1"/>
  <c r="J5" i="61"/>
  <c r="J23" i="61" s="1"/>
  <c r="I5" i="61"/>
  <c r="I23" i="61" s="1"/>
  <c r="E5" i="61"/>
  <c r="E23" i="61" s="1"/>
  <c r="D5" i="61"/>
  <c r="P4" i="61"/>
  <c r="P27" i="61" s="1"/>
  <c r="O4" i="61"/>
  <c r="O27" i="61" s="1"/>
  <c r="N4" i="61"/>
  <c r="N27" i="61" s="1"/>
  <c r="M4" i="61"/>
  <c r="M27" i="61" s="1"/>
  <c r="L4" i="61"/>
  <c r="L27" i="61" s="1"/>
  <c r="K4" i="61"/>
  <c r="K27" i="61" s="1"/>
  <c r="K30" i="61" s="1"/>
  <c r="J4" i="61"/>
  <c r="J27" i="61" s="1"/>
  <c r="I4" i="61"/>
  <c r="I27" i="61" s="1"/>
  <c r="E4" i="61"/>
  <c r="E27" i="61" s="1"/>
  <c r="D4" i="61"/>
  <c r="H3" i="61"/>
  <c r="P2" i="61"/>
  <c r="P20" i="61" s="1"/>
  <c r="O2" i="61"/>
  <c r="O20" i="61" s="1"/>
  <c r="N2" i="61"/>
  <c r="N20" i="61" s="1"/>
  <c r="M2" i="61"/>
  <c r="M20" i="61" s="1"/>
  <c r="L2" i="61"/>
  <c r="L20" i="61" s="1"/>
  <c r="K2" i="61"/>
  <c r="K20" i="61" s="1"/>
  <c r="J2" i="61"/>
  <c r="J20" i="61" s="1"/>
  <c r="I2" i="61"/>
  <c r="I20" i="61" s="1"/>
  <c r="E2" i="61"/>
  <c r="E20" i="61" s="1"/>
  <c r="D2" i="61"/>
  <c r="O37" i="60"/>
  <c r="N37" i="60"/>
  <c r="M37" i="60"/>
  <c r="L37" i="60"/>
  <c r="K37" i="60"/>
  <c r="J37" i="60"/>
  <c r="I37" i="60"/>
  <c r="H37" i="60"/>
  <c r="E37" i="60"/>
  <c r="D37" i="60"/>
  <c r="O36" i="60"/>
  <c r="N36" i="60"/>
  <c r="M36" i="60"/>
  <c r="L36" i="60"/>
  <c r="K36" i="60"/>
  <c r="J36" i="60"/>
  <c r="I36" i="60"/>
  <c r="H36" i="60"/>
  <c r="E36" i="60"/>
  <c r="D36" i="60"/>
  <c r="O35" i="60"/>
  <c r="N35" i="60"/>
  <c r="M35" i="60"/>
  <c r="L35" i="60"/>
  <c r="K35" i="60"/>
  <c r="J35" i="60"/>
  <c r="I35" i="60"/>
  <c r="E35" i="60"/>
  <c r="D35" i="60"/>
  <c r="H35" i="60" s="1"/>
  <c r="O34" i="60"/>
  <c r="N34" i="60"/>
  <c r="M34" i="60"/>
  <c r="L34" i="60"/>
  <c r="K34" i="60"/>
  <c r="J34" i="60"/>
  <c r="I34" i="60"/>
  <c r="E34" i="60"/>
  <c r="D34" i="60"/>
  <c r="H34" i="60" s="1"/>
  <c r="O33" i="60"/>
  <c r="N33" i="60"/>
  <c r="M33" i="60"/>
  <c r="L33" i="60"/>
  <c r="K33" i="60"/>
  <c r="J33" i="60"/>
  <c r="I33" i="60"/>
  <c r="E33" i="60"/>
  <c r="D33" i="60"/>
  <c r="H33" i="60" s="1"/>
  <c r="O32" i="60"/>
  <c r="N32" i="60"/>
  <c r="M32" i="60"/>
  <c r="L32" i="60"/>
  <c r="K32" i="60"/>
  <c r="J32" i="60"/>
  <c r="I32" i="60"/>
  <c r="E32" i="60"/>
  <c r="D32" i="60"/>
  <c r="H32" i="60" s="1"/>
  <c r="O25" i="60"/>
  <c r="N25" i="60"/>
  <c r="M25" i="60"/>
  <c r="L25" i="60"/>
  <c r="K25" i="60"/>
  <c r="J25" i="60"/>
  <c r="I25" i="60"/>
  <c r="E25" i="60"/>
  <c r="D25" i="60"/>
  <c r="H25" i="60" s="1"/>
  <c r="H29" i="60" s="1"/>
  <c r="O21" i="60"/>
  <c r="N21" i="60"/>
  <c r="M21" i="60"/>
  <c r="L21" i="60"/>
  <c r="K21" i="60"/>
  <c r="J21" i="60"/>
  <c r="I21" i="60"/>
  <c r="E21" i="60"/>
  <c r="D21" i="60"/>
  <c r="O16" i="60"/>
  <c r="N16" i="60"/>
  <c r="M16" i="60"/>
  <c r="L16" i="60"/>
  <c r="K16" i="60"/>
  <c r="J16" i="60"/>
  <c r="I16" i="60"/>
  <c r="E16" i="60"/>
  <c r="D16" i="60"/>
  <c r="H16" i="60" s="1"/>
  <c r="O15" i="60"/>
  <c r="N15" i="60"/>
  <c r="M15" i="60"/>
  <c r="L15" i="60"/>
  <c r="K15" i="60"/>
  <c r="J15" i="60"/>
  <c r="I15" i="60"/>
  <c r="E15" i="60"/>
  <c r="D15" i="60"/>
  <c r="H15" i="60" s="1"/>
  <c r="O14" i="60"/>
  <c r="N14" i="60"/>
  <c r="M14" i="60"/>
  <c r="L14" i="60"/>
  <c r="K14" i="60"/>
  <c r="J14" i="60"/>
  <c r="I14" i="60"/>
  <c r="E14" i="60"/>
  <c r="D14" i="60"/>
  <c r="H14" i="60" s="1"/>
  <c r="O13" i="60"/>
  <c r="N13" i="60"/>
  <c r="M13" i="60"/>
  <c r="L13" i="60"/>
  <c r="K13" i="60"/>
  <c r="J13" i="60"/>
  <c r="I13" i="60"/>
  <c r="E13" i="60"/>
  <c r="D13" i="60"/>
  <c r="H13" i="60" s="1"/>
  <c r="O12" i="60"/>
  <c r="N12" i="60"/>
  <c r="M12" i="60"/>
  <c r="L12" i="60"/>
  <c r="K12" i="60"/>
  <c r="J12" i="60"/>
  <c r="I12" i="60"/>
  <c r="E12" i="60"/>
  <c r="D12" i="60"/>
  <c r="H12" i="60" s="1"/>
  <c r="O11" i="60"/>
  <c r="N11" i="60"/>
  <c r="M11" i="60"/>
  <c r="L11" i="60"/>
  <c r="K11" i="60"/>
  <c r="J11" i="60"/>
  <c r="I11" i="60"/>
  <c r="E11" i="60"/>
  <c r="D11" i="60"/>
  <c r="H11" i="60" s="1"/>
  <c r="O9" i="60"/>
  <c r="N9" i="60"/>
  <c r="M9" i="60"/>
  <c r="L9" i="60"/>
  <c r="K9" i="60"/>
  <c r="J9" i="60"/>
  <c r="I9" i="60"/>
  <c r="E9" i="60"/>
  <c r="D9" i="60"/>
  <c r="O8" i="60"/>
  <c r="N8" i="60"/>
  <c r="M8" i="60"/>
  <c r="L8" i="60"/>
  <c r="K8" i="60"/>
  <c r="J8" i="60"/>
  <c r="I8" i="60"/>
  <c r="E8" i="60"/>
  <c r="D8" i="60"/>
  <c r="H8" i="60" s="1"/>
  <c r="O7" i="60"/>
  <c r="N7" i="60"/>
  <c r="M7" i="60"/>
  <c r="L7" i="60"/>
  <c r="K7" i="60"/>
  <c r="J7" i="60"/>
  <c r="I7" i="60"/>
  <c r="E7" i="60"/>
  <c r="D7" i="60"/>
  <c r="H7" i="60" s="1"/>
  <c r="O6" i="60"/>
  <c r="N6" i="60"/>
  <c r="M6" i="60"/>
  <c r="L6" i="60"/>
  <c r="K6" i="60"/>
  <c r="J6" i="60"/>
  <c r="I6" i="60"/>
  <c r="E6" i="60"/>
  <c r="D6" i="60"/>
  <c r="H6" i="60" s="1"/>
  <c r="O5" i="60"/>
  <c r="O23" i="60" s="1"/>
  <c r="N5" i="60"/>
  <c r="N23" i="60" s="1"/>
  <c r="M5" i="60"/>
  <c r="M23" i="60" s="1"/>
  <c r="L5" i="60"/>
  <c r="L23" i="60" s="1"/>
  <c r="L24" i="60" s="1"/>
  <c r="K5" i="60"/>
  <c r="K23" i="60" s="1"/>
  <c r="K24" i="60" s="1"/>
  <c r="J5" i="60"/>
  <c r="J23" i="60" s="1"/>
  <c r="I5" i="60"/>
  <c r="I23" i="60" s="1"/>
  <c r="E5" i="60"/>
  <c r="E23" i="60" s="1"/>
  <c r="D5" i="60"/>
  <c r="O4" i="60"/>
  <c r="O27" i="60" s="1"/>
  <c r="N4" i="60"/>
  <c r="N27" i="60" s="1"/>
  <c r="M4" i="60"/>
  <c r="M27" i="60" s="1"/>
  <c r="L4" i="60"/>
  <c r="L27" i="60" s="1"/>
  <c r="K4" i="60"/>
  <c r="K27" i="60" s="1"/>
  <c r="J4" i="60"/>
  <c r="J27" i="60" s="1"/>
  <c r="I4" i="60"/>
  <c r="I27" i="60" s="1"/>
  <c r="E4" i="60"/>
  <c r="E27" i="60" s="1"/>
  <c r="D4" i="60"/>
  <c r="H3" i="60"/>
  <c r="O2" i="60"/>
  <c r="O20" i="60" s="1"/>
  <c r="N2" i="60"/>
  <c r="N20" i="60" s="1"/>
  <c r="M2" i="60"/>
  <c r="M20" i="60" s="1"/>
  <c r="L2" i="60"/>
  <c r="L20" i="60" s="1"/>
  <c r="K2" i="60"/>
  <c r="K20" i="60" s="1"/>
  <c r="J2" i="60"/>
  <c r="J20" i="60" s="1"/>
  <c r="I2" i="60"/>
  <c r="I20" i="60" s="1"/>
  <c r="E2" i="60"/>
  <c r="E20" i="60" s="1"/>
  <c r="D2" i="60"/>
  <c r="Q37" i="59"/>
  <c r="P37" i="59"/>
  <c r="O37" i="59"/>
  <c r="N37" i="59"/>
  <c r="M37" i="59"/>
  <c r="L37" i="59"/>
  <c r="K37" i="59"/>
  <c r="J37" i="59"/>
  <c r="I37" i="59"/>
  <c r="H37" i="59"/>
  <c r="E37" i="59"/>
  <c r="D37" i="59"/>
  <c r="Q36" i="59"/>
  <c r="P36" i="59"/>
  <c r="O36" i="59"/>
  <c r="N36" i="59"/>
  <c r="M36" i="59"/>
  <c r="L36" i="59"/>
  <c r="K36" i="59"/>
  <c r="J36" i="59"/>
  <c r="I36" i="59"/>
  <c r="H36" i="59"/>
  <c r="E36" i="59"/>
  <c r="D36" i="59"/>
  <c r="Q35" i="59"/>
  <c r="P35" i="59"/>
  <c r="O35" i="59"/>
  <c r="N35" i="59"/>
  <c r="M35" i="59"/>
  <c r="L35" i="59"/>
  <c r="K35" i="59"/>
  <c r="J35" i="59"/>
  <c r="I35" i="59"/>
  <c r="E35" i="59"/>
  <c r="D35" i="59"/>
  <c r="H35" i="59" s="1"/>
  <c r="Q34" i="59"/>
  <c r="P34" i="59"/>
  <c r="O34" i="59"/>
  <c r="N34" i="59"/>
  <c r="M34" i="59"/>
  <c r="L34" i="59"/>
  <c r="K34" i="59"/>
  <c r="J34" i="59"/>
  <c r="I34" i="59"/>
  <c r="E34" i="59"/>
  <c r="D34" i="59"/>
  <c r="H34" i="59" s="1"/>
  <c r="Q33" i="59"/>
  <c r="P33" i="59"/>
  <c r="O33" i="59"/>
  <c r="N33" i="59"/>
  <c r="M33" i="59"/>
  <c r="L33" i="59"/>
  <c r="K33" i="59"/>
  <c r="J33" i="59"/>
  <c r="I33" i="59"/>
  <c r="E33" i="59"/>
  <c r="D33" i="59"/>
  <c r="H33" i="59" s="1"/>
  <c r="Q32" i="59"/>
  <c r="P32" i="59"/>
  <c r="O32" i="59"/>
  <c r="N32" i="59"/>
  <c r="M32" i="59"/>
  <c r="L32" i="59"/>
  <c r="K32" i="59"/>
  <c r="J32" i="59"/>
  <c r="I32" i="59"/>
  <c r="E32" i="59"/>
  <c r="D32" i="59"/>
  <c r="H32" i="59" s="1"/>
  <c r="Q25" i="59"/>
  <c r="P25" i="59"/>
  <c r="O25" i="59"/>
  <c r="N25" i="59"/>
  <c r="M25" i="59"/>
  <c r="L25" i="59"/>
  <c r="L29" i="59" s="1"/>
  <c r="K25" i="59"/>
  <c r="K29" i="59" s="1"/>
  <c r="J25" i="59"/>
  <c r="I25" i="59"/>
  <c r="E25" i="59"/>
  <c r="D25" i="59"/>
  <c r="H25" i="59" s="1"/>
  <c r="H29" i="59" s="1"/>
  <c r="Q21" i="59"/>
  <c r="P21" i="59"/>
  <c r="O21" i="59"/>
  <c r="N21" i="59"/>
  <c r="M21" i="59"/>
  <c r="L21" i="59"/>
  <c r="K21" i="59"/>
  <c r="J21" i="59"/>
  <c r="I21" i="59"/>
  <c r="E21" i="59"/>
  <c r="D21" i="59"/>
  <c r="Q16" i="59"/>
  <c r="P16" i="59"/>
  <c r="O16" i="59"/>
  <c r="N16" i="59"/>
  <c r="M16" i="59"/>
  <c r="L16" i="59"/>
  <c r="K16" i="59"/>
  <c r="J16" i="59"/>
  <c r="I16" i="59"/>
  <c r="E16" i="59"/>
  <c r="D16" i="59"/>
  <c r="H16" i="59" s="1"/>
  <c r="Q15" i="59"/>
  <c r="P15" i="59"/>
  <c r="O15" i="59"/>
  <c r="N15" i="59"/>
  <c r="M15" i="59"/>
  <c r="L15" i="59"/>
  <c r="K15" i="59"/>
  <c r="J15" i="59"/>
  <c r="I15" i="59"/>
  <c r="E15" i="59"/>
  <c r="D15" i="59"/>
  <c r="H15" i="59" s="1"/>
  <c r="Q14" i="59"/>
  <c r="P14" i="59"/>
  <c r="O14" i="59"/>
  <c r="N14" i="59"/>
  <c r="M14" i="59"/>
  <c r="L14" i="59"/>
  <c r="K14" i="59"/>
  <c r="J14" i="59"/>
  <c r="I14" i="59"/>
  <c r="E14" i="59"/>
  <c r="D14" i="59"/>
  <c r="H14" i="59" s="1"/>
  <c r="Q13" i="59"/>
  <c r="P13" i="59"/>
  <c r="O13" i="59"/>
  <c r="N13" i="59"/>
  <c r="M13" i="59"/>
  <c r="L13" i="59"/>
  <c r="K13" i="59"/>
  <c r="J13" i="59"/>
  <c r="I13" i="59"/>
  <c r="E13" i="59"/>
  <c r="D13" i="59"/>
  <c r="H13" i="59" s="1"/>
  <c r="Q12" i="59"/>
  <c r="P12" i="59"/>
  <c r="O12" i="59"/>
  <c r="N12" i="59"/>
  <c r="M12" i="59"/>
  <c r="L12" i="59"/>
  <c r="K12" i="59"/>
  <c r="J12" i="59"/>
  <c r="I12" i="59"/>
  <c r="E12" i="59"/>
  <c r="D12" i="59"/>
  <c r="H12" i="59" s="1"/>
  <c r="Q11" i="59"/>
  <c r="P11" i="59"/>
  <c r="O11" i="59"/>
  <c r="N11" i="59"/>
  <c r="M11" i="59"/>
  <c r="L11" i="59"/>
  <c r="K11" i="59"/>
  <c r="J11" i="59"/>
  <c r="I11" i="59"/>
  <c r="E11" i="59"/>
  <c r="D11" i="59"/>
  <c r="H11" i="59" s="1"/>
  <c r="Q9" i="59"/>
  <c r="P9" i="59"/>
  <c r="O9" i="59"/>
  <c r="N9" i="59"/>
  <c r="M9" i="59"/>
  <c r="L9" i="59"/>
  <c r="K9" i="59"/>
  <c r="J9" i="59"/>
  <c r="I9" i="59"/>
  <c r="E9" i="59"/>
  <c r="D9" i="59"/>
  <c r="Q8" i="59"/>
  <c r="P8" i="59"/>
  <c r="O8" i="59"/>
  <c r="N8" i="59"/>
  <c r="M8" i="59"/>
  <c r="L8" i="59"/>
  <c r="K8" i="59"/>
  <c r="J8" i="59"/>
  <c r="I8" i="59"/>
  <c r="E8" i="59"/>
  <c r="D8" i="59"/>
  <c r="H8" i="59" s="1"/>
  <c r="Q7" i="59"/>
  <c r="P7" i="59"/>
  <c r="O7" i="59"/>
  <c r="N7" i="59"/>
  <c r="M7" i="59"/>
  <c r="L7" i="59"/>
  <c r="K7" i="59"/>
  <c r="J7" i="59"/>
  <c r="I7" i="59"/>
  <c r="E7" i="59"/>
  <c r="D7" i="59"/>
  <c r="H7" i="59" s="1"/>
  <c r="Q6" i="59"/>
  <c r="P6" i="59"/>
  <c r="O6" i="59"/>
  <c r="N6" i="59"/>
  <c r="M6" i="59"/>
  <c r="L6" i="59"/>
  <c r="K6" i="59"/>
  <c r="J6" i="59"/>
  <c r="I6" i="59"/>
  <c r="E6" i="59"/>
  <c r="D6" i="59"/>
  <c r="H6" i="59" s="1"/>
  <c r="Q5" i="59"/>
  <c r="Q23" i="59" s="1"/>
  <c r="P5" i="59"/>
  <c r="P23" i="59" s="1"/>
  <c r="O5" i="59"/>
  <c r="O23" i="59" s="1"/>
  <c r="N5" i="59"/>
  <c r="N23" i="59" s="1"/>
  <c r="M5" i="59"/>
  <c r="M23" i="59" s="1"/>
  <c r="L5" i="59"/>
  <c r="L23" i="59" s="1"/>
  <c r="K5" i="59"/>
  <c r="K23" i="59" s="1"/>
  <c r="J5" i="59"/>
  <c r="J23" i="59" s="1"/>
  <c r="I5" i="59"/>
  <c r="I23" i="59" s="1"/>
  <c r="E5" i="59"/>
  <c r="E23" i="59" s="1"/>
  <c r="D5" i="59"/>
  <c r="Q4" i="59"/>
  <c r="Q27" i="59" s="1"/>
  <c r="P4" i="59"/>
  <c r="P27" i="59" s="1"/>
  <c r="O4" i="59"/>
  <c r="O27" i="59" s="1"/>
  <c r="N4" i="59"/>
  <c r="N27" i="59" s="1"/>
  <c r="M4" i="59"/>
  <c r="M27" i="59" s="1"/>
  <c r="L4" i="59"/>
  <c r="L27" i="59" s="1"/>
  <c r="L30" i="59" s="1"/>
  <c r="K4" i="59"/>
  <c r="K27" i="59" s="1"/>
  <c r="K30" i="59" s="1"/>
  <c r="J4" i="59"/>
  <c r="J27" i="59" s="1"/>
  <c r="I4" i="59"/>
  <c r="I27" i="59" s="1"/>
  <c r="E4" i="59"/>
  <c r="E27" i="59" s="1"/>
  <c r="D4" i="59"/>
  <c r="H3" i="59"/>
  <c r="Q2" i="59"/>
  <c r="Q20" i="59" s="1"/>
  <c r="P2" i="59"/>
  <c r="P20" i="59" s="1"/>
  <c r="O2" i="59"/>
  <c r="O20" i="59" s="1"/>
  <c r="N2" i="59"/>
  <c r="N20" i="59" s="1"/>
  <c r="M2" i="59"/>
  <c r="M20" i="59" s="1"/>
  <c r="L2" i="59"/>
  <c r="L20" i="59" s="1"/>
  <c r="K2" i="59"/>
  <c r="K20" i="59" s="1"/>
  <c r="J2" i="59"/>
  <c r="J20" i="59" s="1"/>
  <c r="I2" i="59"/>
  <c r="I20" i="59" s="1"/>
  <c r="E2" i="59"/>
  <c r="E20" i="59" s="1"/>
  <c r="D2" i="59"/>
  <c r="O37" i="58"/>
  <c r="N37" i="58"/>
  <c r="M37" i="58"/>
  <c r="L37" i="58"/>
  <c r="K37" i="58"/>
  <c r="J37" i="58"/>
  <c r="I37" i="58"/>
  <c r="H37" i="58"/>
  <c r="E37" i="58"/>
  <c r="D37" i="58"/>
  <c r="O36" i="58"/>
  <c r="N36" i="58"/>
  <c r="M36" i="58"/>
  <c r="L36" i="58"/>
  <c r="K36" i="58"/>
  <c r="J36" i="58"/>
  <c r="I36" i="58"/>
  <c r="H36" i="58"/>
  <c r="E36" i="58"/>
  <c r="D36" i="58"/>
  <c r="O35" i="58"/>
  <c r="N35" i="58"/>
  <c r="M35" i="58"/>
  <c r="L35" i="58"/>
  <c r="K35" i="58"/>
  <c r="J35" i="58"/>
  <c r="I35" i="58"/>
  <c r="E35" i="58"/>
  <c r="D35" i="58"/>
  <c r="H35" i="58" s="1"/>
  <c r="O34" i="58"/>
  <c r="N34" i="58"/>
  <c r="M34" i="58"/>
  <c r="L34" i="58"/>
  <c r="K34" i="58"/>
  <c r="J34" i="58"/>
  <c r="I34" i="58"/>
  <c r="E34" i="58"/>
  <c r="D34" i="58"/>
  <c r="H34" i="58" s="1"/>
  <c r="O33" i="58"/>
  <c r="N33" i="58"/>
  <c r="M33" i="58"/>
  <c r="L33" i="58"/>
  <c r="K33" i="58"/>
  <c r="J33" i="58"/>
  <c r="I33" i="58"/>
  <c r="E33" i="58"/>
  <c r="D33" i="58"/>
  <c r="H33" i="58" s="1"/>
  <c r="O32" i="58"/>
  <c r="N32" i="58"/>
  <c r="M32" i="58"/>
  <c r="L32" i="58"/>
  <c r="K32" i="58"/>
  <c r="J32" i="58"/>
  <c r="I32" i="58"/>
  <c r="E32" i="58"/>
  <c r="D32" i="58"/>
  <c r="H32" i="58" s="1"/>
  <c r="O25" i="58"/>
  <c r="N25" i="58"/>
  <c r="M25" i="58"/>
  <c r="L25" i="58"/>
  <c r="K25" i="58"/>
  <c r="J25" i="58"/>
  <c r="I25" i="58"/>
  <c r="E25" i="58"/>
  <c r="D25" i="58"/>
  <c r="H25" i="58" s="1"/>
  <c r="H29" i="58" s="1"/>
  <c r="O21" i="58"/>
  <c r="N21" i="58"/>
  <c r="M21" i="58"/>
  <c r="L21" i="58"/>
  <c r="K21" i="58"/>
  <c r="J21" i="58"/>
  <c r="I21" i="58"/>
  <c r="E21" i="58"/>
  <c r="D21" i="58"/>
  <c r="O16" i="58"/>
  <c r="N16" i="58"/>
  <c r="M16" i="58"/>
  <c r="L16" i="58"/>
  <c r="K16" i="58"/>
  <c r="J16" i="58"/>
  <c r="I16" i="58"/>
  <c r="E16" i="58"/>
  <c r="D16" i="58"/>
  <c r="H16" i="58" s="1"/>
  <c r="O15" i="58"/>
  <c r="N15" i="58"/>
  <c r="M15" i="58"/>
  <c r="L15" i="58"/>
  <c r="K15" i="58"/>
  <c r="J15" i="58"/>
  <c r="I15" i="58"/>
  <c r="E15" i="58"/>
  <c r="D15" i="58"/>
  <c r="H15" i="58" s="1"/>
  <c r="O14" i="58"/>
  <c r="N14" i="58"/>
  <c r="M14" i="58"/>
  <c r="L14" i="58"/>
  <c r="K14" i="58"/>
  <c r="J14" i="58"/>
  <c r="I14" i="58"/>
  <c r="E14" i="58"/>
  <c r="D14" i="58"/>
  <c r="H14" i="58" s="1"/>
  <c r="O13" i="58"/>
  <c r="N13" i="58"/>
  <c r="M13" i="58"/>
  <c r="L13" i="58"/>
  <c r="K13" i="58"/>
  <c r="J13" i="58"/>
  <c r="I13" i="58"/>
  <c r="E13" i="58"/>
  <c r="D13" i="58"/>
  <c r="H13" i="58" s="1"/>
  <c r="O12" i="58"/>
  <c r="N12" i="58"/>
  <c r="M12" i="58"/>
  <c r="L12" i="58"/>
  <c r="K12" i="58"/>
  <c r="J12" i="58"/>
  <c r="I12" i="58"/>
  <c r="E12" i="58"/>
  <c r="D12" i="58"/>
  <c r="H12" i="58" s="1"/>
  <c r="O11" i="58"/>
  <c r="N11" i="58"/>
  <c r="M11" i="58"/>
  <c r="L11" i="58"/>
  <c r="K11" i="58"/>
  <c r="J11" i="58"/>
  <c r="I11" i="58"/>
  <c r="E11" i="58"/>
  <c r="D11" i="58"/>
  <c r="H11" i="58" s="1"/>
  <c r="O9" i="58"/>
  <c r="N9" i="58"/>
  <c r="M9" i="58"/>
  <c r="L9" i="58"/>
  <c r="K9" i="58"/>
  <c r="J9" i="58"/>
  <c r="I9" i="58"/>
  <c r="E9" i="58"/>
  <c r="D9" i="58"/>
  <c r="O8" i="58"/>
  <c r="N8" i="58"/>
  <c r="M8" i="58"/>
  <c r="L8" i="58"/>
  <c r="K8" i="58"/>
  <c r="J8" i="58"/>
  <c r="I8" i="58"/>
  <c r="E8" i="58"/>
  <c r="D8" i="58"/>
  <c r="H8" i="58" s="1"/>
  <c r="O7" i="58"/>
  <c r="N7" i="58"/>
  <c r="M7" i="58"/>
  <c r="L7" i="58"/>
  <c r="K7" i="58"/>
  <c r="J7" i="58"/>
  <c r="I7" i="58"/>
  <c r="E7" i="58"/>
  <c r="D7" i="58"/>
  <c r="H7" i="58" s="1"/>
  <c r="O6" i="58"/>
  <c r="N6" i="58"/>
  <c r="M6" i="58"/>
  <c r="L6" i="58"/>
  <c r="K6" i="58"/>
  <c r="J6" i="58"/>
  <c r="I6" i="58"/>
  <c r="E6" i="58"/>
  <c r="D6" i="58"/>
  <c r="H6" i="58" s="1"/>
  <c r="O5" i="58"/>
  <c r="O23" i="58" s="1"/>
  <c r="N5" i="58"/>
  <c r="N23" i="58" s="1"/>
  <c r="M5" i="58"/>
  <c r="M23" i="58" s="1"/>
  <c r="L5" i="58"/>
  <c r="L23" i="58" s="1"/>
  <c r="L24" i="58" s="1"/>
  <c r="K5" i="58"/>
  <c r="K23" i="58" s="1"/>
  <c r="K24" i="58" s="1"/>
  <c r="J5" i="58"/>
  <c r="J23" i="58" s="1"/>
  <c r="I5" i="58"/>
  <c r="I23" i="58" s="1"/>
  <c r="E5" i="58"/>
  <c r="E23" i="58" s="1"/>
  <c r="D5" i="58"/>
  <c r="O4" i="58"/>
  <c r="O27" i="58" s="1"/>
  <c r="N4" i="58"/>
  <c r="N27" i="58" s="1"/>
  <c r="M4" i="58"/>
  <c r="M27" i="58" s="1"/>
  <c r="L4" i="58"/>
  <c r="L27" i="58" s="1"/>
  <c r="K4" i="58"/>
  <c r="K27" i="58" s="1"/>
  <c r="J4" i="58"/>
  <c r="J27" i="58" s="1"/>
  <c r="I4" i="58"/>
  <c r="I27" i="58" s="1"/>
  <c r="E4" i="58"/>
  <c r="E27" i="58" s="1"/>
  <c r="D4" i="58"/>
  <c r="H3" i="58"/>
  <c r="O2" i="58"/>
  <c r="O20" i="58" s="1"/>
  <c r="N2" i="58"/>
  <c r="N20" i="58" s="1"/>
  <c r="M2" i="58"/>
  <c r="M20" i="58" s="1"/>
  <c r="L2" i="58"/>
  <c r="L20" i="58" s="1"/>
  <c r="K2" i="58"/>
  <c r="K20" i="58" s="1"/>
  <c r="J2" i="58"/>
  <c r="J20" i="58" s="1"/>
  <c r="I2" i="58"/>
  <c r="I20" i="58" s="1"/>
  <c r="E2" i="58"/>
  <c r="E20" i="58" s="1"/>
  <c r="D2" i="58"/>
  <c r="P37" i="57"/>
  <c r="O37" i="57"/>
  <c r="N37" i="57"/>
  <c r="M37" i="57"/>
  <c r="L37" i="57"/>
  <c r="K37" i="57"/>
  <c r="J37" i="57"/>
  <c r="I37" i="57"/>
  <c r="H37" i="57"/>
  <c r="E37" i="57"/>
  <c r="D37" i="57"/>
  <c r="P36" i="57"/>
  <c r="O36" i="57"/>
  <c r="N36" i="57"/>
  <c r="M36" i="57"/>
  <c r="L36" i="57"/>
  <c r="K36" i="57"/>
  <c r="J36" i="57"/>
  <c r="I36" i="57"/>
  <c r="H36" i="57"/>
  <c r="E36" i="57"/>
  <c r="D36" i="57"/>
  <c r="P35" i="57"/>
  <c r="O35" i="57"/>
  <c r="N35" i="57"/>
  <c r="M35" i="57"/>
  <c r="L35" i="57"/>
  <c r="K35" i="57"/>
  <c r="J35" i="57"/>
  <c r="I35" i="57"/>
  <c r="E35" i="57"/>
  <c r="D35" i="57"/>
  <c r="H35" i="57" s="1"/>
  <c r="P34" i="57"/>
  <c r="O34" i="57"/>
  <c r="N34" i="57"/>
  <c r="M34" i="57"/>
  <c r="L34" i="57"/>
  <c r="K34" i="57"/>
  <c r="J34" i="57"/>
  <c r="I34" i="57"/>
  <c r="E34" i="57"/>
  <c r="D34" i="57"/>
  <c r="H34" i="57" s="1"/>
  <c r="P33" i="57"/>
  <c r="O33" i="57"/>
  <c r="N33" i="57"/>
  <c r="M33" i="57"/>
  <c r="L33" i="57"/>
  <c r="K33" i="57"/>
  <c r="J33" i="57"/>
  <c r="I33" i="57"/>
  <c r="E33" i="57"/>
  <c r="D33" i="57"/>
  <c r="H33" i="57" s="1"/>
  <c r="P32" i="57"/>
  <c r="O32" i="57"/>
  <c r="N32" i="57"/>
  <c r="M32" i="57"/>
  <c r="L32" i="57"/>
  <c r="K32" i="57"/>
  <c r="J32" i="57"/>
  <c r="I32" i="57"/>
  <c r="E32" i="57"/>
  <c r="D32" i="57"/>
  <c r="H32" i="57" s="1"/>
  <c r="P25" i="57"/>
  <c r="O25" i="57"/>
  <c r="N25" i="57"/>
  <c r="M25" i="57"/>
  <c r="L25" i="57"/>
  <c r="K25" i="57"/>
  <c r="K29" i="57" s="1"/>
  <c r="J25" i="57"/>
  <c r="I25" i="57"/>
  <c r="E25" i="57"/>
  <c r="D25" i="57"/>
  <c r="H25" i="57" s="1"/>
  <c r="H29" i="57" s="1"/>
  <c r="P21" i="57"/>
  <c r="O21" i="57"/>
  <c r="N21" i="57"/>
  <c r="M21" i="57"/>
  <c r="L21" i="57"/>
  <c r="K21" i="57"/>
  <c r="J21" i="57"/>
  <c r="I21" i="57"/>
  <c r="E21" i="57"/>
  <c r="D21" i="57"/>
  <c r="H21" i="57" s="1"/>
  <c r="P16" i="57"/>
  <c r="O16" i="57"/>
  <c r="N16" i="57"/>
  <c r="M16" i="57"/>
  <c r="L16" i="57"/>
  <c r="K16" i="57"/>
  <c r="J16" i="57"/>
  <c r="I16" i="57"/>
  <c r="E16" i="57"/>
  <c r="D16" i="57"/>
  <c r="H16" i="57" s="1"/>
  <c r="P15" i="57"/>
  <c r="O15" i="57"/>
  <c r="N15" i="57"/>
  <c r="M15" i="57"/>
  <c r="L15" i="57"/>
  <c r="K15" i="57"/>
  <c r="J15" i="57"/>
  <c r="I15" i="57"/>
  <c r="E15" i="57"/>
  <c r="D15" i="57"/>
  <c r="H15" i="57" s="1"/>
  <c r="P14" i="57"/>
  <c r="O14" i="57"/>
  <c r="N14" i="57"/>
  <c r="M14" i="57"/>
  <c r="L14" i="57"/>
  <c r="K14" i="57"/>
  <c r="J14" i="57"/>
  <c r="I14" i="57"/>
  <c r="E14" i="57"/>
  <c r="D14" i="57"/>
  <c r="H14" i="57" s="1"/>
  <c r="P13" i="57"/>
  <c r="O13" i="57"/>
  <c r="N13" i="57"/>
  <c r="M13" i="57"/>
  <c r="L13" i="57"/>
  <c r="K13" i="57"/>
  <c r="J13" i="57"/>
  <c r="I13" i="57"/>
  <c r="E13" i="57"/>
  <c r="D13" i="57"/>
  <c r="H13" i="57" s="1"/>
  <c r="P12" i="57"/>
  <c r="O12" i="57"/>
  <c r="N12" i="57"/>
  <c r="M12" i="57"/>
  <c r="L12" i="57"/>
  <c r="K12" i="57"/>
  <c r="J12" i="57"/>
  <c r="I12" i="57"/>
  <c r="E12" i="57"/>
  <c r="D12" i="57"/>
  <c r="H12" i="57" s="1"/>
  <c r="P11" i="57"/>
  <c r="O11" i="57"/>
  <c r="N11" i="57"/>
  <c r="M11" i="57"/>
  <c r="L11" i="57"/>
  <c r="K11" i="57"/>
  <c r="J11" i="57"/>
  <c r="I11" i="57"/>
  <c r="E11" i="57"/>
  <c r="D11" i="57"/>
  <c r="H11" i="57" s="1"/>
  <c r="P9" i="57"/>
  <c r="O9" i="57"/>
  <c r="N9" i="57"/>
  <c r="M9" i="57"/>
  <c r="L9" i="57"/>
  <c r="K9" i="57"/>
  <c r="J9" i="57"/>
  <c r="I9" i="57"/>
  <c r="E9" i="57"/>
  <c r="D9" i="57"/>
  <c r="P8" i="57"/>
  <c r="O8" i="57"/>
  <c r="N8" i="57"/>
  <c r="M8" i="57"/>
  <c r="L8" i="57"/>
  <c r="K8" i="57"/>
  <c r="J8" i="57"/>
  <c r="I8" i="57"/>
  <c r="E8" i="57"/>
  <c r="D8" i="57"/>
  <c r="H8" i="57" s="1"/>
  <c r="P7" i="57"/>
  <c r="O7" i="57"/>
  <c r="N7" i="57"/>
  <c r="M7" i="57"/>
  <c r="L7" i="57"/>
  <c r="K7" i="57"/>
  <c r="J7" i="57"/>
  <c r="I7" i="57"/>
  <c r="E7" i="57"/>
  <c r="D7" i="57"/>
  <c r="H7" i="57" s="1"/>
  <c r="P6" i="57"/>
  <c r="O6" i="57"/>
  <c r="N6" i="57"/>
  <c r="M6" i="57"/>
  <c r="L6" i="57"/>
  <c r="K6" i="57"/>
  <c r="J6" i="57"/>
  <c r="I6" i="57"/>
  <c r="E6" i="57"/>
  <c r="D6" i="57"/>
  <c r="H6" i="57" s="1"/>
  <c r="P5" i="57"/>
  <c r="P23" i="57" s="1"/>
  <c r="O5" i="57"/>
  <c r="O23" i="57" s="1"/>
  <c r="N5" i="57"/>
  <c r="N23" i="57" s="1"/>
  <c r="M5" i="57"/>
  <c r="M23" i="57" s="1"/>
  <c r="L5" i="57"/>
  <c r="L23" i="57" s="1"/>
  <c r="L24" i="57" s="1"/>
  <c r="K5" i="57"/>
  <c r="K23" i="57" s="1"/>
  <c r="J5" i="57"/>
  <c r="J23" i="57" s="1"/>
  <c r="I5" i="57"/>
  <c r="I23" i="57" s="1"/>
  <c r="E5" i="57"/>
  <c r="E23" i="57" s="1"/>
  <c r="D5" i="57"/>
  <c r="P4" i="57"/>
  <c r="P27" i="57" s="1"/>
  <c r="O4" i="57"/>
  <c r="O27" i="57" s="1"/>
  <c r="N4" i="57"/>
  <c r="N27" i="57" s="1"/>
  <c r="M4" i="57"/>
  <c r="M27" i="57" s="1"/>
  <c r="L4" i="57"/>
  <c r="L27" i="57" s="1"/>
  <c r="K4" i="57"/>
  <c r="K27" i="57" s="1"/>
  <c r="J4" i="57"/>
  <c r="J27" i="57" s="1"/>
  <c r="I4" i="57"/>
  <c r="I27" i="57" s="1"/>
  <c r="E4" i="57"/>
  <c r="E27" i="57" s="1"/>
  <c r="D4" i="57"/>
  <c r="H3" i="57"/>
  <c r="P2" i="57"/>
  <c r="P20" i="57" s="1"/>
  <c r="O2" i="57"/>
  <c r="O20" i="57" s="1"/>
  <c r="N2" i="57"/>
  <c r="N20" i="57" s="1"/>
  <c r="M2" i="57"/>
  <c r="M20" i="57" s="1"/>
  <c r="L2" i="57"/>
  <c r="L20" i="57" s="1"/>
  <c r="K2" i="57"/>
  <c r="K20" i="57" s="1"/>
  <c r="J2" i="57"/>
  <c r="J20" i="57" s="1"/>
  <c r="I2" i="57"/>
  <c r="I20" i="57" s="1"/>
  <c r="E2" i="57"/>
  <c r="E20" i="57" s="1"/>
  <c r="D2" i="57"/>
  <c r="O37" i="56"/>
  <c r="N37" i="56"/>
  <c r="M37" i="56"/>
  <c r="L37" i="56"/>
  <c r="K37" i="56"/>
  <c r="J37" i="56"/>
  <c r="I37" i="56"/>
  <c r="H37" i="56"/>
  <c r="E37" i="56"/>
  <c r="D37" i="56"/>
  <c r="O36" i="56"/>
  <c r="N36" i="56"/>
  <c r="M36" i="56"/>
  <c r="L36" i="56"/>
  <c r="K36" i="56"/>
  <c r="J36" i="56"/>
  <c r="I36" i="56"/>
  <c r="H36" i="56"/>
  <c r="E36" i="56"/>
  <c r="D36" i="56"/>
  <c r="O35" i="56"/>
  <c r="N35" i="56"/>
  <c r="M35" i="56"/>
  <c r="L35" i="56"/>
  <c r="K35" i="56"/>
  <c r="J35" i="56"/>
  <c r="I35" i="56"/>
  <c r="E35" i="56"/>
  <c r="D35" i="56"/>
  <c r="H35" i="56" s="1"/>
  <c r="O34" i="56"/>
  <c r="N34" i="56"/>
  <c r="M34" i="56"/>
  <c r="L34" i="56"/>
  <c r="K34" i="56"/>
  <c r="J34" i="56"/>
  <c r="I34" i="56"/>
  <c r="E34" i="56"/>
  <c r="D34" i="56"/>
  <c r="H34" i="56" s="1"/>
  <c r="O33" i="56"/>
  <c r="N33" i="56"/>
  <c r="M33" i="56"/>
  <c r="L33" i="56"/>
  <c r="K33" i="56"/>
  <c r="J33" i="56"/>
  <c r="I33" i="56"/>
  <c r="E33" i="56"/>
  <c r="D33" i="56"/>
  <c r="H33" i="56" s="1"/>
  <c r="O32" i="56"/>
  <c r="N32" i="56"/>
  <c r="M32" i="56"/>
  <c r="L32" i="56"/>
  <c r="K32" i="56"/>
  <c r="J32" i="56"/>
  <c r="I32" i="56"/>
  <c r="E32" i="56"/>
  <c r="D32" i="56"/>
  <c r="H32" i="56" s="1"/>
  <c r="O25" i="56"/>
  <c r="N25" i="56"/>
  <c r="M25" i="56"/>
  <c r="L25" i="56"/>
  <c r="K25" i="56"/>
  <c r="J25" i="56"/>
  <c r="I25" i="56"/>
  <c r="E25" i="56"/>
  <c r="D25" i="56"/>
  <c r="H25" i="56" s="1"/>
  <c r="H29" i="56" s="1"/>
  <c r="O21" i="56"/>
  <c r="N21" i="56"/>
  <c r="M21" i="56"/>
  <c r="L21" i="56"/>
  <c r="K21" i="56"/>
  <c r="J21" i="56"/>
  <c r="I21" i="56"/>
  <c r="E21" i="56"/>
  <c r="D21" i="56"/>
  <c r="O16" i="56"/>
  <c r="N16" i="56"/>
  <c r="M16" i="56"/>
  <c r="L16" i="56"/>
  <c r="K16" i="56"/>
  <c r="J16" i="56"/>
  <c r="I16" i="56"/>
  <c r="E16" i="56"/>
  <c r="D16" i="56"/>
  <c r="H16" i="56" s="1"/>
  <c r="O15" i="56"/>
  <c r="N15" i="56"/>
  <c r="M15" i="56"/>
  <c r="L15" i="56"/>
  <c r="K15" i="56"/>
  <c r="J15" i="56"/>
  <c r="I15" i="56"/>
  <c r="E15" i="56"/>
  <c r="D15" i="56"/>
  <c r="H15" i="56" s="1"/>
  <c r="O14" i="56"/>
  <c r="N14" i="56"/>
  <c r="M14" i="56"/>
  <c r="L14" i="56"/>
  <c r="K14" i="56"/>
  <c r="J14" i="56"/>
  <c r="I14" i="56"/>
  <c r="E14" i="56"/>
  <c r="D14" i="56"/>
  <c r="H14" i="56" s="1"/>
  <c r="O13" i="56"/>
  <c r="N13" i="56"/>
  <c r="M13" i="56"/>
  <c r="L13" i="56"/>
  <c r="K13" i="56"/>
  <c r="J13" i="56"/>
  <c r="I13" i="56"/>
  <c r="E13" i="56"/>
  <c r="D13" i="56"/>
  <c r="H13" i="56" s="1"/>
  <c r="O12" i="56"/>
  <c r="N12" i="56"/>
  <c r="M12" i="56"/>
  <c r="L12" i="56"/>
  <c r="K12" i="56"/>
  <c r="J12" i="56"/>
  <c r="I12" i="56"/>
  <c r="E12" i="56"/>
  <c r="D12" i="56"/>
  <c r="H12" i="56" s="1"/>
  <c r="O11" i="56"/>
  <c r="N11" i="56"/>
  <c r="M11" i="56"/>
  <c r="L11" i="56"/>
  <c r="K11" i="56"/>
  <c r="J11" i="56"/>
  <c r="I11" i="56"/>
  <c r="E11" i="56"/>
  <c r="D11" i="56"/>
  <c r="H11" i="56" s="1"/>
  <c r="O9" i="56"/>
  <c r="N9" i="56"/>
  <c r="M9" i="56"/>
  <c r="L9" i="56"/>
  <c r="K9" i="56"/>
  <c r="J9" i="56"/>
  <c r="I9" i="56"/>
  <c r="E9" i="56"/>
  <c r="D9" i="56"/>
  <c r="O8" i="56"/>
  <c r="N8" i="56"/>
  <c r="M8" i="56"/>
  <c r="L8" i="56"/>
  <c r="K8" i="56"/>
  <c r="J8" i="56"/>
  <c r="I8" i="56"/>
  <c r="E8" i="56"/>
  <c r="D8" i="56"/>
  <c r="H8" i="56" s="1"/>
  <c r="O7" i="56"/>
  <c r="N7" i="56"/>
  <c r="M7" i="56"/>
  <c r="L7" i="56"/>
  <c r="K7" i="56"/>
  <c r="J7" i="56"/>
  <c r="I7" i="56"/>
  <c r="E7" i="56"/>
  <c r="D7" i="56"/>
  <c r="H7" i="56" s="1"/>
  <c r="O6" i="56"/>
  <c r="N6" i="56"/>
  <c r="M6" i="56"/>
  <c r="L6" i="56"/>
  <c r="K6" i="56"/>
  <c r="J6" i="56"/>
  <c r="I6" i="56"/>
  <c r="E6" i="56"/>
  <c r="D6" i="56"/>
  <c r="H6" i="56" s="1"/>
  <c r="O5" i="56"/>
  <c r="O23" i="56" s="1"/>
  <c r="N5" i="56"/>
  <c r="N23" i="56" s="1"/>
  <c r="M5" i="56"/>
  <c r="M23" i="56" s="1"/>
  <c r="L5" i="56"/>
  <c r="L23" i="56" s="1"/>
  <c r="L24" i="56" s="1"/>
  <c r="K5" i="56"/>
  <c r="K23" i="56" s="1"/>
  <c r="K24" i="56" s="1"/>
  <c r="J5" i="56"/>
  <c r="J23" i="56" s="1"/>
  <c r="I5" i="56"/>
  <c r="I23" i="56" s="1"/>
  <c r="E5" i="56"/>
  <c r="E23" i="56" s="1"/>
  <c r="D5" i="56"/>
  <c r="O4" i="56"/>
  <c r="O27" i="56" s="1"/>
  <c r="N4" i="56"/>
  <c r="N27" i="56" s="1"/>
  <c r="M4" i="56"/>
  <c r="M27" i="56" s="1"/>
  <c r="L4" i="56"/>
  <c r="L27" i="56" s="1"/>
  <c r="K4" i="56"/>
  <c r="K27" i="56" s="1"/>
  <c r="J4" i="56"/>
  <c r="J27" i="56" s="1"/>
  <c r="I4" i="56"/>
  <c r="I27" i="56" s="1"/>
  <c r="E4" i="56"/>
  <c r="E27" i="56" s="1"/>
  <c r="D4" i="56"/>
  <c r="H3" i="56"/>
  <c r="O2" i="56"/>
  <c r="O20" i="56" s="1"/>
  <c r="N2" i="56"/>
  <c r="N20" i="56" s="1"/>
  <c r="M2" i="56"/>
  <c r="M20" i="56" s="1"/>
  <c r="L2" i="56"/>
  <c r="L20" i="56" s="1"/>
  <c r="K2" i="56"/>
  <c r="K20" i="56" s="1"/>
  <c r="J2" i="56"/>
  <c r="J20" i="56" s="1"/>
  <c r="I2" i="56"/>
  <c r="I20" i="56" s="1"/>
  <c r="E2" i="56"/>
  <c r="E20" i="56" s="1"/>
  <c r="D2" i="56"/>
  <c r="H2" i="56" s="1"/>
  <c r="Q37" i="55"/>
  <c r="P37" i="55"/>
  <c r="O37" i="55"/>
  <c r="N37" i="55"/>
  <c r="M37" i="55"/>
  <c r="L37" i="55"/>
  <c r="K37" i="55"/>
  <c r="J37" i="55"/>
  <c r="I37" i="55"/>
  <c r="H37" i="55"/>
  <c r="E37" i="55"/>
  <c r="D37" i="55"/>
  <c r="Q36" i="55"/>
  <c r="P36" i="55"/>
  <c r="O36" i="55"/>
  <c r="N36" i="55"/>
  <c r="M36" i="55"/>
  <c r="L36" i="55"/>
  <c r="K36" i="55"/>
  <c r="J36" i="55"/>
  <c r="I36" i="55"/>
  <c r="H36" i="55"/>
  <c r="E36" i="55"/>
  <c r="D36" i="55"/>
  <c r="Q35" i="55"/>
  <c r="P35" i="55"/>
  <c r="O35" i="55"/>
  <c r="N35" i="55"/>
  <c r="M35" i="55"/>
  <c r="L35" i="55"/>
  <c r="K35" i="55"/>
  <c r="J35" i="55"/>
  <c r="I35" i="55"/>
  <c r="E35" i="55"/>
  <c r="D35" i="55"/>
  <c r="H35" i="55" s="1"/>
  <c r="Q34" i="55"/>
  <c r="P34" i="55"/>
  <c r="O34" i="55"/>
  <c r="N34" i="55"/>
  <c r="M34" i="55"/>
  <c r="L34" i="55"/>
  <c r="K34" i="55"/>
  <c r="J34" i="55"/>
  <c r="I34" i="55"/>
  <c r="E34" i="55"/>
  <c r="D34" i="55"/>
  <c r="H34" i="55" s="1"/>
  <c r="Q33" i="55"/>
  <c r="P33" i="55"/>
  <c r="O33" i="55"/>
  <c r="N33" i="55"/>
  <c r="M33" i="55"/>
  <c r="L33" i="55"/>
  <c r="K33" i="55"/>
  <c r="J33" i="55"/>
  <c r="I33" i="55"/>
  <c r="E33" i="55"/>
  <c r="D33" i="55"/>
  <c r="H33" i="55" s="1"/>
  <c r="Q32" i="55"/>
  <c r="P32" i="55"/>
  <c r="O32" i="55"/>
  <c r="N32" i="55"/>
  <c r="M32" i="55"/>
  <c r="L32" i="55"/>
  <c r="K32" i="55"/>
  <c r="J32" i="55"/>
  <c r="I32" i="55"/>
  <c r="E32" i="55"/>
  <c r="D32" i="55"/>
  <c r="H32" i="55" s="1"/>
  <c r="Q25" i="55"/>
  <c r="P25" i="55"/>
  <c r="O25" i="55"/>
  <c r="N25" i="55"/>
  <c r="M25" i="55"/>
  <c r="L25" i="55"/>
  <c r="L29" i="55" s="1"/>
  <c r="K25" i="55"/>
  <c r="K29" i="55" s="1"/>
  <c r="J25" i="55"/>
  <c r="I25" i="55"/>
  <c r="E25" i="55"/>
  <c r="D25" i="55"/>
  <c r="H25" i="55" s="1"/>
  <c r="H29" i="55" s="1"/>
  <c r="Q21" i="55"/>
  <c r="P21" i="55"/>
  <c r="O21" i="55"/>
  <c r="N21" i="55"/>
  <c r="M21" i="55"/>
  <c r="L21" i="55"/>
  <c r="K21" i="55"/>
  <c r="J21" i="55"/>
  <c r="I21" i="55"/>
  <c r="E21" i="55"/>
  <c r="D21" i="55"/>
  <c r="Q16" i="55"/>
  <c r="P16" i="55"/>
  <c r="O16" i="55"/>
  <c r="N16" i="55"/>
  <c r="M16" i="55"/>
  <c r="L16" i="55"/>
  <c r="K16" i="55"/>
  <c r="J16" i="55"/>
  <c r="I16" i="55"/>
  <c r="E16" i="55"/>
  <c r="D16" i="55"/>
  <c r="H16" i="55" s="1"/>
  <c r="Q15" i="55"/>
  <c r="P15" i="55"/>
  <c r="O15" i="55"/>
  <c r="N15" i="55"/>
  <c r="M15" i="55"/>
  <c r="L15" i="55"/>
  <c r="K15" i="55"/>
  <c r="J15" i="55"/>
  <c r="I15" i="55"/>
  <c r="E15" i="55"/>
  <c r="D15" i="55"/>
  <c r="H15" i="55" s="1"/>
  <c r="Q14" i="55"/>
  <c r="P14" i="55"/>
  <c r="O14" i="55"/>
  <c r="N14" i="55"/>
  <c r="M14" i="55"/>
  <c r="L14" i="55"/>
  <c r="K14" i="55"/>
  <c r="J14" i="55"/>
  <c r="I14" i="55"/>
  <c r="E14" i="55"/>
  <c r="D14" i="55"/>
  <c r="H14" i="55" s="1"/>
  <c r="Q13" i="55"/>
  <c r="P13" i="55"/>
  <c r="O13" i="55"/>
  <c r="N13" i="55"/>
  <c r="M13" i="55"/>
  <c r="L13" i="55"/>
  <c r="K13" i="55"/>
  <c r="J13" i="55"/>
  <c r="I13" i="55"/>
  <c r="E13" i="55"/>
  <c r="D13" i="55"/>
  <c r="H13" i="55" s="1"/>
  <c r="Q12" i="55"/>
  <c r="P12" i="55"/>
  <c r="O12" i="55"/>
  <c r="N12" i="55"/>
  <c r="M12" i="55"/>
  <c r="L12" i="55"/>
  <c r="K12" i="55"/>
  <c r="J12" i="55"/>
  <c r="I12" i="55"/>
  <c r="E12" i="55"/>
  <c r="D12" i="55"/>
  <c r="H12" i="55" s="1"/>
  <c r="Q11" i="55"/>
  <c r="P11" i="55"/>
  <c r="O11" i="55"/>
  <c r="N11" i="55"/>
  <c r="M11" i="55"/>
  <c r="L11" i="55"/>
  <c r="K11" i="55"/>
  <c r="J11" i="55"/>
  <c r="I11" i="55"/>
  <c r="E11" i="55"/>
  <c r="D11" i="55"/>
  <c r="H11" i="55" s="1"/>
  <c r="Q9" i="55"/>
  <c r="P9" i="55"/>
  <c r="O9" i="55"/>
  <c r="N9" i="55"/>
  <c r="M9" i="55"/>
  <c r="L9" i="55"/>
  <c r="K9" i="55"/>
  <c r="J9" i="55"/>
  <c r="I9" i="55"/>
  <c r="E9" i="55"/>
  <c r="D9" i="55"/>
  <c r="Q8" i="55"/>
  <c r="P8" i="55"/>
  <c r="O8" i="55"/>
  <c r="N8" i="55"/>
  <c r="M8" i="55"/>
  <c r="L8" i="55"/>
  <c r="K8" i="55"/>
  <c r="J8" i="55"/>
  <c r="I8" i="55"/>
  <c r="E8" i="55"/>
  <c r="D8" i="55"/>
  <c r="H8" i="55" s="1"/>
  <c r="Q7" i="55"/>
  <c r="P7" i="55"/>
  <c r="O7" i="55"/>
  <c r="N7" i="55"/>
  <c r="M7" i="55"/>
  <c r="L7" i="55"/>
  <c r="K7" i="55"/>
  <c r="J7" i="55"/>
  <c r="I7" i="55"/>
  <c r="E7" i="55"/>
  <c r="D7" i="55"/>
  <c r="H7" i="55" s="1"/>
  <c r="Q6" i="55"/>
  <c r="P6" i="55"/>
  <c r="O6" i="55"/>
  <c r="N6" i="55"/>
  <c r="M6" i="55"/>
  <c r="L6" i="55"/>
  <c r="K6" i="55"/>
  <c r="J6" i="55"/>
  <c r="I6" i="55"/>
  <c r="E6" i="55"/>
  <c r="D6" i="55"/>
  <c r="H6" i="55" s="1"/>
  <c r="Q5" i="55"/>
  <c r="Q23" i="55" s="1"/>
  <c r="P5" i="55"/>
  <c r="P23" i="55" s="1"/>
  <c r="O5" i="55"/>
  <c r="O23" i="55" s="1"/>
  <c r="N5" i="55"/>
  <c r="N23" i="55" s="1"/>
  <c r="M5" i="55"/>
  <c r="M23" i="55" s="1"/>
  <c r="L5" i="55"/>
  <c r="L23" i="55" s="1"/>
  <c r="K5" i="55"/>
  <c r="K23" i="55" s="1"/>
  <c r="J5" i="55"/>
  <c r="J23" i="55" s="1"/>
  <c r="I5" i="55"/>
  <c r="I23" i="55" s="1"/>
  <c r="E5" i="55"/>
  <c r="E23" i="55" s="1"/>
  <c r="D5" i="55"/>
  <c r="Q4" i="55"/>
  <c r="Q27" i="55" s="1"/>
  <c r="P4" i="55"/>
  <c r="P27" i="55" s="1"/>
  <c r="O4" i="55"/>
  <c r="O27" i="55" s="1"/>
  <c r="N4" i="55"/>
  <c r="N27" i="55" s="1"/>
  <c r="M4" i="55"/>
  <c r="M27" i="55" s="1"/>
  <c r="L4" i="55"/>
  <c r="L27" i="55" s="1"/>
  <c r="L30" i="55" s="1"/>
  <c r="K4" i="55"/>
  <c r="K27" i="55" s="1"/>
  <c r="K30" i="55" s="1"/>
  <c r="J4" i="55"/>
  <c r="J27" i="55" s="1"/>
  <c r="I4" i="55"/>
  <c r="I27" i="55" s="1"/>
  <c r="E4" i="55"/>
  <c r="E27" i="55" s="1"/>
  <c r="D4" i="55"/>
  <c r="H3" i="55"/>
  <c r="Q2" i="55"/>
  <c r="Q20" i="55" s="1"/>
  <c r="P2" i="55"/>
  <c r="P20" i="55" s="1"/>
  <c r="O2" i="55"/>
  <c r="O20" i="55" s="1"/>
  <c r="N2" i="55"/>
  <c r="N20" i="55" s="1"/>
  <c r="M2" i="55"/>
  <c r="M20" i="55" s="1"/>
  <c r="L2" i="55"/>
  <c r="L20" i="55" s="1"/>
  <c r="K2" i="55"/>
  <c r="K20" i="55" s="1"/>
  <c r="J2" i="55"/>
  <c r="J20" i="55" s="1"/>
  <c r="I2" i="55"/>
  <c r="I20" i="55" s="1"/>
  <c r="E2" i="55"/>
  <c r="E20" i="55" s="1"/>
  <c r="D2" i="55"/>
  <c r="Q37" i="54"/>
  <c r="P37" i="54"/>
  <c r="O37" i="54"/>
  <c r="N37" i="54"/>
  <c r="M37" i="54"/>
  <c r="L37" i="54"/>
  <c r="K37" i="54"/>
  <c r="J37" i="54"/>
  <c r="I37" i="54"/>
  <c r="H37" i="54"/>
  <c r="E37" i="54"/>
  <c r="D37" i="54"/>
  <c r="Q36" i="54"/>
  <c r="P36" i="54"/>
  <c r="O36" i="54"/>
  <c r="N36" i="54"/>
  <c r="M36" i="54"/>
  <c r="L36" i="54"/>
  <c r="K36" i="54"/>
  <c r="J36" i="54"/>
  <c r="I36" i="54"/>
  <c r="H36" i="54"/>
  <c r="E36" i="54"/>
  <c r="D36" i="54"/>
  <c r="Q35" i="54"/>
  <c r="P35" i="54"/>
  <c r="O35" i="54"/>
  <c r="N35" i="54"/>
  <c r="M35" i="54"/>
  <c r="L35" i="54"/>
  <c r="K35" i="54"/>
  <c r="J35" i="54"/>
  <c r="I35" i="54"/>
  <c r="E35" i="54"/>
  <c r="D35" i="54"/>
  <c r="H35" i="54" s="1"/>
  <c r="Q34" i="54"/>
  <c r="P34" i="54"/>
  <c r="O34" i="54"/>
  <c r="N34" i="54"/>
  <c r="M34" i="54"/>
  <c r="L34" i="54"/>
  <c r="K34" i="54"/>
  <c r="J34" i="54"/>
  <c r="I34" i="54"/>
  <c r="E34" i="54"/>
  <c r="D34" i="54"/>
  <c r="H34" i="54" s="1"/>
  <c r="Q33" i="54"/>
  <c r="P33" i="54"/>
  <c r="O33" i="54"/>
  <c r="N33" i="54"/>
  <c r="M33" i="54"/>
  <c r="L33" i="54"/>
  <c r="K33" i="54"/>
  <c r="J33" i="54"/>
  <c r="I33" i="54"/>
  <c r="E33" i="54"/>
  <c r="D33" i="54"/>
  <c r="H33" i="54" s="1"/>
  <c r="Q32" i="54"/>
  <c r="P32" i="54"/>
  <c r="O32" i="54"/>
  <c r="N32" i="54"/>
  <c r="M32" i="54"/>
  <c r="L32" i="54"/>
  <c r="K32" i="54"/>
  <c r="J32" i="54"/>
  <c r="I32" i="54"/>
  <c r="E32" i="54"/>
  <c r="D32" i="54"/>
  <c r="H32" i="54" s="1"/>
  <c r="Q25" i="54"/>
  <c r="P25" i="54"/>
  <c r="O25" i="54"/>
  <c r="N25" i="54"/>
  <c r="M25" i="54"/>
  <c r="L25" i="54"/>
  <c r="L29" i="54" s="1"/>
  <c r="K25" i="54"/>
  <c r="K29" i="54" s="1"/>
  <c r="J25" i="54"/>
  <c r="I25" i="54"/>
  <c r="E25" i="54"/>
  <c r="D25" i="54"/>
  <c r="H25" i="54" s="1"/>
  <c r="H29" i="54" s="1"/>
  <c r="Q21" i="54"/>
  <c r="P21" i="54"/>
  <c r="O21" i="54"/>
  <c r="N21" i="54"/>
  <c r="M21" i="54"/>
  <c r="L21" i="54"/>
  <c r="K21" i="54"/>
  <c r="J21" i="54"/>
  <c r="I21" i="54"/>
  <c r="E21" i="54"/>
  <c r="D21" i="54"/>
  <c r="H21" i="54" s="1"/>
  <c r="Q16" i="54"/>
  <c r="P16" i="54"/>
  <c r="O16" i="54"/>
  <c r="N16" i="54"/>
  <c r="M16" i="54"/>
  <c r="L16" i="54"/>
  <c r="K16" i="54"/>
  <c r="J16" i="54"/>
  <c r="I16" i="54"/>
  <c r="E16" i="54"/>
  <c r="D16" i="54"/>
  <c r="H16" i="54" s="1"/>
  <c r="Q15" i="54"/>
  <c r="P15" i="54"/>
  <c r="O15" i="54"/>
  <c r="N15" i="54"/>
  <c r="M15" i="54"/>
  <c r="L15" i="54"/>
  <c r="K15" i="54"/>
  <c r="J15" i="54"/>
  <c r="I15" i="54"/>
  <c r="E15" i="54"/>
  <c r="D15" i="54"/>
  <c r="H15" i="54" s="1"/>
  <c r="Q14" i="54"/>
  <c r="P14" i="54"/>
  <c r="O14" i="54"/>
  <c r="N14" i="54"/>
  <c r="M14" i="54"/>
  <c r="L14" i="54"/>
  <c r="K14" i="54"/>
  <c r="J14" i="54"/>
  <c r="I14" i="54"/>
  <c r="E14" i="54"/>
  <c r="D14" i="54"/>
  <c r="H14" i="54" s="1"/>
  <c r="Q13" i="54"/>
  <c r="P13" i="54"/>
  <c r="O13" i="54"/>
  <c r="N13" i="54"/>
  <c r="M13" i="54"/>
  <c r="L13" i="54"/>
  <c r="K13" i="54"/>
  <c r="J13" i="54"/>
  <c r="I13" i="54"/>
  <c r="E13" i="54"/>
  <c r="D13" i="54"/>
  <c r="H13" i="54" s="1"/>
  <c r="Q12" i="54"/>
  <c r="P12" i="54"/>
  <c r="O12" i="54"/>
  <c r="N12" i="54"/>
  <c r="M12" i="54"/>
  <c r="L12" i="54"/>
  <c r="K12" i="54"/>
  <c r="J12" i="54"/>
  <c r="I12" i="54"/>
  <c r="E12" i="54"/>
  <c r="D12" i="54"/>
  <c r="H12" i="54" s="1"/>
  <c r="Q11" i="54"/>
  <c r="P11" i="54"/>
  <c r="O11" i="54"/>
  <c r="N11" i="54"/>
  <c r="M11" i="54"/>
  <c r="L11" i="54"/>
  <c r="K11" i="54"/>
  <c r="J11" i="54"/>
  <c r="I11" i="54"/>
  <c r="E11" i="54"/>
  <c r="D11" i="54"/>
  <c r="H11" i="54" s="1"/>
  <c r="Q9" i="54"/>
  <c r="P9" i="54"/>
  <c r="O9" i="54"/>
  <c r="N9" i="54"/>
  <c r="M9" i="54"/>
  <c r="L9" i="54"/>
  <c r="K9" i="54"/>
  <c r="J9" i="54"/>
  <c r="I9" i="54"/>
  <c r="E9" i="54"/>
  <c r="D9" i="54"/>
  <c r="Q8" i="54"/>
  <c r="P8" i="54"/>
  <c r="O8" i="54"/>
  <c r="N8" i="54"/>
  <c r="M8" i="54"/>
  <c r="L8" i="54"/>
  <c r="K8" i="54"/>
  <c r="J8" i="54"/>
  <c r="I8" i="54"/>
  <c r="E8" i="54"/>
  <c r="D8" i="54"/>
  <c r="H8" i="54" s="1"/>
  <c r="Q7" i="54"/>
  <c r="P7" i="54"/>
  <c r="O7" i="54"/>
  <c r="N7" i="54"/>
  <c r="M7" i="54"/>
  <c r="L7" i="54"/>
  <c r="K7" i="54"/>
  <c r="J7" i="54"/>
  <c r="I7" i="54"/>
  <c r="E7" i="54"/>
  <c r="D7" i="54"/>
  <c r="H7" i="54" s="1"/>
  <c r="Q6" i="54"/>
  <c r="P6" i="54"/>
  <c r="O6" i="54"/>
  <c r="N6" i="54"/>
  <c r="M6" i="54"/>
  <c r="L6" i="54"/>
  <c r="K6" i="54"/>
  <c r="J6" i="54"/>
  <c r="I6" i="54"/>
  <c r="E6" i="54"/>
  <c r="D6" i="54"/>
  <c r="H6" i="54" s="1"/>
  <c r="Q5" i="54"/>
  <c r="Q23" i="54" s="1"/>
  <c r="P5" i="54"/>
  <c r="P23" i="54" s="1"/>
  <c r="O5" i="54"/>
  <c r="O23" i="54" s="1"/>
  <c r="N5" i="54"/>
  <c r="N23" i="54" s="1"/>
  <c r="M5" i="54"/>
  <c r="M23" i="54" s="1"/>
  <c r="L5" i="54"/>
  <c r="L23" i="54" s="1"/>
  <c r="K5" i="54"/>
  <c r="K23" i="54" s="1"/>
  <c r="J5" i="54"/>
  <c r="J23" i="54" s="1"/>
  <c r="I5" i="54"/>
  <c r="I23" i="54" s="1"/>
  <c r="E5" i="54"/>
  <c r="E23" i="54" s="1"/>
  <c r="D5" i="54"/>
  <c r="Q4" i="54"/>
  <c r="Q27" i="54" s="1"/>
  <c r="P4" i="54"/>
  <c r="P27" i="54" s="1"/>
  <c r="O4" i="54"/>
  <c r="O27" i="54" s="1"/>
  <c r="N4" i="54"/>
  <c r="N27" i="54" s="1"/>
  <c r="M4" i="54"/>
  <c r="M27" i="54" s="1"/>
  <c r="L4" i="54"/>
  <c r="L27" i="54" s="1"/>
  <c r="L30" i="54" s="1"/>
  <c r="K4" i="54"/>
  <c r="K27" i="54" s="1"/>
  <c r="K30" i="54" s="1"/>
  <c r="J4" i="54"/>
  <c r="J27" i="54" s="1"/>
  <c r="I4" i="54"/>
  <c r="I27" i="54" s="1"/>
  <c r="E4" i="54"/>
  <c r="E27" i="54" s="1"/>
  <c r="D4" i="54"/>
  <c r="H3" i="54"/>
  <c r="Q2" i="54"/>
  <c r="Q20" i="54" s="1"/>
  <c r="P2" i="54"/>
  <c r="P20" i="54" s="1"/>
  <c r="O2" i="54"/>
  <c r="O20" i="54" s="1"/>
  <c r="N2" i="54"/>
  <c r="N20" i="54" s="1"/>
  <c r="M2" i="54"/>
  <c r="M20" i="54" s="1"/>
  <c r="L2" i="54"/>
  <c r="L20" i="54" s="1"/>
  <c r="K2" i="54"/>
  <c r="K20" i="54" s="1"/>
  <c r="J2" i="54"/>
  <c r="J20" i="54" s="1"/>
  <c r="I2" i="54"/>
  <c r="I20" i="54" s="1"/>
  <c r="E2" i="54"/>
  <c r="E20" i="54" s="1"/>
  <c r="D2" i="54"/>
  <c r="N37" i="53"/>
  <c r="M37" i="53"/>
  <c r="L37" i="53"/>
  <c r="K37" i="53"/>
  <c r="J37" i="53"/>
  <c r="I37" i="53"/>
  <c r="H37" i="53"/>
  <c r="E37" i="53"/>
  <c r="D37" i="53"/>
  <c r="N36" i="53"/>
  <c r="M36" i="53"/>
  <c r="L36" i="53"/>
  <c r="K36" i="53"/>
  <c r="J36" i="53"/>
  <c r="I36" i="53"/>
  <c r="H36" i="53"/>
  <c r="E36" i="53"/>
  <c r="D36" i="53"/>
  <c r="N35" i="53"/>
  <c r="M35" i="53"/>
  <c r="L35" i="53"/>
  <c r="K35" i="53"/>
  <c r="J35" i="53"/>
  <c r="I35" i="53"/>
  <c r="E35" i="53"/>
  <c r="D35" i="53"/>
  <c r="H35" i="53" s="1"/>
  <c r="N34" i="53"/>
  <c r="M34" i="53"/>
  <c r="L34" i="53"/>
  <c r="K34" i="53"/>
  <c r="J34" i="53"/>
  <c r="I34" i="53"/>
  <c r="E34" i="53"/>
  <c r="D34" i="53"/>
  <c r="H34" i="53" s="1"/>
  <c r="N33" i="53"/>
  <c r="M33" i="53"/>
  <c r="L33" i="53"/>
  <c r="K33" i="53"/>
  <c r="J33" i="53"/>
  <c r="I33" i="53"/>
  <c r="E33" i="53"/>
  <c r="D33" i="53"/>
  <c r="H33" i="53" s="1"/>
  <c r="N32" i="53"/>
  <c r="M32" i="53"/>
  <c r="L32" i="53"/>
  <c r="K32" i="53"/>
  <c r="J32" i="53"/>
  <c r="I32" i="53"/>
  <c r="E32" i="53"/>
  <c r="D32" i="53"/>
  <c r="H32" i="53" s="1"/>
  <c r="N25" i="53"/>
  <c r="M25" i="53"/>
  <c r="L25" i="53"/>
  <c r="K25" i="53"/>
  <c r="J25" i="53"/>
  <c r="I25" i="53"/>
  <c r="E25" i="53"/>
  <c r="D25" i="53"/>
  <c r="H25" i="53" s="1"/>
  <c r="H29" i="53" s="1"/>
  <c r="N21" i="53"/>
  <c r="M21" i="53"/>
  <c r="L21" i="53"/>
  <c r="K21" i="53"/>
  <c r="J21" i="53"/>
  <c r="I21" i="53"/>
  <c r="E21" i="53"/>
  <c r="D21" i="53"/>
  <c r="H21" i="53" s="1"/>
  <c r="N16" i="53"/>
  <c r="M16" i="53"/>
  <c r="L16" i="53"/>
  <c r="K16" i="53"/>
  <c r="J16" i="53"/>
  <c r="I16" i="53"/>
  <c r="E16" i="53"/>
  <c r="D16" i="53"/>
  <c r="H16" i="53" s="1"/>
  <c r="N15" i="53"/>
  <c r="M15" i="53"/>
  <c r="L15" i="53"/>
  <c r="K15" i="53"/>
  <c r="J15" i="53"/>
  <c r="I15" i="53"/>
  <c r="E15" i="53"/>
  <c r="D15" i="53"/>
  <c r="H15" i="53" s="1"/>
  <c r="N14" i="53"/>
  <c r="M14" i="53"/>
  <c r="L14" i="53"/>
  <c r="K14" i="53"/>
  <c r="J14" i="53"/>
  <c r="I14" i="53"/>
  <c r="E14" i="53"/>
  <c r="D14" i="53"/>
  <c r="H14" i="53" s="1"/>
  <c r="N13" i="53"/>
  <c r="M13" i="53"/>
  <c r="L13" i="53"/>
  <c r="K13" i="53"/>
  <c r="J13" i="53"/>
  <c r="I13" i="53"/>
  <c r="E13" i="53"/>
  <c r="D13" i="53"/>
  <c r="H13" i="53" s="1"/>
  <c r="N12" i="53"/>
  <c r="M12" i="53"/>
  <c r="L12" i="53"/>
  <c r="K12" i="53"/>
  <c r="J12" i="53"/>
  <c r="I12" i="53"/>
  <c r="E12" i="53"/>
  <c r="D12" i="53"/>
  <c r="H12" i="53" s="1"/>
  <c r="N11" i="53"/>
  <c r="M11" i="53"/>
  <c r="L11" i="53"/>
  <c r="K11" i="53"/>
  <c r="J11" i="53"/>
  <c r="I11" i="53"/>
  <c r="E11" i="53"/>
  <c r="D11" i="53"/>
  <c r="H11" i="53" s="1"/>
  <c r="N9" i="53"/>
  <c r="N10" i="53" s="1"/>
  <c r="M9" i="53"/>
  <c r="L9" i="53"/>
  <c r="K9" i="53"/>
  <c r="J9" i="53"/>
  <c r="I9" i="53"/>
  <c r="E9" i="53"/>
  <c r="D9" i="53"/>
  <c r="N8" i="53"/>
  <c r="M8" i="53"/>
  <c r="L8" i="53"/>
  <c r="K8" i="53"/>
  <c r="J8" i="53"/>
  <c r="I8" i="53"/>
  <c r="E8" i="53"/>
  <c r="D8" i="53"/>
  <c r="H8" i="53" s="1"/>
  <c r="N7" i="53"/>
  <c r="M7" i="53"/>
  <c r="L7" i="53"/>
  <c r="K7" i="53"/>
  <c r="J7" i="53"/>
  <c r="I7" i="53"/>
  <c r="E7" i="53"/>
  <c r="D7" i="53"/>
  <c r="H7" i="53" s="1"/>
  <c r="N6" i="53"/>
  <c r="M6" i="53"/>
  <c r="L6" i="53"/>
  <c r="K6" i="53"/>
  <c r="J6" i="53"/>
  <c r="I6" i="53"/>
  <c r="E6" i="53"/>
  <c r="D6" i="53"/>
  <c r="H6" i="53" s="1"/>
  <c r="N5" i="53"/>
  <c r="N23" i="53" s="1"/>
  <c r="M5" i="53"/>
  <c r="M23" i="53" s="1"/>
  <c r="L5" i="53"/>
  <c r="L23" i="53" s="1"/>
  <c r="L24" i="53" s="1"/>
  <c r="K5" i="53"/>
  <c r="K23" i="53" s="1"/>
  <c r="K24" i="53" s="1"/>
  <c r="J5" i="53"/>
  <c r="J23" i="53" s="1"/>
  <c r="I5" i="53"/>
  <c r="I23" i="53" s="1"/>
  <c r="E5" i="53"/>
  <c r="E23" i="53" s="1"/>
  <c r="D5" i="53"/>
  <c r="N4" i="53"/>
  <c r="N27" i="53" s="1"/>
  <c r="M4" i="53"/>
  <c r="M27" i="53" s="1"/>
  <c r="L4" i="53"/>
  <c r="L27" i="53" s="1"/>
  <c r="K4" i="53"/>
  <c r="K27" i="53" s="1"/>
  <c r="J4" i="53"/>
  <c r="J27" i="53" s="1"/>
  <c r="I4" i="53"/>
  <c r="I27" i="53" s="1"/>
  <c r="E4" i="53"/>
  <c r="E27" i="53" s="1"/>
  <c r="D4" i="53"/>
  <c r="H3" i="53"/>
  <c r="N2" i="53"/>
  <c r="N20" i="53" s="1"/>
  <c r="M2" i="53"/>
  <c r="M20" i="53" s="1"/>
  <c r="L2" i="53"/>
  <c r="L20" i="53" s="1"/>
  <c r="K2" i="53"/>
  <c r="K20" i="53" s="1"/>
  <c r="J2" i="53"/>
  <c r="J20" i="53" s="1"/>
  <c r="I2" i="53"/>
  <c r="I20" i="53" s="1"/>
  <c r="E2" i="53"/>
  <c r="E20" i="53" s="1"/>
  <c r="D2" i="53"/>
  <c r="O37" i="52"/>
  <c r="N37" i="52"/>
  <c r="M37" i="52"/>
  <c r="L37" i="52"/>
  <c r="K37" i="52"/>
  <c r="J37" i="52"/>
  <c r="I37" i="52"/>
  <c r="H37" i="52"/>
  <c r="E37" i="52"/>
  <c r="D37" i="52"/>
  <c r="O36" i="52"/>
  <c r="N36" i="52"/>
  <c r="M36" i="52"/>
  <c r="L36" i="52"/>
  <c r="K36" i="52"/>
  <c r="J36" i="52"/>
  <c r="I36" i="52"/>
  <c r="H36" i="52"/>
  <c r="E36" i="52"/>
  <c r="D36" i="52"/>
  <c r="O35" i="52"/>
  <c r="N35" i="52"/>
  <c r="M35" i="52"/>
  <c r="L35" i="52"/>
  <c r="K35" i="52"/>
  <c r="J35" i="52"/>
  <c r="I35" i="52"/>
  <c r="E35" i="52"/>
  <c r="D35" i="52"/>
  <c r="H35" i="52" s="1"/>
  <c r="O34" i="52"/>
  <c r="N34" i="52"/>
  <c r="M34" i="52"/>
  <c r="L34" i="52"/>
  <c r="K34" i="52"/>
  <c r="J34" i="52"/>
  <c r="I34" i="52"/>
  <c r="E34" i="52"/>
  <c r="D34" i="52"/>
  <c r="H34" i="52" s="1"/>
  <c r="O33" i="52"/>
  <c r="N33" i="52"/>
  <c r="M33" i="52"/>
  <c r="L33" i="52"/>
  <c r="K33" i="52"/>
  <c r="J33" i="52"/>
  <c r="I33" i="52"/>
  <c r="E33" i="52"/>
  <c r="D33" i="52"/>
  <c r="H33" i="52" s="1"/>
  <c r="O32" i="52"/>
  <c r="N32" i="52"/>
  <c r="M32" i="52"/>
  <c r="L32" i="52"/>
  <c r="K32" i="52"/>
  <c r="J32" i="52"/>
  <c r="I32" i="52"/>
  <c r="E32" i="52"/>
  <c r="D32" i="52"/>
  <c r="H32" i="52" s="1"/>
  <c r="O25" i="52"/>
  <c r="N25" i="52"/>
  <c r="M25" i="52"/>
  <c r="L25" i="52"/>
  <c r="K25" i="52"/>
  <c r="J25" i="52"/>
  <c r="I25" i="52"/>
  <c r="E25" i="52"/>
  <c r="D25" i="52"/>
  <c r="H25" i="52" s="1"/>
  <c r="H29" i="52" s="1"/>
  <c r="O21" i="52"/>
  <c r="N21" i="52"/>
  <c r="M21" i="52"/>
  <c r="L21" i="52"/>
  <c r="K21" i="52"/>
  <c r="J21" i="52"/>
  <c r="I21" i="52"/>
  <c r="E21" i="52"/>
  <c r="D21" i="52"/>
  <c r="O16" i="52"/>
  <c r="N16" i="52"/>
  <c r="M16" i="52"/>
  <c r="L16" i="52"/>
  <c r="K16" i="52"/>
  <c r="J16" i="52"/>
  <c r="I16" i="52"/>
  <c r="E16" i="52"/>
  <c r="D16" i="52"/>
  <c r="H16" i="52" s="1"/>
  <c r="O15" i="52"/>
  <c r="N15" i="52"/>
  <c r="M15" i="52"/>
  <c r="L15" i="52"/>
  <c r="K15" i="52"/>
  <c r="J15" i="52"/>
  <c r="I15" i="52"/>
  <c r="E15" i="52"/>
  <c r="D15" i="52"/>
  <c r="H15" i="52" s="1"/>
  <c r="O14" i="52"/>
  <c r="N14" i="52"/>
  <c r="M14" i="52"/>
  <c r="L14" i="52"/>
  <c r="K14" i="52"/>
  <c r="J14" i="52"/>
  <c r="I14" i="52"/>
  <c r="E14" i="52"/>
  <c r="D14" i="52"/>
  <c r="H14" i="52" s="1"/>
  <c r="O13" i="52"/>
  <c r="N13" i="52"/>
  <c r="M13" i="52"/>
  <c r="L13" i="52"/>
  <c r="K13" i="52"/>
  <c r="J13" i="52"/>
  <c r="I13" i="52"/>
  <c r="E13" i="52"/>
  <c r="D13" i="52"/>
  <c r="H13" i="52" s="1"/>
  <c r="O12" i="52"/>
  <c r="N12" i="52"/>
  <c r="M12" i="52"/>
  <c r="L12" i="52"/>
  <c r="K12" i="52"/>
  <c r="J12" i="52"/>
  <c r="I12" i="52"/>
  <c r="E12" i="52"/>
  <c r="D12" i="52"/>
  <c r="H12" i="52" s="1"/>
  <c r="O11" i="52"/>
  <c r="N11" i="52"/>
  <c r="M11" i="52"/>
  <c r="L11" i="52"/>
  <c r="K11" i="52"/>
  <c r="J11" i="52"/>
  <c r="I11" i="52"/>
  <c r="E11" i="52"/>
  <c r="D11" i="52"/>
  <c r="H11" i="52" s="1"/>
  <c r="O9" i="52"/>
  <c r="N9" i="52"/>
  <c r="M9" i="52"/>
  <c r="L9" i="52"/>
  <c r="K9" i="52"/>
  <c r="J9" i="52"/>
  <c r="I9" i="52"/>
  <c r="E9" i="52"/>
  <c r="D9" i="52"/>
  <c r="O8" i="52"/>
  <c r="N8" i="52"/>
  <c r="M8" i="52"/>
  <c r="L8" i="52"/>
  <c r="K8" i="52"/>
  <c r="J8" i="52"/>
  <c r="I8" i="52"/>
  <c r="E8" i="52"/>
  <c r="D8" i="52"/>
  <c r="H8" i="52" s="1"/>
  <c r="O7" i="52"/>
  <c r="N7" i="52"/>
  <c r="M7" i="52"/>
  <c r="L7" i="52"/>
  <c r="K7" i="52"/>
  <c r="J7" i="52"/>
  <c r="I7" i="52"/>
  <c r="E7" i="52"/>
  <c r="D7" i="52"/>
  <c r="H7" i="52" s="1"/>
  <c r="O6" i="52"/>
  <c r="N6" i="52"/>
  <c r="M6" i="52"/>
  <c r="L6" i="52"/>
  <c r="K6" i="52"/>
  <c r="J6" i="52"/>
  <c r="I6" i="52"/>
  <c r="E6" i="52"/>
  <c r="D6" i="52"/>
  <c r="H6" i="52" s="1"/>
  <c r="O5" i="52"/>
  <c r="O23" i="52" s="1"/>
  <c r="N5" i="52"/>
  <c r="N23" i="52" s="1"/>
  <c r="M5" i="52"/>
  <c r="M23" i="52" s="1"/>
  <c r="L5" i="52"/>
  <c r="L23" i="52" s="1"/>
  <c r="L24" i="52" s="1"/>
  <c r="K5" i="52"/>
  <c r="K23" i="52" s="1"/>
  <c r="K24" i="52" s="1"/>
  <c r="J5" i="52"/>
  <c r="J23" i="52" s="1"/>
  <c r="I5" i="52"/>
  <c r="I23" i="52" s="1"/>
  <c r="E5" i="52"/>
  <c r="E23" i="52" s="1"/>
  <c r="D5" i="52"/>
  <c r="O4" i="52"/>
  <c r="O27" i="52" s="1"/>
  <c r="N4" i="52"/>
  <c r="N27" i="52" s="1"/>
  <c r="M4" i="52"/>
  <c r="M27" i="52" s="1"/>
  <c r="L4" i="52"/>
  <c r="L27" i="52" s="1"/>
  <c r="K4" i="52"/>
  <c r="K27" i="52" s="1"/>
  <c r="J4" i="52"/>
  <c r="J27" i="52" s="1"/>
  <c r="I4" i="52"/>
  <c r="I27" i="52" s="1"/>
  <c r="E4" i="52"/>
  <c r="E27" i="52" s="1"/>
  <c r="D4" i="52"/>
  <c r="H3" i="52"/>
  <c r="O2" i="52"/>
  <c r="O20" i="52" s="1"/>
  <c r="N2" i="52"/>
  <c r="N20" i="52" s="1"/>
  <c r="M2" i="52"/>
  <c r="M20" i="52" s="1"/>
  <c r="L2" i="52"/>
  <c r="L20" i="52" s="1"/>
  <c r="K2" i="52"/>
  <c r="K20" i="52" s="1"/>
  <c r="J2" i="52"/>
  <c r="J20" i="52" s="1"/>
  <c r="I2" i="52"/>
  <c r="I20" i="52" s="1"/>
  <c r="E2" i="52"/>
  <c r="E20" i="52" s="1"/>
  <c r="D2" i="52"/>
  <c r="H2" i="52" s="1"/>
  <c r="Q37" i="51"/>
  <c r="P37" i="51"/>
  <c r="O37" i="51"/>
  <c r="N37" i="51"/>
  <c r="M37" i="51"/>
  <c r="L37" i="51"/>
  <c r="K37" i="51"/>
  <c r="J37" i="51"/>
  <c r="I37" i="51"/>
  <c r="H37" i="51"/>
  <c r="E37" i="51"/>
  <c r="D37" i="51"/>
  <c r="Q36" i="51"/>
  <c r="P36" i="51"/>
  <c r="O36" i="51"/>
  <c r="N36" i="51"/>
  <c r="M36" i="51"/>
  <c r="L36" i="51"/>
  <c r="K36" i="51"/>
  <c r="J36" i="51"/>
  <c r="I36" i="51"/>
  <c r="H36" i="51"/>
  <c r="E36" i="51"/>
  <c r="D36" i="51"/>
  <c r="Q35" i="51"/>
  <c r="P35" i="51"/>
  <c r="O35" i="51"/>
  <c r="N35" i="51"/>
  <c r="M35" i="51"/>
  <c r="L35" i="51"/>
  <c r="K35" i="51"/>
  <c r="J35" i="51"/>
  <c r="I35" i="51"/>
  <c r="E35" i="51"/>
  <c r="D35" i="51"/>
  <c r="H35" i="51" s="1"/>
  <c r="Q34" i="51"/>
  <c r="P34" i="51"/>
  <c r="O34" i="51"/>
  <c r="N34" i="51"/>
  <c r="M34" i="51"/>
  <c r="L34" i="51"/>
  <c r="K34" i="51"/>
  <c r="J34" i="51"/>
  <c r="I34" i="51"/>
  <c r="E34" i="51"/>
  <c r="D34" i="51"/>
  <c r="H34" i="51" s="1"/>
  <c r="Q33" i="51"/>
  <c r="P33" i="51"/>
  <c r="O33" i="51"/>
  <c r="N33" i="51"/>
  <c r="M33" i="51"/>
  <c r="L33" i="51"/>
  <c r="K33" i="51"/>
  <c r="J33" i="51"/>
  <c r="I33" i="51"/>
  <c r="E33" i="51"/>
  <c r="D33" i="51"/>
  <c r="H33" i="51" s="1"/>
  <c r="Q32" i="51"/>
  <c r="P32" i="51"/>
  <c r="O32" i="51"/>
  <c r="N32" i="51"/>
  <c r="M32" i="51"/>
  <c r="L32" i="51"/>
  <c r="K32" i="51"/>
  <c r="J32" i="51"/>
  <c r="I32" i="51"/>
  <c r="E32" i="51"/>
  <c r="D32" i="51"/>
  <c r="H32" i="51" s="1"/>
  <c r="Q25" i="51"/>
  <c r="P25" i="51"/>
  <c r="O25" i="51"/>
  <c r="N25" i="51"/>
  <c r="M25" i="51"/>
  <c r="L25" i="51"/>
  <c r="L29" i="51" s="1"/>
  <c r="K25" i="51"/>
  <c r="K29" i="51" s="1"/>
  <c r="J25" i="51"/>
  <c r="I25" i="51"/>
  <c r="E25" i="51"/>
  <c r="D25" i="51"/>
  <c r="H25" i="51" s="1"/>
  <c r="H29" i="51" s="1"/>
  <c r="Q21" i="51"/>
  <c r="P21" i="51"/>
  <c r="O21" i="51"/>
  <c r="N21" i="51"/>
  <c r="M21" i="51"/>
  <c r="L21" i="51"/>
  <c r="K21" i="51"/>
  <c r="J21" i="51"/>
  <c r="I21" i="51"/>
  <c r="E21" i="51"/>
  <c r="D21" i="51"/>
  <c r="H21" i="51" s="1"/>
  <c r="Q16" i="51"/>
  <c r="P16" i="51"/>
  <c r="O16" i="51"/>
  <c r="N16" i="51"/>
  <c r="M16" i="51"/>
  <c r="L16" i="51"/>
  <c r="K16" i="51"/>
  <c r="J16" i="51"/>
  <c r="I16" i="51"/>
  <c r="E16" i="51"/>
  <c r="D16" i="51"/>
  <c r="H16" i="51" s="1"/>
  <c r="Q15" i="51"/>
  <c r="P15" i="51"/>
  <c r="O15" i="51"/>
  <c r="N15" i="51"/>
  <c r="M15" i="51"/>
  <c r="L15" i="51"/>
  <c r="K15" i="51"/>
  <c r="J15" i="51"/>
  <c r="I15" i="51"/>
  <c r="E15" i="51"/>
  <c r="D15" i="51"/>
  <c r="H15" i="51" s="1"/>
  <c r="Q14" i="51"/>
  <c r="P14" i="51"/>
  <c r="O14" i="51"/>
  <c r="N14" i="51"/>
  <c r="M14" i="51"/>
  <c r="L14" i="51"/>
  <c r="K14" i="51"/>
  <c r="J14" i="51"/>
  <c r="I14" i="51"/>
  <c r="E14" i="51"/>
  <c r="D14" i="51"/>
  <c r="H14" i="51" s="1"/>
  <c r="Q13" i="51"/>
  <c r="P13" i="51"/>
  <c r="O13" i="51"/>
  <c r="N13" i="51"/>
  <c r="M13" i="51"/>
  <c r="L13" i="51"/>
  <c r="K13" i="51"/>
  <c r="J13" i="51"/>
  <c r="I13" i="51"/>
  <c r="E13" i="51"/>
  <c r="D13" i="51"/>
  <c r="H13" i="51" s="1"/>
  <c r="Q12" i="51"/>
  <c r="P12" i="51"/>
  <c r="O12" i="51"/>
  <c r="N12" i="51"/>
  <c r="M12" i="51"/>
  <c r="L12" i="51"/>
  <c r="K12" i="51"/>
  <c r="J12" i="51"/>
  <c r="I12" i="51"/>
  <c r="E12" i="51"/>
  <c r="D12" i="51"/>
  <c r="H12" i="51" s="1"/>
  <c r="Q11" i="51"/>
  <c r="P11" i="51"/>
  <c r="O11" i="51"/>
  <c r="N11" i="51"/>
  <c r="M11" i="51"/>
  <c r="L11" i="51"/>
  <c r="K11" i="51"/>
  <c r="J11" i="51"/>
  <c r="I11" i="51"/>
  <c r="E11" i="51"/>
  <c r="D11" i="51"/>
  <c r="H11" i="51" s="1"/>
  <c r="Q9" i="51"/>
  <c r="P9" i="51"/>
  <c r="O9" i="51"/>
  <c r="N9" i="51"/>
  <c r="M9" i="51"/>
  <c r="L9" i="51"/>
  <c r="K9" i="51"/>
  <c r="J9" i="51"/>
  <c r="I9" i="51"/>
  <c r="E9" i="51"/>
  <c r="D9" i="51"/>
  <c r="Q8" i="51"/>
  <c r="P8" i="51"/>
  <c r="O8" i="51"/>
  <c r="N8" i="51"/>
  <c r="M8" i="51"/>
  <c r="L8" i="51"/>
  <c r="K8" i="51"/>
  <c r="J8" i="51"/>
  <c r="I8" i="51"/>
  <c r="E8" i="51"/>
  <c r="D8" i="51"/>
  <c r="H8" i="51" s="1"/>
  <c r="Q7" i="51"/>
  <c r="P7" i="51"/>
  <c r="O7" i="51"/>
  <c r="N7" i="51"/>
  <c r="M7" i="51"/>
  <c r="L7" i="51"/>
  <c r="K7" i="51"/>
  <c r="J7" i="51"/>
  <c r="I7" i="51"/>
  <c r="E7" i="51"/>
  <c r="D7" i="51"/>
  <c r="H7" i="51" s="1"/>
  <c r="Q6" i="51"/>
  <c r="P6" i="51"/>
  <c r="O6" i="51"/>
  <c r="N6" i="51"/>
  <c r="M6" i="51"/>
  <c r="L6" i="51"/>
  <c r="K6" i="51"/>
  <c r="J6" i="51"/>
  <c r="I6" i="51"/>
  <c r="E6" i="51"/>
  <c r="D6" i="51"/>
  <c r="H6" i="51" s="1"/>
  <c r="Q5" i="51"/>
  <c r="Q23" i="51" s="1"/>
  <c r="P5" i="51"/>
  <c r="P23" i="51" s="1"/>
  <c r="O5" i="51"/>
  <c r="O23" i="51" s="1"/>
  <c r="N5" i="51"/>
  <c r="N23" i="51" s="1"/>
  <c r="M5" i="51"/>
  <c r="M23" i="51" s="1"/>
  <c r="L5" i="51"/>
  <c r="L23" i="51" s="1"/>
  <c r="K5" i="51"/>
  <c r="K23" i="51" s="1"/>
  <c r="J5" i="51"/>
  <c r="J23" i="51" s="1"/>
  <c r="E24" i="51" s="1"/>
  <c r="I5" i="51"/>
  <c r="I23" i="51" s="1"/>
  <c r="E5" i="51"/>
  <c r="E23" i="51" s="1"/>
  <c r="D5" i="51"/>
  <c r="Q4" i="51"/>
  <c r="Q27" i="51" s="1"/>
  <c r="P4" i="51"/>
  <c r="P27" i="51" s="1"/>
  <c r="O4" i="51"/>
  <c r="O27" i="51" s="1"/>
  <c r="N4" i="51"/>
  <c r="N27" i="51" s="1"/>
  <c r="M4" i="51"/>
  <c r="M27" i="51" s="1"/>
  <c r="L4" i="51"/>
  <c r="L27" i="51" s="1"/>
  <c r="L30" i="51" s="1"/>
  <c r="K4" i="51"/>
  <c r="K27" i="51" s="1"/>
  <c r="K30" i="51" s="1"/>
  <c r="J4" i="51"/>
  <c r="J27" i="51" s="1"/>
  <c r="I4" i="51"/>
  <c r="I27" i="51" s="1"/>
  <c r="E4" i="51"/>
  <c r="E27" i="51" s="1"/>
  <c r="D4" i="51"/>
  <c r="H3" i="51"/>
  <c r="Q2" i="51"/>
  <c r="Q20" i="51" s="1"/>
  <c r="P2" i="51"/>
  <c r="P20" i="51" s="1"/>
  <c r="O2" i="51"/>
  <c r="O20" i="51" s="1"/>
  <c r="N2" i="51"/>
  <c r="N20" i="51" s="1"/>
  <c r="M2" i="51"/>
  <c r="M20" i="51" s="1"/>
  <c r="L2" i="51"/>
  <c r="L20" i="51" s="1"/>
  <c r="K2" i="51"/>
  <c r="K20" i="51" s="1"/>
  <c r="J2" i="51"/>
  <c r="J20" i="51" s="1"/>
  <c r="I2" i="51"/>
  <c r="I20" i="51" s="1"/>
  <c r="E2" i="51"/>
  <c r="E20" i="51" s="1"/>
  <c r="D2" i="51"/>
  <c r="O37" i="50"/>
  <c r="N37" i="50"/>
  <c r="M37" i="50"/>
  <c r="L37" i="50"/>
  <c r="K37" i="50"/>
  <c r="J37" i="50"/>
  <c r="I37" i="50"/>
  <c r="H37" i="50"/>
  <c r="E37" i="50"/>
  <c r="D37" i="50"/>
  <c r="O36" i="50"/>
  <c r="N36" i="50"/>
  <c r="M36" i="50"/>
  <c r="L36" i="50"/>
  <c r="K36" i="50"/>
  <c r="J36" i="50"/>
  <c r="I36" i="50"/>
  <c r="H36" i="50"/>
  <c r="E36" i="50"/>
  <c r="D36" i="50"/>
  <c r="O35" i="50"/>
  <c r="N35" i="50"/>
  <c r="M35" i="50"/>
  <c r="L35" i="50"/>
  <c r="K35" i="50"/>
  <c r="J35" i="50"/>
  <c r="I35" i="50"/>
  <c r="E35" i="50"/>
  <c r="D35" i="50"/>
  <c r="H35" i="50" s="1"/>
  <c r="O34" i="50"/>
  <c r="N34" i="50"/>
  <c r="M34" i="50"/>
  <c r="L34" i="50"/>
  <c r="K34" i="50"/>
  <c r="J34" i="50"/>
  <c r="I34" i="50"/>
  <c r="E34" i="50"/>
  <c r="D34" i="50"/>
  <c r="H34" i="50" s="1"/>
  <c r="O33" i="50"/>
  <c r="N33" i="50"/>
  <c r="M33" i="50"/>
  <c r="L33" i="50"/>
  <c r="K33" i="50"/>
  <c r="J33" i="50"/>
  <c r="I33" i="50"/>
  <c r="E33" i="50"/>
  <c r="D33" i="50"/>
  <c r="H33" i="50" s="1"/>
  <c r="O32" i="50"/>
  <c r="N32" i="50"/>
  <c r="M32" i="50"/>
  <c r="L32" i="50"/>
  <c r="K32" i="50"/>
  <c r="J32" i="50"/>
  <c r="I32" i="50"/>
  <c r="E32" i="50"/>
  <c r="D32" i="50"/>
  <c r="H32" i="50" s="1"/>
  <c r="O25" i="50"/>
  <c r="N25" i="50"/>
  <c r="M25" i="50"/>
  <c r="L25" i="50"/>
  <c r="K25" i="50"/>
  <c r="J25" i="50"/>
  <c r="I25" i="50"/>
  <c r="E25" i="50"/>
  <c r="D25" i="50"/>
  <c r="H25" i="50" s="1"/>
  <c r="H29" i="50" s="1"/>
  <c r="O21" i="50"/>
  <c r="N21" i="50"/>
  <c r="M21" i="50"/>
  <c r="L21" i="50"/>
  <c r="K21" i="50"/>
  <c r="J21" i="50"/>
  <c r="I21" i="50"/>
  <c r="E21" i="50"/>
  <c r="D21" i="50"/>
  <c r="O16" i="50"/>
  <c r="N16" i="50"/>
  <c r="M16" i="50"/>
  <c r="L16" i="50"/>
  <c r="K16" i="50"/>
  <c r="J16" i="50"/>
  <c r="I16" i="50"/>
  <c r="E16" i="50"/>
  <c r="D16" i="50"/>
  <c r="H16" i="50" s="1"/>
  <c r="O15" i="50"/>
  <c r="N15" i="50"/>
  <c r="M15" i="50"/>
  <c r="L15" i="50"/>
  <c r="K15" i="50"/>
  <c r="J15" i="50"/>
  <c r="I15" i="50"/>
  <c r="E15" i="50"/>
  <c r="D15" i="50"/>
  <c r="H15" i="50" s="1"/>
  <c r="O14" i="50"/>
  <c r="N14" i="50"/>
  <c r="M14" i="50"/>
  <c r="L14" i="50"/>
  <c r="K14" i="50"/>
  <c r="J14" i="50"/>
  <c r="I14" i="50"/>
  <c r="E14" i="50"/>
  <c r="D14" i="50"/>
  <c r="H14" i="50" s="1"/>
  <c r="O13" i="50"/>
  <c r="N13" i="50"/>
  <c r="M13" i="50"/>
  <c r="L13" i="50"/>
  <c r="K13" i="50"/>
  <c r="J13" i="50"/>
  <c r="I13" i="50"/>
  <c r="E13" i="50"/>
  <c r="D13" i="50"/>
  <c r="H13" i="50" s="1"/>
  <c r="O12" i="50"/>
  <c r="N12" i="50"/>
  <c r="M12" i="50"/>
  <c r="L12" i="50"/>
  <c r="K12" i="50"/>
  <c r="J12" i="50"/>
  <c r="I12" i="50"/>
  <c r="E12" i="50"/>
  <c r="D12" i="50"/>
  <c r="H12" i="50" s="1"/>
  <c r="O11" i="50"/>
  <c r="N11" i="50"/>
  <c r="M11" i="50"/>
  <c r="L11" i="50"/>
  <c r="K11" i="50"/>
  <c r="J11" i="50"/>
  <c r="I11" i="50"/>
  <c r="E11" i="50"/>
  <c r="D11" i="50"/>
  <c r="H11" i="50" s="1"/>
  <c r="O9" i="50"/>
  <c r="N9" i="50"/>
  <c r="M9" i="50"/>
  <c r="L9" i="50"/>
  <c r="K9" i="50"/>
  <c r="J9" i="50"/>
  <c r="I9" i="50"/>
  <c r="E9" i="50"/>
  <c r="D9" i="50"/>
  <c r="O8" i="50"/>
  <c r="N8" i="50"/>
  <c r="M8" i="50"/>
  <c r="L8" i="50"/>
  <c r="K8" i="50"/>
  <c r="J8" i="50"/>
  <c r="I8" i="50"/>
  <c r="E8" i="50"/>
  <c r="D8" i="50"/>
  <c r="H8" i="50" s="1"/>
  <c r="O7" i="50"/>
  <c r="N7" i="50"/>
  <c r="M7" i="50"/>
  <c r="L7" i="50"/>
  <c r="K7" i="50"/>
  <c r="J7" i="50"/>
  <c r="I7" i="50"/>
  <c r="E7" i="50"/>
  <c r="D7" i="50"/>
  <c r="H7" i="50" s="1"/>
  <c r="O6" i="50"/>
  <c r="N6" i="50"/>
  <c r="M6" i="50"/>
  <c r="L6" i="50"/>
  <c r="K6" i="50"/>
  <c r="J6" i="50"/>
  <c r="I6" i="50"/>
  <c r="E6" i="50"/>
  <c r="D6" i="50"/>
  <c r="H6" i="50" s="1"/>
  <c r="O5" i="50"/>
  <c r="O23" i="50" s="1"/>
  <c r="N5" i="50"/>
  <c r="N23" i="50" s="1"/>
  <c r="M5" i="50"/>
  <c r="M23" i="50" s="1"/>
  <c r="L5" i="50"/>
  <c r="L23" i="50" s="1"/>
  <c r="L24" i="50" s="1"/>
  <c r="K5" i="50"/>
  <c r="K23" i="50" s="1"/>
  <c r="K24" i="50" s="1"/>
  <c r="J5" i="50"/>
  <c r="J23" i="50" s="1"/>
  <c r="I5" i="50"/>
  <c r="I23" i="50" s="1"/>
  <c r="E5" i="50"/>
  <c r="E23" i="50" s="1"/>
  <c r="D5" i="50"/>
  <c r="O4" i="50"/>
  <c r="O27" i="50" s="1"/>
  <c r="N4" i="50"/>
  <c r="N27" i="50" s="1"/>
  <c r="M4" i="50"/>
  <c r="M27" i="50" s="1"/>
  <c r="L4" i="50"/>
  <c r="L27" i="50" s="1"/>
  <c r="K4" i="50"/>
  <c r="K27" i="50" s="1"/>
  <c r="J4" i="50"/>
  <c r="J27" i="50" s="1"/>
  <c r="I4" i="50"/>
  <c r="I27" i="50" s="1"/>
  <c r="E4" i="50"/>
  <c r="E27" i="50" s="1"/>
  <c r="D4" i="50"/>
  <c r="H3" i="50"/>
  <c r="O2" i="50"/>
  <c r="O20" i="50" s="1"/>
  <c r="N2" i="50"/>
  <c r="N20" i="50" s="1"/>
  <c r="M2" i="50"/>
  <c r="M20" i="50" s="1"/>
  <c r="L2" i="50"/>
  <c r="L20" i="50" s="1"/>
  <c r="K2" i="50"/>
  <c r="K20" i="50" s="1"/>
  <c r="J2" i="50"/>
  <c r="J20" i="50" s="1"/>
  <c r="I2" i="50"/>
  <c r="I20" i="50" s="1"/>
  <c r="E2" i="50"/>
  <c r="E20" i="50" s="1"/>
  <c r="D2" i="50"/>
  <c r="Q37" i="49"/>
  <c r="P37" i="49"/>
  <c r="O37" i="49"/>
  <c r="N37" i="49"/>
  <c r="M37" i="49"/>
  <c r="L37" i="49"/>
  <c r="K37" i="49"/>
  <c r="J37" i="49"/>
  <c r="I37" i="49"/>
  <c r="H37" i="49"/>
  <c r="E37" i="49"/>
  <c r="D37" i="49"/>
  <c r="Q36" i="49"/>
  <c r="P36" i="49"/>
  <c r="O36" i="49"/>
  <c r="N36" i="49"/>
  <c r="M36" i="49"/>
  <c r="L36" i="49"/>
  <c r="K36" i="49"/>
  <c r="J36" i="49"/>
  <c r="I36" i="49"/>
  <c r="H36" i="49"/>
  <c r="E36" i="49"/>
  <c r="D36" i="49"/>
  <c r="Q35" i="49"/>
  <c r="P35" i="49"/>
  <c r="O35" i="49"/>
  <c r="N35" i="49"/>
  <c r="M35" i="49"/>
  <c r="L35" i="49"/>
  <c r="K35" i="49"/>
  <c r="J35" i="49"/>
  <c r="I35" i="49"/>
  <c r="E35" i="49"/>
  <c r="D35" i="49"/>
  <c r="H35" i="49" s="1"/>
  <c r="Q34" i="49"/>
  <c r="P34" i="49"/>
  <c r="O34" i="49"/>
  <c r="N34" i="49"/>
  <c r="M34" i="49"/>
  <c r="L34" i="49"/>
  <c r="K34" i="49"/>
  <c r="J34" i="49"/>
  <c r="I34" i="49"/>
  <c r="E34" i="49"/>
  <c r="D34" i="49"/>
  <c r="H34" i="49" s="1"/>
  <c r="Q33" i="49"/>
  <c r="P33" i="49"/>
  <c r="O33" i="49"/>
  <c r="N33" i="49"/>
  <c r="M33" i="49"/>
  <c r="L33" i="49"/>
  <c r="K33" i="49"/>
  <c r="J33" i="49"/>
  <c r="I33" i="49"/>
  <c r="E33" i="49"/>
  <c r="D33" i="49"/>
  <c r="H33" i="49" s="1"/>
  <c r="Q32" i="49"/>
  <c r="P32" i="49"/>
  <c r="O32" i="49"/>
  <c r="N32" i="49"/>
  <c r="M32" i="49"/>
  <c r="L32" i="49"/>
  <c r="K32" i="49"/>
  <c r="J32" i="49"/>
  <c r="I32" i="49"/>
  <c r="E32" i="49"/>
  <c r="D32" i="49"/>
  <c r="H32" i="49" s="1"/>
  <c r="Q25" i="49"/>
  <c r="P25" i="49"/>
  <c r="O25" i="49"/>
  <c r="N25" i="49"/>
  <c r="M25" i="49"/>
  <c r="L25" i="49"/>
  <c r="L29" i="49" s="1"/>
  <c r="K25" i="49"/>
  <c r="K29" i="49" s="1"/>
  <c r="J25" i="49"/>
  <c r="I25" i="49"/>
  <c r="E25" i="49"/>
  <c r="D25" i="49"/>
  <c r="H25" i="49" s="1"/>
  <c r="H29" i="49" s="1"/>
  <c r="Q21" i="49"/>
  <c r="P21" i="49"/>
  <c r="O21" i="49"/>
  <c r="N21" i="49"/>
  <c r="M21" i="49"/>
  <c r="L21" i="49"/>
  <c r="K21" i="49"/>
  <c r="J21" i="49"/>
  <c r="I21" i="49"/>
  <c r="E21" i="49"/>
  <c r="D21" i="49"/>
  <c r="Q16" i="49"/>
  <c r="P16" i="49"/>
  <c r="O16" i="49"/>
  <c r="N16" i="49"/>
  <c r="M16" i="49"/>
  <c r="L16" i="49"/>
  <c r="K16" i="49"/>
  <c r="J16" i="49"/>
  <c r="I16" i="49"/>
  <c r="E16" i="49"/>
  <c r="D16" i="49"/>
  <c r="H16" i="49" s="1"/>
  <c r="Q15" i="49"/>
  <c r="P15" i="49"/>
  <c r="O15" i="49"/>
  <c r="N15" i="49"/>
  <c r="M15" i="49"/>
  <c r="L15" i="49"/>
  <c r="K15" i="49"/>
  <c r="J15" i="49"/>
  <c r="I15" i="49"/>
  <c r="E15" i="49"/>
  <c r="D15" i="49"/>
  <c r="H15" i="49" s="1"/>
  <c r="Q14" i="49"/>
  <c r="P14" i="49"/>
  <c r="O14" i="49"/>
  <c r="N14" i="49"/>
  <c r="M14" i="49"/>
  <c r="L14" i="49"/>
  <c r="K14" i="49"/>
  <c r="J14" i="49"/>
  <c r="I14" i="49"/>
  <c r="E14" i="49"/>
  <c r="D14" i="49"/>
  <c r="H14" i="49" s="1"/>
  <c r="Q13" i="49"/>
  <c r="P13" i="49"/>
  <c r="O13" i="49"/>
  <c r="N13" i="49"/>
  <c r="M13" i="49"/>
  <c r="L13" i="49"/>
  <c r="K13" i="49"/>
  <c r="J13" i="49"/>
  <c r="I13" i="49"/>
  <c r="E13" i="49"/>
  <c r="D13" i="49"/>
  <c r="H13" i="49" s="1"/>
  <c r="Q12" i="49"/>
  <c r="P12" i="49"/>
  <c r="O12" i="49"/>
  <c r="N12" i="49"/>
  <c r="M12" i="49"/>
  <c r="L12" i="49"/>
  <c r="K12" i="49"/>
  <c r="J12" i="49"/>
  <c r="I12" i="49"/>
  <c r="E12" i="49"/>
  <c r="D12" i="49"/>
  <c r="H12" i="49" s="1"/>
  <c r="Q11" i="49"/>
  <c r="P11" i="49"/>
  <c r="O11" i="49"/>
  <c r="N11" i="49"/>
  <c r="M11" i="49"/>
  <c r="L11" i="49"/>
  <c r="K11" i="49"/>
  <c r="J11" i="49"/>
  <c r="I11" i="49"/>
  <c r="E11" i="49"/>
  <c r="D11" i="49"/>
  <c r="H11" i="49" s="1"/>
  <c r="Q9" i="49"/>
  <c r="P9" i="49"/>
  <c r="O9" i="49"/>
  <c r="N9" i="49"/>
  <c r="M9" i="49"/>
  <c r="L9" i="49"/>
  <c r="K9" i="49"/>
  <c r="J9" i="49"/>
  <c r="I9" i="49"/>
  <c r="E9" i="49"/>
  <c r="D9" i="49"/>
  <c r="Q8" i="49"/>
  <c r="P8" i="49"/>
  <c r="O8" i="49"/>
  <c r="N8" i="49"/>
  <c r="M8" i="49"/>
  <c r="L8" i="49"/>
  <c r="K8" i="49"/>
  <c r="J8" i="49"/>
  <c r="I8" i="49"/>
  <c r="E8" i="49"/>
  <c r="D8" i="49"/>
  <c r="H8" i="49" s="1"/>
  <c r="Q7" i="49"/>
  <c r="P7" i="49"/>
  <c r="O7" i="49"/>
  <c r="N7" i="49"/>
  <c r="M7" i="49"/>
  <c r="L7" i="49"/>
  <c r="K7" i="49"/>
  <c r="J7" i="49"/>
  <c r="I7" i="49"/>
  <c r="E7" i="49"/>
  <c r="D7" i="49"/>
  <c r="H7" i="49" s="1"/>
  <c r="Q6" i="49"/>
  <c r="P6" i="49"/>
  <c r="O6" i="49"/>
  <c r="N6" i="49"/>
  <c r="M6" i="49"/>
  <c r="L6" i="49"/>
  <c r="K6" i="49"/>
  <c r="J6" i="49"/>
  <c r="I6" i="49"/>
  <c r="E6" i="49"/>
  <c r="D6" i="49"/>
  <c r="H6" i="49" s="1"/>
  <c r="Q5" i="49"/>
  <c r="Q23" i="49" s="1"/>
  <c r="P5" i="49"/>
  <c r="P23" i="49" s="1"/>
  <c r="O5" i="49"/>
  <c r="O23" i="49" s="1"/>
  <c r="N5" i="49"/>
  <c r="N23" i="49" s="1"/>
  <c r="M5" i="49"/>
  <c r="M23" i="49" s="1"/>
  <c r="L5" i="49"/>
  <c r="L23" i="49" s="1"/>
  <c r="K5" i="49"/>
  <c r="K23" i="49" s="1"/>
  <c r="J5" i="49"/>
  <c r="J23" i="49" s="1"/>
  <c r="I5" i="49"/>
  <c r="I23" i="49" s="1"/>
  <c r="E5" i="49"/>
  <c r="E23" i="49" s="1"/>
  <c r="D5" i="49"/>
  <c r="Q4" i="49"/>
  <c r="Q27" i="49" s="1"/>
  <c r="P4" i="49"/>
  <c r="P27" i="49" s="1"/>
  <c r="O4" i="49"/>
  <c r="O27" i="49" s="1"/>
  <c r="N4" i="49"/>
  <c r="N27" i="49" s="1"/>
  <c r="M4" i="49"/>
  <c r="M27" i="49" s="1"/>
  <c r="L4" i="49"/>
  <c r="L27" i="49" s="1"/>
  <c r="L30" i="49" s="1"/>
  <c r="K4" i="49"/>
  <c r="K27" i="49" s="1"/>
  <c r="K30" i="49" s="1"/>
  <c r="J4" i="49"/>
  <c r="J27" i="49" s="1"/>
  <c r="I4" i="49"/>
  <c r="I27" i="49" s="1"/>
  <c r="E4" i="49"/>
  <c r="E27" i="49" s="1"/>
  <c r="D4" i="49"/>
  <c r="H3" i="49"/>
  <c r="Q2" i="49"/>
  <c r="Q20" i="49" s="1"/>
  <c r="P2" i="49"/>
  <c r="P20" i="49" s="1"/>
  <c r="O2" i="49"/>
  <c r="O20" i="49" s="1"/>
  <c r="N2" i="49"/>
  <c r="N20" i="49" s="1"/>
  <c r="M2" i="49"/>
  <c r="M20" i="49" s="1"/>
  <c r="L2" i="49"/>
  <c r="L20" i="49" s="1"/>
  <c r="K2" i="49"/>
  <c r="K20" i="49" s="1"/>
  <c r="J2" i="49"/>
  <c r="J20" i="49" s="1"/>
  <c r="I2" i="49"/>
  <c r="I20" i="49" s="1"/>
  <c r="E2" i="49"/>
  <c r="E20" i="49" s="1"/>
  <c r="D2" i="49"/>
  <c r="H2" i="49" s="1"/>
  <c r="Q37" i="48"/>
  <c r="P37" i="48"/>
  <c r="O37" i="48"/>
  <c r="N37" i="48"/>
  <c r="M37" i="48"/>
  <c r="L37" i="48"/>
  <c r="K37" i="48"/>
  <c r="J37" i="48"/>
  <c r="I37" i="48"/>
  <c r="H37" i="48"/>
  <c r="E37" i="48"/>
  <c r="D37" i="48"/>
  <c r="Q36" i="48"/>
  <c r="P36" i="48"/>
  <c r="O36" i="48"/>
  <c r="N36" i="48"/>
  <c r="M36" i="48"/>
  <c r="L36" i="48"/>
  <c r="K36" i="48"/>
  <c r="J36" i="48"/>
  <c r="I36" i="48"/>
  <c r="H36" i="48"/>
  <c r="E36" i="48"/>
  <c r="D36" i="48"/>
  <c r="Q35" i="48"/>
  <c r="P35" i="48"/>
  <c r="O35" i="48"/>
  <c r="N35" i="48"/>
  <c r="M35" i="48"/>
  <c r="L35" i="48"/>
  <c r="K35" i="48"/>
  <c r="J35" i="48"/>
  <c r="I35" i="48"/>
  <c r="E35" i="48"/>
  <c r="D35" i="48"/>
  <c r="H35" i="48" s="1"/>
  <c r="Q34" i="48"/>
  <c r="P34" i="48"/>
  <c r="O34" i="48"/>
  <c r="N34" i="48"/>
  <c r="M34" i="48"/>
  <c r="L34" i="48"/>
  <c r="K34" i="48"/>
  <c r="J34" i="48"/>
  <c r="I34" i="48"/>
  <c r="E34" i="48"/>
  <c r="D34" i="48"/>
  <c r="H34" i="48" s="1"/>
  <c r="Q33" i="48"/>
  <c r="P33" i="48"/>
  <c r="O33" i="48"/>
  <c r="N33" i="48"/>
  <c r="M33" i="48"/>
  <c r="L33" i="48"/>
  <c r="K33" i="48"/>
  <c r="J33" i="48"/>
  <c r="I33" i="48"/>
  <c r="E33" i="48"/>
  <c r="D33" i="48"/>
  <c r="H33" i="48" s="1"/>
  <c r="Q32" i="48"/>
  <c r="P32" i="48"/>
  <c r="O32" i="48"/>
  <c r="N32" i="48"/>
  <c r="M32" i="48"/>
  <c r="L32" i="48"/>
  <c r="K32" i="48"/>
  <c r="J32" i="48"/>
  <c r="I32" i="48"/>
  <c r="E32" i="48"/>
  <c r="D32" i="48"/>
  <c r="H32" i="48" s="1"/>
  <c r="Q25" i="48"/>
  <c r="P25" i="48"/>
  <c r="O25" i="48"/>
  <c r="N25" i="48"/>
  <c r="M25" i="48"/>
  <c r="L25" i="48"/>
  <c r="L29" i="48" s="1"/>
  <c r="K25" i="48"/>
  <c r="K29" i="48" s="1"/>
  <c r="J25" i="48"/>
  <c r="I25" i="48"/>
  <c r="E25" i="48"/>
  <c r="D25" i="48"/>
  <c r="H25" i="48" s="1"/>
  <c r="H29" i="48" s="1"/>
  <c r="Q21" i="48"/>
  <c r="P21" i="48"/>
  <c r="O21" i="48"/>
  <c r="N21" i="48"/>
  <c r="M21" i="48"/>
  <c r="L21" i="48"/>
  <c r="K21" i="48"/>
  <c r="J21" i="48"/>
  <c r="I21" i="48"/>
  <c r="E21" i="48"/>
  <c r="D21" i="48"/>
  <c r="H21" i="48" s="1"/>
  <c r="Q16" i="48"/>
  <c r="P16" i="48"/>
  <c r="O16" i="48"/>
  <c r="N16" i="48"/>
  <c r="M16" i="48"/>
  <c r="L16" i="48"/>
  <c r="K16" i="48"/>
  <c r="J16" i="48"/>
  <c r="I16" i="48"/>
  <c r="E16" i="48"/>
  <c r="D16" i="48"/>
  <c r="H16" i="48" s="1"/>
  <c r="Q15" i="48"/>
  <c r="P15" i="48"/>
  <c r="O15" i="48"/>
  <c r="N15" i="48"/>
  <c r="M15" i="48"/>
  <c r="L15" i="48"/>
  <c r="K15" i="48"/>
  <c r="J15" i="48"/>
  <c r="I15" i="48"/>
  <c r="E15" i="48"/>
  <c r="D15" i="48"/>
  <c r="H15" i="48" s="1"/>
  <c r="Q14" i="48"/>
  <c r="P14" i="48"/>
  <c r="O14" i="48"/>
  <c r="N14" i="48"/>
  <c r="M14" i="48"/>
  <c r="L14" i="48"/>
  <c r="K14" i="48"/>
  <c r="J14" i="48"/>
  <c r="I14" i="48"/>
  <c r="E14" i="48"/>
  <c r="D14" i="48"/>
  <c r="H14" i="48" s="1"/>
  <c r="Q13" i="48"/>
  <c r="P13" i="48"/>
  <c r="O13" i="48"/>
  <c r="N13" i="48"/>
  <c r="M13" i="48"/>
  <c r="L13" i="48"/>
  <c r="K13" i="48"/>
  <c r="J13" i="48"/>
  <c r="I13" i="48"/>
  <c r="E13" i="48"/>
  <c r="D13" i="48"/>
  <c r="H13" i="48" s="1"/>
  <c r="Q12" i="48"/>
  <c r="P12" i="48"/>
  <c r="O12" i="48"/>
  <c r="N12" i="48"/>
  <c r="M12" i="48"/>
  <c r="L12" i="48"/>
  <c r="K12" i="48"/>
  <c r="J12" i="48"/>
  <c r="I12" i="48"/>
  <c r="E12" i="48"/>
  <c r="D12" i="48"/>
  <c r="H12" i="48" s="1"/>
  <c r="Q11" i="48"/>
  <c r="P11" i="48"/>
  <c r="O11" i="48"/>
  <c r="N11" i="48"/>
  <c r="M11" i="48"/>
  <c r="L11" i="48"/>
  <c r="K11" i="48"/>
  <c r="J11" i="48"/>
  <c r="I11" i="48"/>
  <c r="E11" i="48"/>
  <c r="D11" i="48"/>
  <c r="H11" i="48" s="1"/>
  <c r="Q9" i="48"/>
  <c r="P9" i="48"/>
  <c r="O9" i="48"/>
  <c r="N9" i="48"/>
  <c r="M9" i="48"/>
  <c r="L9" i="48"/>
  <c r="K9" i="48"/>
  <c r="J9" i="48"/>
  <c r="I9" i="48"/>
  <c r="E9" i="48"/>
  <c r="D9" i="48"/>
  <c r="Q8" i="48"/>
  <c r="P8" i="48"/>
  <c r="O8" i="48"/>
  <c r="N8" i="48"/>
  <c r="M8" i="48"/>
  <c r="L8" i="48"/>
  <c r="K8" i="48"/>
  <c r="J8" i="48"/>
  <c r="I8" i="48"/>
  <c r="E8" i="48"/>
  <c r="D8" i="48"/>
  <c r="H8" i="48" s="1"/>
  <c r="Q7" i="48"/>
  <c r="P7" i="48"/>
  <c r="O7" i="48"/>
  <c r="N7" i="48"/>
  <c r="M7" i="48"/>
  <c r="L7" i="48"/>
  <c r="K7" i="48"/>
  <c r="J7" i="48"/>
  <c r="I7" i="48"/>
  <c r="E7" i="48"/>
  <c r="D7" i="48"/>
  <c r="H7" i="48" s="1"/>
  <c r="Q6" i="48"/>
  <c r="P6" i="48"/>
  <c r="O6" i="48"/>
  <c r="N6" i="48"/>
  <c r="M6" i="48"/>
  <c r="L6" i="48"/>
  <c r="K6" i="48"/>
  <c r="J6" i="48"/>
  <c r="I6" i="48"/>
  <c r="E6" i="48"/>
  <c r="D6" i="48"/>
  <c r="H6" i="48" s="1"/>
  <c r="Q5" i="48"/>
  <c r="Q23" i="48" s="1"/>
  <c r="P5" i="48"/>
  <c r="P23" i="48" s="1"/>
  <c r="O5" i="48"/>
  <c r="O23" i="48" s="1"/>
  <c r="N5" i="48"/>
  <c r="N23" i="48" s="1"/>
  <c r="M5" i="48"/>
  <c r="M23" i="48" s="1"/>
  <c r="L5" i="48"/>
  <c r="L23" i="48" s="1"/>
  <c r="K5" i="48"/>
  <c r="K23" i="48" s="1"/>
  <c r="J5" i="48"/>
  <c r="J23" i="48" s="1"/>
  <c r="I5" i="48"/>
  <c r="I23" i="48" s="1"/>
  <c r="E5" i="48"/>
  <c r="E23" i="48" s="1"/>
  <c r="D5" i="48"/>
  <c r="Q4" i="48"/>
  <c r="Q27" i="48" s="1"/>
  <c r="P4" i="48"/>
  <c r="P27" i="48" s="1"/>
  <c r="O4" i="48"/>
  <c r="O27" i="48" s="1"/>
  <c r="N4" i="48"/>
  <c r="N27" i="48" s="1"/>
  <c r="M4" i="48"/>
  <c r="M27" i="48" s="1"/>
  <c r="L4" i="48"/>
  <c r="L27" i="48" s="1"/>
  <c r="L30" i="48" s="1"/>
  <c r="K4" i="48"/>
  <c r="K27" i="48" s="1"/>
  <c r="K30" i="48" s="1"/>
  <c r="J4" i="48"/>
  <c r="J27" i="48" s="1"/>
  <c r="I4" i="48"/>
  <c r="I27" i="48" s="1"/>
  <c r="E4" i="48"/>
  <c r="E27" i="48" s="1"/>
  <c r="D4" i="48"/>
  <c r="H3" i="48"/>
  <c r="Q2" i="48"/>
  <c r="Q20" i="48" s="1"/>
  <c r="P2" i="48"/>
  <c r="P20" i="48" s="1"/>
  <c r="O2" i="48"/>
  <c r="O20" i="48" s="1"/>
  <c r="N2" i="48"/>
  <c r="N20" i="48" s="1"/>
  <c r="M2" i="48"/>
  <c r="M20" i="48" s="1"/>
  <c r="L2" i="48"/>
  <c r="L20" i="48" s="1"/>
  <c r="K2" i="48"/>
  <c r="K20" i="48" s="1"/>
  <c r="J2" i="48"/>
  <c r="J20" i="48" s="1"/>
  <c r="I2" i="48"/>
  <c r="I20" i="48" s="1"/>
  <c r="E2" i="48"/>
  <c r="E20" i="48" s="1"/>
  <c r="D2" i="48"/>
  <c r="Q37" i="47"/>
  <c r="P37" i="47"/>
  <c r="O37" i="47"/>
  <c r="N37" i="47"/>
  <c r="M37" i="47"/>
  <c r="L37" i="47"/>
  <c r="K37" i="47"/>
  <c r="J37" i="47"/>
  <c r="I37" i="47"/>
  <c r="H37" i="47"/>
  <c r="E37" i="47"/>
  <c r="D37" i="47"/>
  <c r="Q36" i="47"/>
  <c r="P36" i="47"/>
  <c r="O36" i="47"/>
  <c r="N36" i="47"/>
  <c r="M36" i="47"/>
  <c r="L36" i="47"/>
  <c r="K36" i="47"/>
  <c r="J36" i="47"/>
  <c r="I36" i="47"/>
  <c r="H36" i="47"/>
  <c r="E36" i="47"/>
  <c r="D36" i="47"/>
  <c r="Q35" i="47"/>
  <c r="P35" i="47"/>
  <c r="O35" i="47"/>
  <c r="N35" i="47"/>
  <c r="M35" i="47"/>
  <c r="L35" i="47"/>
  <c r="K35" i="47"/>
  <c r="J35" i="47"/>
  <c r="I35" i="47"/>
  <c r="E35" i="47"/>
  <c r="D35" i="47"/>
  <c r="H35" i="47" s="1"/>
  <c r="Q34" i="47"/>
  <c r="P34" i="47"/>
  <c r="O34" i="47"/>
  <c r="N34" i="47"/>
  <c r="M34" i="47"/>
  <c r="L34" i="47"/>
  <c r="K34" i="47"/>
  <c r="J34" i="47"/>
  <c r="I34" i="47"/>
  <c r="E34" i="47"/>
  <c r="D34" i="47"/>
  <c r="H34" i="47" s="1"/>
  <c r="Q33" i="47"/>
  <c r="P33" i="47"/>
  <c r="O33" i="47"/>
  <c r="N33" i="47"/>
  <c r="M33" i="47"/>
  <c r="L33" i="47"/>
  <c r="K33" i="47"/>
  <c r="J33" i="47"/>
  <c r="I33" i="47"/>
  <c r="E33" i="47"/>
  <c r="D33" i="47"/>
  <c r="H33" i="47" s="1"/>
  <c r="Q32" i="47"/>
  <c r="P32" i="47"/>
  <c r="O32" i="47"/>
  <c r="N32" i="47"/>
  <c r="M32" i="47"/>
  <c r="L32" i="47"/>
  <c r="K32" i="47"/>
  <c r="J32" i="47"/>
  <c r="I32" i="47"/>
  <c r="E32" i="47"/>
  <c r="D32" i="47"/>
  <c r="H32" i="47" s="1"/>
  <c r="Q25" i="47"/>
  <c r="P25" i="47"/>
  <c r="O25" i="47"/>
  <c r="N25" i="47"/>
  <c r="M25" i="47"/>
  <c r="L25" i="47"/>
  <c r="L29" i="47" s="1"/>
  <c r="K25" i="47"/>
  <c r="K29" i="47" s="1"/>
  <c r="J25" i="47"/>
  <c r="I25" i="47"/>
  <c r="E25" i="47"/>
  <c r="D25" i="47"/>
  <c r="H25" i="47" s="1"/>
  <c r="H29" i="47" s="1"/>
  <c r="Q21" i="47"/>
  <c r="P21" i="47"/>
  <c r="O21" i="47"/>
  <c r="N21" i="47"/>
  <c r="M21" i="47"/>
  <c r="L21" i="47"/>
  <c r="K21" i="47"/>
  <c r="J21" i="47"/>
  <c r="I21" i="47"/>
  <c r="E21" i="47"/>
  <c r="D21" i="47"/>
  <c r="Q16" i="47"/>
  <c r="P16" i="47"/>
  <c r="O16" i="47"/>
  <c r="N16" i="47"/>
  <c r="M16" i="47"/>
  <c r="L16" i="47"/>
  <c r="K16" i="47"/>
  <c r="J16" i="47"/>
  <c r="I16" i="47"/>
  <c r="E16" i="47"/>
  <c r="D16" i="47"/>
  <c r="H16" i="47" s="1"/>
  <c r="Q15" i="47"/>
  <c r="P15" i="47"/>
  <c r="O15" i="47"/>
  <c r="N15" i="47"/>
  <c r="M15" i="47"/>
  <c r="L15" i="47"/>
  <c r="K15" i="47"/>
  <c r="J15" i="47"/>
  <c r="I15" i="47"/>
  <c r="E15" i="47"/>
  <c r="D15" i="47"/>
  <c r="H15" i="47" s="1"/>
  <c r="Q14" i="47"/>
  <c r="P14" i="47"/>
  <c r="O14" i="47"/>
  <c r="N14" i="47"/>
  <c r="M14" i="47"/>
  <c r="L14" i="47"/>
  <c r="K14" i="47"/>
  <c r="J14" i="47"/>
  <c r="I14" i="47"/>
  <c r="E14" i="47"/>
  <c r="D14" i="47"/>
  <c r="H14" i="47" s="1"/>
  <c r="Q13" i="47"/>
  <c r="P13" i="47"/>
  <c r="O13" i="47"/>
  <c r="N13" i="47"/>
  <c r="M13" i="47"/>
  <c r="L13" i="47"/>
  <c r="K13" i="47"/>
  <c r="J13" i="47"/>
  <c r="I13" i="47"/>
  <c r="E13" i="47"/>
  <c r="D13" i="47"/>
  <c r="H13" i="47" s="1"/>
  <c r="Q12" i="47"/>
  <c r="P12" i="47"/>
  <c r="O12" i="47"/>
  <c r="N12" i="47"/>
  <c r="M12" i="47"/>
  <c r="L12" i="47"/>
  <c r="K12" i="47"/>
  <c r="J12" i="47"/>
  <c r="I12" i="47"/>
  <c r="E12" i="47"/>
  <c r="D12" i="47"/>
  <c r="H12" i="47" s="1"/>
  <c r="Q11" i="47"/>
  <c r="P11" i="47"/>
  <c r="O11" i="47"/>
  <c r="N11" i="47"/>
  <c r="M11" i="47"/>
  <c r="L11" i="47"/>
  <c r="K11" i="47"/>
  <c r="J11" i="47"/>
  <c r="I11" i="47"/>
  <c r="E11" i="47"/>
  <c r="D11" i="47"/>
  <c r="H11" i="47" s="1"/>
  <c r="Q9" i="47"/>
  <c r="P9" i="47"/>
  <c r="O9" i="47"/>
  <c r="N9" i="47"/>
  <c r="M9" i="47"/>
  <c r="L9" i="47"/>
  <c r="K9" i="47"/>
  <c r="J9" i="47"/>
  <c r="I9" i="47"/>
  <c r="E9" i="47"/>
  <c r="D9" i="47"/>
  <c r="Q8" i="47"/>
  <c r="P8" i="47"/>
  <c r="O8" i="47"/>
  <c r="N8" i="47"/>
  <c r="M8" i="47"/>
  <c r="L8" i="47"/>
  <c r="K8" i="47"/>
  <c r="J8" i="47"/>
  <c r="I8" i="47"/>
  <c r="E8" i="47"/>
  <c r="D8" i="47"/>
  <c r="H8" i="47" s="1"/>
  <c r="Q7" i="47"/>
  <c r="P7" i="47"/>
  <c r="O7" i="47"/>
  <c r="N7" i="47"/>
  <c r="M7" i="47"/>
  <c r="L7" i="47"/>
  <c r="K7" i="47"/>
  <c r="J7" i="47"/>
  <c r="I7" i="47"/>
  <c r="E7" i="47"/>
  <c r="D7" i="47"/>
  <c r="H7" i="47" s="1"/>
  <c r="Q6" i="47"/>
  <c r="P6" i="47"/>
  <c r="O6" i="47"/>
  <c r="N6" i="47"/>
  <c r="M6" i="47"/>
  <c r="L6" i="47"/>
  <c r="K6" i="47"/>
  <c r="J6" i="47"/>
  <c r="I6" i="47"/>
  <c r="E6" i="47"/>
  <c r="D6" i="47"/>
  <c r="H6" i="47" s="1"/>
  <c r="Q5" i="47"/>
  <c r="Q23" i="47" s="1"/>
  <c r="P5" i="47"/>
  <c r="P23" i="47" s="1"/>
  <c r="O5" i="47"/>
  <c r="O23" i="47" s="1"/>
  <c r="N5" i="47"/>
  <c r="N23" i="47" s="1"/>
  <c r="M5" i="47"/>
  <c r="M23" i="47" s="1"/>
  <c r="L5" i="47"/>
  <c r="L23" i="47" s="1"/>
  <c r="K5" i="47"/>
  <c r="K23" i="47" s="1"/>
  <c r="J5" i="47"/>
  <c r="J23" i="47" s="1"/>
  <c r="E24" i="47" s="1"/>
  <c r="I5" i="47"/>
  <c r="I23" i="47" s="1"/>
  <c r="E5" i="47"/>
  <c r="E23" i="47" s="1"/>
  <c r="D5" i="47"/>
  <c r="Q4" i="47"/>
  <c r="Q27" i="47" s="1"/>
  <c r="P4" i="47"/>
  <c r="P27" i="47" s="1"/>
  <c r="O4" i="47"/>
  <c r="O27" i="47" s="1"/>
  <c r="N4" i="47"/>
  <c r="N27" i="47" s="1"/>
  <c r="M4" i="47"/>
  <c r="M27" i="47" s="1"/>
  <c r="L4" i="47"/>
  <c r="L27" i="47" s="1"/>
  <c r="L30" i="47" s="1"/>
  <c r="K4" i="47"/>
  <c r="K27" i="47" s="1"/>
  <c r="K30" i="47" s="1"/>
  <c r="J4" i="47"/>
  <c r="J27" i="47" s="1"/>
  <c r="I4" i="47"/>
  <c r="I27" i="47" s="1"/>
  <c r="E4" i="47"/>
  <c r="E27" i="47" s="1"/>
  <c r="D4" i="47"/>
  <c r="H3" i="47"/>
  <c r="Q2" i="47"/>
  <c r="Q20" i="47" s="1"/>
  <c r="P2" i="47"/>
  <c r="P20" i="47" s="1"/>
  <c r="O2" i="47"/>
  <c r="O20" i="47" s="1"/>
  <c r="N2" i="47"/>
  <c r="N20" i="47" s="1"/>
  <c r="M2" i="47"/>
  <c r="M20" i="47" s="1"/>
  <c r="L2" i="47"/>
  <c r="L20" i="47" s="1"/>
  <c r="K2" i="47"/>
  <c r="K20" i="47" s="1"/>
  <c r="J2" i="47"/>
  <c r="J20" i="47" s="1"/>
  <c r="I2" i="47"/>
  <c r="I20" i="47" s="1"/>
  <c r="E2" i="47"/>
  <c r="E20" i="47" s="1"/>
  <c r="D2" i="47"/>
  <c r="H2" i="47" s="1"/>
  <c r="M37" i="46"/>
  <c r="L37" i="46"/>
  <c r="K37" i="46"/>
  <c r="J37" i="46"/>
  <c r="I37" i="46"/>
  <c r="H37" i="46"/>
  <c r="E37" i="46"/>
  <c r="D37" i="46"/>
  <c r="M36" i="46"/>
  <c r="L36" i="46"/>
  <c r="K36" i="46"/>
  <c r="J36" i="46"/>
  <c r="I36" i="46"/>
  <c r="H36" i="46"/>
  <c r="E36" i="46"/>
  <c r="D36" i="46"/>
  <c r="M35" i="46"/>
  <c r="L35" i="46"/>
  <c r="K35" i="46"/>
  <c r="J35" i="46"/>
  <c r="I35" i="46"/>
  <c r="E35" i="46"/>
  <c r="D35" i="46"/>
  <c r="H35" i="46" s="1"/>
  <c r="M34" i="46"/>
  <c r="L34" i="46"/>
  <c r="K34" i="46"/>
  <c r="J34" i="46"/>
  <c r="I34" i="46"/>
  <c r="E34" i="46"/>
  <c r="D34" i="46"/>
  <c r="H34" i="46" s="1"/>
  <c r="M33" i="46"/>
  <c r="L33" i="46"/>
  <c r="K33" i="46"/>
  <c r="J33" i="46"/>
  <c r="I33" i="46"/>
  <c r="E33" i="46"/>
  <c r="D33" i="46"/>
  <c r="H33" i="46" s="1"/>
  <c r="M32" i="46"/>
  <c r="L32" i="46"/>
  <c r="K32" i="46"/>
  <c r="J32" i="46"/>
  <c r="I32" i="46"/>
  <c r="E32" i="46"/>
  <c r="D32" i="46"/>
  <c r="H32" i="46" s="1"/>
  <c r="M25" i="46"/>
  <c r="L25" i="46"/>
  <c r="K25" i="46"/>
  <c r="J25" i="46"/>
  <c r="I25" i="46"/>
  <c r="E25" i="46"/>
  <c r="D25" i="46"/>
  <c r="H25" i="46" s="1"/>
  <c r="H29" i="46" s="1"/>
  <c r="M21" i="46"/>
  <c r="L21" i="46"/>
  <c r="K21" i="46"/>
  <c r="J21" i="46"/>
  <c r="I21" i="46"/>
  <c r="E21" i="46"/>
  <c r="D21" i="46"/>
  <c r="M16" i="46"/>
  <c r="L16" i="46"/>
  <c r="K16" i="46"/>
  <c r="J16" i="46"/>
  <c r="I16" i="46"/>
  <c r="E16" i="46"/>
  <c r="D16" i="46"/>
  <c r="H16" i="46" s="1"/>
  <c r="M15" i="46"/>
  <c r="L15" i="46"/>
  <c r="K15" i="46"/>
  <c r="J15" i="46"/>
  <c r="I15" i="46"/>
  <c r="E15" i="46"/>
  <c r="D15" i="46"/>
  <c r="H15" i="46" s="1"/>
  <c r="M14" i="46"/>
  <c r="L14" i="46"/>
  <c r="K14" i="46"/>
  <c r="J14" i="46"/>
  <c r="I14" i="46"/>
  <c r="E14" i="46"/>
  <c r="D14" i="46"/>
  <c r="H14" i="46" s="1"/>
  <c r="M13" i="46"/>
  <c r="L13" i="46"/>
  <c r="K13" i="46"/>
  <c r="J13" i="46"/>
  <c r="I13" i="46"/>
  <c r="E13" i="46"/>
  <c r="D13" i="46"/>
  <c r="H13" i="46" s="1"/>
  <c r="M12" i="46"/>
  <c r="L12" i="46"/>
  <c r="K12" i="46"/>
  <c r="J12" i="46"/>
  <c r="I12" i="46"/>
  <c r="E12" i="46"/>
  <c r="D12" i="46"/>
  <c r="H12" i="46" s="1"/>
  <c r="M11" i="46"/>
  <c r="L11" i="46"/>
  <c r="K11" i="46"/>
  <c r="J11" i="46"/>
  <c r="I11" i="46"/>
  <c r="E11" i="46"/>
  <c r="D11" i="46"/>
  <c r="H11" i="46" s="1"/>
  <c r="M9" i="46"/>
  <c r="L9" i="46"/>
  <c r="K9" i="46"/>
  <c r="J9" i="46"/>
  <c r="I9" i="46"/>
  <c r="E9" i="46"/>
  <c r="D9" i="46"/>
  <c r="M8" i="46"/>
  <c r="L8" i="46"/>
  <c r="K8" i="46"/>
  <c r="J8" i="46"/>
  <c r="I8" i="46"/>
  <c r="E8" i="46"/>
  <c r="D8" i="46"/>
  <c r="H8" i="46" s="1"/>
  <c r="M7" i="46"/>
  <c r="L7" i="46"/>
  <c r="K7" i="46"/>
  <c r="J7" i="46"/>
  <c r="I7" i="46"/>
  <c r="E7" i="46"/>
  <c r="D7" i="46"/>
  <c r="H7" i="46" s="1"/>
  <c r="M6" i="46"/>
  <c r="L6" i="46"/>
  <c r="K6" i="46"/>
  <c r="J6" i="46"/>
  <c r="I6" i="46"/>
  <c r="E6" i="46"/>
  <c r="D6" i="46"/>
  <c r="H6" i="46" s="1"/>
  <c r="M5" i="46"/>
  <c r="M23" i="46" s="1"/>
  <c r="L5" i="46"/>
  <c r="L23" i="46" s="1"/>
  <c r="L24" i="46" s="1"/>
  <c r="K5" i="46"/>
  <c r="K23" i="46" s="1"/>
  <c r="K24" i="46" s="1"/>
  <c r="J5" i="46"/>
  <c r="J23" i="46" s="1"/>
  <c r="I5" i="46"/>
  <c r="I23" i="46" s="1"/>
  <c r="E5" i="46"/>
  <c r="E23" i="46" s="1"/>
  <c r="D5" i="46"/>
  <c r="M4" i="46"/>
  <c r="M27" i="46" s="1"/>
  <c r="L4" i="46"/>
  <c r="L27" i="46" s="1"/>
  <c r="K4" i="46"/>
  <c r="K27" i="46" s="1"/>
  <c r="J4" i="46"/>
  <c r="J27" i="46" s="1"/>
  <c r="I4" i="46"/>
  <c r="I27" i="46" s="1"/>
  <c r="E4" i="46"/>
  <c r="E27" i="46" s="1"/>
  <c r="D4" i="46"/>
  <c r="H3" i="46"/>
  <c r="M2" i="46"/>
  <c r="M20" i="46" s="1"/>
  <c r="L2" i="46"/>
  <c r="L20" i="46" s="1"/>
  <c r="K2" i="46"/>
  <c r="K20" i="46" s="1"/>
  <c r="J2" i="46"/>
  <c r="J20" i="46" s="1"/>
  <c r="I2" i="46"/>
  <c r="I20" i="46" s="1"/>
  <c r="E2" i="46"/>
  <c r="D2" i="46"/>
  <c r="H2" i="46" s="1"/>
  <c r="Q37" i="45"/>
  <c r="P37" i="45"/>
  <c r="O37" i="45"/>
  <c r="N37" i="45"/>
  <c r="M37" i="45"/>
  <c r="L37" i="45"/>
  <c r="K37" i="45"/>
  <c r="J37" i="45"/>
  <c r="I37" i="45"/>
  <c r="H37" i="45"/>
  <c r="E37" i="45"/>
  <c r="D37" i="45"/>
  <c r="Q36" i="45"/>
  <c r="P36" i="45"/>
  <c r="O36" i="45"/>
  <c r="N36" i="45"/>
  <c r="M36" i="45"/>
  <c r="L36" i="45"/>
  <c r="K36" i="45"/>
  <c r="J36" i="45"/>
  <c r="I36" i="45"/>
  <c r="H36" i="45"/>
  <c r="E36" i="45"/>
  <c r="D36" i="45"/>
  <c r="Q35" i="45"/>
  <c r="P35" i="45"/>
  <c r="O35" i="45"/>
  <c r="N35" i="45"/>
  <c r="M35" i="45"/>
  <c r="L35" i="45"/>
  <c r="K35" i="45"/>
  <c r="J35" i="45"/>
  <c r="I35" i="45"/>
  <c r="E35" i="45"/>
  <c r="D35" i="45"/>
  <c r="H35" i="45" s="1"/>
  <c r="Q34" i="45"/>
  <c r="P34" i="45"/>
  <c r="O34" i="45"/>
  <c r="N34" i="45"/>
  <c r="M34" i="45"/>
  <c r="L34" i="45"/>
  <c r="K34" i="45"/>
  <c r="J34" i="45"/>
  <c r="I34" i="45"/>
  <c r="E34" i="45"/>
  <c r="D34" i="45"/>
  <c r="H34" i="45" s="1"/>
  <c r="Q33" i="45"/>
  <c r="P33" i="45"/>
  <c r="O33" i="45"/>
  <c r="N33" i="45"/>
  <c r="M33" i="45"/>
  <c r="L33" i="45"/>
  <c r="K33" i="45"/>
  <c r="J33" i="45"/>
  <c r="I33" i="45"/>
  <c r="E33" i="45"/>
  <c r="D33" i="45"/>
  <c r="H33" i="45" s="1"/>
  <c r="Q32" i="45"/>
  <c r="P32" i="45"/>
  <c r="O32" i="45"/>
  <c r="N32" i="45"/>
  <c r="M32" i="45"/>
  <c r="L32" i="45"/>
  <c r="K32" i="45"/>
  <c r="J32" i="45"/>
  <c r="I32" i="45"/>
  <c r="E32" i="45"/>
  <c r="D32" i="45"/>
  <c r="H32" i="45" s="1"/>
  <c r="Q25" i="45"/>
  <c r="P25" i="45"/>
  <c r="O25" i="45"/>
  <c r="N25" i="45"/>
  <c r="M25" i="45"/>
  <c r="L25" i="45"/>
  <c r="L29" i="45" s="1"/>
  <c r="K25" i="45"/>
  <c r="K29" i="45" s="1"/>
  <c r="J25" i="45"/>
  <c r="I25" i="45"/>
  <c r="E25" i="45"/>
  <c r="D25" i="45"/>
  <c r="H25" i="45" s="1"/>
  <c r="H29" i="45" s="1"/>
  <c r="Q21" i="45"/>
  <c r="P21" i="45"/>
  <c r="O21" i="45"/>
  <c r="N21" i="45"/>
  <c r="M21" i="45"/>
  <c r="L21" i="45"/>
  <c r="K21" i="45"/>
  <c r="J21" i="45"/>
  <c r="I21" i="45"/>
  <c r="E21" i="45"/>
  <c r="D21" i="45"/>
  <c r="Q16" i="45"/>
  <c r="P16" i="45"/>
  <c r="O16" i="45"/>
  <c r="N16" i="45"/>
  <c r="M16" i="45"/>
  <c r="L16" i="45"/>
  <c r="K16" i="45"/>
  <c r="J16" i="45"/>
  <c r="I16" i="45"/>
  <c r="E16" i="45"/>
  <c r="D16" i="45"/>
  <c r="H16" i="45" s="1"/>
  <c r="Q15" i="45"/>
  <c r="P15" i="45"/>
  <c r="O15" i="45"/>
  <c r="N15" i="45"/>
  <c r="M15" i="45"/>
  <c r="L15" i="45"/>
  <c r="K15" i="45"/>
  <c r="J15" i="45"/>
  <c r="I15" i="45"/>
  <c r="E15" i="45"/>
  <c r="D15" i="45"/>
  <c r="H15" i="45" s="1"/>
  <c r="Q14" i="45"/>
  <c r="P14" i="45"/>
  <c r="O14" i="45"/>
  <c r="N14" i="45"/>
  <c r="M14" i="45"/>
  <c r="L14" i="45"/>
  <c r="K14" i="45"/>
  <c r="J14" i="45"/>
  <c r="I14" i="45"/>
  <c r="E14" i="45"/>
  <c r="D14" i="45"/>
  <c r="H14" i="45" s="1"/>
  <c r="Q13" i="45"/>
  <c r="P13" i="45"/>
  <c r="O13" i="45"/>
  <c r="N13" i="45"/>
  <c r="M13" i="45"/>
  <c r="L13" i="45"/>
  <c r="K13" i="45"/>
  <c r="J13" i="45"/>
  <c r="I13" i="45"/>
  <c r="E13" i="45"/>
  <c r="D13" i="45"/>
  <c r="H13" i="45" s="1"/>
  <c r="Q12" i="45"/>
  <c r="P12" i="45"/>
  <c r="O12" i="45"/>
  <c r="N12" i="45"/>
  <c r="M12" i="45"/>
  <c r="L12" i="45"/>
  <c r="K12" i="45"/>
  <c r="J12" i="45"/>
  <c r="I12" i="45"/>
  <c r="E12" i="45"/>
  <c r="D12" i="45"/>
  <c r="H12" i="45" s="1"/>
  <c r="Q11" i="45"/>
  <c r="P11" i="45"/>
  <c r="O11" i="45"/>
  <c r="N11" i="45"/>
  <c r="M11" i="45"/>
  <c r="L11" i="45"/>
  <c r="K11" i="45"/>
  <c r="J11" i="45"/>
  <c r="I11" i="45"/>
  <c r="E11" i="45"/>
  <c r="D11" i="45"/>
  <c r="H11" i="45" s="1"/>
  <c r="Q9" i="45"/>
  <c r="P9" i="45"/>
  <c r="O9" i="45"/>
  <c r="N9" i="45"/>
  <c r="M9" i="45"/>
  <c r="L9" i="45"/>
  <c r="K9" i="45"/>
  <c r="J9" i="45"/>
  <c r="I9" i="45"/>
  <c r="E9" i="45"/>
  <c r="D9" i="45"/>
  <c r="Q8" i="45"/>
  <c r="P8" i="45"/>
  <c r="O8" i="45"/>
  <c r="N8" i="45"/>
  <c r="M8" i="45"/>
  <c r="L8" i="45"/>
  <c r="K8" i="45"/>
  <c r="J8" i="45"/>
  <c r="I8" i="45"/>
  <c r="E8" i="45"/>
  <c r="D8" i="45"/>
  <c r="H8" i="45" s="1"/>
  <c r="Q7" i="45"/>
  <c r="P7" i="45"/>
  <c r="O7" i="45"/>
  <c r="N7" i="45"/>
  <c r="M7" i="45"/>
  <c r="L7" i="45"/>
  <c r="K7" i="45"/>
  <c r="J7" i="45"/>
  <c r="I7" i="45"/>
  <c r="E7" i="45"/>
  <c r="D7" i="45"/>
  <c r="H7" i="45" s="1"/>
  <c r="Q6" i="45"/>
  <c r="P6" i="45"/>
  <c r="O6" i="45"/>
  <c r="N6" i="45"/>
  <c r="M6" i="45"/>
  <c r="L6" i="45"/>
  <c r="K6" i="45"/>
  <c r="J6" i="45"/>
  <c r="I6" i="45"/>
  <c r="E6" i="45"/>
  <c r="D6" i="45"/>
  <c r="H6" i="45" s="1"/>
  <c r="Q5" i="45"/>
  <c r="Q23" i="45" s="1"/>
  <c r="P5" i="45"/>
  <c r="P23" i="45" s="1"/>
  <c r="O5" i="45"/>
  <c r="O23" i="45" s="1"/>
  <c r="N5" i="45"/>
  <c r="N23" i="45" s="1"/>
  <c r="M5" i="45"/>
  <c r="M23" i="45" s="1"/>
  <c r="L5" i="45"/>
  <c r="L23" i="45" s="1"/>
  <c r="K5" i="45"/>
  <c r="K23" i="45" s="1"/>
  <c r="J5" i="45"/>
  <c r="J23" i="45" s="1"/>
  <c r="I5" i="45"/>
  <c r="I23" i="45" s="1"/>
  <c r="E5" i="45"/>
  <c r="E23" i="45" s="1"/>
  <c r="D5" i="45"/>
  <c r="Q4" i="45"/>
  <c r="Q27" i="45" s="1"/>
  <c r="P4" i="45"/>
  <c r="P27" i="45" s="1"/>
  <c r="O4" i="45"/>
  <c r="O27" i="45" s="1"/>
  <c r="N4" i="45"/>
  <c r="N27" i="45" s="1"/>
  <c r="M4" i="45"/>
  <c r="M27" i="45" s="1"/>
  <c r="L4" i="45"/>
  <c r="L27" i="45" s="1"/>
  <c r="L30" i="45" s="1"/>
  <c r="K4" i="45"/>
  <c r="K27" i="45" s="1"/>
  <c r="K30" i="45" s="1"/>
  <c r="J4" i="45"/>
  <c r="J27" i="45" s="1"/>
  <c r="I4" i="45"/>
  <c r="I27" i="45" s="1"/>
  <c r="E4" i="45"/>
  <c r="E27" i="45" s="1"/>
  <c r="D4" i="45"/>
  <c r="H3" i="45"/>
  <c r="Q2" i="45"/>
  <c r="Q20" i="45" s="1"/>
  <c r="P2" i="45"/>
  <c r="P20" i="45" s="1"/>
  <c r="O2" i="45"/>
  <c r="O20" i="45" s="1"/>
  <c r="N2" i="45"/>
  <c r="N20" i="45" s="1"/>
  <c r="M2" i="45"/>
  <c r="M20" i="45" s="1"/>
  <c r="L2" i="45"/>
  <c r="L20" i="45" s="1"/>
  <c r="K2" i="45"/>
  <c r="K20" i="45" s="1"/>
  <c r="J2" i="45"/>
  <c r="J20" i="45" s="1"/>
  <c r="I2" i="45"/>
  <c r="I20" i="45" s="1"/>
  <c r="E2" i="45"/>
  <c r="D2" i="45"/>
  <c r="O37" i="44"/>
  <c r="N37" i="44"/>
  <c r="M37" i="44"/>
  <c r="L37" i="44"/>
  <c r="K37" i="44"/>
  <c r="J37" i="44"/>
  <c r="I37" i="44"/>
  <c r="H37" i="44"/>
  <c r="E37" i="44"/>
  <c r="D37" i="44"/>
  <c r="O36" i="44"/>
  <c r="N36" i="44"/>
  <c r="M36" i="44"/>
  <c r="L36" i="44"/>
  <c r="K36" i="44"/>
  <c r="J36" i="44"/>
  <c r="I36" i="44"/>
  <c r="H36" i="44"/>
  <c r="E36" i="44"/>
  <c r="D36" i="44"/>
  <c r="O35" i="44"/>
  <c r="N35" i="44"/>
  <c r="M35" i="44"/>
  <c r="L35" i="44"/>
  <c r="K35" i="44"/>
  <c r="J35" i="44"/>
  <c r="I35" i="44"/>
  <c r="E35" i="44"/>
  <c r="D35" i="44"/>
  <c r="H35" i="44" s="1"/>
  <c r="O34" i="44"/>
  <c r="N34" i="44"/>
  <c r="M34" i="44"/>
  <c r="L34" i="44"/>
  <c r="K34" i="44"/>
  <c r="J34" i="44"/>
  <c r="I34" i="44"/>
  <c r="E34" i="44"/>
  <c r="D34" i="44"/>
  <c r="H34" i="44" s="1"/>
  <c r="O33" i="44"/>
  <c r="N33" i="44"/>
  <c r="M33" i="44"/>
  <c r="L33" i="44"/>
  <c r="K33" i="44"/>
  <c r="J33" i="44"/>
  <c r="I33" i="44"/>
  <c r="E33" i="44"/>
  <c r="D33" i="44"/>
  <c r="H33" i="44" s="1"/>
  <c r="O32" i="44"/>
  <c r="N32" i="44"/>
  <c r="M32" i="44"/>
  <c r="L32" i="44"/>
  <c r="K32" i="44"/>
  <c r="J32" i="44"/>
  <c r="I32" i="44"/>
  <c r="E32" i="44"/>
  <c r="D32" i="44"/>
  <c r="H32" i="44" s="1"/>
  <c r="O25" i="44"/>
  <c r="N25" i="44"/>
  <c r="M25" i="44"/>
  <c r="L25" i="44"/>
  <c r="K25" i="44"/>
  <c r="J25" i="44"/>
  <c r="I25" i="44"/>
  <c r="E25" i="44"/>
  <c r="D25" i="44"/>
  <c r="H25" i="44" s="1"/>
  <c r="H29" i="44" s="1"/>
  <c r="O21" i="44"/>
  <c r="N21" i="44"/>
  <c r="M21" i="44"/>
  <c r="L21" i="44"/>
  <c r="K21" i="44"/>
  <c r="J21" i="44"/>
  <c r="I21" i="44"/>
  <c r="E21" i="44"/>
  <c r="D21" i="44"/>
  <c r="H21" i="44" s="1"/>
  <c r="O16" i="44"/>
  <c r="N16" i="44"/>
  <c r="M16" i="44"/>
  <c r="L16" i="44"/>
  <c r="K16" i="44"/>
  <c r="J16" i="44"/>
  <c r="I16" i="44"/>
  <c r="E16" i="44"/>
  <c r="D16" i="44"/>
  <c r="H16" i="44" s="1"/>
  <c r="O15" i="44"/>
  <c r="N15" i="44"/>
  <c r="M15" i="44"/>
  <c r="L15" i="44"/>
  <c r="K15" i="44"/>
  <c r="J15" i="44"/>
  <c r="I15" i="44"/>
  <c r="E15" i="44"/>
  <c r="D15" i="44"/>
  <c r="H15" i="44" s="1"/>
  <c r="O14" i="44"/>
  <c r="N14" i="44"/>
  <c r="M14" i="44"/>
  <c r="L14" i="44"/>
  <c r="K14" i="44"/>
  <c r="J14" i="44"/>
  <c r="I14" i="44"/>
  <c r="E14" i="44"/>
  <c r="D14" i="44"/>
  <c r="H14" i="44" s="1"/>
  <c r="O13" i="44"/>
  <c r="N13" i="44"/>
  <c r="M13" i="44"/>
  <c r="L13" i="44"/>
  <c r="K13" i="44"/>
  <c r="J13" i="44"/>
  <c r="I13" i="44"/>
  <c r="E13" i="44"/>
  <c r="D13" i="44"/>
  <c r="H13" i="44" s="1"/>
  <c r="O12" i="44"/>
  <c r="N12" i="44"/>
  <c r="M12" i="44"/>
  <c r="L12" i="44"/>
  <c r="K12" i="44"/>
  <c r="J12" i="44"/>
  <c r="I12" i="44"/>
  <c r="E12" i="44"/>
  <c r="D12" i="44"/>
  <c r="H12" i="44" s="1"/>
  <c r="O11" i="44"/>
  <c r="N11" i="44"/>
  <c r="M11" i="44"/>
  <c r="L11" i="44"/>
  <c r="K11" i="44"/>
  <c r="J11" i="44"/>
  <c r="I11" i="44"/>
  <c r="E11" i="44"/>
  <c r="D11" i="44"/>
  <c r="H11" i="44" s="1"/>
  <c r="O9" i="44"/>
  <c r="N9" i="44"/>
  <c r="M9" i="44"/>
  <c r="L9" i="44"/>
  <c r="K9" i="44"/>
  <c r="J9" i="44"/>
  <c r="I9" i="44"/>
  <c r="E9" i="44"/>
  <c r="D9" i="44"/>
  <c r="O8" i="44"/>
  <c r="N8" i="44"/>
  <c r="M8" i="44"/>
  <c r="L8" i="44"/>
  <c r="K8" i="44"/>
  <c r="J8" i="44"/>
  <c r="I8" i="44"/>
  <c r="E8" i="44"/>
  <c r="D8" i="44"/>
  <c r="H8" i="44" s="1"/>
  <c r="O7" i="44"/>
  <c r="N7" i="44"/>
  <c r="M7" i="44"/>
  <c r="L7" i="44"/>
  <c r="K7" i="44"/>
  <c r="J7" i="44"/>
  <c r="I7" i="44"/>
  <c r="E7" i="44"/>
  <c r="D7" i="44"/>
  <c r="H7" i="44" s="1"/>
  <c r="O6" i="44"/>
  <c r="N6" i="44"/>
  <c r="M6" i="44"/>
  <c r="L6" i="44"/>
  <c r="K6" i="44"/>
  <c r="J6" i="44"/>
  <c r="I6" i="44"/>
  <c r="E6" i="44"/>
  <c r="D6" i="44"/>
  <c r="H6" i="44" s="1"/>
  <c r="O5" i="44"/>
  <c r="O23" i="44" s="1"/>
  <c r="N5" i="44"/>
  <c r="N23" i="44" s="1"/>
  <c r="M5" i="44"/>
  <c r="M23" i="44" s="1"/>
  <c r="L5" i="44"/>
  <c r="L23" i="44" s="1"/>
  <c r="L24" i="44" s="1"/>
  <c r="K5" i="44"/>
  <c r="K23" i="44" s="1"/>
  <c r="K24" i="44" s="1"/>
  <c r="J5" i="44"/>
  <c r="J23" i="44" s="1"/>
  <c r="I5" i="44"/>
  <c r="I23" i="44" s="1"/>
  <c r="E5" i="44"/>
  <c r="E23" i="44" s="1"/>
  <c r="D5" i="44"/>
  <c r="O4" i="44"/>
  <c r="O27" i="44" s="1"/>
  <c r="N4" i="44"/>
  <c r="N27" i="44" s="1"/>
  <c r="M4" i="44"/>
  <c r="M27" i="44" s="1"/>
  <c r="L4" i="44"/>
  <c r="L27" i="44" s="1"/>
  <c r="K4" i="44"/>
  <c r="K27" i="44" s="1"/>
  <c r="J4" i="44"/>
  <c r="J27" i="44" s="1"/>
  <c r="I4" i="44"/>
  <c r="I27" i="44" s="1"/>
  <c r="E4" i="44"/>
  <c r="E27" i="44" s="1"/>
  <c r="D4" i="44"/>
  <c r="H3" i="44"/>
  <c r="O2" i="44"/>
  <c r="O20" i="44" s="1"/>
  <c r="N2" i="44"/>
  <c r="N20" i="44" s="1"/>
  <c r="M2" i="44"/>
  <c r="M20" i="44" s="1"/>
  <c r="L2" i="44"/>
  <c r="L20" i="44" s="1"/>
  <c r="K2" i="44"/>
  <c r="K20" i="44" s="1"/>
  <c r="J2" i="44"/>
  <c r="J20" i="44" s="1"/>
  <c r="I2" i="44"/>
  <c r="I20" i="44" s="1"/>
  <c r="E2" i="44"/>
  <c r="E20" i="44" s="1"/>
  <c r="D2" i="44"/>
  <c r="Q37" i="43"/>
  <c r="P37" i="43"/>
  <c r="O37" i="43"/>
  <c r="N37" i="43"/>
  <c r="M37" i="43"/>
  <c r="L37" i="43"/>
  <c r="K37" i="43"/>
  <c r="J37" i="43"/>
  <c r="I37" i="43"/>
  <c r="H37" i="43"/>
  <c r="E37" i="43"/>
  <c r="D37" i="43"/>
  <c r="Q36" i="43"/>
  <c r="P36" i="43"/>
  <c r="O36" i="43"/>
  <c r="N36" i="43"/>
  <c r="M36" i="43"/>
  <c r="L36" i="43"/>
  <c r="K36" i="43"/>
  <c r="J36" i="43"/>
  <c r="I36" i="43"/>
  <c r="H36" i="43"/>
  <c r="E36" i="43"/>
  <c r="D36" i="43"/>
  <c r="Q35" i="43"/>
  <c r="P35" i="43"/>
  <c r="O35" i="43"/>
  <c r="N35" i="43"/>
  <c r="M35" i="43"/>
  <c r="L35" i="43"/>
  <c r="K35" i="43"/>
  <c r="J35" i="43"/>
  <c r="I35" i="43"/>
  <c r="E35" i="43"/>
  <c r="D35" i="43"/>
  <c r="H35" i="43" s="1"/>
  <c r="Q34" i="43"/>
  <c r="P34" i="43"/>
  <c r="O34" i="43"/>
  <c r="N34" i="43"/>
  <c r="M34" i="43"/>
  <c r="L34" i="43"/>
  <c r="K34" i="43"/>
  <c r="J34" i="43"/>
  <c r="I34" i="43"/>
  <c r="E34" i="43"/>
  <c r="D34" i="43"/>
  <c r="H34" i="43" s="1"/>
  <c r="Q33" i="43"/>
  <c r="P33" i="43"/>
  <c r="O33" i="43"/>
  <c r="N33" i="43"/>
  <c r="M33" i="43"/>
  <c r="L33" i="43"/>
  <c r="K33" i="43"/>
  <c r="J33" i="43"/>
  <c r="I33" i="43"/>
  <c r="E33" i="43"/>
  <c r="D33" i="43"/>
  <c r="H33" i="43" s="1"/>
  <c r="Q32" i="43"/>
  <c r="P32" i="43"/>
  <c r="O32" i="43"/>
  <c r="N32" i="43"/>
  <c r="M32" i="43"/>
  <c r="L32" i="43"/>
  <c r="K32" i="43"/>
  <c r="J32" i="43"/>
  <c r="I32" i="43"/>
  <c r="E32" i="43"/>
  <c r="D32" i="43"/>
  <c r="H32" i="43" s="1"/>
  <c r="Q25" i="43"/>
  <c r="P25" i="43"/>
  <c r="O25" i="43"/>
  <c r="N25" i="43"/>
  <c r="M25" i="43"/>
  <c r="L25" i="43"/>
  <c r="L29" i="43" s="1"/>
  <c r="K25" i="43"/>
  <c r="K29" i="43" s="1"/>
  <c r="J25" i="43"/>
  <c r="I25" i="43"/>
  <c r="E25" i="43"/>
  <c r="D25" i="43"/>
  <c r="H25" i="43" s="1"/>
  <c r="H29" i="43" s="1"/>
  <c r="Q21" i="43"/>
  <c r="P21" i="43"/>
  <c r="O21" i="43"/>
  <c r="N21" i="43"/>
  <c r="M21" i="43"/>
  <c r="L21" i="43"/>
  <c r="K21" i="43"/>
  <c r="J21" i="43"/>
  <c r="I21" i="43"/>
  <c r="E21" i="43"/>
  <c r="D21" i="43"/>
  <c r="H21" i="43" s="1"/>
  <c r="Q16" i="43"/>
  <c r="P16" i="43"/>
  <c r="O16" i="43"/>
  <c r="N16" i="43"/>
  <c r="M16" i="43"/>
  <c r="L16" i="43"/>
  <c r="K16" i="43"/>
  <c r="J16" i="43"/>
  <c r="I16" i="43"/>
  <c r="E16" i="43"/>
  <c r="D16" i="43"/>
  <c r="H16" i="43" s="1"/>
  <c r="Q15" i="43"/>
  <c r="P15" i="43"/>
  <c r="O15" i="43"/>
  <c r="N15" i="43"/>
  <c r="M15" i="43"/>
  <c r="L15" i="43"/>
  <c r="K15" i="43"/>
  <c r="J15" i="43"/>
  <c r="I15" i="43"/>
  <c r="E15" i="43"/>
  <c r="D15" i="43"/>
  <c r="H15" i="43" s="1"/>
  <c r="Q14" i="43"/>
  <c r="P14" i="43"/>
  <c r="O14" i="43"/>
  <c r="N14" i="43"/>
  <c r="M14" i="43"/>
  <c r="L14" i="43"/>
  <c r="K14" i="43"/>
  <c r="J14" i="43"/>
  <c r="I14" i="43"/>
  <c r="E14" i="43"/>
  <c r="D14" i="43"/>
  <c r="H14" i="43" s="1"/>
  <c r="Q13" i="43"/>
  <c r="P13" i="43"/>
  <c r="O13" i="43"/>
  <c r="N13" i="43"/>
  <c r="M13" i="43"/>
  <c r="L13" i="43"/>
  <c r="K13" i="43"/>
  <c r="J13" i="43"/>
  <c r="I13" i="43"/>
  <c r="E13" i="43"/>
  <c r="D13" i="43"/>
  <c r="H13" i="43" s="1"/>
  <c r="Q12" i="43"/>
  <c r="P12" i="43"/>
  <c r="O12" i="43"/>
  <c r="N12" i="43"/>
  <c r="M12" i="43"/>
  <c r="L12" i="43"/>
  <c r="K12" i="43"/>
  <c r="J12" i="43"/>
  <c r="I12" i="43"/>
  <c r="E12" i="43"/>
  <c r="D12" i="43"/>
  <c r="H12" i="43" s="1"/>
  <c r="Q11" i="43"/>
  <c r="P11" i="43"/>
  <c r="O11" i="43"/>
  <c r="N11" i="43"/>
  <c r="M11" i="43"/>
  <c r="L11" i="43"/>
  <c r="K11" i="43"/>
  <c r="J11" i="43"/>
  <c r="I11" i="43"/>
  <c r="E11" i="43"/>
  <c r="D11" i="43"/>
  <c r="H11" i="43" s="1"/>
  <c r="Q9" i="43"/>
  <c r="P9" i="43"/>
  <c r="O9" i="43"/>
  <c r="N9" i="43"/>
  <c r="M9" i="43"/>
  <c r="L9" i="43"/>
  <c r="K9" i="43"/>
  <c r="J9" i="43"/>
  <c r="I9" i="43"/>
  <c r="E9" i="43"/>
  <c r="D9" i="43"/>
  <c r="Q8" i="43"/>
  <c r="P8" i="43"/>
  <c r="O8" i="43"/>
  <c r="N8" i="43"/>
  <c r="M8" i="43"/>
  <c r="L8" i="43"/>
  <c r="K8" i="43"/>
  <c r="J8" i="43"/>
  <c r="I8" i="43"/>
  <c r="E8" i="43"/>
  <c r="D8" i="43"/>
  <c r="H8" i="43" s="1"/>
  <c r="Q7" i="43"/>
  <c r="P7" i="43"/>
  <c r="O7" i="43"/>
  <c r="N7" i="43"/>
  <c r="M7" i="43"/>
  <c r="L7" i="43"/>
  <c r="K7" i="43"/>
  <c r="J7" i="43"/>
  <c r="I7" i="43"/>
  <c r="E7" i="43"/>
  <c r="D7" i="43"/>
  <c r="H7" i="43" s="1"/>
  <c r="Q6" i="43"/>
  <c r="P6" i="43"/>
  <c r="O6" i="43"/>
  <c r="N6" i="43"/>
  <c r="M6" i="43"/>
  <c r="L6" i="43"/>
  <c r="K6" i="43"/>
  <c r="J6" i="43"/>
  <c r="I6" i="43"/>
  <c r="E6" i="43"/>
  <c r="D6" i="43"/>
  <c r="H6" i="43" s="1"/>
  <c r="Q5" i="43"/>
  <c r="Q23" i="43" s="1"/>
  <c r="P5" i="43"/>
  <c r="P23" i="43" s="1"/>
  <c r="O5" i="43"/>
  <c r="O23" i="43" s="1"/>
  <c r="N5" i="43"/>
  <c r="N23" i="43" s="1"/>
  <c r="M5" i="43"/>
  <c r="M23" i="43" s="1"/>
  <c r="L5" i="43"/>
  <c r="L23" i="43" s="1"/>
  <c r="K5" i="43"/>
  <c r="K23" i="43" s="1"/>
  <c r="J5" i="43"/>
  <c r="J23" i="43" s="1"/>
  <c r="E24" i="43" s="1"/>
  <c r="I5" i="43"/>
  <c r="I23" i="43" s="1"/>
  <c r="E5" i="43"/>
  <c r="E23" i="43" s="1"/>
  <c r="D5" i="43"/>
  <c r="Q4" i="43"/>
  <c r="Q27" i="43" s="1"/>
  <c r="P4" i="43"/>
  <c r="P27" i="43" s="1"/>
  <c r="O4" i="43"/>
  <c r="O27" i="43" s="1"/>
  <c r="N4" i="43"/>
  <c r="N27" i="43" s="1"/>
  <c r="M4" i="43"/>
  <c r="M27" i="43" s="1"/>
  <c r="L4" i="43"/>
  <c r="L27" i="43" s="1"/>
  <c r="L30" i="43" s="1"/>
  <c r="K4" i="43"/>
  <c r="K27" i="43" s="1"/>
  <c r="K30" i="43" s="1"/>
  <c r="J4" i="43"/>
  <c r="J27" i="43" s="1"/>
  <c r="I4" i="43"/>
  <c r="I27" i="43" s="1"/>
  <c r="E4" i="43"/>
  <c r="E27" i="43" s="1"/>
  <c r="D4" i="43"/>
  <c r="H3" i="43"/>
  <c r="Q2" i="43"/>
  <c r="Q20" i="43" s="1"/>
  <c r="P2" i="43"/>
  <c r="P20" i="43" s="1"/>
  <c r="O2" i="43"/>
  <c r="O20" i="43" s="1"/>
  <c r="N2" i="43"/>
  <c r="N20" i="43" s="1"/>
  <c r="M2" i="43"/>
  <c r="M20" i="43" s="1"/>
  <c r="L2" i="43"/>
  <c r="L20" i="43" s="1"/>
  <c r="K2" i="43"/>
  <c r="K20" i="43" s="1"/>
  <c r="J2" i="43"/>
  <c r="J20" i="43" s="1"/>
  <c r="I2" i="43"/>
  <c r="I20" i="43" s="1"/>
  <c r="E2" i="43"/>
  <c r="D2" i="43"/>
  <c r="P37" i="42"/>
  <c r="O37" i="42"/>
  <c r="N37" i="42"/>
  <c r="M37" i="42"/>
  <c r="L37" i="42"/>
  <c r="K37" i="42"/>
  <c r="J37" i="42"/>
  <c r="I37" i="42"/>
  <c r="H37" i="42"/>
  <c r="E37" i="42"/>
  <c r="D37" i="42"/>
  <c r="P36" i="42"/>
  <c r="O36" i="42"/>
  <c r="N36" i="42"/>
  <c r="M36" i="42"/>
  <c r="L36" i="42"/>
  <c r="K36" i="42"/>
  <c r="J36" i="42"/>
  <c r="I36" i="42"/>
  <c r="H36" i="42"/>
  <c r="E36" i="42"/>
  <c r="D36" i="42"/>
  <c r="P35" i="42"/>
  <c r="O35" i="42"/>
  <c r="N35" i="42"/>
  <c r="M35" i="42"/>
  <c r="L35" i="42"/>
  <c r="K35" i="42"/>
  <c r="J35" i="42"/>
  <c r="I35" i="42"/>
  <c r="E35" i="42"/>
  <c r="D35" i="42"/>
  <c r="H35" i="42" s="1"/>
  <c r="P34" i="42"/>
  <c r="O34" i="42"/>
  <c r="N34" i="42"/>
  <c r="M34" i="42"/>
  <c r="L34" i="42"/>
  <c r="K34" i="42"/>
  <c r="J34" i="42"/>
  <c r="I34" i="42"/>
  <c r="E34" i="42"/>
  <c r="D34" i="42"/>
  <c r="H34" i="42" s="1"/>
  <c r="P33" i="42"/>
  <c r="O33" i="42"/>
  <c r="N33" i="42"/>
  <c r="M33" i="42"/>
  <c r="L33" i="42"/>
  <c r="K33" i="42"/>
  <c r="J33" i="42"/>
  <c r="I33" i="42"/>
  <c r="E33" i="42"/>
  <c r="D33" i="42"/>
  <c r="H33" i="42" s="1"/>
  <c r="P32" i="42"/>
  <c r="O32" i="42"/>
  <c r="N32" i="42"/>
  <c r="M32" i="42"/>
  <c r="L32" i="42"/>
  <c r="K32" i="42"/>
  <c r="J32" i="42"/>
  <c r="I32" i="42"/>
  <c r="E32" i="42"/>
  <c r="D32" i="42"/>
  <c r="H32" i="42" s="1"/>
  <c r="P25" i="42"/>
  <c r="O25" i="42"/>
  <c r="N25" i="42"/>
  <c r="M25" i="42"/>
  <c r="L25" i="42"/>
  <c r="K25" i="42"/>
  <c r="K29" i="42" s="1"/>
  <c r="J25" i="42"/>
  <c r="I25" i="42"/>
  <c r="E25" i="42"/>
  <c r="D25" i="42"/>
  <c r="H25" i="42" s="1"/>
  <c r="H29" i="42" s="1"/>
  <c r="P21" i="42"/>
  <c r="O21" i="42"/>
  <c r="N21" i="42"/>
  <c r="M21" i="42"/>
  <c r="L21" i="42"/>
  <c r="K21" i="42"/>
  <c r="J21" i="42"/>
  <c r="I21" i="42"/>
  <c r="E21" i="42"/>
  <c r="D21" i="42"/>
  <c r="H21" i="42" s="1"/>
  <c r="P16" i="42"/>
  <c r="O16" i="42"/>
  <c r="N16" i="42"/>
  <c r="M16" i="42"/>
  <c r="L16" i="42"/>
  <c r="K16" i="42"/>
  <c r="J16" i="42"/>
  <c r="I16" i="42"/>
  <c r="E16" i="42"/>
  <c r="D16" i="42"/>
  <c r="H16" i="42" s="1"/>
  <c r="P15" i="42"/>
  <c r="O15" i="42"/>
  <c r="N15" i="42"/>
  <c r="M15" i="42"/>
  <c r="L15" i="42"/>
  <c r="K15" i="42"/>
  <c r="J15" i="42"/>
  <c r="I15" i="42"/>
  <c r="E15" i="42"/>
  <c r="D15" i="42"/>
  <c r="H15" i="42" s="1"/>
  <c r="P14" i="42"/>
  <c r="O14" i="42"/>
  <c r="N14" i="42"/>
  <c r="M14" i="42"/>
  <c r="L14" i="42"/>
  <c r="K14" i="42"/>
  <c r="J14" i="42"/>
  <c r="I14" i="42"/>
  <c r="E14" i="42"/>
  <c r="D14" i="42"/>
  <c r="H14" i="42" s="1"/>
  <c r="P13" i="42"/>
  <c r="O13" i="42"/>
  <c r="N13" i="42"/>
  <c r="M13" i="42"/>
  <c r="L13" i="42"/>
  <c r="K13" i="42"/>
  <c r="J13" i="42"/>
  <c r="I13" i="42"/>
  <c r="E13" i="42"/>
  <c r="D13" i="42"/>
  <c r="H13" i="42" s="1"/>
  <c r="P12" i="42"/>
  <c r="O12" i="42"/>
  <c r="N12" i="42"/>
  <c r="M12" i="42"/>
  <c r="L12" i="42"/>
  <c r="K12" i="42"/>
  <c r="J12" i="42"/>
  <c r="I12" i="42"/>
  <c r="E12" i="42"/>
  <c r="D12" i="42"/>
  <c r="H12" i="42" s="1"/>
  <c r="P11" i="42"/>
  <c r="O11" i="42"/>
  <c r="N11" i="42"/>
  <c r="M11" i="42"/>
  <c r="L11" i="42"/>
  <c r="K11" i="42"/>
  <c r="J11" i="42"/>
  <c r="I11" i="42"/>
  <c r="E11" i="42"/>
  <c r="D11" i="42"/>
  <c r="H11" i="42" s="1"/>
  <c r="P9" i="42"/>
  <c r="O9" i="42"/>
  <c r="N9" i="42"/>
  <c r="M9" i="42"/>
  <c r="L9" i="42"/>
  <c r="K9" i="42"/>
  <c r="J9" i="42"/>
  <c r="I9" i="42"/>
  <c r="E9" i="42"/>
  <c r="D9" i="42"/>
  <c r="P8" i="42"/>
  <c r="O8" i="42"/>
  <c r="N8" i="42"/>
  <c r="M8" i="42"/>
  <c r="L8" i="42"/>
  <c r="K8" i="42"/>
  <c r="J8" i="42"/>
  <c r="I8" i="42"/>
  <c r="E8" i="42"/>
  <c r="D8" i="42"/>
  <c r="H8" i="42" s="1"/>
  <c r="P7" i="42"/>
  <c r="O7" i="42"/>
  <c r="N7" i="42"/>
  <c r="M7" i="42"/>
  <c r="L7" i="42"/>
  <c r="K7" i="42"/>
  <c r="J7" i="42"/>
  <c r="I7" i="42"/>
  <c r="E7" i="42"/>
  <c r="D7" i="42"/>
  <c r="H7" i="42" s="1"/>
  <c r="P6" i="42"/>
  <c r="O6" i="42"/>
  <c r="N6" i="42"/>
  <c r="M6" i="42"/>
  <c r="L6" i="42"/>
  <c r="K6" i="42"/>
  <c r="J6" i="42"/>
  <c r="I6" i="42"/>
  <c r="E6" i="42"/>
  <c r="D6" i="42"/>
  <c r="H6" i="42" s="1"/>
  <c r="P5" i="42"/>
  <c r="P23" i="42" s="1"/>
  <c r="O5" i="42"/>
  <c r="O23" i="42" s="1"/>
  <c r="N5" i="42"/>
  <c r="N23" i="42" s="1"/>
  <c r="M5" i="42"/>
  <c r="M23" i="42" s="1"/>
  <c r="L5" i="42"/>
  <c r="L23" i="42" s="1"/>
  <c r="L24" i="42" s="1"/>
  <c r="K5" i="42"/>
  <c r="K23" i="42" s="1"/>
  <c r="J5" i="42"/>
  <c r="J23" i="42" s="1"/>
  <c r="I5" i="42"/>
  <c r="I23" i="42" s="1"/>
  <c r="E5" i="42"/>
  <c r="E23" i="42" s="1"/>
  <c r="D5" i="42"/>
  <c r="P4" i="42"/>
  <c r="P27" i="42" s="1"/>
  <c r="O4" i="42"/>
  <c r="O27" i="42" s="1"/>
  <c r="N4" i="42"/>
  <c r="N27" i="42" s="1"/>
  <c r="M4" i="42"/>
  <c r="M27" i="42" s="1"/>
  <c r="L4" i="42"/>
  <c r="L27" i="42" s="1"/>
  <c r="K4" i="42"/>
  <c r="K27" i="42" s="1"/>
  <c r="K30" i="42" s="1"/>
  <c r="J4" i="42"/>
  <c r="J27" i="42" s="1"/>
  <c r="I4" i="42"/>
  <c r="I27" i="42" s="1"/>
  <c r="E4" i="42"/>
  <c r="E27" i="42" s="1"/>
  <c r="D4" i="42"/>
  <c r="H3" i="42"/>
  <c r="P2" i="42"/>
  <c r="P20" i="42" s="1"/>
  <c r="O2" i="42"/>
  <c r="O20" i="42" s="1"/>
  <c r="N2" i="42"/>
  <c r="N20" i="42" s="1"/>
  <c r="M2" i="42"/>
  <c r="M20" i="42" s="1"/>
  <c r="L2" i="42"/>
  <c r="L20" i="42" s="1"/>
  <c r="K2" i="42"/>
  <c r="K20" i="42" s="1"/>
  <c r="J2" i="42"/>
  <c r="J20" i="42" s="1"/>
  <c r="I2" i="42"/>
  <c r="I20" i="42" s="1"/>
  <c r="E2" i="42"/>
  <c r="E20" i="42" s="1"/>
  <c r="D2" i="42"/>
  <c r="Q37" i="41"/>
  <c r="P37" i="41"/>
  <c r="O37" i="41"/>
  <c r="N37" i="41"/>
  <c r="M37" i="41"/>
  <c r="L37" i="41"/>
  <c r="K37" i="41"/>
  <c r="J37" i="41"/>
  <c r="I37" i="41"/>
  <c r="H37" i="41"/>
  <c r="E37" i="41"/>
  <c r="D37" i="41"/>
  <c r="Q36" i="41"/>
  <c r="P36" i="41"/>
  <c r="O36" i="41"/>
  <c r="N36" i="41"/>
  <c r="M36" i="41"/>
  <c r="L36" i="41"/>
  <c r="K36" i="41"/>
  <c r="J36" i="41"/>
  <c r="I36" i="41"/>
  <c r="H36" i="41"/>
  <c r="E36" i="41"/>
  <c r="D36" i="41"/>
  <c r="Q35" i="41"/>
  <c r="P35" i="41"/>
  <c r="O35" i="41"/>
  <c r="N35" i="41"/>
  <c r="M35" i="41"/>
  <c r="L35" i="41"/>
  <c r="K35" i="41"/>
  <c r="J35" i="41"/>
  <c r="I35" i="41"/>
  <c r="E35" i="41"/>
  <c r="D35" i="41"/>
  <c r="H35" i="41" s="1"/>
  <c r="Q34" i="41"/>
  <c r="P34" i="41"/>
  <c r="O34" i="41"/>
  <c r="N34" i="41"/>
  <c r="M34" i="41"/>
  <c r="L34" i="41"/>
  <c r="K34" i="41"/>
  <c r="J34" i="41"/>
  <c r="I34" i="41"/>
  <c r="E34" i="41"/>
  <c r="D34" i="41"/>
  <c r="H34" i="41" s="1"/>
  <c r="Q33" i="41"/>
  <c r="P33" i="41"/>
  <c r="O33" i="41"/>
  <c r="N33" i="41"/>
  <c r="M33" i="41"/>
  <c r="L33" i="41"/>
  <c r="K33" i="41"/>
  <c r="J33" i="41"/>
  <c r="I33" i="41"/>
  <c r="E33" i="41"/>
  <c r="D33" i="41"/>
  <c r="H33" i="41" s="1"/>
  <c r="Q32" i="41"/>
  <c r="P32" i="41"/>
  <c r="O32" i="41"/>
  <c r="N32" i="41"/>
  <c r="M32" i="41"/>
  <c r="L32" i="41"/>
  <c r="K32" i="41"/>
  <c r="J32" i="41"/>
  <c r="I32" i="41"/>
  <c r="E32" i="41"/>
  <c r="D32" i="41"/>
  <c r="H32" i="41" s="1"/>
  <c r="Q25" i="41"/>
  <c r="P25" i="41"/>
  <c r="O25" i="41"/>
  <c r="N25" i="41"/>
  <c r="M25" i="41"/>
  <c r="L25" i="41"/>
  <c r="L29" i="41" s="1"/>
  <c r="K25" i="41"/>
  <c r="K29" i="41" s="1"/>
  <c r="J25" i="41"/>
  <c r="I25" i="41"/>
  <c r="E25" i="41"/>
  <c r="D25" i="41"/>
  <c r="H25" i="41" s="1"/>
  <c r="H29" i="41" s="1"/>
  <c r="Q21" i="41"/>
  <c r="P21" i="41"/>
  <c r="O21" i="41"/>
  <c r="N21" i="41"/>
  <c r="M21" i="41"/>
  <c r="L21" i="41"/>
  <c r="K21" i="41"/>
  <c r="J21" i="41"/>
  <c r="I21" i="41"/>
  <c r="E21" i="41"/>
  <c r="D21" i="41"/>
  <c r="Q16" i="41"/>
  <c r="P16" i="41"/>
  <c r="O16" i="41"/>
  <c r="N16" i="41"/>
  <c r="M16" i="41"/>
  <c r="L16" i="41"/>
  <c r="K16" i="41"/>
  <c r="J16" i="41"/>
  <c r="I16" i="41"/>
  <c r="E16" i="41"/>
  <c r="D16" i="41"/>
  <c r="H16" i="41" s="1"/>
  <c r="Q15" i="41"/>
  <c r="P15" i="41"/>
  <c r="O15" i="41"/>
  <c r="N15" i="41"/>
  <c r="M15" i="41"/>
  <c r="L15" i="41"/>
  <c r="K15" i="41"/>
  <c r="J15" i="41"/>
  <c r="I15" i="41"/>
  <c r="E15" i="41"/>
  <c r="D15" i="41"/>
  <c r="H15" i="41" s="1"/>
  <c r="Q14" i="41"/>
  <c r="P14" i="41"/>
  <c r="O14" i="41"/>
  <c r="N14" i="41"/>
  <c r="M14" i="41"/>
  <c r="L14" i="41"/>
  <c r="K14" i="41"/>
  <c r="J14" i="41"/>
  <c r="I14" i="41"/>
  <c r="E14" i="41"/>
  <c r="D14" i="41"/>
  <c r="H14" i="41" s="1"/>
  <c r="Q13" i="41"/>
  <c r="P13" i="41"/>
  <c r="O13" i="41"/>
  <c r="N13" i="41"/>
  <c r="M13" i="41"/>
  <c r="L13" i="41"/>
  <c r="K13" i="41"/>
  <c r="J13" i="41"/>
  <c r="I13" i="41"/>
  <c r="E13" i="41"/>
  <c r="D13" i="41"/>
  <c r="H13" i="41" s="1"/>
  <c r="Q12" i="41"/>
  <c r="P12" i="41"/>
  <c r="O12" i="41"/>
  <c r="N12" i="41"/>
  <c r="M12" i="41"/>
  <c r="L12" i="41"/>
  <c r="K12" i="41"/>
  <c r="J12" i="41"/>
  <c r="I12" i="41"/>
  <c r="E12" i="41"/>
  <c r="D12" i="41"/>
  <c r="H12" i="41" s="1"/>
  <c r="Q11" i="41"/>
  <c r="P11" i="41"/>
  <c r="O11" i="41"/>
  <c r="N11" i="41"/>
  <c r="M11" i="41"/>
  <c r="L11" i="41"/>
  <c r="K11" i="41"/>
  <c r="J11" i="41"/>
  <c r="I11" i="41"/>
  <c r="E11" i="41"/>
  <c r="D11" i="41"/>
  <c r="H11" i="41" s="1"/>
  <c r="Q9" i="41"/>
  <c r="P9" i="41"/>
  <c r="O9" i="41"/>
  <c r="N9" i="41"/>
  <c r="M9" i="41"/>
  <c r="L9" i="41"/>
  <c r="K9" i="41"/>
  <c r="J9" i="41"/>
  <c r="I9" i="41"/>
  <c r="E9" i="41"/>
  <c r="D9" i="41"/>
  <c r="Q8" i="41"/>
  <c r="P8" i="41"/>
  <c r="O8" i="41"/>
  <c r="N8" i="41"/>
  <c r="M8" i="41"/>
  <c r="L8" i="41"/>
  <c r="K8" i="41"/>
  <c r="J8" i="41"/>
  <c r="I8" i="41"/>
  <c r="E8" i="41"/>
  <c r="D8" i="41"/>
  <c r="H8" i="41" s="1"/>
  <c r="Q7" i="41"/>
  <c r="P7" i="41"/>
  <c r="O7" i="41"/>
  <c r="N7" i="41"/>
  <c r="M7" i="41"/>
  <c r="L7" i="41"/>
  <c r="K7" i="41"/>
  <c r="J7" i="41"/>
  <c r="I7" i="41"/>
  <c r="E7" i="41"/>
  <c r="D7" i="41"/>
  <c r="H7" i="41" s="1"/>
  <c r="Q6" i="41"/>
  <c r="P6" i="41"/>
  <c r="O6" i="41"/>
  <c r="N6" i="41"/>
  <c r="M6" i="41"/>
  <c r="L6" i="41"/>
  <c r="K6" i="41"/>
  <c r="J6" i="41"/>
  <c r="I6" i="41"/>
  <c r="E6" i="41"/>
  <c r="D6" i="41"/>
  <c r="H6" i="41" s="1"/>
  <c r="Q5" i="41"/>
  <c r="Q23" i="41" s="1"/>
  <c r="P5" i="41"/>
  <c r="P23" i="41" s="1"/>
  <c r="O5" i="41"/>
  <c r="O23" i="41" s="1"/>
  <c r="N5" i="41"/>
  <c r="N23" i="41" s="1"/>
  <c r="M5" i="41"/>
  <c r="M23" i="41" s="1"/>
  <c r="L5" i="41"/>
  <c r="L23" i="41" s="1"/>
  <c r="K5" i="41"/>
  <c r="K23" i="41" s="1"/>
  <c r="J5" i="41"/>
  <c r="J23" i="41" s="1"/>
  <c r="I5" i="41"/>
  <c r="I23" i="41" s="1"/>
  <c r="E5" i="41"/>
  <c r="E23" i="41" s="1"/>
  <c r="D5" i="41"/>
  <c r="Q4" i="41"/>
  <c r="Q27" i="41" s="1"/>
  <c r="P4" i="41"/>
  <c r="P27" i="41" s="1"/>
  <c r="O4" i="41"/>
  <c r="O27" i="41" s="1"/>
  <c r="N4" i="41"/>
  <c r="N27" i="41" s="1"/>
  <c r="M4" i="41"/>
  <c r="M27" i="41" s="1"/>
  <c r="L4" i="41"/>
  <c r="L27" i="41" s="1"/>
  <c r="L30" i="41" s="1"/>
  <c r="K4" i="41"/>
  <c r="K27" i="41" s="1"/>
  <c r="K30" i="41" s="1"/>
  <c r="J4" i="41"/>
  <c r="J27" i="41" s="1"/>
  <c r="I4" i="41"/>
  <c r="I27" i="41" s="1"/>
  <c r="E4" i="41"/>
  <c r="E27" i="41" s="1"/>
  <c r="D4" i="41"/>
  <c r="H3" i="41"/>
  <c r="Q2" i="41"/>
  <c r="Q20" i="41" s="1"/>
  <c r="P2" i="41"/>
  <c r="P20" i="41" s="1"/>
  <c r="O2" i="41"/>
  <c r="O20" i="41" s="1"/>
  <c r="N2" i="41"/>
  <c r="N20" i="41" s="1"/>
  <c r="M2" i="41"/>
  <c r="M20" i="41" s="1"/>
  <c r="L2" i="41"/>
  <c r="L20" i="41" s="1"/>
  <c r="K2" i="41"/>
  <c r="K20" i="41" s="1"/>
  <c r="J2" i="41"/>
  <c r="J20" i="41" s="1"/>
  <c r="I2" i="41"/>
  <c r="I20" i="41" s="1"/>
  <c r="E2" i="41"/>
  <c r="D2" i="41"/>
  <c r="H2" i="41" s="1"/>
  <c r="N37" i="40"/>
  <c r="M37" i="40"/>
  <c r="L37" i="40"/>
  <c r="K37" i="40"/>
  <c r="J37" i="40"/>
  <c r="I37" i="40"/>
  <c r="H37" i="40"/>
  <c r="E37" i="40"/>
  <c r="D37" i="40"/>
  <c r="N36" i="40"/>
  <c r="M36" i="40"/>
  <c r="L36" i="40"/>
  <c r="K36" i="40"/>
  <c r="J36" i="40"/>
  <c r="I36" i="40"/>
  <c r="H36" i="40"/>
  <c r="E36" i="40"/>
  <c r="D36" i="40"/>
  <c r="N35" i="40"/>
  <c r="M35" i="40"/>
  <c r="L35" i="40"/>
  <c r="K35" i="40"/>
  <c r="J35" i="40"/>
  <c r="I35" i="40"/>
  <c r="E35" i="40"/>
  <c r="D35" i="40"/>
  <c r="H35" i="40" s="1"/>
  <c r="N34" i="40"/>
  <c r="M34" i="40"/>
  <c r="L34" i="40"/>
  <c r="K34" i="40"/>
  <c r="J34" i="40"/>
  <c r="I34" i="40"/>
  <c r="E34" i="40"/>
  <c r="D34" i="40"/>
  <c r="H34" i="40" s="1"/>
  <c r="N33" i="40"/>
  <c r="M33" i="40"/>
  <c r="L33" i="40"/>
  <c r="K33" i="40"/>
  <c r="J33" i="40"/>
  <c r="I33" i="40"/>
  <c r="E33" i="40"/>
  <c r="D33" i="40"/>
  <c r="H33" i="40" s="1"/>
  <c r="N32" i="40"/>
  <c r="M32" i="40"/>
  <c r="L32" i="40"/>
  <c r="K32" i="40"/>
  <c r="J32" i="40"/>
  <c r="I32" i="40"/>
  <c r="E32" i="40"/>
  <c r="D32" i="40"/>
  <c r="H32" i="40" s="1"/>
  <c r="N25" i="40"/>
  <c r="M25" i="40"/>
  <c r="L25" i="40"/>
  <c r="K25" i="40"/>
  <c r="J25" i="40"/>
  <c r="I25" i="40"/>
  <c r="E25" i="40"/>
  <c r="D25" i="40"/>
  <c r="H25" i="40" s="1"/>
  <c r="H29" i="40" s="1"/>
  <c r="N21" i="40"/>
  <c r="M21" i="40"/>
  <c r="L21" i="40"/>
  <c r="K21" i="40"/>
  <c r="J21" i="40"/>
  <c r="I21" i="40"/>
  <c r="E21" i="40"/>
  <c r="D21" i="40"/>
  <c r="N16" i="40"/>
  <c r="M16" i="40"/>
  <c r="L16" i="40"/>
  <c r="K16" i="40"/>
  <c r="J16" i="40"/>
  <c r="I16" i="40"/>
  <c r="E16" i="40"/>
  <c r="D16" i="40"/>
  <c r="H16" i="40" s="1"/>
  <c r="N15" i="40"/>
  <c r="M15" i="40"/>
  <c r="L15" i="40"/>
  <c r="K15" i="40"/>
  <c r="J15" i="40"/>
  <c r="I15" i="40"/>
  <c r="E15" i="40"/>
  <c r="D15" i="40"/>
  <c r="H15" i="40" s="1"/>
  <c r="N14" i="40"/>
  <c r="M14" i="40"/>
  <c r="L14" i="40"/>
  <c r="K14" i="40"/>
  <c r="J14" i="40"/>
  <c r="I14" i="40"/>
  <c r="E14" i="40"/>
  <c r="D14" i="40"/>
  <c r="H14" i="40" s="1"/>
  <c r="N13" i="40"/>
  <c r="M13" i="40"/>
  <c r="L13" i="40"/>
  <c r="K13" i="40"/>
  <c r="J13" i="40"/>
  <c r="I13" i="40"/>
  <c r="E13" i="40"/>
  <c r="D13" i="40"/>
  <c r="H13" i="40" s="1"/>
  <c r="N12" i="40"/>
  <c r="M12" i="40"/>
  <c r="L12" i="40"/>
  <c r="K12" i="40"/>
  <c r="J12" i="40"/>
  <c r="I12" i="40"/>
  <c r="E12" i="40"/>
  <c r="D12" i="40"/>
  <c r="H12" i="40" s="1"/>
  <c r="N11" i="40"/>
  <c r="M11" i="40"/>
  <c r="L11" i="40"/>
  <c r="K11" i="40"/>
  <c r="J11" i="40"/>
  <c r="I11" i="40"/>
  <c r="E11" i="40"/>
  <c r="D11" i="40"/>
  <c r="H11" i="40" s="1"/>
  <c r="N9" i="40"/>
  <c r="M9" i="40"/>
  <c r="L9" i="40"/>
  <c r="K9" i="40"/>
  <c r="J9" i="40"/>
  <c r="I9" i="40"/>
  <c r="E9" i="40"/>
  <c r="D9" i="40"/>
  <c r="N8" i="40"/>
  <c r="M8" i="40"/>
  <c r="L8" i="40"/>
  <c r="K8" i="40"/>
  <c r="J8" i="40"/>
  <c r="I8" i="40"/>
  <c r="E8" i="40"/>
  <c r="D8" i="40"/>
  <c r="H8" i="40" s="1"/>
  <c r="N7" i="40"/>
  <c r="M7" i="40"/>
  <c r="L7" i="40"/>
  <c r="K7" i="40"/>
  <c r="J7" i="40"/>
  <c r="I7" i="40"/>
  <c r="E7" i="40"/>
  <c r="D7" i="40"/>
  <c r="H7" i="40" s="1"/>
  <c r="N6" i="40"/>
  <c r="M6" i="40"/>
  <c r="L6" i="40"/>
  <c r="K6" i="40"/>
  <c r="J6" i="40"/>
  <c r="I6" i="40"/>
  <c r="E6" i="40"/>
  <c r="D6" i="40"/>
  <c r="H6" i="40" s="1"/>
  <c r="N5" i="40"/>
  <c r="N23" i="40" s="1"/>
  <c r="M5" i="40"/>
  <c r="M23" i="40" s="1"/>
  <c r="L5" i="40"/>
  <c r="L23" i="40" s="1"/>
  <c r="L24" i="40" s="1"/>
  <c r="K5" i="40"/>
  <c r="K23" i="40" s="1"/>
  <c r="K24" i="40" s="1"/>
  <c r="J5" i="40"/>
  <c r="J23" i="40" s="1"/>
  <c r="I5" i="40"/>
  <c r="I23" i="40" s="1"/>
  <c r="E5" i="40"/>
  <c r="E23" i="40" s="1"/>
  <c r="D5" i="40"/>
  <c r="N4" i="40"/>
  <c r="N27" i="40" s="1"/>
  <c r="M4" i="40"/>
  <c r="M27" i="40" s="1"/>
  <c r="L4" i="40"/>
  <c r="L27" i="40" s="1"/>
  <c r="K4" i="40"/>
  <c r="K27" i="40" s="1"/>
  <c r="J4" i="40"/>
  <c r="J27" i="40" s="1"/>
  <c r="I4" i="40"/>
  <c r="I27" i="40" s="1"/>
  <c r="E4" i="40"/>
  <c r="E27" i="40" s="1"/>
  <c r="D4" i="40"/>
  <c r="H3" i="40"/>
  <c r="N2" i="40"/>
  <c r="N20" i="40" s="1"/>
  <c r="M2" i="40"/>
  <c r="M20" i="40" s="1"/>
  <c r="L2" i="40"/>
  <c r="L20" i="40" s="1"/>
  <c r="K2" i="40"/>
  <c r="K20" i="40" s="1"/>
  <c r="J2" i="40"/>
  <c r="J20" i="40" s="1"/>
  <c r="I2" i="40"/>
  <c r="I20" i="40" s="1"/>
  <c r="E2" i="40"/>
  <c r="D2" i="40"/>
  <c r="N37" i="39"/>
  <c r="M37" i="39"/>
  <c r="L37" i="39"/>
  <c r="K37" i="39"/>
  <c r="J37" i="39"/>
  <c r="I37" i="39"/>
  <c r="H37" i="39"/>
  <c r="E37" i="39"/>
  <c r="D37" i="39"/>
  <c r="N36" i="39"/>
  <c r="M36" i="39"/>
  <c r="L36" i="39"/>
  <c r="K36" i="39"/>
  <c r="J36" i="39"/>
  <c r="I36" i="39"/>
  <c r="H36" i="39"/>
  <c r="E36" i="39"/>
  <c r="D36" i="39"/>
  <c r="N35" i="39"/>
  <c r="M35" i="39"/>
  <c r="L35" i="39"/>
  <c r="K35" i="39"/>
  <c r="J35" i="39"/>
  <c r="I35" i="39"/>
  <c r="E35" i="39"/>
  <c r="D35" i="39"/>
  <c r="H35" i="39" s="1"/>
  <c r="N34" i="39"/>
  <c r="M34" i="39"/>
  <c r="L34" i="39"/>
  <c r="K34" i="39"/>
  <c r="J34" i="39"/>
  <c r="I34" i="39"/>
  <c r="E34" i="39"/>
  <c r="D34" i="39"/>
  <c r="H34" i="39" s="1"/>
  <c r="N33" i="39"/>
  <c r="M33" i="39"/>
  <c r="L33" i="39"/>
  <c r="K33" i="39"/>
  <c r="J33" i="39"/>
  <c r="I33" i="39"/>
  <c r="E33" i="39"/>
  <c r="D33" i="39"/>
  <c r="H33" i="39" s="1"/>
  <c r="N32" i="39"/>
  <c r="M32" i="39"/>
  <c r="L32" i="39"/>
  <c r="K32" i="39"/>
  <c r="J32" i="39"/>
  <c r="I32" i="39"/>
  <c r="E32" i="39"/>
  <c r="D32" i="39"/>
  <c r="H32" i="39" s="1"/>
  <c r="N25" i="39"/>
  <c r="M25" i="39"/>
  <c r="L25" i="39"/>
  <c r="K25" i="39"/>
  <c r="J25" i="39"/>
  <c r="I25" i="39"/>
  <c r="E25" i="39"/>
  <c r="D25" i="39"/>
  <c r="H25" i="39" s="1"/>
  <c r="H29" i="39" s="1"/>
  <c r="N21" i="39"/>
  <c r="M21" i="39"/>
  <c r="L21" i="39"/>
  <c r="K21" i="39"/>
  <c r="J21" i="39"/>
  <c r="I21" i="39"/>
  <c r="E21" i="39"/>
  <c r="D21" i="39"/>
  <c r="H21" i="39" s="1"/>
  <c r="N16" i="39"/>
  <c r="M16" i="39"/>
  <c r="L16" i="39"/>
  <c r="K16" i="39"/>
  <c r="J16" i="39"/>
  <c r="I16" i="39"/>
  <c r="E16" i="39"/>
  <c r="D16" i="39"/>
  <c r="H16" i="39" s="1"/>
  <c r="N15" i="39"/>
  <c r="M15" i="39"/>
  <c r="L15" i="39"/>
  <c r="K15" i="39"/>
  <c r="J15" i="39"/>
  <c r="I15" i="39"/>
  <c r="E15" i="39"/>
  <c r="D15" i="39"/>
  <c r="H15" i="39" s="1"/>
  <c r="N14" i="39"/>
  <c r="M14" i="39"/>
  <c r="L14" i="39"/>
  <c r="K14" i="39"/>
  <c r="J14" i="39"/>
  <c r="I14" i="39"/>
  <c r="E14" i="39"/>
  <c r="D14" i="39"/>
  <c r="H14" i="39" s="1"/>
  <c r="N13" i="39"/>
  <c r="M13" i="39"/>
  <c r="L13" i="39"/>
  <c r="K13" i="39"/>
  <c r="J13" i="39"/>
  <c r="I13" i="39"/>
  <c r="E13" i="39"/>
  <c r="D13" i="39"/>
  <c r="H13" i="39" s="1"/>
  <c r="N12" i="39"/>
  <c r="M12" i="39"/>
  <c r="L12" i="39"/>
  <c r="K12" i="39"/>
  <c r="J12" i="39"/>
  <c r="I12" i="39"/>
  <c r="E12" i="39"/>
  <c r="D12" i="39"/>
  <c r="H12" i="39" s="1"/>
  <c r="N11" i="39"/>
  <c r="M11" i="39"/>
  <c r="L11" i="39"/>
  <c r="K11" i="39"/>
  <c r="J11" i="39"/>
  <c r="I11" i="39"/>
  <c r="E11" i="39"/>
  <c r="D11" i="39"/>
  <c r="H11" i="39" s="1"/>
  <c r="N9" i="39"/>
  <c r="M9" i="39"/>
  <c r="L9" i="39"/>
  <c r="K9" i="39"/>
  <c r="J9" i="39"/>
  <c r="I9" i="39"/>
  <c r="E9" i="39"/>
  <c r="D9" i="39"/>
  <c r="N8" i="39"/>
  <c r="M8" i="39"/>
  <c r="L8" i="39"/>
  <c r="K8" i="39"/>
  <c r="J8" i="39"/>
  <c r="I8" i="39"/>
  <c r="E8" i="39"/>
  <c r="D8" i="39"/>
  <c r="H8" i="39" s="1"/>
  <c r="N7" i="39"/>
  <c r="M7" i="39"/>
  <c r="L7" i="39"/>
  <c r="K7" i="39"/>
  <c r="J7" i="39"/>
  <c r="I7" i="39"/>
  <c r="E7" i="39"/>
  <c r="D7" i="39"/>
  <c r="H7" i="39" s="1"/>
  <c r="N6" i="39"/>
  <c r="M6" i="39"/>
  <c r="L6" i="39"/>
  <c r="K6" i="39"/>
  <c r="J6" i="39"/>
  <c r="I6" i="39"/>
  <c r="E6" i="39"/>
  <c r="D6" i="39"/>
  <c r="H6" i="39" s="1"/>
  <c r="N5" i="39"/>
  <c r="N23" i="39" s="1"/>
  <c r="M5" i="39"/>
  <c r="M23" i="39" s="1"/>
  <c r="L5" i="39"/>
  <c r="L23" i="39" s="1"/>
  <c r="L24" i="39" s="1"/>
  <c r="K5" i="39"/>
  <c r="K23" i="39" s="1"/>
  <c r="K24" i="39" s="1"/>
  <c r="J5" i="39"/>
  <c r="J23" i="39" s="1"/>
  <c r="I5" i="39"/>
  <c r="I23" i="39" s="1"/>
  <c r="E5" i="39"/>
  <c r="E23" i="39" s="1"/>
  <c r="D5" i="39"/>
  <c r="N4" i="39"/>
  <c r="N27" i="39" s="1"/>
  <c r="M4" i="39"/>
  <c r="M27" i="39" s="1"/>
  <c r="L4" i="39"/>
  <c r="L27" i="39" s="1"/>
  <c r="K4" i="39"/>
  <c r="K27" i="39" s="1"/>
  <c r="J4" i="39"/>
  <c r="J27" i="39" s="1"/>
  <c r="I4" i="39"/>
  <c r="I27" i="39" s="1"/>
  <c r="E4" i="39"/>
  <c r="E27" i="39" s="1"/>
  <c r="D4" i="39"/>
  <c r="H3" i="39"/>
  <c r="N2" i="39"/>
  <c r="N20" i="39" s="1"/>
  <c r="M2" i="39"/>
  <c r="M20" i="39" s="1"/>
  <c r="L2" i="39"/>
  <c r="L20" i="39" s="1"/>
  <c r="K2" i="39"/>
  <c r="K20" i="39" s="1"/>
  <c r="J2" i="39"/>
  <c r="J20" i="39" s="1"/>
  <c r="I2" i="39"/>
  <c r="I20" i="39" s="1"/>
  <c r="E2" i="39"/>
  <c r="D2" i="39"/>
  <c r="O37" i="38"/>
  <c r="N37" i="38"/>
  <c r="M37" i="38"/>
  <c r="L37" i="38"/>
  <c r="K37" i="38"/>
  <c r="J37" i="38"/>
  <c r="I37" i="38"/>
  <c r="H37" i="38"/>
  <c r="E37" i="38"/>
  <c r="D37" i="38"/>
  <c r="O36" i="38"/>
  <c r="N36" i="38"/>
  <c r="M36" i="38"/>
  <c r="L36" i="38"/>
  <c r="K36" i="38"/>
  <c r="J36" i="38"/>
  <c r="I36" i="38"/>
  <c r="H36" i="38"/>
  <c r="E36" i="38"/>
  <c r="D36" i="38"/>
  <c r="O35" i="38"/>
  <c r="N35" i="38"/>
  <c r="M35" i="38"/>
  <c r="L35" i="38"/>
  <c r="K35" i="38"/>
  <c r="J35" i="38"/>
  <c r="I35" i="38"/>
  <c r="E35" i="38"/>
  <c r="D35" i="38"/>
  <c r="H35" i="38" s="1"/>
  <c r="O34" i="38"/>
  <c r="N34" i="38"/>
  <c r="M34" i="38"/>
  <c r="L34" i="38"/>
  <c r="K34" i="38"/>
  <c r="J34" i="38"/>
  <c r="I34" i="38"/>
  <c r="E34" i="38"/>
  <c r="D34" i="38"/>
  <c r="H34" i="38" s="1"/>
  <c r="O33" i="38"/>
  <c r="N33" i="38"/>
  <c r="M33" i="38"/>
  <c r="L33" i="38"/>
  <c r="K33" i="38"/>
  <c r="J33" i="38"/>
  <c r="I33" i="38"/>
  <c r="E33" i="38"/>
  <c r="D33" i="38"/>
  <c r="H33" i="38" s="1"/>
  <c r="O32" i="38"/>
  <c r="N32" i="38"/>
  <c r="M32" i="38"/>
  <c r="L32" i="38"/>
  <c r="K32" i="38"/>
  <c r="J32" i="38"/>
  <c r="I32" i="38"/>
  <c r="E32" i="38"/>
  <c r="D32" i="38"/>
  <c r="H32" i="38" s="1"/>
  <c r="O25" i="38"/>
  <c r="N25" i="38"/>
  <c r="M25" i="38"/>
  <c r="L25" i="38"/>
  <c r="K25" i="38"/>
  <c r="J25" i="38"/>
  <c r="I25" i="38"/>
  <c r="E25" i="38"/>
  <c r="D25" i="38"/>
  <c r="H25" i="38" s="1"/>
  <c r="H29" i="38" s="1"/>
  <c r="O21" i="38"/>
  <c r="N21" i="38"/>
  <c r="M21" i="38"/>
  <c r="L21" i="38"/>
  <c r="K21" i="38"/>
  <c r="J21" i="38"/>
  <c r="I21" i="38"/>
  <c r="E21" i="38"/>
  <c r="D21" i="38"/>
  <c r="H21" i="38" s="1"/>
  <c r="O16" i="38"/>
  <c r="N16" i="38"/>
  <c r="M16" i="38"/>
  <c r="L16" i="38"/>
  <c r="K16" i="38"/>
  <c r="J16" i="38"/>
  <c r="I16" i="38"/>
  <c r="E16" i="38"/>
  <c r="D16" i="38"/>
  <c r="H16" i="38" s="1"/>
  <c r="O15" i="38"/>
  <c r="N15" i="38"/>
  <c r="M15" i="38"/>
  <c r="L15" i="38"/>
  <c r="K15" i="38"/>
  <c r="J15" i="38"/>
  <c r="I15" i="38"/>
  <c r="E15" i="38"/>
  <c r="D15" i="38"/>
  <c r="H15" i="38" s="1"/>
  <c r="O14" i="38"/>
  <c r="N14" i="38"/>
  <c r="M14" i="38"/>
  <c r="L14" i="38"/>
  <c r="K14" i="38"/>
  <c r="J14" i="38"/>
  <c r="I14" i="38"/>
  <c r="E14" i="38"/>
  <c r="D14" i="38"/>
  <c r="H14" i="38" s="1"/>
  <c r="O13" i="38"/>
  <c r="N13" i="38"/>
  <c r="M13" i="38"/>
  <c r="L13" i="38"/>
  <c r="K13" i="38"/>
  <c r="J13" i="38"/>
  <c r="I13" i="38"/>
  <c r="E13" i="38"/>
  <c r="D13" i="38"/>
  <c r="H13" i="38" s="1"/>
  <c r="O12" i="38"/>
  <c r="N12" i="38"/>
  <c r="M12" i="38"/>
  <c r="L12" i="38"/>
  <c r="K12" i="38"/>
  <c r="J12" i="38"/>
  <c r="I12" i="38"/>
  <c r="E12" i="38"/>
  <c r="D12" i="38"/>
  <c r="H12" i="38" s="1"/>
  <c r="O11" i="38"/>
  <c r="N11" i="38"/>
  <c r="M11" i="38"/>
  <c r="L11" i="38"/>
  <c r="K11" i="38"/>
  <c r="J11" i="38"/>
  <c r="I11" i="38"/>
  <c r="E11" i="38"/>
  <c r="D11" i="38"/>
  <c r="H11" i="38" s="1"/>
  <c r="O9" i="38"/>
  <c r="N9" i="38"/>
  <c r="M9" i="38"/>
  <c r="L9" i="38"/>
  <c r="K9" i="38"/>
  <c r="J9" i="38"/>
  <c r="I9" i="38"/>
  <c r="E9" i="38"/>
  <c r="D9" i="38"/>
  <c r="O8" i="38"/>
  <c r="N8" i="38"/>
  <c r="M8" i="38"/>
  <c r="L8" i="38"/>
  <c r="K8" i="38"/>
  <c r="J8" i="38"/>
  <c r="I8" i="38"/>
  <c r="E8" i="38"/>
  <c r="D8" i="38"/>
  <c r="H8" i="38" s="1"/>
  <c r="O7" i="38"/>
  <c r="N7" i="38"/>
  <c r="M7" i="38"/>
  <c r="L7" i="38"/>
  <c r="K7" i="38"/>
  <c r="J7" i="38"/>
  <c r="I7" i="38"/>
  <c r="E7" i="38"/>
  <c r="D7" i="38"/>
  <c r="H7" i="38" s="1"/>
  <c r="O6" i="38"/>
  <c r="N6" i="38"/>
  <c r="M6" i="38"/>
  <c r="L6" i="38"/>
  <c r="K6" i="38"/>
  <c r="J6" i="38"/>
  <c r="I6" i="38"/>
  <c r="E6" i="38"/>
  <c r="D6" i="38"/>
  <c r="H6" i="38" s="1"/>
  <c r="O5" i="38"/>
  <c r="O23" i="38" s="1"/>
  <c r="N5" i="38"/>
  <c r="N23" i="38" s="1"/>
  <c r="M5" i="38"/>
  <c r="M23" i="38" s="1"/>
  <c r="L5" i="38"/>
  <c r="L23" i="38" s="1"/>
  <c r="L24" i="38" s="1"/>
  <c r="K5" i="38"/>
  <c r="K23" i="38" s="1"/>
  <c r="K24" i="38" s="1"/>
  <c r="J5" i="38"/>
  <c r="J23" i="38" s="1"/>
  <c r="I5" i="38"/>
  <c r="I23" i="38" s="1"/>
  <c r="E5" i="38"/>
  <c r="E23" i="38" s="1"/>
  <c r="D5" i="38"/>
  <c r="O4" i="38"/>
  <c r="O27" i="38" s="1"/>
  <c r="N4" i="38"/>
  <c r="N27" i="38" s="1"/>
  <c r="M4" i="38"/>
  <c r="M27" i="38" s="1"/>
  <c r="L4" i="38"/>
  <c r="L27" i="38" s="1"/>
  <c r="K4" i="38"/>
  <c r="K27" i="38" s="1"/>
  <c r="J4" i="38"/>
  <c r="J27" i="38" s="1"/>
  <c r="I4" i="38"/>
  <c r="I27" i="38" s="1"/>
  <c r="E4" i="38"/>
  <c r="E27" i="38" s="1"/>
  <c r="D4" i="38"/>
  <c r="H3" i="38"/>
  <c r="O2" i="38"/>
  <c r="O20" i="38" s="1"/>
  <c r="N2" i="38"/>
  <c r="N20" i="38" s="1"/>
  <c r="M2" i="38"/>
  <c r="M20" i="38" s="1"/>
  <c r="L2" i="38"/>
  <c r="L20" i="38" s="1"/>
  <c r="K2" i="38"/>
  <c r="K20" i="38" s="1"/>
  <c r="J2" i="38"/>
  <c r="J20" i="38" s="1"/>
  <c r="I2" i="38"/>
  <c r="I20" i="38" s="1"/>
  <c r="E2" i="38"/>
  <c r="E20" i="38" s="1"/>
  <c r="D2" i="38"/>
  <c r="O37" i="37"/>
  <c r="N37" i="37"/>
  <c r="M37" i="37"/>
  <c r="L37" i="37"/>
  <c r="K37" i="37"/>
  <c r="J37" i="37"/>
  <c r="I37" i="37"/>
  <c r="H37" i="37"/>
  <c r="E37" i="37"/>
  <c r="D37" i="37"/>
  <c r="O36" i="37"/>
  <c r="N36" i="37"/>
  <c r="M36" i="37"/>
  <c r="L36" i="37"/>
  <c r="K36" i="37"/>
  <c r="J36" i="37"/>
  <c r="I36" i="37"/>
  <c r="H36" i="37"/>
  <c r="E36" i="37"/>
  <c r="D36" i="37"/>
  <c r="O35" i="37"/>
  <c r="N35" i="37"/>
  <c r="M35" i="37"/>
  <c r="L35" i="37"/>
  <c r="K35" i="37"/>
  <c r="J35" i="37"/>
  <c r="I35" i="37"/>
  <c r="E35" i="37"/>
  <c r="D35" i="37"/>
  <c r="H35" i="37" s="1"/>
  <c r="O34" i="37"/>
  <c r="N34" i="37"/>
  <c r="M34" i="37"/>
  <c r="L34" i="37"/>
  <c r="K34" i="37"/>
  <c r="J34" i="37"/>
  <c r="I34" i="37"/>
  <c r="E34" i="37"/>
  <c r="D34" i="37"/>
  <c r="H34" i="37" s="1"/>
  <c r="O33" i="37"/>
  <c r="N33" i="37"/>
  <c r="M33" i="37"/>
  <c r="L33" i="37"/>
  <c r="K33" i="37"/>
  <c r="J33" i="37"/>
  <c r="I33" i="37"/>
  <c r="E33" i="37"/>
  <c r="D33" i="37"/>
  <c r="H33" i="37" s="1"/>
  <c r="O32" i="37"/>
  <c r="N32" i="37"/>
  <c r="M32" i="37"/>
  <c r="L32" i="37"/>
  <c r="K32" i="37"/>
  <c r="J32" i="37"/>
  <c r="I32" i="37"/>
  <c r="E32" i="37"/>
  <c r="D32" i="37"/>
  <c r="H32" i="37" s="1"/>
  <c r="O25" i="37"/>
  <c r="N25" i="37"/>
  <c r="M25" i="37"/>
  <c r="L25" i="37"/>
  <c r="K25" i="37"/>
  <c r="J25" i="37"/>
  <c r="I25" i="37"/>
  <c r="E25" i="37"/>
  <c r="D25" i="37"/>
  <c r="H25" i="37" s="1"/>
  <c r="H29" i="37" s="1"/>
  <c r="O21" i="37"/>
  <c r="N21" i="37"/>
  <c r="M21" i="37"/>
  <c r="L21" i="37"/>
  <c r="K21" i="37"/>
  <c r="J21" i="37"/>
  <c r="I21" i="37"/>
  <c r="E21" i="37"/>
  <c r="D21" i="37"/>
  <c r="H21" i="37" s="1"/>
  <c r="O16" i="37"/>
  <c r="N16" i="37"/>
  <c r="M16" i="37"/>
  <c r="L16" i="37"/>
  <c r="K16" i="37"/>
  <c r="J16" i="37"/>
  <c r="I16" i="37"/>
  <c r="E16" i="37"/>
  <c r="D16" i="37"/>
  <c r="H16" i="37" s="1"/>
  <c r="O15" i="37"/>
  <c r="N15" i="37"/>
  <c r="M15" i="37"/>
  <c r="L15" i="37"/>
  <c r="K15" i="37"/>
  <c r="J15" i="37"/>
  <c r="I15" i="37"/>
  <c r="E15" i="37"/>
  <c r="D15" i="37"/>
  <c r="H15" i="37" s="1"/>
  <c r="O14" i="37"/>
  <c r="N14" i="37"/>
  <c r="M14" i="37"/>
  <c r="L14" i="37"/>
  <c r="K14" i="37"/>
  <c r="J14" i="37"/>
  <c r="I14" i="37"/>
  <c r="E14" i="37"/>
  <c r="D14" i="37"/>
  <c r="H14" i="37" s="1"/>
  <c r="O13" i="37"/>
  <c r="N13" i="37"/>
  <c r="M13" i="37"/>
  <c r="L13" i="37"/>
  <c r="K13" i="37"/>
  <c r="J13" i="37"/>
  <c r="I13" i="37"/>
  <c r="E13" i="37"/>
  <c r="D13" i="37"/>
  <c r="H13" i="37" s="1"/>
  <c r="O12" i="37"/>
  <c r="N12" i="37"/>
  <c r="M12" i="37"/>
  <c r="L12" i="37"/>
  <c r="K12" i="37"/>
  <c r="J12" i="37"/>
  <c r="I12" i="37"/>
  <c r="E12" i="37"/>
  <c r="D12" i="37"/>
  <c r="H12" i="37" s="1"/>
  <c r="O11" i="37"/>
  <c r="N11" i="37"/>
  <c r="M11" i="37"/>
  <c r="L11" i="37"/>
  <c r="K11" i="37"/>
  <c r="J11" i="37"/>
  <c r="I11" i="37"/>
  <c r="E11" i="37"/>
  <c r="D11" i="37"/>
  <c r="H11" i="37" s="1"/>
  <c r="O9" i="37"/>
  <c r="N9" i="37"/>
  <c r="M9" i="37"/>
  <c r="L9" i="37"/>
  <c r="K9" i="37"/>
  <c r="J9" i="37"/>
  <c r="I9" i="37"/>
  <c r="E9" i="37"/>
  <c r="D9" i="37"/>
  <c r="O8" i="37"/>
  <c r="N8" i="37"/>
  <c r="M8" i="37"/>
  <c r="L8" i="37"/>
  <c r="K8" i="37"/>
  <c r="J8" i="37"/>
  <c r="I8" i="37"/>
  <c r="E8" i="37"/>
  <c r="D8" i="37"/>
  <c r="H8" i="37" s="1"/>
  <c r="O7" i="37"/>
  <c r="N7" i="37"/>
  <c r="M7" i="37"/>
  <c r="L7" i="37"/>
  <c r="K7" i="37"/>
  <c r="J7" i="37"/>
  <c r="I7" i="37"/>
  <c r="E7" i="37"/>
  <c r="D7" i="37"/>
  <c r="H7" i="37" s="1"/>
  <c r="O6" i="37"/>
  <c r="N6" i="37"/>
  <c r="M6" i="37"/>
  <c r="L6" i="37"/>
  <c r="K6" i="37"/>
  <c r="J6" i="37"/>
  <c r="I6" i="37"/>
  <c r="E6" i="37"/>
  <c r="D6" i="37"/>
  <c r="H6" i="37" s="1"/>
  <c r="O5" i="37"/>
  <c r="O23" i="37" s="1"/>
  <c r="N5" i="37"/>
  <c r="N23" i="37" s="1"/>
  <c r="M5" i="37"/>
  <c r="M23" i="37" s="1"/>
  <c r="L5" i="37"/>
  <c r="L23" i="37" s="1"/>
  <c r="L24" i="37" s="1"/>
  <c r="K5" i="37"/>
  <c r="K23" i="37" s="1"/>
  <c r="K24" i="37" s="1"/>
  <c r="J5" i="37"/>
  <c r="J23" i="37" s="1"/>
  <c r="I5" i="37"/>
  <c r="I23" i="37" s="1"/>
  <c r="E5" i="37"/>
  <c r="E23" i="37" s="1"/>
  <c r="D5" i="37"/>
  <c r="O4" i="37"/>
  <c r="O27" i="37" s="1"/>
  <c r="N4" i="37"/>
  <c r="N27" i="37" s="1"/>
  <c r="M4" i="37"/>
  <c r="M27" i="37" s="1"/>
  <c r="L4" i="37"/>
  <c r="L27" i="37" s="1"/>
  <c r="K4" i="37"/>
  <c r="K27" i="37" s="1"/>
  <c r="J4" i="37"/>
  <c r="J27" i="37" s="1"/>
  <c r="I4" i="37"/>
  <c r="I27" i="37" s="1"/>
  <c r="E4" i="37"/>
  <c r="E27" i="37" s="1"/>
  <c r="D4" i="37"/>
  <c r="H3" i="37"/>
  <c r="O2" i="37"/>
  <c r="O20" i="37" s="1"/>
  <c r="N2" i="37"/>
  <c r="N20" i="37" s="1"/>
  <c r="M2" i="37"/>
  <c r="M20" i="37" s="1"/>
  <c r="L2" i="37"/>
  <c r="L20" i="37" s="1"/>
  <c r="K2" i="37"/>
  <c r="K20" i="37" s="1"/>
  <c r="J2" i="37"/>
  <c r="J20" i="37" s="1"/>
  <c r="I2" i="37"/>
  <c r="I20" i="37" s="1"/>
  <c r="E2" i="37"/>
  <c r="E20" i="37" s="1"/>
  <c r="D2" i="37"/>
  <c r="O37" i="36"/>
  <c r="N37" i="36"/>
  <c r="M37" i="36"/>
  <c r="L37" i="36"/>
  <c r="K37" i="36"/>
  <c r="J37" i="36"/>
  <c r="I37" i="36"/>
  <c r="H37" i="36"/>
  <c r="E37" i="36"/>
  <c r="D37" i="36"/>
  <c r="O36" i="36"/>
  <c r="N36" i="36"/>
  <c r="M36" i="36"/>
  <c r="L36" i="36"/>
  <c r="K36" i="36"/>
  <c r="J36" i="36"/>
  <c r="I36" i="36"/>
  <c r="H36" i="36"/>
  <c r="E36" i="36"/>
  <c r="D36" i="36"/>
  <c r="O35" i="36"/>
  <c r="N35" i="36"/>
  <c r="M35" i="36"/>
  <c r="L35" i="36"/>
  <c r="K35" i="36"/>
  <c r="J35" i="36"/>
  <c r="I35" i="36"/>
  <c r="E35" i="36"/>
  <c r="D35" i="36"/>
  <c r="H35" i="36" s="1"/>
  <c r="O34" i="36"/>
  <c r="N34" i="36"/>
  <c r="M34" i="36"/>
  <c r="L34" i="36"/>
  <c r="K34" i="36"/>
  <c r="J34" i="36"/>
  <c r="I34" i="36"/>
  <c r="E34" i="36"/>
  <c r="D34" i="36"/>
  <c r="H34" i="36" s="1"/>
  <c r="O33" i="36"/>
  <c r="N33" i="36"/>
  <c r="M33" i="36"/>
  <c r="L33" i="36"/>
  <c r="K33" i="36"/>
  <c r="J33" i="36"/>
  <c r="I33" i="36"/>
  <c r="E33" i="36"/>
  <c r="D33" i="36"/>
  <c r="H33" i="36" s="1"/>
  <c r="O32" i="36"/>
  <c r="N32" i="36"/>
  <c r="M32" i="36"/>
  <c r="L32" i="36"/>
  <c r="K32" i="36"/>
  <c r="J32" i="36"/>
  <c r="I32" i="36"/>
  <c r="E32" i="36"/>
  <c r="D32" i="36"/>
  <c r="H32" i="36" s="1"/>
  <c r="O25" i="36"/>
  <c r="N25" i="36"/>
  <c r="M25" i="36"/>
  <c r="L25" i="36"/>
  <c r="K25" i="36"/>
  <c r="J25" i="36"/>
  <c r="I25" i="36"/>
  <c r="E25" i="36"/>
  <c r="D25" i="36"/>
  <c r="H25" i="36" s="1"/>
  <c r="H29" i="36" s="1"/>
  <c r="O21" i="36"/>
  <c r="N21" i="36"/>
  <c r="M21" i="36"/>
  <c r="L21" i="36"/>
  <c r="K21" i="36"/>
  <c r="J21" i="36"/>
  <c r="I21" i="36"/>
  <c r="E21" i="36"/>
  <c r="D21" i="36"/>
  <c r="O16" i="36"/>
  <c r="N16" i="36"/>
  <c r="M16" i="36"/>
  <c r="L16" i="36"/>
  <c r="K16" i="36"/>
  <c r="J16" i="36"/>
  <c r="I16" i="36"/>
  <c r="E16" i="36"/>
  <c r="D16" i="36"/>
  <c r="H16" i="36" s="1"/>
  <c r="O15" i="36"/>
  <c r="N15" i="36"/>
  <c r="M15" i="36"/>
  <c r="L15" i="36"/>
  <c r="K15" i="36"/>
  <c r="J15" i="36"/>
  <c r="I15" i="36"/>
  <c r="E15" i="36"/>
  <c r="D15" i="36"/>
  <c r="H15" i="36" s="1"/>
  <c r="O14" i="36"/>
  <c r="N14" i="36"/>
  <c r="M14" i="36"/>
  <c r="L14" i="36"/>
  <c r="K14" i="36"/>
  <c r="J14" i="36"/>
  <c r="I14" i="36"/>
  <c r="E14" i="36"/>
  <c r="D14" i="36"/>
  <c r="H14" i="36" s="1"/>
  <c r="O13" i="36"/>
  <c r="N13" i="36"/>
  <c r="M13" i="36"/>
  <c r="L13" i="36"/>
  <c r="K13" i="36"/>
  <c r="J13" i="36"/>
  <c r="I13" i="36"/>
  <c r="E13" i="36"/>
  <c r="D13" i="36"/>
  <c r="H13" i="36" s="1"/>
  <c r="O12" i="36"/>
  <c r="N12" i="36"/>
  <c r="M12" i="36"/>
  <c r="L12" i="36"/>
  <c r="K12" i="36"/>
  <c r="J12" i="36"/>
  <c r="I12" i="36"/>
  <c r="E12" i="36"/>
  <c r="D12" i="36"/>
  <c r="H12" i="36" s="1"/>
  <c r="O11" i="36"/>
  <c r="N11" i="36"/>
  <c r="M11" i="36"/>
  <c r="L11" i="36"/>
  <c r="K11" i="36"/>
  <c r="J11" i="36"/>
  <c r="I11" i="36"/>
  <c r="E11" i="36"/>
  <c r="D11" i="36"/>
  <c r="H11" i="36" s="1"/>
  <c r="O9" i="36"/>
  <c r="N9" i="36"/>
  <c r="M9" i="36"/>
  <c r="L9" i="36"/>
  <c r="K9" i="36"/>
  <c r="J9" i="36"/>
  <c r="I9" i="36"/>
  <c r="E9" i="36"/>
  <c r="D9" i="36"/>
  <c r="O8" i="36"/>
  <c r="N8" i="36"/>
  <c r="M8" i="36"/>
  <c r="L8" i="36"/>
  <c r="K8" i="36"/>
  <c r="J8" i="36"/>
  <c r="I8" i="36"/>
  <c r="E8" i="36"/>
  <c r="D8" i="36"/>
  <c r="H8" i="36" s="1"/>
  <c r="O7" i="36"/>
  <c r="N7" i="36"/>
  <c r="M7" i="36"/>
  <c r="L7" i="36"/>
  <c r="K7" i="36"/>
  <c r="J7" i="36"/>
  <c r="I7" i="36"/>
  <c r="E7" i="36"/>
  <c r="D7" i="36"/>
  <c r="H7" i="36" s="1"/>
  <c r="O6" i="36"/>
  <c r="N6" i="36"/>
  <c r="M6" i="36"/>
  <c r="L6" i="36"/>
  <c r="K6" i="36"/>
  <c r="J6" i="36"/>
  <c r="I6" i="36"/>
  <c r="E6" i="36"/>
  <c r="D6" i="36"/>
  <c r="H6" i="36" s="1"/>
  <c r="O5" i="36"/>
  <c r="O23" i="36" s="1"/>
  <c r="N5" i="36"/>
  <c r="N23" i="36" s="1"/>
  <c r="M5" i="36"/>
  <c r="M23" i="36" s="1"/>
  <c r="L5" i="36"/>
  <c r="L23" i="36" s="1"/>
  <c r="L24" i="36" s="1"/>
  <c r="K5" i="36"/>
  <c r="K23" i="36" s="1"/>
  <c r="K24" i="36" s="1"/>
  <c r="J5" i="36"/>
  <c r="J23" i="36" s="1"/>
  <c r="I5" i="36"/>
  <c r="I23" i="36" s="1"/>
  <c r="E5" i="36"/>
  <c r="E23" i="36" s="1"/>
  <c r="D5" i="36"/>
  <c r="O4" i="36"/>
  <c r="O27" i="36" s="1"/>
  <c r="N4" i="36"/>
  <c r="N27" i="36" s="1"/>
  <c r="M4" i="36"/>
  <c r="M27" i="36" s="1"/>
  <c r="L4" i="36"/>
  <c r="L27" i="36" s="1"/>
  <c r="K4" i="36"/>
  <c r="K27" i="36" s="1"/>
  <c r="J4" i="36"/>
  <c r="J27" i="36" s="1"/>
  <c r="I4" i="36"/>
  <c r="I27" i="36" s="1"/>
  <c r="E4" i="36"/>
  <c r="E27" i="36" s="1"/>
  <c r="D4" i="36"/>
  <c r="H3" i="36"/>
  <c r="O2" i="36"/>
  <c r="O20" i="36" s="1"/>
  <c r="N2" i="36"/>
  <c r="N20" i="36" s="1"/>
  <c r="M2" i="36"/>
  <c r="M20" i="36" s="1"/>
  <c r="L2" i="36"/>
  <c r="L20" i="36" s="1"/>
  <c r="K2" i="36"/>
  <c r="K20" i="36" s="1"/>
  <c r="J2" i="36"/>
  <c r="J20" i="36" s="1"/>
  <c r="I2" i="36"/>
  <c r="I20" i="36" s="1"/>
  <c r="E2" i="36"/>
  <c r="E20" i="36" s="1"/>
  <c r="D2" i="36"/>
  <c r="O37" i="35"/>
  <c r="N37" i="35"/>
  <c r="M37" i="35"/>
  <c r="L37" i="35"/>
  <c r="K37" i="35"/>
  <c r="J37" i="35"/>
  <c r="I37" i="35"/>
  <c r="H37" i="35"/>
  <c r="E37" i="35"/>
  <c r="D37" i="35"/>
  <c r="O36" i="35"/>
  <c r="N36" i="35"/>
  <c r="M36" i="35"/>
  <c r="L36" i="35"/>
  <c r="K36" i="35"/>
  <c r="J36" i="35"/>
  <c r="I36" i="35"/>
  <c r="H36" i="35"/>
  <c r="E36" i="35"/>
  <c r="D36" i="35"/>
  <c r="O35" i="35"/>
  <c r="N35" i="35"/>
  <c r="M35" i="35"/>
  <c r="L35" i="35"/>
  <c r="K35" i="35"/>
  <c r="J35" i="35"/>
  <c r="I35" i="35"/>
  <c r="E35" i="35"/>
  <c r="D35" i="35"/>
  <c r="H35" i="35" s="1"/>
  <c r="O34" i="35"/>
  <c r="N34" i="35"/>
  <c r="M34" i="35"/>
  <c r="L34" i="35"/>
  <c r="K34" i="35"/>
  <c r="J34" i="35"/>
  <c r="I34" i="35"/>
  <c r="E34" i="35"/>
  <c r="D34" i="35"/>
  <c r="H34" i="35" s="1"/>
  <c r="O33" i="35"/>
  <c r="N33" i="35"/>
  <c r="M33" i="35"/>
  <c r="L33" i="35"/>
  <c r="K33" i="35"/>
  <c r="J33" i="35"/>
  <c r="I33" i="35"/>
  <c r="E33" i="35"/>
  <c r="D33" i="35"/>
  <c r="H33" i="35" s="1"/>
  <c r="O32" i="35"/>
  <c r="N32" i="35"/>
  <c r="M32" i="35"/>
  <c r="L32" i="35"/>
  <c r="K32" i="35"/>
  <c r="J32" i="35"/>
  <c r="I32" i="35"/>
  <c r="E32" i="35"/>
  <c r="D32" i="35"/>
  <c r="H32" i="35" s="1"/>
  <c r="O25" i="35"/>
  <c r="N25" i="35"/>
  <c r="M25" i="35"/>
  <c r="L25" i="35"/>
  <c r="K25" i="35"/>
  <c r="J25" i="35"/>
  <c r="I25" i="35"/>
  <c r="E25" i="35"/>
  <c r="D25" i="35"/>
  <c r="H25" i="35" s="1"/>
  <c r="H29" i="35" s="1"/>
  <c r="O21" i="35"/>
  <c r="N21" i="35"/>
  <c r="M21" i="35"/>
  <c r="L21" i="35"/>
  <c r="K21" i="35"/>
  <c r="J21" i="35"/>
  <c r="I21" i="35"/>
  <c r="E21" i="35"/>
  <c r="D21" i="35"/>
  <c r="H21" i="35" s="1"/>
  <c r="O16" i="35"/>
  <c r="N16" i="35"/>
  <c r="M16" i="35"/>
  <c r="L16" i="35"/>
  <c r="K16" i="35"/>
  <c r="J16" i="35"/>
  <c r="I16" i="35"/>
  <c r="E16" i="35"/>
  <c r="D16" i="35"/>
  <c r="H16" i="35" s="1"/>
  <c r="O15" i="35"/>
  <c r="N15" i="35"/>
  <c r="M15" i="35"/>
  <c r="L15" i="35"/>
  <c r="K15" i="35"/>
  <c r="J15" i="35"/>
  <c r="I15" i="35"/>
  <c r="E15" i="35"/>
  <c r="D15" i="35"/>
  <c r="H15" i="35" s="1"/>
  <c r="O14" i="35"/>
  <c r="N14" i="35"/>
  <c r="M14" i="35"/>
  <c r="L14" i="35"/>
  <c r="K14" i="35"/>
  <c r="J14" i="35"/>
  <c r="I14" i="35"/>
  <c r="E14" i="35"/>
  <c r="D14" i="35"/>
  <c r="H14" i="35" s="1"/>
  <c r="O13" i="35"/>
  <c r="N13" i="35"/>
  <c r="M13" i="35"/>
  <c r="L13" i="35"/>
  <c r="K13" i="35"/>
  <c r="J13" i="35"/>
  <c r="I13" i="35"/>
  <c r="E13" i="35"/>
  <c r="D13" i="35"/>
  <c r="H13" i="35" s="1"/>
  <c r="O12" i="35"/>
  <c r="N12" i="35"/>
  <c r="M12" i="35"/>
  <c r="L12" i="35"/>
  <c r="K12" i="35"/>
  <c r="J12" i="35"/>
  <c r="I12" i="35"/>
  <c r="E12" i="35"/>
  <c r="D12" i="35"/>
  <c r="H12" i="35" s="1"/>
  <c r="O11" i="35"/>
  <c r="N11" i="35"/>
  <c r="M11" i="35"/>
  <c r="L11" i="35"/>
  <c r="K11" i="35"/>
  <c r="J11" i="35"/>
  <c r="I11" i="35"/>
  <c r="E11" i="35"/>
  <c r="D11" i="35"/>
  <c r="H11" i="35" s="1"/>
  <c r="O9" i="35"/>
  <c r="N9" i="35"/>
  <c r="M9" i="35"/>
  <c r="L9" i="35"/>
  <c r="K9" i="35"/>
  <c r="J9" i="35"/>
  <c r="I9" i="35"/>
  <c r="E9" i="35"/>
  <c r="D9" i="35"/>
  <c r="O8" i="35"/>
  <c r="N8" i="35"/>
  <c r="M8" i="35"/>
  <c r="L8" i="35"/>
  <c r="K8" i="35"/>
  <c r="J8" i="35"/>
  <c r="I8" i="35"/>
  <c r="E8" i="35"/>
  <c r="D8" i="35"/>
  <c r="H8" i="35" s="1"/>
  <c r="O7" i="35"/>
  <c r="N7" i="35"/>
  <c r="M7" i="35"/>
  <c r="L7" i="35"/>
  <c r="K7" i="35"/>
  <c r="J7" i="35"/>
  <c r="I7" i="35"/>
  <c r="E7" i="35"/>
  <c r="D7" i="35"/>
  <c r="H7" i="35" s="1"/>
  <c r="O6" i="35"/>
  <c r="N6" i="35"/>
  <c r="M6" i="35"/>
  <c r="L6" i="35"/>
  <c r="K6" i="35"/>
  <c r="J6" i="35"/>
  <c r="I6" i="35"/>
  <c r="E6" i="35"/>
  <c r="D6" i="35"/>
  <c r="H6" i="35" s="1"/>
  <c r="O5" i="35"/>
  <c r="O23" i="35" s="1"/>
  <c r="N5" i="35"/>
  <c r="N23" i="35" s="1"/>
  <c r="M5" i="35"/>
  <c r="M23" i="35" s="1"/>
  <c r="L5" i="35"/>
  <c r="L23" i="35" s="1"/>
  <c r="L24" i="35" s="1"/>
  <c r="K5" i="35"/>
  <c r="K23" i="35" s="1"/>
  <c r="K24" i="35" s="1"/>
  <c r="J5" i="35"/>
  <c r="J23" i="35" s="1"/>
  <c r="I5" i="35"/>
  <c r="I23" i="35" s="1"/>
  <c r="E5" i="35"/>
  <c r="E23" i="35" s="1"/>
  <c r="D5" i="35"/>
  <c r="O4" i="35"/>
  <c r="O27" i="35" s="1"/>
  <c r="N4" i="35"/>
  <c r="N27" i="35" s="1"/>
  <c r="M4" i="35"/>
  <c r="M27" i="35" s="1"/>
  <c r="L4" i="35"/>
  <c r="L27" i="35" s="1"/>
  <c r="K4" i="35"/>
  <c r="K27" i="35" s="1"/>
  <c r="J4" i="35"/>
  <c r="J27" i="35" s="1"/>
  <c r="I4" i="35"/>
  <c r="I27" i="35" s="1"/>
  <c r="E4" i="35"/>
  <c r="E27" i="35" s="1"/>
  <c r="D4" i="35"/>
  <c r="H3" i="35"/>
  <c r="O2" i="35"/>
  <c r="O20" i="35" s="1"/>
  <c r="N2" i="35"/>
  <c r="N20" i="35" s="1"/>
  <c r="M2" i="35"/>
  <c r="M20" i="35" s="1"/>
  <c r="L2" i="35"/>
  <c r="L20" i="35" s="1"/>
  <c r="K2" i="35"/>
  <c r="K20" i="35" s="1"/>
  <c r="J2" i="35"/>
  <c r="J20" i="35" s="1"/>
  <c r="I2" i="35"/>
  <c r="I20" i="35" s="1"/>
  <c r="E2" i="35"/>
  <c r="E20" i="35" s="1"/>
  <c r="D2" i="35"/>
  <c r="O37" i="34"/>
  <c r="N37" i="34"/>
  <c r="M37" i="34"/>
  <c r="L37" i="34"/>
  <c r="K37" i="34"/>
  <c r="J37" i="34"/>
  <c r="I37" i="34"/>
  <c r="H37" i="34"/>
  <c r="E37" i="34"/>
  <c r="D37" i="34"/>
  <c r="O36" i="34"/>
  <c r="N36" i="34"/>
  <c r="M36" i="34"/>
  <c r="L36" i="34"/>
  <c r="K36" i="34"/>
  <c r="J36" i="34"/>
  <c r="I36" i="34"/>
  <c r="H36" i="34"/>
  <c r="E36" i="34"/>
  <c r="D36" i="34"/>
  <c r="O35" i="34"/>
  <c r="N35" i="34"/>
  <c r="M35" i="34"/>
  <c r="L35" i="34"/>
  <c r="K35" i="34"/>
  <c r="J35" i="34"/>
  <c r="I35" i="34"/>
  <c r="E35" i="34"/>
  <c r="D35" i="34"/>
  <c r="H35" i="34" s="1"/>
  <c r="O34" i="34"/>
  <c r="N34" i="34"/>
  <c r="M34" i="34"/>
  <c r="L34" i="34"/>
  <c r="K34" i="34"/>
  <c r="J34" i="34"/>
  <c r="I34" i="34"/>
  <c r="E34" i="34"/>
  <c r="D34" i="34"/>
  <c r="H34" i="34" s="1"/>
  <c r="O33" i="34"/>
  <c r="N33" i="34"/>
  <c r="M33" i="34"/>
  <c r="L33" i="34"/>
  <c r="K33" i="34"/>
  <c r="J33" i="34"/>
  <c r="I33" i="34"/>
  <c r="E33" i="34"/>
  <c r="D33" i="34"/>
  <c r="H33" i="34" s="1"/>
  <c r="O32" i="34"/>
  <c r="N32" i="34"/>
  <c r="M32" i="34"/>
  <c r="L32" i="34"/>
  <c r="K32" i="34"/>
  <c r="J32" i="34"/>
  <c r="I32" i="34"/>
  <c r="E32" i="34"/>
  <c r="D32" i="34"/>
  <c r="H32" i="34" s="1"/>
  <c r="O25" i="34"/>
  <c r="N25" i="34"/>
  <c r="M25" i="34"/>
  <c r="L25" i="34"/>
  <c r="K25" i="34"/>
  <c r="J25" i="34"/>
  <c r="I25" i="34"/>
  <c r="E25" i="34"/>
  <c r="D25" i="34"/>
  <c r="H25" i="34" s="1"/>
  <c r="H29" i="34" s="1"/>
  <c r="O21" i="34"/>
  <c r="N21" i="34"/>
  <c r="M21" i="34"/>
  <c r="L21" i="34"/>
  <c r="K21" i="34"/>
  <c r="J21" i="34"/>
  <c r="I21" i="34"/>
  <c r="E21" i="34"/>
  <c r="D21" i="34"/>
  <c r="H21" i="34" s="1"/>
  <c r="O16" i="34"/>
  <c r="N16" i="34"/>
  <c r="M16" i="34"/>
  <c r="L16" i="34"/>
  <c r="K16" i="34"/>
  <c r="J16" i="34"/>
  <c r="I16" i="34"/>
  <c r="E16" i="34"/>
  <c r="D16" i="34"/>
  <c r="H16" i="34" s="1"/>
  <c r="O15" i="34"/>
  <c r="N15" i="34"/>
  <c r="M15" i="34"/>
  <c r="L15" i="34"/>
  <c r="K15" i="34"/>
  <c r="J15" i="34"/>
  <c r="I15" i="34"/>
  <c r="E15" i="34"/>
  <c r="D15" i="34"/>
  <c r="H15" i="34" s="1"/>
  <c r="O14" i="34"/>
  <c r="N14" i="34"/>
  <c r="M14" i="34"/>
  <c r="L14" i="34"/>
  <c r="K14" i="34"/>
  <c r="J14" i="34"/>
  <c r="I14" i="34"/>
  <c r="E14" i="34"/>
  <c r="D14" i="34"/>
  <c r="H14" i="34" s="1"/>
  <c r="O13" i="34"/>
  <c r="N13" i="34"/>
  <c r="M13" i="34"/>
  <c r="L13" i="34"/>
  <c r="K13" i="34"/>
  <c r="J13" i="34"/>
  <c r="I13" i="34"/>
  <c r="E13" i="34"/>
  <c r="D13" i="34"/>
  <c r="H13" i="34" s="1"/>
  <c r="O12" i="34"/>
  <c r="N12" i="34"/>
  <c r="M12" i="34"/>
  <c r="L12" i="34"/>
  <c r="K12" i="34"/>
  <c r="J12" i="34"/>
  <c r="I12" i="34"/>
  <c r="E12" i="34"/>
  <c r="D12" i="34"/>
  <c r="H12" i="34" s="1"/>
  <c r="O11" i="34"/>
  <c r="N11" i="34"/>
  <c r="M11" i="34"/>
  <c r="L11" i="34"/>
  <c r="K11" i="34"/>
  <c r="J11" i="34"/>
  <c r="I11" i="34"/>
  <c r="E11" i="34"/>
  <c r="D11" i="34"/>
  <c r="H11" i="34" s="1"/>
  <c r="O9" i="34"/>
  <c r="N9" i="34"/>
  <c r="M9" i="34"/>
  <c r="L9" i="34"/>
  <c r="K9" i="34"/>
  <c r="J9" i="34"/>
  <c r="I9" i="34"/>
  <c r="E9" i="34"/>
  <c r="D9" i="34"/>
  <c r="O8" i="34"/>
  <c r="N8" i="34"/>
  <c r="M8" i="34"/>
  <c r="L8" i="34"/>
  <c r="K8" i="34"/>
  <c r="J8" i="34"/>
  <c r="I8" i="34"/>
  <c r="E8" i="34"/>
  <c r="D8" i="34"/>
  <c r="H8" i="34" s="1"/>
  <c r="O7" i="34"/>
  <c r="N7" i="34"/>
  <c r="M7" i="34"/>
  <c r="L7" i="34"/>
  <c r="K7" i="34"/>
  <c r="J7" i="34"/>
  <c r="I7" i="34"/>
  <c r="E7" i="34"/>
  <c r="D7" i="34"/>
  <c r="H7" i="34" s="1"/>
  <c r="O6" i="34"/>
  <c r="N6" i="34"/>
  <c r="M6" i="34"/>
  <c r="L6" i="34"/>
  <c r="K6" i="34"/>
  <c r="J6" i="34"/>
  <c r="I6" i="34"/>
  <c r="E6" i="34"/>
  <c r="D6" i="34"/>
  <c r="H6" i="34" s="1"/>
  <c r="O5" i="34"/>
  <c r="O23" i="34" s="1"/>
  <c r="N5" i="34"/>
  <c r="N23" i="34" s="1"/>
  <c r="M5" i="34"/>
  <c r="M23" i="34" s="1"/>
  <c r="L5" i="34"/>
  <c r="L23" i="34" s="1"/>
  <c r="L24" i="34" s="1"/>
  <c r="K5" i="34"/>
  <c r="K23" i="34" s="1"/>
  <c r="K24" i="34" s="1"/>
  <c r="J5" i="34"/>
  <c r="J23" i="34" s="1"/>
  <c r="I5" i="34"/>
  <c r="I23" i="34" s="1"/>
  <c r="E5" i="34"/>
  <c r="E23" i="34" s="1"/>
  <c r="D5" i="34"/>
  <c r="O4" i="34"/>
  <c r="O27" i="34" s="1"/>
  <c r="N4" i="34"/>
  <c r="N27" i="34" s="1"/>
  <c r="M4" i="34"/>
  <c r="M27" i="34" s="1"/>
  <c r="L4" i="34"/>
  <c r="L27" i="34" s="1"/>
  <c r="K4" i="34"/>
  <c r="K27" i="34" s="1"/>
  <c r="J4" i="34"/>
  <c r="J27" i="34" s="1"/>
  <c r="I4" i="34"/>
  <c r="I27" i="34" s="1"/>
  <c r="E4" i="34"/>
  <c r="E27" i="34" s="1"/>
  <c r="D4" i="34"/>
  <c r="H3" i="34"/>
  <c r="O2" i="34"/>
  <c r="O20" i="34" s="1"/>
  <c r="N2" i="34"/>
  <c r="N20" i="34" s="1"/>
  <c r="M2" i="34"/>
  <c r="M20" i="34" s="1"/>
  <c r="L2" i="34"/>
  <c r="L20" i="34" s="1"/>
  <c r="K2" i="34"/>
  <c r="K20" i="34" s="1"/>
  <c r="J2" i="34"/>
  <c r="J20" i="34" s="1"/>
  <c r="I2" i="34"/>
  <c r="I20" i="34" s="1"/>
  <c r="E2" i="34"/>
  <c r="E20" i="34" s="1"/>
  <c r="D2" i="34"/>
  <c r="O37" i="33"/>
  <c r="N37" i="33"/>
  <c r="M37" i="33"/>
  <c r="L37" i="33"/>
  <c r="K37" i="33"/>
  <c r="J37" i="33"/>
  <c r="I37" i="33"/>
  <c r="H37" i="33"/>
  <c r="E37" i="33"/>
  <c r="D37" i="33"/>
  <c r="O36" i="33"/>
  <c r="N36" i="33"/>
  <c r="M36" i="33"/>
  <c r="L36" i="33"/>
  <c r="K36" i="33"/>
  <c r="J36" i="33"/>
  <c r="I36" i="33"/>
  <c r="H36" i="33"/>
  <c r="E36" i="33"/>
  <c r="D36" i="33"/>
  <c r="O35" i="33"/>
  <c r="N35" i="33"/>
  <c r="M35" i="33"/>
  <c r="L35" i="33"/>
  <c r="K35" i="33"/>
  <c r="J35" i="33"/>
  <c r="I35" i="33"/>
  <c r="E35" i="33"/>
  <c r="D35" i="33"/>
  <c r="H35" i="33" s="1"/>
  <c r="O34" i="33"/>
  <c r="N34" i="33"/>
  <c r="M34" i="33"/>
  <c r="L34" i="33"/>
  <c r="K34" i="33"/>
  <c r="J34" i="33"/>
  <c r="I34" i="33"/>
  <c r="E34" i="33"/>
  <c r="D34" i="33"/>
  <c r="H34" i="33" s="1"/>
  <c r="O33" i="33"/>
  <c r="N33" i="33"/>
  <c r="M33" i="33"/>
  <c r="L33" i="33"/>
  <c r="K33" i="33"/>
  <c r="J33" i="33"/>
  <c r="I33" i="33"/>
  <c r="E33" i="33"/>
  <c r="D33" i="33"/>
  <c r="H33" i="33" s="1"/>
  <c r="O32" i="33"/>
  <c r="N32" i="33"/>
  <c r="M32" i="33"/>
  <c r="L32" i="33"/>
  <c r="K32" i="33"/>
  <c r="J32" i="33"/>
  <c r="I32" i="33"/>
  <c r="E32" i="33"/>
  <c r="D32" i="33"/>
  <c r="H32" i="33" s="1"/>
  <c r="O25" i="33"/>
  <c r="N25" i="33"/>
  <c r="M25" i="33"/>
  <c r="L25" i="33"/>
  <c r="K25" i="33"/>
  <c r="J25" i="33"/>
  <c r="I25" i="33"/>
  <c r="E25" i="33"/>
  <c r="D25" i="33"/>
  <c r="H25" i="33" s="1"/>
  <c r="H29" i="33" s="1"/>
  <c r="O21" i="33"/>
  <c r="N21" i="33"/>
  <c r="M21" i="33"/>
  <c r="L21" i="33"/>
  <c r="K21" i="33"/>
  <c r="J21" i="33"/>
  <c r="I21" i="33"/>
  <c r="E21" i="33"/>
  <c r="D21" i="33"/>
  <c r="H21" i="33" s="1"/>
  <c r="O16" i="33"/>
  <c r="N16" i="33"/>
  <c r="M16" i="33"/>
  <c r="L16" i="33"/>
  <c r="K16" i="33"/>
  <c r="J16" i="33"/>
  <c r="I16" i="33"/>
  <c r="E16" i="33"/>
  <c r="D16" i="33"/>
  <c r="H16" i="33" s="1"/>
  <c r="O15" i="33"/>
  <c r="N15" i="33"/>
  <c r="M15" i="33"/>
  <c r="L15" i="33"/>
  <c r="K15" i="33"/>
  <c r="J15" i="33"/>
  <c r="I15" i="33"/>
  <c r="E15" i="33"/>
  <c r="D15" i="33"/>
  <c r="H15" i="33" s="1"/>
  <c r="O14" i="33"/>
  <c r="N14" i="33"/>
  <c r="M14" i="33"/>
  <c r="L14" i="33"/>
  <c r="K14" i="33"/>
  <c r="J14" i="33"/>
  <c r="I14" i="33"/>
  <c r="E14" i="33"/>
  <c r="D14" i="33"/>
  <c r="H14" i="33" s="1"/>
  <c r="O13" i="33"/>
  <c r="N13" i="33"/>
  <c r="M13" i="33"/>
  <c r="L13" i="33"/>
  <c r="K13" i="33"/>
  <c r="J13" i="33"/>
  <c r="I13" i="33"/>
  <c r="E13" i="33"/>
  <c r="D13" i="33"/>
  <c r="H13" i="33" s="1"/>
  <c r="O12" i="33"/>
  <c r="N12" i="33"/>
  <c r="M12" i="33"/>
  <c r="L12" i="33"/>
  <c r="K12" i="33"/>
  <c r="J12" i="33"/>
  <c r="I12" i="33"/>
  <c r="E12" i="33"/>
  <c r="D12" i="33"/>
  <c r="H12" i="33" s="1"/>
  <c r="O11" i="33"/>
  <c r="N11" i="33"/>
  <c r="M11" i="33"/>
  <c r="L11" i="33"/>
  <c r="K11" i="33"/>
  <c r="J11" i="33"/>
  <c r="I11" i="33"/>
  <c r="E11" i="33"/>
  <c r="D11" i="33"/>
  <c r="H11" i="33" s="1"/>
  <c r="O9" i="33"/>
  <c r="N9" i="33"/>
  <c r="M9" i="33"/>
  <c r="L9" i="33"/>
  <c r="K9" i="33"/>
  <c r="J9" i="33"/>
  <c r="I9" i="33"/>
  <c r="E9" i="33"/>
  <c r="D9" i="33"/>
  <c r="O8" i="33"/>
  <c r="N8" i="33"/>
  <c r="M8" i="33"/>
  <c r="L8" i="33"/>
  <c r="K8" i="33"/>
  <c r="J8" i="33"/>
  <c r="I8" i="33"/>
  <c r="E8" i="33"/>
  <c r="D8" i="33"/>
  <c r="H8" i="33" s="1"/>
  <c r="O7" i="33"/>
  <c r="N7" i="33"/>
  <c r="M7" i="33"/>
  <c r="L7" i="33"/>
  <c r="K7" i="33"/>
  <c r="J7" i="33"/>
  <c r="I7" i="33"/>
  <c r="E7" i="33"/>
  <c r="D7" i="33"/>
  <c r="H7" i="33" s="1"/>
  <c r="O6" i="33"/>
  <c r="N6" i="33"/>
  <c r="M6" i="33"/>
  <c r="L6" i="33"/>
  <c r="K6" i="33"/>
  <c r="J6" i="33"/>
  <c r="I6" i="33"/>
  <c r="E6" i="33"/>
  <c r="D6" i="33"/>
  <c r="H6" i="33" s="1"/>
  <c r="O5" i="33"/>
  <c r="O23" i="33" s="1"/>
  <c r="N5" i="33"/>
  <c r="N23" i="33" s="1"/>
  <c r="M5" i="33"/>
  <c r="M23" i="33" s="1"/>
  <c r="L5" i="33"/>
  <c r="L23" i="33" s="1"/>
  <c r="L24" i="33" s="1"/>
  <c r="K5" i="33"/>
  <c r="K23" i="33" s="1"/>
  <c r="K24" i="33" s="1"/>
  <c r="J5" i="33"/>
  <c r="J23" i="33" s="1"/>
  <c r="I5" i="33"/>
  <c r="I23" i="33" s="1"/>
  <c r="E5" i="33"/>
  <c r="E23" i="33" s="1"/>
  <c r="D5" i="33"/>
  <c r="O4" i="33"/>
  <c r="O27" i="33" s="1"/>
  <c r="N4" i="33"/>
  <c r="N27" i="33" s="1"/>
  <c r="M4" i="33"/>
  <c r="M27" i="33" s="1"/>
  <c r="L4" i="33"/>
  <c r="L27" i="33" s="1"/>
  <c r="K4" i="33"/>
  <c r="K27" i="33" s="1"/>
  <c r="J4" i="33"/>
  <c r="J27" i="33" s="1"/>
  <c r="I4" i="33"/>
  <c r="I27" i="33" s="1"/>
  <c r="E4" i="33"/>
  <c r="E27" i="33" s="1"/>
  <c r="D4" i="33"/>
  <c r="H3" i="33"/>
  <c r="O2" i="33"/>
  <c r="O20" i="33" s="1"/>
  <c r="N2" i="33"/>
  <c r="N20" i="33" s="1"/>
  <c r="M2" i="33"/>
  <c r="M20" i="33" s="1"/>
  <c r="L2" i="33"/>
  <c r="L20" i="33" s="1"/>
  <c r="K2" i="33"/>
  <c r="K20" i="33" s="1"/>
  <c r="J2" i="33"/>
  <c r="J20" i="33" s="1"/>
  <c r="I2" i="33"/>
  <c r="I20" i="33" s="1"/>
  <c r="E2" i="33"/>
  <c r="E20" i="33" s="1"/>
  <c r="D2" i="33"/>
  <c r="O37" i="32"/>
  <c r="N37" i="32"/>
  <c r="M37" i="32"/>
  <c r="L37" i="32"/>
  <c r="K37" i="32"/>
  <c r="J37" i="32"/>
  <c r="I37" i="32"/>
  <c r="H37" i="32"/>
  <c r="E37" i="32"/>
  <c r="D37" i="32"/>
  <c r="O36" i="32"/>
  <c r="N36" i="32"/>
  <c r="M36" i="32"/>
  <c r="L36" i="32"/>
  <c r="K36" i="32"/>
  <c r="J36" i="32"/>
  <c r="I36" i="32"/>
  <c r="H36" i="32"/>
  <c r="E36" i="32"/>
  <c r="D36" i="32"/>
  <c r="O35" i="32"/>
  <c r="N35" i="32"/>
  <c r="M35" i="32"/>
  <c r="L35" i="32"/>
  <c r="K35" i="32"/>
  <c r="J35" i="32"/>
  <c r="I35" i="32"/>
  <c r="E35" i="32"/>
  <c r="D35" i="32"/>
  <c r="H35" i="32" s="1"/>
  <c r="O34" i="32"/>
  <c r="N34" i="32"/>
  <c r="M34" i="32"/>
  <c r="L34" i="32"/>
  <c r="K34" i="32"/>
  <c r="J34" i="32"/>
  <c r="I34" i="32"/>
  <c r="E34" i="32"/>
  <c r="D34" i="32"/>
  <c r="H34" i="32" s="1"/>
  <c r="O33" i="32"/>
  <c r="N33" i="32"/>
  <c r="M33" i="32"/>
  <c r="L33" i="32"/>
  <c r="K33" i="32"/>
  <c r="J33" i="32"/>
  <c r="I33" i="32"/>
  <c r="E33" i="32"/>
  <c r="D33" i="32"/>
  <c r="H33" i="32" s="1"/>
  <c r="O32" i="32"/>
  <c r="N32" i="32"/>
  <c r="M32" i="32"/>
  <c r="L32" i="32"/>
  <c r="K32" i="32"/>
  <c r="J32" i="32"/>
  <c r="I32" i="32"/>
  <c r="E32" i="32"/>
  <c r="D32" i="32"/>
  <c r="H32" i="32" s="1"/>
  <c r="O25" i="32"/>
  <c r="N25" i="32"/>
  <c r="M25" i="32"/>
  <c r="L25" i="32"/>
  <c r="K25" i="32"/>
  <c r="J25" i="32"/>
  <c r="I25" i="32"/>
  <c r="E25" i="32"/>
  <c r="D25" i="32"/>
  <c r="H25" i="32" s="1"/>
  <c r="H29" i="32" s="1"/>
  <c r="O21" i="32"/>
  <c r="N21" i="32"/>
  <c r="M21" i="32"/>
  <c r="L21" i="32"/>
  <c r="K21" i="32"/>
  <c r="J21" i="32"/>
  <c r="I21" i="32"/>
  <c r="E21" i="32"/>
  <c r="D21" i="32"/>
  <c r="H21" i="32" s="1"/>
  <c r="O16" i="32"/>
  <c r="N16" i="32"/>
  <c r="M16" i="32"/>
  <c r="L16" i="32"/>
  <c r="K16" i="32"/>
  <c r="J16" i="32"/>
  <c r="I16" i="32"/>
  <c r="E16" i="32"/>
  <c r="D16" i="32"/>
  <c r="H16" i="32" s="1"/>
  <c r="O15" i="32"/>
  <c r="N15" i="32"/>
  <c r="M15" i="32"/>
  <c r="L15" i="32"/>
  <c r="K15" i="32"/>
  <c r="J15" i="32"/>
  <c r="I15" i="32"/>
  <c r="E15" i="32"/>
  <c r="D15" i="32"/>
  <c r="H15" i="32" s="1"/>
  <c r="O14" i="32"/>
  <c r="N14" i="32"/>
  <c r="M14" i="32"/>
  <c r="L14" i="32"/>
  <c r="K14" i="32"/>
  <c r="J14" i="32"/>
  <c r="I14" i="32"/>
  <c r="E14" i="32"/>
  <c r="D14" i="32"/>
  <c r="H14" i="32" s="1"/>
  <c r="O13" i="32"/>
  <c r="N13" i="32"/>
  <c r="M13" i="32"/>
  <c r="L13" i="32"/>
  <c r="K13" i="32"/>
  <c r="J13" i="32"/>
  <c r="I13" i="32"/>
  <c r="E13" i="32"/>
  <c r="D13" i="32"/>
  <c r="H13" i="32" s="1"/>
  <c r="O12" i="32"/>
  <c r="N12" i="32"/>
  <c r="M12" i="32"/>
  <c r="L12" i="32"/>
  <c r="K12" i="32"/>
  <c r="J12" i="32"/>
  <c r="I12" i="32"/>
  <c r="E12" i="32"/>
  <c r="D12" i="32"/>
  <c r="H12" i="32" s="1"/>
  <c r="O11" i="32"/>
  <c r="N11" i="32"/>
  <c r="M11" i="32"/>
  <c r="L11" i="32"/>
  <c r="K11" i="32"/>
  <c r="J11" i="32"/>
  <c r="I11" i="32"/>
  <c r="E11" i="32"/>
  <c r="D11" i="32"/>
  <c r="H11" i="32" s="1"/>
  <c r="O9" i="32"/>
  <c r="N9" i="32"/>
  <c r="M9" i="32"/>
  <c r="L9" i="32"/>
  <c r="K9" i="32"/>
  <c r="J9" i="32"/>
  <c r="I9" i="32"/>
  <c r="E9" i="32"/>
  <c r="D9" i="32"/>
  <c r="O8" i="32"/>
  <c r="N8" i="32"/>
  <c r="M8" i="32"/>
  <c r="L8" i="32"/>
  <c r="K8" i="32"/>
  <c r="J8" i="32"/>
  <c r="I8" i="32"/>
  <c r="E8" i="32"/>
  <c r="D8" i="32"/>
  <c r="H8" i="32" s="1"/>
  <c r="O7" i="32"/>
  <c r="N7" i="32"/>
  <c r="M7" i="32"/>
  <c r="L7" i="32"/>
  <c r="K7" i="32"/>
  <c r="J7" i="32"/>
  <c r="I7" i="32"/>
  <c r="E7" i="32"/>
  <c r="D7" i="32"/>
  <c r="H7" i="32" s="1"/>
  <c r="O6" i="32"/>
  <c r="N6" i="32"/>
  <c r="M6" i="32"/>
  <c r="L6" i="32"/>
  <c r="K6" i="32"/>
  <c r="J6" i="32"/>
  <c r="I6" i="32"/>
  <c r="E6" i="32"/>
  <c r="D6" i="32"/>
  <c r="H6" i="32" s="1"/>
  <c r="O5" i="32"/>
  <c r="O23" i="32" s="1"/>
  <c r="N5" i="32"/>
  <c r="N23" i="32" s="1"/>
  <c r="M5" i="32"/>
  <c r="M23" i="32" s="1"/>
  <c r="L5" i="32"/>
  <c r="L23" i="32" s="1"/>
  <c r="L24" i="32" s="1"/>
  <c r="K5" i="32"/>
  <c r="K23" i="32" s="1"/>
  <c r="K24" i="32" s="1"/>
  <c r="J5" i="32"/>
  <c r="J23" i="32" s="1"/>
  <c r="I5" i="32"/>
  <c r="I23" i="32" s="1"/>
  <c r="E5" i="32"/>
  <c r="E23" i="32" s="1"/>
  <c r="D5" i="32"/>
  <c r="O4" i="32"/>
  <c r="O27" i="32" s="1"/>
  <c r="N4" i="32"/>
  <c r="N27" i="32" s="1"/>
  <c r="M4" i="32"/>
  <c r="M27" i="32" s="1"/>
  <c r="L4" i="32"/>
  <c r="L27" i="32" s="1"/>
  <c r="K4" i="32"/>
  <c r="K27" i="32" s="1"/>
  <c r="J4" i="32"/>
  <c r="J27" i="32" s="1"/>
  <c r="I4" i="32"/>
  <c r="I27" i="32" s="1"/>
  <c r="E4" i="32"/>
  <c r="E27" i="32" s="1"/>
  <c r="D4" i="32"/>
  <c r="H3" i="32"/>
  <c r="O2" i="32"/>
  <c r="O20" i="32" s="1"/>
  <c r="N2" i="32"/>
  <c r="N20" i="32" s="1"/>
  <c r="M2" i="32"/>
  <c r="M20" i="32" s="1"/>
  <c r="L2" i="32"/>
  <c r="L20" i="32" s="1"/>
  <c r="K2" i="32"/>
  <c r="K20" i="32" s="1"/>
  <c r="J2" i="32"/>
  <c r="J20" i="32" s="1"/>
  <c r="I2" i="32"/>
  <c r="I20" i="32" s="1"/>
  <c r="E2" i="32"/>
  <c r="E20" i="32" s="1"/>
  <c r="D2" i="32"/>
  <c r="O37" i="31"/>
  <c r="N37" i="31"/>
  <c r="M37" i="31"/>
  <c r="L37" i="31"/>
  <c r="K37" i="31"/>
  <c r="J37" i="31"/>
  <c r="I37" i="31"/>
  <c r="H37" i="31"/>
  <c r="E37" i="31"/>
  <c r="D37" i="31"/>
  <c r="O36" i="31"/>
  <c r="N36" i="31"/>
  <c r="M36" i="31"/>
  <c r="L36" i="31"/>
  <c r="K36" i="31"/>
  <c r="J36" i="31"/>
  <c r="I36" i="31"/>
  <c r="H36" i="31"/>
  <c r="E36" i="31"/>
  <c r="D36" i="31"/>
  <c r="O35" i="31"/>
  <c r="N35" i="31"/>
  <c r="M35" i="31"/>
  <c r="L35" i="31"/>
  <c r="K35" i="31"/>
  <c r="J35" i="31"/>
  <c r="I35" i="31"/>
  <c r="E35" i="31"/>
  <c r="D35" i="31"/>
  <c r="H35" i="31" s="1"/>
  <c r="O34" i="31"/>
  <c r="N34" i="31"/>
  <c r="M34" i="31"/>
  <c r="L34" i="31"/>
  <c r="K34" i="31"/>
  <c r="J34" i="31"/>
  <c r="I34" i="31"/>
  <c r="E34" i="31"/>
  <c r="D34" i="31"/>
  <c r="H34" i="31" s="1"/>
  <c r="O33" i="31"/>
  <c r="N33" i="31"/>
  <c r="M33" i="31"/>
  <c r="L33" i="31"/>
  <c r="K33" i="31"/>
  <c r="J33" i="31"/>
  <c r="I33" i="31"/>
  <c r="E33" i="31"/>
  <c r="D33" i="31"/>
  <c r="H33" i="31" s="1"/>
  <c r="O32" i="31"/>
  <c r="N32" i="31"/>
  <c r="M32" i="31"/>
  <c r="L32" i="31"/>
  <c r="K32" i="31"/>
  <c r="J32" i="31"/>
  <c r="I32" i="31"/>
  <c r="E32" i="31"/>
  <c r="D32" i="31"/>
  <c r="H32" i="31" s="1"/>
  <c r="O25" i="31"/>
  <c r="N25" i="31"/>
  <c r="M25" i="31"/>
  <c r="L25" i="31"/>
  <c r="K25" i="31"/>
  <c r="J25" i="31"/>
  <c r="I25" i="31"/>
  <c r="E25" i="31"/>
  <c r="D25" i="31"/>
  <c r="H25" i="31" s="1"/>
  <c r="H29" i="31" s="1"/>
  <c r="O21" i="31"/>
  <c r="N21" i="31"/>
  <c r="M21" i="31"/>
  <c r="L21" i="31"/>
  <c r="K21" i="31"/>
  <c r="J21" i="31"/>
  <c r="I21" i="31"/>
  <c r="E21" i="31"/>
  <c r="D21" i="31"/>
  <c r="H21" i="31" s="1"/>
  <c r="O16" i="31"/>
  <c r="N16" i="31"/>
  <c r="M16" i="31"/>
  <c r="L16" i="31"/>
  <c r="K16" i="31"/>
  <c r="J16" i="31"/>
  <c r="I16" i="31"/>
  <c r="E16" i="31"/>
  <c r="D16" i="31"/>
  <c r="H16" i="31" s="1"/>
  <c r="O15" i="31"/>
  <c r="N15" i="31"/>
  <c r="M15" i="31"/>
  <c r="L15" i="31"/>
  <c r="K15" i="31"/>
  <c r="J15" i="31"/>
  <c r="I15" i="31"/>
  <c r="E15" i="31"/>
  <c r="D15" i="31"/>
  <c r="H15" i="31" s="1"/>
  <c r="O14" i="31"/>
  <c r="N14" i="31"/>
  <c r="M14" i="31"/>
  <c r="L14" i="31"/>
  <c r="K14" i="31"/>
  <c r="J14" i="31"/>
  <c r="I14" i="31"/>
  <c r="E14" i="31"/>
  <c r="D14" i="31"/>
  <c r="H14" i="31" s="1"/>
  <c r="O13" i="31"/>
  <c r="N13" i="31"/>
  <c r="M13" i="31"/>
  <c r="L13" i="31"/>
  <c r="K13" i="31"/>
  <c r="J13" i="31"/>
  <c r="I13" i="31"/>
  <c r="E13" i="31"/>
  <c r="D13" i="31"/>
  <c r="H13" i="31" s="1"/>
  <c r="O12" i="31"/>
  <c r="N12" i="31"/>
  <c r="M12" i="31"/>
  <c r="L12" i="31"/>
  <c r="K12" i="31"/>
  <c r="J12" i="31"/>
  <c r="I12" i="31"/>
  <c r="E12" i="31"/>
  <c r="D12" i="31"/>
  <c r="H12" i="31" s="1"/>
  <c r="O11" i="31"/>
  <c r="N11" i="31"/>
  <c r="M11" i="31"/>
  <c r="L11" i="31"/>
  <c r="K11" i="31"/>
  <c r="J11" i="31"/>
  <c r="I11" i="31"/>
  <c r="E11" i="31"/>
  <c r="D11" i="31"/>
  <c r="H11" i="31" s="1"/>
  <c r="O9" i="31"/>
  <c r="N9" i="31"/>
  <c r="M9" i="31"/>
  <c r="L9" i="31"/>
  <c r="K9" i="31"/>
  <c r="J9" i="31"/>
  <c r="I9" i="31"/>
  <c r="E9" i="31"/>
  <c r="D9" i="31"/>
  <c r="O8" i="31"/>
  <c r="N8" i="31"/>
  <c r="M8" i="31"/>
  <c r="L8" i="31"/>
  <c r="K8" i="31"/>
  <c r="J8" i="31"/>
  <c r="I8" i="31"/>
  <c r="E8" i="31"/>
  <c r="D8" i="31"/>
  <c r="H8" i="31" s="1"/>
  <c r="O7" i="31"/>
  <c r="N7" i="31"/>
  <c r="M7" i="31"/>
  <c r="L7" i="31"/>
  <c r="K7" i="31"/>
  <c r="J7" i="31"/>
  <c r="I7" i="31"/>
  <c r="E7" i="31"/>
  <c r="D7" i="31"/>
  <c r="H7" i="31" s="1"/>
  <c r="O6" i="31"/>
  <c r="N6" i="31"/>
  <c r="M6" i="31"/>
  <c r="L6" i="31"/>
  <c r="K6" i="31"/>
  <c r="J6" i="31"/>
  <c r="I6" i="31"/>
  <c r="E6" i="31"/>
  <c r="D6" i="31"/>
  <c r="H6" i="31" s="1"/>
  <c r="O5" i="31"/>
  <c r="O23" i="31" s="1"/>
  <c r="N5" i="31"/>
  <c r="N23" i="31" s="1"/>
  <c r="M5" i="31"/>
  <c r="M23" i="31" s="1"/>
  <c r="L5" i="31"/>
  <c r="L23" i="31" s="1"/>
  <c r="L24" i="31" s="1"/>
  <c r="K5" i="31"/>
  <c r="K23" i="31" s="1"/>
  <c r="K24" i="31" s="1"/>
  <c r="J5" i="31"/>
  <c r="J23" i="31" s="1"/>
  <c r="I5" i="31"/>
  <c r="I23" i="31" s="1"/>
  <c r="E5" i="31"/>
  <c r="E23" i="31" s="1"/>
  <c r="D5" i="31"/>
  <c r="O4" i="31"/>
  <c r="O27" i="31" s="1"/>
  <c r="N4" i="31"/>
  <c r="N27" i="31" s="1"/>
  <c r="M4" i="31"/>
  <c r="M27" i="31" s="1"/>
  <c r="L4" i="31"/>
  <c r="L27" i="31" s="1"/>
  <c r="K4" i="31"/>
  <c r="K27" i="31" s="1"/>
  <c r="J4" i="31"/>
  <c r="J27" i="31" s="1"/>
  <c r="I4" i="31"/>
  <c r="I27" i="31" s="1"/>
  <c r="E4" i="31"/>
  <c r="E27" i="31" s="1"/>
  <c r="D4" i="31"/>
  <c r="H3" i="31"/>
  <c r="O2" i="31"/>
  <c r="O20" i="31" s="1"/>
  <c r="N2" i="31"/>
  <c r="N20" i="31" s="1"/>
  <c r="M2" i="31"/>
  <c r="M20" i="31" s="1"/>
  <c r="L2" i="31"/>
  <c r="L20" i="31" s="1"/>
  <c r="K2" i="31"/>
  <c r="K20" i="31" s="1"/>
  <c r="J2" i="31"/>
  <c r="J20" i="31" s="1"/>
  <c r="I2" i="31"/>
  <c r="I20" i="31" s="1"/>
  <c r="E2" i="31"/>
  <c r="E20" i="31" s="1"/>
  <c r="D2" i="31"/>
  <c r="O37" i="30"/>
  <c r="N37" i="30"/>
  <c r="M37" i="30"/>
  <c r="L37" i="30"/>
  <c r="K37" i="30"/>
  <c r="J37" i="30"/>
  <c r="I37" i="30"/>
  <c r="H37" i="30"/>
  <c r="E37" i="30"/>
  <c r="D37" i="30"/>
  <c r="O36" i="30"/>
  <c r="N36" i="30"/>
  <c r="M36" i="30"/>
  <c r="L36" i="30"/>
  <c r="K36" i="30"/>
  <c r="J36" i="30"/>
  <c r="I36" i="30"/>
  <c r="H36" i="30"/>
  <c r="E36" i="30"/>
  <c r="D36" i="30"/>
  <c r="O35" i="30"/>
  <c r="N35" i="30"/>
  <c r="M35" i="30"/>
  <c r="L35" i="30"/>
  <c r="K35" i="30"/>
  <c r="J35" i="30"/>
  <c r="I35" i="30"/>
  <c r="E35" i="30"/>
  <c r="D35" i="30"/>
  <c r="H35" i="30" s="1"/>
  <c r="O34" i="30"/>
  <c r="N34" i="30"/>
  <c r="M34" i="30"/>
  <c r="L34" i="30"/>
  <c r="K34" i="30"/>
  <c r="J34" i="30"/>
  <c r="I34" i="30"/>
  <c r="E34" i="30"/>
  <c r="D34" i="30"/>
  <c r="H34" i="30" s="1"/>
  <c r="O33" i="30"/>
  <c r="N33" i="30"/>
  <c r="M33" i="30"/>
  <c r="L33" i="30"/>
  <c r="K33" i="30"/>
  <c r="J33" i="30"/>
  <c r="I33" i="30"/>
  <c r="E33" i="30"/>
  <c r="D33" i="30"/>
  <c r="H33" i="30" s="1"/>
  <c r="O32" i="30"/>
  <c r="N32" i="30"/>
  <c r="M32" i="30"/>
  <c r="L32" i="30"/>
  <c r="K32" i="30"/>
  <c r="J32" i="30"/>
  <c r="I32" i="30"/>
  <c r="E32" i="30"/>
  <c r="D32" i="30"/>
  <c r="H32" i="30" s="1"/>
  <c r="O25" i="30"/>
  <c r="N25" i="30"/>
  <c r="M25" i="30"/>
  <c r="L25" i="30"/>
  <c r="K25" i="30"/>
  <c r="J25" i="30"/>
  <c r="I25" i="30"/>
  <c r="E25" i="30"/>
  <c r="D25" i="30"/>
  <c r="H25" i="30" s="1"/>
  <c r="H29" i="30" s="1"/>
  <c r="O21" i="30"/>
  <c r="N21" i="30"/>
  <c r="M21" i="30"/>
  <c r="L21" i="30"/>
  <c r="K21" i="30"/>
  <c r="J21" i="30"/>
  <c r="I21" i="30"/>
  <c r="E21" i="30"/>
  <c r="D21" i="30"/>
  <c r="H21" i="30" s="1"/>
  <c r="O16" i="30"/>
  <c r="N16" i="30"/>
  <c r="M16" i="30"/>
  <c r="L16" i="30"/>
  <c r="K16" i="30"/>
  <c r="J16" i="30"/>
  <c r="I16" i="30"/>
  <c r="E16" i="30"/>
  <c r="D16" i="30"/>
  <c r="H16" i="30" s="1"/>
  <c r="O15" i="30"/>
  <c r="N15" i="30"/>
  <c r="M15" i="30"/>
  <c r="L15" i="30"/>
  <c r="K15" i="30"/>
  <c r="J15" i="30"/>
  <c r="I15" i="30"/>
  <c r="E15" i="30"/>
  <c r="D15" i="30"/>
  <c r="H15" i="30" s="1"/>
  <c r="O14" i="30"/>
  <c r="N14" i="30"/>
  <c r="M14" i="30"/>
  <c r="L14" i="30"/>
  <c r="K14" i="30"/>
  <c r="J14" i="30"/>
  <c r="I14" i="30"/>
  <c r="E14" i="30"/>
  <c r="D14" i="30"/>
  <c r="H14" i="30" s="1"/>
  <c r="O13" i="30"/>
  <c r="N13" i="30"/>
  <c r="M13" i="30"/>
  <c r="L13" i="30"/>
  <c r="K13" i="30"/>
  <c r="J13" i="30"/>
  <c r="I13" i="30"/>
  <c r="E13" i="30"/>
  <c r="D13" i="30"/>
  <c r="H13" i="30" s="1"/>
  <c r="O12" i="30"/>
  <c r="N12" i="30"/>
  <c r="M12" i="30"/>
  <c r="L12" i="30"/>
  <c r="K12" i="30"/>
  <c r="J12" i="30"/>
  <c r="I12" i="30"/>
  <c r="E12" i="30"/>
  <c r="D12" i="30"/>
  <c r="H12" i="30" s="1"/>
  <c r="O11" i="30"/>
  <c r="N11" i="30"/>
  <c r="M11" i="30"/>
  <c r="L11" i="30"/>
  <c r="K11" i="30"/>
  <c r="J11" i="30"/>
  <c r="I11" i="30"/>
  <c r="E11" i="30"/>
  <c r="D11" i="30"/>
  <c r="H11" i="30" s="1"/>
  <c r="O9" i="30"/>
  <c r="N9" i="30"/>
  <c r="M9" i="30"/>
  <c r="L9" i="30"/>
  <c r="K9" i="30"/>
  <c r="J9" i="30"/>
  <c r="I9" i="30"/>
  <c r="E9" i="30"/>
  <c r="D9" i="30"/>
  <c r="O8" i="30"/>
  <c r="N8" i="30"/>
  <c r="M8" i="30"/>
  <c r="L8" i="30"/>
  <c r="K8" i="30"/>
  <c r="J8" i="30"/>
  <c r="I8" i="30"/>
  <c r="E8" i="30"/>
  <c r="D8" i="30"/>
  <c r="H8" i="30" s="1"/>
  <c r="O7" i="30"/>
  <c r="N7" i="30"/>
  <c r="M7" i="30"/>
  <c r="L7" i="30"/>
  <c r="K7" i="30"/>
  <c r="J7" i="30"/>
  <c r="I7" i="30"/>
  <c r="E7" i="30"/>
  <c r="D7" i="30"/>
  <c r="H7" i="30" s="1"/>
  <c r="O6" i="30"/>
  <c r="N6" i="30"/>
  <c r="M6" i="30"/>
  <c r="L6" i="30"/>
  <c r="K6" i="30"/>
  <c r="J6" i="30"/>
  <c r="I6" i="30"/>
  <c r="E6" i="30"/>
  <c r="D6" i="30"/>
  <c r="H6" i="30" s="1"/>
  <c r="O5" i="30"/>
  <c r="O23" i="30" s="1"/>
  <c r="N5" i="30"/>
  <c r="N23" i="30" s="1"/>
  <c r="M5" i="30"/>
  <c r="M23" i="30" s="1"/>
  <c r="L5" i="30"/>
  <c r="L23" i="30" s="1"/>
  <c r="L24" i="30" s="1"/>
  <c r="K5" i="30"/>
  <c r="K23" i="30" s="1"/>
  <c r="K24" i="30" s="1"/>
  <c r="J5" i="30"/>
  <c r="J23" i="30" s="1"/>
  <c r="I5" i="30"/>
  <c r="I23" i="30" s="1"/>
  <c r="E5" i="30"/>
  <c r="E23" i="30" s="1"/>
  <c r="D5" i="30"/>
  <c r="O4" i="30"/>
  <c r="O27" i="30" s="1"/>
  <c r="N4" i="30"/>
  <c r="N27" i="30" s="1"/>
  <c r="M4" i="30"/>
  <c r="M27" i="30" s="1"/>
  <c r="L4" i="30"/>
  <c r="L27" i="30" s="1"/>
  <c r="K4" i="30"/>
  <c r="K27" i="30" s="1"/>
  <c r="J4" i="30"/>
  <c r="J27" i="30" s="1"/>
  <c r="I4" i="30"/>
  <c r="I27" i="30" s="1"/>
  <c r="E4" i="30"/>
  <c r="E27" i="30" s="1"/>
  <c r="D4" i="30"/>
  <c r="H3" i="30"/>
  <c r="O2" i="30"/>
  <c r="O20" i="30" s="1"/>
  <c r="N2" i="30"/>
  <c r="N20" i="30" s="1"/>
  <c r="M2" i="30"/>
  <c r="M20" i="30" s="1"/>
  <c r="L2" i="30"/>
  <c r="L20" i="30" s="1"/>
  <c r="K2" i="30"/>
  <c r="K20" i="30" s="1"/>
  <c r="J2" i="30"/>
  <c r="J20" i="30" s="1"/>
  <c r="I2" i="30"/>
  <c r="I20" i="30" s="1"/>
  <c r="E2" i="30"/>
  <c r="E20" i="30" s="1"/>
  <c r="D2" i="30"/>
  <c r="O37" i="29"/>
  <c r="N37" i="29"/>
  <c r="M37" i="29"/>
  <c r="L37" i="29"/>
  <c r="K37" i="29"/>
  <c r="J37" i="29"/>
  <c r="I37" i="29"/>
  <c r="H37" i="29"/>
  <c r="E37" i="29"/>
  <c r="D37" i="29"/>
  <c r="O36" i="29"/>
  <c r="N36" i="29"/>
  <c r="M36" i="29"/>
  <c r="L36" i="29"/>
  <c r="K36" i="29"/>
  <c r="J36" i="29"/>
  <c r="I36" i="29"/>
  <c r="H36" i="29"/>
  <c r="E36" i="29"/>
  <c r="D36" i="29"/>
  <c r="O35" i="29"/>
  <c r="N35" i="29"/>
  <c r="M35" i="29"/>
  <c r="L35" i="29"/>
  <c r="K35" i="29"/>
  <c r="J35" i="29"/>
  <c r="I35" i="29"/>
  <c r="E35" i="29"/>
  <c r="D35" i="29"/>
  <c r="H35" i="29" s="1"/>
  <c r="O34" i="29"/>
  <c r="N34" i="29"/>
  <c r="M34" i="29"/>
  <c r="L34" i="29"/>
  <c r="K34" i="29"/>
  <c r="J34" i="29"/>
  <c r="I34" i="29"/>
  <c r="E34" i="29"/>
  <c r="D34" i="29"/>
  <c r="H34" i="29" s="1"/>
  <c r="O33" i="29"/>
  <c r="N33" i="29"/>
  <c r="M33" i="29"/>
  <c r="L33" i="29"/>
  <c r="K33" i="29"/>
  <c r="J33" i="29"/>
  <c r="I33" i="29"/>
  <c r="E33" i="29"/>
  <c r="D33" i="29"/>
  <c r="H33" i="29" s="1"/>
  <c r="O32" i="29"/>
  <c r="N32" i="29"/>
  <c r="M32" i="29"/>
  <c r="L32" i="29"/>
  <c r="K32" i="29"/>
  <c r="J32" i="29"/>
  <c r="I32" i="29"/>
  <c r="E32" i="29"/>
  <c r="D32" i="29"/>
  <c r="H32" i="29" s="1"/>
  <c r="O25" i="29"/>
  <c r="N25" i="29"/>
  <c r="M25" i="29"/>
  <c r="L25" i="29"/>
  <c r="K25" i="29"/>
  <c r="J25" i="29"/>
  <c r="I25" i="29"/>
  <c r="E25" i="29"/>
  <c r="D25" i="29"/>
  <c r="H25" i="29" s="1"/>
  <c r="H29" i="29" s="1"/>
  <c r="O21" i="29"/>
  <c r="N21" i="29"/>
  <c r="M21" i="29"/>
  <c r="L21" i="29"/>
  <c r="K21" i="29"/>
  <c r="J21" i="29"/>
  <c r="I21" i="29"/>
  <c r="E21" i="29"/>
  <c r="D21" i="29"/>
  <c r="O16" i="29"/>
  <c r="N16" i="29"/>
  <c r="M16" i="29"/>
  <c r="L16" i="29"/>
  <c r="K16" i="29"/>
  <c r="J16" i="29"/>
  <c r="I16" i="29"/>
  <c r="E16" i="29"/>
  <c r="D16" i="29"/>
  <c r="H16" i="29" s="1"/>
  <c r="O15" i="29"/>
  <c r="N15" i="29"/>
  <c r="M15" i="29"/>
  <c r="L15" i="29"/>
  <c r="K15" i="29"/>
  <c r="J15" i="29"/>
  <c r="I15" i="29"/>
  <c r="E15" i="29"/>
  <c r="D15" i="29"/>
  <c r="H15" i="29" s="1"/>
  <c r="O14" i="29"/>
  <c r="N14" i="29"/>
  <c r="M14" i="29"/>
  <c r="L14" i="29"/>
  <c r="K14" i="29"/>
  <c r="J14" i="29"/>
  <c r="I14" i="29"/>
  <c r="E14" i="29"/>
  <c r="D14" i="29"/>
  <c r="H14" i="29" s="1"/>
  <c r="O13" i="29"/>
  <c r="N13" i="29"/>
  <c r="M13" i="29"/>
  <c r="L13" i="29"/>
  <c r="K13" i="29"/>
  <c r="J13" i="29"/>
  <c r="I13" i="29"/>
  <c r="E13" i="29"/>
  <c r="D13" i="29"/>
  <c r="H13" i="29" s="1"/>
  <c r="O12" i="29"/>
  <c r="N12" i="29"/>
  <c r="M12" i="29"/>
  <c r="L12" i="29"/>
  <c r="K12" i="29"/>
  <c r="J12" i="29"/>
  <c r="I12" i="29"/>
  <c r="E12" i="29"/>
  <c r="D12" i="29"/>
  <c r="H12" i="29" s="1"/>
  <c r="O11" i="29"/>
  <c r="N11" i="29"/>
  <c r="M11" i="29"/>
  <c r="L11" i="29"/>
  <c r="K11" i="29"/>
  <c r="J11" i="29"/>
  <c r="I11" i="29"/>
  <c r="E11" i="29"/>
  <c r="D11" i="29"/>
  <c r="H11" i="29" s="1"/>
  <c r="O9" i="29"/>
  <c r="N9" i="29"/>
  <c r="M9" i="29"/>
  <c r="L9" i="29"/>
  <c r="K9" i="29"/>
  <c r="J9" i="29"/>
  <c r="I9" i="29"/>
  <c r="E9" i="29"/>
  <c r="D9" i="29"/>
  <c r="O8" i="29"/>
  <c r="N8" i="29"/>
  <c r="M8" i="29"/>
  <c r="L8" i="29"/>
  <c r="K8" i="29"/>
  <c r="J8" i="29"/>
  <c r="I8" i="29"/>
  <c r="E8" i="29"/>
  <c r="D8" i="29"/>
  <c r="H8" i="29" s="1"/>
  <c r="O7" i="29"/>
  <c r="N7" i="29"/>
  <c r="M7" i="29"/>
  <c r="L7" i="29"/>
  <c r="K7" i="29"/>
  <c r="J7" i="29"/>
  <c r="I7" i="29"/>
  <c r="E7" i="29"/>
  <c r="D7" i="29"/>
  <c r="H7" i="29" s="1"/>
  <c r="O6" i="29"/>
  <c r="N6" i="29"/>
  <c r="M6" i="29"/>
  <c r="L6" i="29"/>
  <c r="K6" i="29"/>
  <c r="J6" i="29"/>
  <c r="I6" i="29"/>
  <c r="E6" i="29"/>
  <c r="D6" i="29"/>
  <c r="H6" i="29" s="1"/>
  <c r="O5" i="29"/>
  <c r="O23" i="29" s="1"/>
  <c r="N5" i="29"/>
  <c r="N23" i="29" s="1"/>
  <c r="M5" i="29"/>
  <c r="M23" i="29" s="1"/>
  <c r="L5" i="29"/>
  <c r="L23" i="29" s="1"/>
  <c r="L24" i="29" s="1"/>
  <c r="K5" i="29"/>
  <c r="K23" i="29" s="1"/>
  <c r="K24" i="29" s="1"/>
  <c r="J5" i="29"/>
  <c r="J23" i="29" s="1"/>
  <c r="I5" i="29"/>
  <c r="I23" i="29" s="1"/>
  <c r="E5" i="29"/>
  <c r="E23" i="29" s="1"/>
  <c r="D5" i="29"/>
  <c r="O4" i="29"/>
  <c r="O27" i="29" s="1"/>
  <c r="N4" i="29"/>
  <c r="N27" i="29" s="1"/>
  <c r="M4" i="29"/>
  <c r="M27" i="29" s="1"/>
  <c r="L4" i="29"/>
  <c r="L27" i="29" s="1"/>
  <c r="K4" i="29"/>
  <c r="K27" i="29" s="1"/>
  <c r="J4" i="29"/>
  <c r="J27" i="29" s="1"/>
  <c r="I4" i="29"/>
  <c r="I27" i="29" s="1"/>
  <c r="E4" i="29"/>
  <c r="E27" i="29" s="1"/>
  <c r="D4" i="29"/>
  <c r="H3" i="29"/>
  <c r="O2" i="29"/>
  <c r="O20" i="29" s="1"/>
  <c r="N2" i="29"/>
  <c r="N20" i="29" s="1"/>
  <c r="M2" i="29"/>
  <c r="M20" i="29" s="1"/>
  <c r="L2" i="29"/>
  <c r="L20" i="29" s="1"/>
  <c r="K2" i="29"/>
  <c r="K20" i="29" s="1"/>
  <c r="J2" i="29"/>
  <c r="J20" i="29" s="1"/>
  <c r="I2" i="29"/>
  <c r="I20" i="29" s="1"/>
  <c r="E2" i="29"/>
  <c r="E20" i="29" s="1"/>
  <c r="D2" i="29"/>
  <c r="O37" i="28"/>
  <c r="N37" i="28"/>
  <c r="M37" i="28"/>
  <c r="L37" i="28"/>
  <c r="K37" i="28"/>
  <c r="J37" i="28"/>
  <c r="I37" i="28"/>
  <c r="H37" i="28"/>
  <c r="E37" i="28"/>
  <c r="D37" i="28"/>
  <c r="O36" i="28"/>
  <c r="N36" i="28"/>
  <c r="M36" i="28"/>
  <c r="L36" i="28"/>
  <c r="K36" i="28"/>
  <c r="J36" i="28"/>
  <c r="I36" i="28"/>
  <c r="H36" i="28"/>
  <c r="E36" i="28"/>
  <c r="D36" i="28"/>
  <c r="O35" i="28"/>
  <c r="N35" i="28"/>
  <c r="M35" i="28"/>
  <c r="L35" i="28"/>
  <c r="K35" i="28"/>
  <c r="J35" i="28"/>
  <c r="I35" i="28"/>
  <c r="E35" i="28"/>
  <c r="D35" i="28"/>
  <c r="H35" i="28" s="1"/>
  <c r="O34" i="28"/>
  <c r="N34" i="28"/>
  <c r="M34" i="28"/>
  <c r="L34" i="28"/>
  <c r="K34" i="28"/>
  <c r="J34" i="28"/>
  <c r="I34" i="28"/>
  <c r="E34" i="28"/>
  <c r="D34" i="28"/>
  <c r="H34" i="28" s="1"/>
  <c r="O33" i="28"/>
  <c r="N33" i="28"/>
  <c r="M33" i="28"/>
  <c r="L33" i="28"/>
  <c r="K33" i="28"/>
  <c r="J33" i="28"/>
  <c r="I33" i="28"/>
  <c r="E33" i="28"/>
  <c r="D33" i="28"/>
  <c r="H33" i="28" s="1"/>
  <c r="O32" i="28"/>
  <c r="N32" i="28"/>
  <c r="M32" i="28"/>
  <c r="L32" i="28"/>
  <c r="K32" i="28"/>
  <c r="J32" i="28"/>
  <c r="I32" i="28"/>
  <c r="E32" i="28"/>
  <c r="D32" i="28"/>
  <c r="H32" i="28" s="1"/>
  <c r="O25" i="28"/>
  <c r="N25" i="28"/>
  <c r="M25" i="28"/>
  <c r="L25" i="28"/>
  <c r="K25" i="28"/>
  <c r="J25" i="28"/>
  <c r="I25" i="28"/>
  <c r="E25" i="28"/>
  <c r="D25" i="28"/>
  <c r="H25" i="28" s="1"/>
  <c r="H29" i="28" s="1"/>
  <c r="O21" i="28"/>
  <c r="N21" i="28"/>
  <c r="M21" i="28"/>
  <c r="L21" i="28"/>
  <c r="K21" i="28"/>
  <c r="J21" i="28"/>
  <c r="I21" i="28"/>
  <c r="E21" i="28"/>
  <c r="D21" i="28"/>
  <c r="O16" i="28"/>
  <c r="N16" i="28"/>
  <c r="M16" i="28"/>
  <c r="L16" i="28"/>
  <c r="K16" i="28"/>
  <c r="J16" i="28"/>
  <c r="I16" i="28"/>
  <c r="E16" i="28"/>
  <c r="D16" i="28"/>
  <c r="H16" i="28" s="1"/>
  <c r="O15" i="28"/>
  <c r="N15" i="28"/>
  <c r="M15" i="28"/>
  <c r="L15" i="28"/>
  <c r="K15" i="28"/>
  <c r="J15" i="28"/>
  <c r="I15" i="28"/>
  <c r="E15" i="28"/>
  <c r="D15" i="28"/>
  <c r="H15" i="28" s="1"/>
  <c r="O14" i="28"/>
  <c r="N14" i="28"/>
  <c r="M14" i="28"/>
  <c r="L14" i="28"/>
  <c r="K14" i="28"/>
  <c r="J14" i="28"/>
  <c r="I14" i="28"/>
  <c r="E14" i="28"/>
  <c r="D14" i="28"/>
  <c r="H14" i="28" s="1"/>
  <c r="O13" i="28"/>
  <c r="N13" i="28"/>
  <c r="M13" i="28"/>
  <c r="L13" i="28"/>
  <c r="K13" i="28"/>
  <c r="J13" i="28"/>
  <c r="I13" i="28"/>
  <c r="E13" i="28"/>
  <c r="D13" i="28"/>
  <c r="H13" i="28" s="1"/>
  <c r="O12" i="28"/>
  <c r="N12" i="28"/>
  <c r="M12" i="28"/>
  <c r="L12" i="28"/>
  <c r="K12" i="28"/>
  <c r="J12" i="28"/>
  <c r="I12" i="28"/>
  <c r="E12" i="28"/>
  <c r="D12" i="28"/>
  <c r="H12" i="28" s="1"/>
  <c r="O11" i="28"/>
  <c r="N11" i="28"/>
  <c r="M11" i="28"/>
  <c r="L11" i="28"/>
  <c r="K11" i="28"/>
  <c r="J11" i="28"/>
  <c r="I11" i="28"/>
  <c r="E11" i="28"/>
  <c r="D11" i="28"/>
  <c r="H11" i="28" s="1"/>
  <c r="O9" i="28"/>
  <c r="N9" i="28"/>
  <c r="M9" i="28"/>
  <c r="L9" i="28"/>
  <c r="K9" i="28"/>
  <c r="J9" i="28"/>
  <c r="I9" i="28"/>
  <c r="E9" i="28"/>
  <c r="D9" i="28"/>
  <c r="O8" i="28"/>
  <c r="N8" i="28"/>
  <c r="M8" i="28"/>
  <c r="L8" i="28"/>
  <c r="K8" i="28"/>
  <c r="J8" i="28"/>
  <c r="I8" i="28"/>
  <c r="E8" i="28"/>
  <c r="D8" i="28"/>
  <c r="H8" i="28" s="1"/>
  <c r="O7" i="28"/>
  <c r="N7" i="28"/>
  <c r="M7" i="28"/>
  <c r="L7" i="28"/>
  <c r="K7" i="28"/>
  <c r="J7" i="28"/>
  <c r="I7" i="28"/>
  <c r="E7" i="28"/>
  <c r="D7" i="28"/>
  <c r="H7" i="28" s="1"/>
  <c r="O6" i="28"/>
  <c r="N6" i="28"/>
  <c r="M6" i="28"/>
  <c r="L6" i="28"/>
  <c r="K6" i="28"/>
  <c r="J6" i="28"/>
  <c r="I6" i="28"/>
  <c r="E6" i="28"/>
  <c r="D6" i="28"/>
  <c r="H6" i="28" s="1"/>
  <c r="O5" i="28"/>
  <c r="O23" i="28" s="1"/>
  <c r="N5" i="28"/>
  <c r="N23" i="28" s="1"/>
  <c r="M5" i="28"/>
  <c r="M23" i="28" s="1"/>
  <c r="L5" i="28"/>
  <c r="L23" i="28" s="1"/>
  <c r="L24" i="28" s="1"/>
  <c r="K5" i="28"/>
  <c r="K23" i="28" s="1"/>
  <c r="K24" i="28" s="1"/>
  <c r="J5" i="28"/>
  <c r="J23" i="28" s="1"/>
  <c r="I5" i="28"/>
  <c r="I23" i="28" s="1"/>
  <c r="E5" i="28"/>
  <c r="E23" i="28" s="1"/>
  <c r="D5" i="28"/>
  <c r="O4" i="28"/>
  <c r="O27" i="28" s="1"/>
  <c r="N4" i="28"/>
  <c r="N27" i="28" s="1"/>
  <c r="M4" i="28"/>
  <c r="M27" i="28" s="1"/>
  <c r="L4" i="28"/>
  <c r="L27" i="28" s="1"/>
  <c r="K4" i="28"/>
  <c r="K27" i="28" s="1"/>
  <c r="J4" i="28"/>
  <c r="J27" i="28" s="1"/>
  <c r="I4" i="28"/>
  <c r="I27" i="28" s="1"/>
  <c r="E4" i="28"/>
  <c r="E27" i="28" s="1"/>
  <c r="D4" i="28"/>
  <c r="H3" i="28"/>
  <c r="O2" i="28"/>
  <c r="O20" i="28" s="1"/>
  <c r="N2" i="28"/>
  <c r="N20" i="28" s="1"/>
  <c r="M2" i="28"/>
  <c r="M20" i="28" s="1"/>
  <c r="L2" i="28"/>
  <c r="L20" i="28" s="1"/>
  <c r="K2" i="28"/>
  <c r="K20" i="28" s="1"/>
  <c r="J2" i="28"/>
  <c r="J20" i="28" s="1"/>
  <c r="I2" i="28"/>
  <c r="I20" i="28" s="1"/>
  <c r="E2" i="28"/>
  <c r="E20" i="28" s="1"/>
  <c r="D2" i="28"/>
  <c r="H2" i="28" s="1"/>
  <c r="O37" i="27"/>
  <c r="N37" i="27"/>
  <c r="M37" i="27"/>
  <c r="L37" i="27"/>
  <c r="K37" i="27"/>
  <c r="J37" i="27"/>
  <c r="I37" i="27"/>
  <c r="H37" i="27"/>
  <c r="E37" i="27"/>
  <c r="D37" i="27"/>
  <c r="O36" i="27"/>
  <c r="N36" i="27"/>
  <c r="M36" i="27"/>
  <c r="L36" i="27"/>
  <c r="K36" i="27"/>
  <c r="J36" i="27"/>
  <c r="I36" i="27"/>
  <c r="H36" i="27"/>
  <c r="E36" i="27"/>
  <c r="D36" i="27"/>
  <c r="O35" i="27"/>
  <c r="N35" i="27"/>
  <c r="M35" i="27"/>
  <c r="L35" i="27"/>
  <c r="K35" i="27"/>
  <c r="J35" i="27"/>
  <c r="I35" i="27"/>
  <c r="E35" i="27"/>
  <c r="D35" i="27"/>
  <c r="H35" i="27" s="1"/>
  <c r="O34" i="27"/>
  <c r="N34" i="27"/>
  <c r="M34" i="27"/>
  <c r="L34" i="27"/>
  <c r="K34" i="27"/>
  <c r="J34" i="27"/>
  <c r="I34" i="27"/>
  <c r="E34" i="27"/>
  <c r="D34" i="27"/>
  <c r="H34" i="27" s="1"/>
  <c r="O33" i="27"/>
  <c r="N33" i="27"/>
  <c r="M33" i="27"/>
  <c r="L33" i="27"/>
  <c r="K33" i="27"/>
  <c r="J33" i="27"/>
  <c r="I33" i="27"/>
  <c r="E33" i="27"/>
  <c r="D33" i="27"/>
  <c r="H33" i="27" s="1"/>
  <c r="O32" i="27"/>
  <c r="N32" i="27"/>
  <c r="M32" i="27"/>
  <c r="L32" i="27"/>
  <c r="K32" i="27"/>
  <c r="J32" i="27"/>
  <c r="I32" i="27"/>
  <c r="E32" i="27"/>
  <c r="D32" i="27"/>
  <c r="H32" i="27" s="1"/>
  <c r="O25" i="27"/>
  <c r="N25" i="27"/>
  <c r="M25" i="27"/>
  <c r="L25" i="27"/>
  <c r="K25" i="27"/>
  <c r="J25" i="27"/>
  <c r="I25" i="27"/>
  <c r="E25" i="27"/>
  <c r="D25" i="27"/>
  <c r="H25" i="27" s="1"/>
  <c r="H29" i="27" s="1"/>
  <c r="O21" i="27"/>
  <c r="N21" i="27"/>
  <c r="M21" i="27"/>
  <c r="L21" i="27"/>
  <c r="K21" i="27"/>
  <c r="J21" i="27"/>
  <c r="I21" i="27"/>
  <c r="E21" i="27"/>
  <c r="D21" i="27"/>
  <c r="H21" i="27" s="1"/>
  <c r="O16" i="27"/>
  <c r="N16" i="27"/>
  <c r="M16" i="27"/>
  <c r="L16" i="27"/>
  <c r="K16" i="27"/>
  <c r="J16" i="27"/>
  <c r="I16" i="27"/>
  <c r="E16" i="27"/>
  <c r="D16" i="27"/>
  <c r="H16" i="27" s="1"/>
  <c r="O15" i="27"/>
  <c r="N15" i="27"/>
  <c r="M15" i="27"/>
  <c r="L15" i="27"/>
  <c r="K15" i="27"/>
  <c r="J15" i="27"/>
  <c r="I15" i="27"/>
  <c r="E15" i="27"/>
  <c r="D15" i="27"/>
  <c r="H15" i="27" s="1"/>
  <c r="O14" i="27"/>
  <c r="N14" i="27"/>
  <c r="M14" i="27"/>
  <c r="L14" i="27"/>
  <c r="K14" i="27"/>
  <c r="J14" i="27"/>
  <c r="I14" i="27"/>
  <c r="E14" i="27"/>
  <c r="D14" i="27"/>
  <c r="H14" i="27" s="1"/>
  <c r="O13" i="27"/>
  <c r="N13" i="27"/>
  <c r="M13" i="27"/>
  <c r="L13" i="27"/>
  <c r="K13" i="27"/>
  <c r="J13" i="27"/>
  <c r="I13" i="27"/>
  <c r="E13" i="27"/>
  <c r="D13" i="27"/>
  <c r="H13" i="27" s="1"/>
  <c r="O12" i="27"/>
  <c r="N12" i="27"/>
  <c r="M12" i="27"/>
  <c r="L12" i="27"/>
  <c r="K12" i="27"/>
  <c r="J12" i="27"/>
  <c r="I12" i="27"/>
  <c r="E12" i="27"/>
  <c r="D12" i="27"/>
  <c r="H12" i="27" s="1"/>
  <c r="O11" i="27"/>
  <c r="N11" i="27"/>
  <c r="M11" i="27"/>
  <c r="L11" i="27"/>
  <c r="K11" i="27"/>
  <c r="J11" i="27"/>
  <c r="I11" i="27"/>
  <c r="E11" i="27"/>
  <c r="D11" i="27"/>
  <c r="H11" i="27" s="1"/>
  <c r="O9" i="27"/>
  <c r="N9" i="27"/>
  <c r="M9" i="27"/>
  <c r="L9" i="27"/>
  <c r="K9" i="27"/>
  <c r="J9" i="27"/>
  <c r="I9" i="27"/>
  <c r="E9" i="27"/>
  <c r="D9" i="27"/>
  <c r="O8" i="27"/>
  <c r="N8" i="27"/>
  <c r="M8" i="27"/>
  <c r="L8" i="27"/>
  <c r="K8" i="27"/>
  <c r="J8" i="27"/>
  <c r="I8" i="27"/>
  <c r="E8" i="27"/>
  <c r="D8" i="27"/>
  <c r="H8" i="27" s="1"/>
  <c r="O7" i="27"/>
  <c r="N7" i="27"/>
  <c r="M7" i="27"/>
  <c r="L7" i="27"/>
  <c r="K7" i="27"/>
  <c r="J7" i="27"/>
  <c r="I7" i="27"/>
  <c r="E7" i="27"/>
  <c r="D7" i="27"/>
  <c r="H7" i="27" s="1"/>
  <c r="O6" i="27"/>
  <c r="N6" i="27"/>
  <c r="M6" i="27"/>
  <c r="L6" i="27"/>
  <c r="K6" i="27"/>
  <c r="J6" i="27"/>
  <c r="I6" i="27"/>
  <c r="E6" i="27"/>
  <c r="D6" i="27"/>
  <c r="H6" i="27" s="1"/>
  <c r="O5" i="27"/>
  <c r="O23" i="27" s="1"/>
  <c r="N5" i="27"/>
  <c r="N23" i="27" s="1"/>
  <c r="M5" i="27"/>
  <c r="M23" i="27" s="1"/>
  <c r="L5" i="27"/>
  <c r="L23" i="27" s="1"/>
  <c r="L24" i="27" s="1"/>
  <c r="K5" i="27"/>
  <c r="K23" i="27" s="1"/>
  <c r="K24" i="27" s="1"/>
  <c r="J5" i="27"/>
  <c r="J23" i="27" s="1"/>
  <c r="I5" i="27"/>
  <c r="I23" i="27" s="1"/>
  <c r="E5" i="27"/>
  <c r="E23" i="27" s="1"/>
  <c r="D5" i="27"/>
  <c r="O4" i="27"/>
  <c r="O27" i="27" s="1"/>
  <c r="N4" i="27"/>
  <c r="N27" i="27" s="1"/>
  <c r="M4" i="27"/>
  <c r="M27" i="27" s="1"/>
  <c r="L4" i="27"/>
  <c r="L27" i="27" s="1"/>
  <c r="K4" i="27"/>
  <c r="K27" i="27" s="1"/>
  <c r="J4" i="27"/>
  <c r="J27" i="27" s="1"/>
  <c r="I4" i="27"/>
  <c r="I27" i="27" s="1"/>
  <c r="E4" i="27"/>
  <c r="E27" i="27" s="1"/>
  <c r="D4" i="27"/>
  <c r="H3" i="27"/>
  <c r="O2" i="27"/>
  <c r="O20" i="27" s="1"/>
  <c r="N2" i="27"/>
  <c r="N20" i="27" s="1"/>
  <c r="M2" i="27"/>
  <c r="M20" i="27" s="1"/>
  <c r="L2" i="27"/>
  <c r="L20" i="27" s="1"/>
  <c r="K2" i="27"/>
  <c r="K20" i="27" s="1"/>
  <c r="J2" i="27"/>
  <c r="J20" i="27" s="1"/>
  <c r="I2" i="27"/>
  <c r="I20" i="27" s="1"/>
  <c r="E2" i="27"/>
  <c r="E20" i="27" s="1"/>
  <c r="D2" i="27"/>
  <c r="M37" i="26"/>
  <c r="L37" i="26"/>
  <c r="K37" i="26"/>
  <c r="J37" i="26"/>
  <c r="I37" i="26"/>
  <c r="H37" i="26"/>
  <c r="E37" i="26"/>
  <c r="D37" i="26"/>
  <c r="M36" i="26"/>
  <c r="L36" i="26"/>
  <c r="K36" i="26"/>
  <c r="J36" i="26"/>
  <c r="I36" i="26"/>
  <c r="H36" i="26"/>
  <c r="E36" i="26"/>
  <c r="D36" i="26"/>
  <c r="M35" i="26"/>
  <c r="L35" i="26"/>
  <c r="K35" i="26"/>
  <c r="J35" i="26"/>
  <c r="I35" i="26"/>
  <c r="E35" i="26"/>
  <c r="D35" i="26"/>
  <c r="H35" i="26" s="1"/>
  <c r="M34" i="26"/>
  <c r="L34" i="26"/>
  <c r="K34" i="26"/>
  <c r="J34" i="26"/>
  <c r="I34" i="26"/>
  <c r="E34" i="26"/>
  <c r="D34" i="26"/>
  <c r="H34" i="26" s="1"/>
  <c r="M33" i="26"/>
  <c r="L33" i="26"/>
  <c r="K33" i="26"/>
  <c r="J33" i="26"/>
  <c r="I33" i="26"/>
  <c r="E33" i="26"/>
  <c r="D33" i="26"/>
  <c r="H33" i="26" s="1"/>
  <c r="M32" i="26"/>
  <c r="L32" i="26"/>
  <c r="K32" i="26"/>
  <c r="J32" i="26"/>
  <c r="I32" i="26"/>
  <c r="E32" i="26"/>
  <c r="D32" i="26"/>
  <c r="H32" i="26" s="1"/>
  <c r="M25" i="26"/>
  <c r="L25" i="26"/>
  <c r="K25" i="26"/>
  <c r="J25" i="26"/>
  <c r="I25" i="26"/>
  <c r="E25" i="26"/>
  <c r="D25" i="26"/>
  <c r="H25" i="26" s="1"/>
  <c r="H29" i="26" s="1"/>
  <c r="M21" i="26"/>
  <c r="L21" i="26"/>
  <c r="K21" i="26"/>
  <c r="J21" i="26"/>
  <c r="I21" i="26"/>
  <c r="E21" i="26"/>
  <c r="D21" i="26"/>
  <c r="M16" i="26"/>
  <c r="L16" i="26"/>
  <c r="K16" i="26"/>
  <c r="J16" i="26"/>
  <c r="I16" i="26"/>
  <c r="E16" i="26"/>
  <c r="D16" i="26"/>
  <c r="H16" i="26" s="1"/>
  <c r="M15" i="26"/>
  <c r="L15" i="26"/>
  <c r="K15" i="26"/>
  <c r="J15" i="26"/>
  <c r="I15" i="26"/>
  <c r="E15" i="26"/>
  <c r="D15" i="26"/>
  <c r="H15" i="26" s="1"/>
  <c r="M14" i="26"/>
  <c r="L14" i="26"/>
  <c r="K14" i="26"/>
  <c r="J14" i="26"/>
  <c r="I14" i="26"/>
  <c r="E14" i="26"/>
  <c r="D14" i="26"/>
  <c r="H14" i="26" s="1"/>
  <c r="M13" i="26"/>
  <c r="L13" i="26"/>
  <c r="K13" i="26"/>
  <c r="J13" i="26"/>
  <c r="I13" i="26"/>
  <c r="E13" i="26"/>
  <c r="D13" i="26"/>
  <c r="H13" i="26" s="1"/>
  <c r="M12" i="26"/>
  <c r="L12" i="26"/>
  <c r="K12" i="26"/>
  <c r="J12" i="26"/>
  <c r="I12" i="26"/>
  <c r="E12" i="26"/>
  <c r="D12" i="26"/>
  <c r="H12" i="26" s="1"/>
  <c r="M11" i="26"/>
  <c r="L11" i="26"/>
  <c r="K11" i="26"/>
  <c r="J11" i="26"/>
  <c r="I11" i="26"/>
  <c r="E11" i="26"/>
  <c r="D11" i="26"/>
  <c r="H11" i="26" s="1"/>
  <c r="M9" i="26"/>
  <c r="L9" i="26"/>
  <c r="K9" i="26"/>
  <c r="J9" i="26"/>
  <c r="I9" i="26"/>
  <c r="E9" i="26"/>
  <c r="D9" i="26"/>
  <c r="M8" i="26"/>
  <c r="L8" i="26"/>
  <c r="K8" i="26"/>
  <c r="J8" i="26"/>
  <c r="I8" i="26"/>
  <c r="E8" i="26"/>
  <c r="D8" i="26"/>
  <c r="H8" i="26" s="1"/>
  <c r="M7" i="26"/>
  <c r="L7" i="26"/>
  <c r="K7" i="26"/>
  <c r="J7" i="26"/>
  <c r="I7" i="26"/>
  <c r="E7" i="26"/>
  <c r="D7" i="26"/>
  <c r="H7" i="26" s="1"/>
  <c r="M6" i="26"/>
  <c r="L6" i="26"/>
  <c r="K6" i="26"/>
  <c r="J6" i="26"/>
  <c r="I6" i="26"/>
  <c r="E6" i="26"/>
  <c r="D6" i="26"/>
  <c r="H6" i="26" s="1"/>
  <c r="M5" i="26"/>
  <c r="M23" i="26" s="1"/>
  <c r="L5" i="26"/>
  <c r="L23" i="26" s="1"/>
  <c r="L24" i="26" s="1"/>
  <c r="K5" i="26"/>
  <c r="K23" i="26" s="1"/>
  <c r="K24" i="26" s="1"/>
  <c r="J5" i="26"/>
  <c r="J23" i="26" s="1"/>
  <c r="I5" i="26"/>
  <c r="I23" i="26" s="1"/>
  <c r="E5" i="26"/>
  <c r="E23" i="26" s="1"/>
  <c r="D5" i="26"/>
  <c r="M4" i="26"/>
  <c r="M27" i="26" s="1"/>
  <c r="L4" i="26"/>
  <c r="L27" i="26" s="1"/>
  <c r="K4" i="26"/>
  <c r="K27" i="26" s="1"/>
  <c r="J4" i="26"/>
  <c r="J27" i="26" s="1"/>
  <c r="I4" i="26"/>
  <c r="I27" i="26" s="1"/>
  <c r="E4" i="26"/>
  <c r="E27" i="26" s="1"/>
  <c r="D4" i="26"/>
  <c r="H3" i="26"/>
  <c r="M2" i="26"/>
  <c r="M20" i="26" s="1"/>
  <c r="L2" i="26"/>
  <c r="L20" i="26" s="1"/>
  <c r="K2" i="26"/>
  <c r="K20" i="26" s="1"/>
  <c r="J2" i="26"/>
  <c r="J20" i="26" s="1"/>
  <c r="I2" i="26"/>
  <c r="I20" i="26" s="1"/>
  <c r="E2" i="26"/>
  <c r="E20" i="26" s="1"/>
  <c r="D2" i="26"/>
  <c r="H2" i="26" s="1"/>
  <c r="O37" i="25"/>
  <c r="N37" i="25"/>
  <c r="M37" i="25"/>
  <c r="L37" i="25"/>
  <c r="K37" i="25"/>
  <c r="J37" i="25"/>
  <c r="I37" i="25"/>
  <c r="H37" i="25"/>
  <c r="E37" i="25"/>
  <c r="D37" i="25"/>
  <c r="O36" i="25"/>
  <c r="N36" i="25"/>
  <c r="M36" i="25"/>
  <c r="L36" i="25"/>
  <c r="K36" i="25"/>
  <c r="J36" i="25"/>
  <c r="I36" i="25"/>
  <c r="H36" i="25"/>
  <c r="E36" i="25"/>
  <c r="D36" i="25"/>
  <c r="O35" i="25"/>
  <c r="N35" i="25"/>
  <c r="M35" i="25"/>
  <c r="L35" i="25"/>
  <c r="K35" i="25"/>
  <c r="J35" i="25"/>
  <c r="I35" i="25"/>
  <c r="E35" i="25"/>
  <c r="D35" i="25"/>
  <c r="H35" i="25" s="1"/>
  <c r="O34" i="25"/>
  <c r="N34" i="25"/>
  <c r="M34" i="25"/>
  <c r="L34" i="25"/>
  <c r="K34" i="25"/>
  <c r="J34" i="25"/>
  <c r="I34" i="25"/>
  <c r="E34" i="25"/>
  <c r="D34" i="25"/>
  <c r="H34" i="25" s="1"/>
  <c r="O33" i="25"/>
  <c r="N33" i="25"/>
  <c r="M33" i="25"/>
  <c r="L33" i="25"/>
  <c r="K33" i="25"/>
  <c r="J33" i="25"/>
  <c r="I33" i="25"/>
  <c r="E33" i="25"/>
  <c r="D33" i="25"/>
  <c r="H33" i="25" s="1"/>
  <c r="O32" i="25"/>
  <c r="N32" i="25"/>
  <c r="M32" i="25"/>
  <c r="L32" i="25"/>
  <c r="K32" i="25"/>
  <c r="J32" i="25"/>
  <c r="I32" i="25"/>
  <c r="E32" i="25"/>
  <c r="D32" i="25"/>
  <c r="H32" i="25" s="1"/>
  <c r="O25" i="25"/>
  <c r="N25" i="25"/>
  <c r="M25" i="25"/>
  <c r="L25" i="25"/>
  <c r="K25" i="25"/>
  <c r="J25" i="25"/>
  <c r="I25" i="25"/>
  <c r="E25" i="25"/>
  <c r="D25" i="25"/>
  <c r="H25" i="25" s="1"/>
  <c r="H29" i="25" s="1"/>
  <c r="O21" i="25"/>
  <c r="N21" i="25"/>
  <c r="M21" i="25"/>
  <c r="L21" i="25"/>
  <c r="K21" i="25"/>
  <c r="J21" i="25"/>
  <c r="I21" i="25"/>
  <c r="E21" i="25"/>
  <c r="D21" i="25"/>
  <c r="H21" i="25" s="1"/>
  <c r="O16" i="25"/>
  <c r="N16" i="25"/>
  <c r="M16" i="25"/>
  <c r="L16" i="25"/>
  <c r="K16" i="25"/>
  <c r="J16" i="25"/>
  <c r="I16" i="25"/>
  <c r="E16" i="25"/>
  <c r="D16" i="25"/>
  <c r="H16" i="25" s="1"/>
  <c r="O15" i="25"/>
  <c r="N15" i="25"/>
  <c r="M15" i="25"/>
  <c r="L15" i="25"/>
  <c r="K15" i="25"/>
  <c r="J15" i="25"/>
  <c r="I15" i="25"/>
  <c r="E15" i="25"/>
  <c r="D15" i="25"/>
  <c r="H15" i="25" s="1"/>
  <c r="O14" i="25"/>
  <c r="N14" i="25"/>
  <c r="M14" i="25"/>
  <c r="L14" i="25"/>
  <c r="K14" i="25"/>
  <c r="J14" i="25"/>
  <c r="I14" i="25"/>
  <c r="E14" i="25"/>
  <c r="D14" i="25"/>
  <c r="H14" i="25" s="1"/>
  <c r="O13" i="25"/>
  <c r="N13" i="25"/>
  <c r="M13" i="25"/>
  <c r="L13" i="25"/>
  <c r="K13" i="25"/>
  <c r="J13" i="25"/>
  <c r="I13" i="25"/>
  <c r="E13" i="25"/>
  <c r="D13" i="25"/>
  <c r="H13" i="25" s="1"/>
  <c r="O12" i="25"/>
  <c r="N12" i="25"/>
  <c r="M12" i="25"/>
  <c r="L12" i="25"/>
  <c r="K12" i="25"/>
  <c r="J12" i="25"/>
  <c r="I12" i="25"/>
  <c r="E12" i="25"/>
  <c r="D12" i="25"/>
  <c r="H12" i="25" s="1"/>
  <c r="O11" i="25"/>
  <c r="N11" i="25"/>
  <c r="M11" i="25"/>
  <c r="L11" i="25"/>
  <c r="K11" i="25"/>
  <c r="J11" i="25"/>
  <c r="I11" i="25"/>
  <c r="E11" i="25"/>
  <c r="D11" i="25"/>
  <c r="H11" i="25" s="1"/>
  <c r="O9" i="25"/>
  <c r="N9" i="25"/>
  <c r="M9" i="25"/>
  <c r="L9" i="25"/>
  <c r="K9" i="25"/>
  <c r="J9" i="25"/>
  <c r="I9" i="25"/>
  <c r="E9" i="25"/>
  <c r="D9" i="25"/>
  <c r="O8" i="25"/>
  <c r="N8" i="25"/>
  <c r="M8" i="25"/>
  <c r="L8" i="25"/>
  <c r="K8" i="25"/>
  <c r="J8" i="25"/>
  <c r="I8" i="25"/>
  <c r="E8" i="25"/>
  <c r="D8" i="25"/>
  <c r="H8" i="25" s="1"/>
  <c r="O7" i="25"/>
  <c r="N7" i="25"/>
  <c r="M7" i="25"/>
  <c r="L7" i="25"/>
  <c r="K7" i="25"/>
  <c r="J7" i="25"/>
  <c r="I7" i="25"/>
  <c r="E7" i="25"/>
  <c r="D7" i="25"/>
  <c r="H7" i="25" s="1"/>
  <c r="O6" i="25"/>
  <c r="N6" i="25"/>
  <c r="M6" i="25"/>
  <c r="L6" i="25"/>
  <c r="K6" i="25"/>
  <c r="J6" i="25"/>
  <c r="I6" i="25"/>
  <c r="E6" i="25"/>
  <c r="D6" i="25"/>
  <c r="H6" i="25" s="1"/>
  <c r="O5" i="25"/>
  <c r="O23" i="25" s="1"/>
  <c r="N5" i="25"/>
  <c r="N23" i="25" s="1"/>
  <c r="M5" i="25"/>
  <c r="M23" i="25" s="1"/>
  <c r="L5" i="25"/>
  <c r="L23" i="25" s="1"/>
  <c r="L24" i="25" s="1"/>
  <c r="K5" i="25"/>
  <c r="K23" i="25" s="1"/>
  <c r="K24" i="25" s="1"/>
  <c r="J5" i="25"/>
  <c r="J23" i="25" s="1"/>
  <c r="I5" i="25"/>
  <c r="I23" i="25" s="1"/>
  <c r="E5" i="25"/>
  <c r="E23" i="25" s="1"/>
  <c r="D5" i="25"/>
  <c r="O4" i="25"/>
  <c r="O27" i="25" s="1"/>
  <c r="N4" i="25"/>
  <c r="N27" i="25" s="1"/>
  <c r="M4" i="25"/>
  <c r="M27" i="25" s="1"/>
  <c r="L4" i="25"/>
  <c r="L27" i="25" s="1"/>
  <c r="K4" i="25"/>
  <c r="K27" i="25" s="1"/>
  <c r="J4" i="25"/>
  <c r="J27" i="25" s="1"/>
  <c r="I4" i="25"/>
  <c r="I27" i="25" s="1"/>
  <c r="E4" i="25"/>
  <c r="E27" i="25" s="1"/>
  <c r="D4" i="25"/>
  <c r="H3" i="25"/>
  <c r="O2" i="25"/>
  <c r="O20" i="25" s="1"/>
  <c r="N2" i="25"/>
  <c r="N20" i="25" s="1"/>
  <c r="M2" i="25"/>
  <c r="M20" i="25" s="1"/>
  <c r="L2" i="25"/>
  <c r="L20" i="25" s="1"/>
  <c r="K2" i="25"/>
  <c r="K20" i="25" s="1"/>
  <c r="J2" i="25"/>
  <c r="J20" i="25" s="1"/>
  <c r="I2" i="25"/>
  <c r="I20" i="25" s="1"/>
  <c r="E2" i="25"/>
  <c r="E20" i="25" s="1"/>
  <c r="D2" i="25"/>
  <c r="O37" i="24"/>
  <c r="N37" i="24"/>
  <c r="M37" i="24"/>
  <c r="L37" i="24"/>
  <c r="K37" i="24"/>
  <c r="J37" i="24"/>
  <c r="I37" i="24"/>
  <c r="H37" i="24"/>
  <c r="E37" i="24"/>
  <c r="D37" i="24"/>
  <c r="O36" i="24"/>
  <c r="N36" i="24"/>
  <c r="M36" i="24"/>
  <c r="L36" i="24"/>
  <c r="K36" i="24"/>
  <c r="J36" i="24"/>
  <c r="I36" i="24"/>
  <c r="H36" i="24"/>
  <c r="E36" i="24"/>
  <c r="D36" i="24"/>
  <c r="O35" i="24"/>
  <c r="N35" i="24"/>
  <c r="M35" i="24"/>
  <c r="L35" i="24"/>
  <c r="K35" i="24"/>
  <c r="J35" i="24"/>
  <c r="I35" i="24"/>
  <c r="E35" i="24"/>
  <c r="D35" i="24"/>
  <c r="H35" i="24" s="1"/>
  <c r="O34" i="24"/>
  <c r="N34" i="24"/>
  <c r="M34" i="24"/>
  <c r="L34" i="24"/>
  <c r="K34" i="24"/>
  <c r="J34" i="24"/>
  <c r="I34" i="24"/>
  <c r="E34" i="24"/>
  <c r="D34" i="24"/>
  <c r="H34" i="24" s="1"/>
  <c r="O33" i="24"/>
  <c r="N33" i="24"/>
  <c r="M33" i="24"/>
  <c r="L33" i="24"/>
  <c r="K33" i="24"/>
  <c r="J33" i="24"/>
  <c r="I33" i="24"/>
  <c r="E33" i="24"/>
  <c r="D33" i="24"/>
  <c r="H33" i="24" s="1"/>
  <c r="O32" i="24"/>
  <c r="N32" i="24"/>
  <c r="M32" i="24"/>
  <c r="L32" i="24"/>
  <c r="K32" i="24"/>
  <c r="J32" i="24"/>
  <c r="I32" i="24"/>
  <c r="E32" i="24"/>
  <c r="D32" i="24"/>
  <c r="H32" i="24" s="1"/>
  <c r="O25" i="24"/>
  <c r="N25" i="24"/>
  <c r="M25" i="24"/>
  <c r="L25" i="24"/>
  <c r="K25" i="24"/>
  <c r="J25" i="24"/>
  <c r="I25" i="24"/>
  <c r="E25" i="24"/>
  <c r="D25" i="24"/>
  <c r="H25" i="24" s="1"/>
  <c r="H29" i="24" s="1"/>
  <c r="O21" i="24"/>
  <c r="N21" i="24"/>
  <c r="M21" i="24"/>
  <c r="L21" i="24"/>
  <c r="K21" i="24"/>
  <c r="J21" i="24"/>
  <c r="I21" i="24"/>
  <c r="E21" i="24"/>
  <c r="D21" i="24"/>
  <c r="H21" i="24" s="1"/>
  <c r="O16" i="24"/>
  <c r="N16" i="24"/>
  <c r="M16" i="24"/>
  <c r="L16" i="24"/>
  <c r="K16" i="24"/>
  <c r="J16" i="24"/>
  <c r="I16" i="24"/>
  <c r="E16" i="24"/>
  <c r="D16" i="24"/>
  <c r="H16" i="24" s="1"/>
  <c r="O15" i="24"/>
  <c r="N15" i="24"/>
  <c r="M15" i="24"/>
  <c r="L15" i="24"/>
  <c r="K15" i="24"/>
  <c r="J15" i="24"/>
  <c r="I15" i="24"/>
  <c r="E15" i="24"/>
  <c r="D15" i="24"/>
  <c r="H15" i="24" s="1"/>
  <c r="O14" i="24"/>
  <c r="N14" i="24"/>
  <c r="M14" i="24"/>
  <c r="L14" i="24"/>
  <c r="K14" i="24"/>
  <c r="J14" i="24"/>
  <c r="I14" i="24"/>
  <c r="E14" i="24"/>
  <c r="D14" i="24"/>
  <c r="H14" i="24" s="1"/>
  <c r="O13" i="24"/>
  <c r="N13" i="24"/>
  <c r="M13" i="24"/>
  <c r="L13" i="24"/>
  <c r="K13" i="24"/>
  <c r="J13" i="24"/>
  <c r="I13" i="24"/>
  <c r="E13" i="24"/>
  <c r="D13" i="24"/>
  <c r="H13" i="24" s="1"/>
  <c r="O12" i="24"/>
  <c r="N12" i="24"/>
  <c r="M12" i="24"/>
  <c r="L12" i="24"/>
  <c r="K12" i="24"/>
  <c r="J12" i="24"/>
  <c r="I12" i="24"/>
  <c r="E12" i="24"/>
  <c r="D12" i="24"/>
  <c r="H12" i="24" s="1"/>
  <c r="O11" i="24"/>
  <c r="N11" i="24"/>
  <c r="M11" i="24"/>
  <c r="L11" i="24"/>
  <c r="K11" i="24"/>
  <c r="J11" i="24"/>
  <c r="I11" i="24"/>
  <c r="E11" i="24"/>
  <c r="D11" i="24"/>
  <c r="H11" i="24" s="1"/>
  <c r="O9" i="24"/>
  <c r="N9" i="24"/>
  <c r="M9" i="24"/>
  <c r="L9" i="24"/>
  <c r="K9" i="24"/>
  <c r="J9" i="24"/>
  <c r="I9" i="24"/>
  <c r="E9" i="24"/>
  <c r="D9" i="24"/>
  <c r="O8" i="24"/>
  <c r="N8" i="24"/>
  <c r="M8" i="24"/>
  <c r="L8" i="24"/>
  <c r="K8" i="24"/>
  <c r="J8" i="24"/>
  <c r="I8" i="24"/>
  <c r="E8" i="24"/>
  <c r="D8" i="24"/>
  <c r="H8" i="24" s="1"/>
  <c r="O7" i="24"/>
  <c r="N7" i="24"/>
  <c r="M7" i="24"/>
  <c r="L7" i="24"/>
  <c r="K7" i="24"/>
  <c r="J7" i="24"/>
  <c r="I7" i="24"/>
  <c r="E7" i="24"/>
  <c r="D7" i="24"/>
  <c r="H7" i="24" s="1"/>
  <c r="O6" i="24"/>
  <c r="N6" i="24"/>
  <c r="M6" i="24"/>
  <c r="L6" i="24"/>
  <c r="K6" i="24"/>
  <c r="J6" i="24"/>
  <c r="I6" i="24"/>
  <c r="E6" i="24"/>
  <c r="D6" i="24"/>
  <c r="H6" i="24" s="1"/>
  <c r="O5" i="24"/>
  <c r="O23" i="24" s="1"/>
  <c r="N5" i="24"/>
  <c r="N23" i="24" s="1"/>
  <c r="M5" i="24"/>
  <c r="M23" i="24" s="1"/>
  <c r="L5" i="24"/>
  <c r="L23" i="24" s="1"/>
  <c r="L24" i="24" s="1"/>
  <c r="K5" i="24"/>
  <c r="K23" i="24" s="1"/>
  <c r="K24" i="24" s="1"/>
  <c r="J5" i="24"/>
  <c r="J23" i="24" s="1"/>
  <c r="I5" i="24"/>
  <c r="I23" i="24" s="1"/>
  <c r="E5" i="24"/>
  <c r="E23" i="24" s="1"/>
  <c r="D5" i="24"/>
  <c r="O4" i="24"/>
  <c r="O27" i="24" s="1"/>
  <c r="N4" i="24"/>
  <c r="N27" i="24" s="1"/>
  <c r="M4" i="24"/>
  <c r="M27" i="24" s="1"/>
  <c r="L4" i="24"/>
  <c r="L27" i="24" s="1"/>
  <c r="K4" i="24"/>
  <c r="K27" i="24" s="1"/>
  <c r="J4" i="24"/>
  <c r="J27" i="24" s="1"/>
  <c r="I4" i="24"/>
  <c r="I27" i="24" s="1"/>
  <c r="E4" i="24"/>
  <c r="E27" i="24" s="1"/>
  <c r="D4" i="24"/>
  <c r="H3" i="24"/>
  <c r="O2" i="24"/>
  <c r="O20" i="24" s="1"/>
  <c r="N2" i="24"/>
  <c r="N20" i="24" s="1"/>
  <c r="M2" i="24"/>
  <c r="M20" i="24" s="1"/>
  <c r="L2" i="24"/>
  <c r="L20" i="24" s="1"/>
  <c r="K2" i="24"/>
  <c r="K20" i="24" s="1"/>
  <c r="J2" i="24"/>
  <c r="J20" i="24" s="1"/>
  <c r="I2" i="24"/>
  <c r="I20" i="24" s="1"/>
  <c r="E2" i="24"/>
  <c r="E20" i="24" s="1"/>
  <c r="D2" i="24"/>
  <c r="O37" i="23"/>
  <c r="N37" i="23"/>
  <c r="M37" i="23"/>
  <c r="L37" i="23"/>
  <c r="K37" i="23"/>
  <c r="J37" i="23"/>
  <c r="I37" i="23"/>
  <c r="H37" i="23"/>
  <c r="E37" i="23"/>
  <c r="D37" i="23"/>
  <c r="O36" i="23"/>
  <c r="N36" i="23"/>
  <c r="M36" i="23"/>
  <c r="L36" i="23"/>
  <c r="K36" i="23"/>
  <c r="J36" i="23"/>
  <c r="I36" i="23"/>
  <c r="H36" i="23"/>
  <c r="E36" i="23"/>
  <c r="D36" i="23"/>
  <c r="O35" i="23"/>
  <c r="N35" i="23"/>
  <c r="M35" i="23"/>
  <c r="L35" i="23"/>
  <c r="K35" i="23"/>
  <c r="J35" i="23"/>
  <c r="I35" i="23"/>
  <c r="E35" i="23"/>
  <c r="D35" i="23"/>
  <c r="H35" i="23" s="1"/>
  <c r="O34" i="23"/>
  <c r="N34" i="23"/>
  <c r="M34" i="23"/>
  <c r="L34" i="23"/>
  <c r="K34" i="23"/>
  <c r="J34" i="23"/>
  <c r="I34" i="23"/>
  <c r="E34" i="23"/>
  <c r="D34" i="23"/>
  <c r="H34" i="23" s="1"/>
  <c r="O33" i="23"/>
  <c r="N33" i="23"/>
  <c r="M33" i="23"/>
  <c r="L33" i="23"/>
  <c r="K33" i="23"/>
  <c r="J33" i="23"/>
  <c r="I33" i="23"/>
  <c r="E33" i="23"/>
  <c r="D33" i="23"/>
  <c r="H33" i="23" s="1"/>
  <c r="O32" i="23"/>
  <c r="N32" i="23"/>
  <c r="M32" i="23"/>
  <c r="L32" i="23"/>
  <c r="K32" i="23"/>
  <c r="J32" i="23"/>
  <c r="I32" i="23"/>
  <c r="E32" i="23"/>
  <c r="D32" i="23"/>
  <c r="H32" i="23" s="1"/>
  <c r="O25" i="23"/>
  <c r="N25" i="23"/>
  <c r="M25" i="23"/>
  <c r="L25" i="23"/>
  <c r="K25" i="23"/>
  <c r="J25" i="23"/>
  <c r="I25" i="23"/>
  <c r="E25" i="23"/>
  <c r="D25" i="23"/>
  <c r="H25" i="23" s="1"/>
  <c r="H29" i="23" s="1"/>
  <c r="O21" i="23"/>
  <c r="N21" i="23"/>
  <c r="M21" i="23"/>
  <c r="L21" i="23"/>
  <c r="K21" i="23"/>
  <c r="J21" i="23"/>
  <c r="I21" i="23"/>
  <c r="E21" i="23"/>
  <c r="D21" i="23"/>
  <c r="H21" i="23" s="1"/>
  <c r="O16" i="23"/>
  <c r="N16" i="23"/>
  <c r="M16" i="23"/>
  <c r="L16" i="23"/>
  <c r="K16" i="23"/>
  <c r="J16" i="23"/>
  <c r="I16" i="23"/>
  <c r="E16" i="23"/>
  <c r="D16" i="23"/>
  <c r="H16" i="23" s="1"/>
  <c r="O15" i="23"/>
  <c r="N15" i="23"/>
  <c r="M15" i="23"/>
  <c r="L15" i="23"/>
  <c r="K15" i="23"/>
  <c r="J15" i="23"/>
  <c r="I15" i="23"/>
  <c r="E15" i="23"/>
  <c r="D15" i="23"/>
  <c r="H15" i="23" s="1"/>
  <c r="O14" i="23"/>
  <c r="N14" i="23"/>
  <c r="M14" i="23"/>
  <c r="L14" i="23"/>
  <c r="K14" i="23"/>
  <c r="J14" i="23"/>
  <c r="I14" i="23"/>
  <c r="E14" i="23"/>
  <c r="D14" i="23"/>
  <c r="H14" i="23" s="1"/>
  <c r="O13" i="23"/>
  <c r="N13" i="23"/>
  <c r="M13" i="23"/>
  <c r="L13" i="23"/>
  <c r="K13" i="23"/>
  <c r="J13" i="23"/>
  <c r="I13" i="23"/>
  <c r="E13" i="23"/>
  <c r="D13" i="23"/>
  <c r="H13" i="23" s="1"/>
  <c r="O12" i="23"/>
  <c r="N12" i="23"/>
  <c r="M12" i="23"/>
  <c r="L12" i="23"/>
  <c r="K12" i="23"/>
  <c r="J12" i="23"/>
  <c r="I12" i="23"/>
  <c r="E12" i="23"/>
  <c r="D12" i="23"/>
  <c r="H12" i="23" s="1"/>
  <c r="O11" i="23"/>
  <c r="N11" i="23"/>
  <c r="M11" i="23"/>
  <c r="L11" i="23"/>
  <c r="K11" i="23"/>
  <c r="J11" i="23"/>
  <c r="I11" i="23"/>
  <c r="E11" i="23"/>
  <c r="D11" i="23"/>
  <c r="H11" i="23" s="1"/>
  <c r="O9" i="23"/>
  <c r="N9" i="23"/>
  <c r="M9" i="23"/>
  <c r="L9" i="23"/>
  <c r="K9" i="23"/>
  <c r="J9" i="23"/>
  <c r="I9" i="23"/>
  <c r="E9" i="23"/>
  <c r="D9" i="23"/>
  <c r="O8" i="23"/>
  <c r="N8" i="23"/>
  <c r="M8" i="23"/>
  <c r="L8" i="23"/>
  <c r="K8" i="23"/>
  <c r="J8" i="23"/>
  <c r="I8" i="23"/>
  <c r="E8" i="23"/>
  <c r="D8" i="23"/>
  <c r="H8" i="23" s="1"/>
  <c r="O7" i="23"/>
  <c r="N7" i="23"/>
  <c r="M7" i="23"/>
  <c r="L7" i="23"/>
  <c r="K7" i="23"/>
  <c r="J7" i="23"/>
  <c r="I7" i="23"/>
  <c r="E7" i="23"/>
  <c r="D7" i="23"/>
  <c r="H7" i="23" s="1"/>
  <c r="O6" i="23"/>
  <c r="N6" i="23"/>
  <c r="M6" i="23"/>
  <c r="L6" i="23"/>
  <c r="K6" i="23"/>
  <c r="J6" i="23"/>
  <c r="I6" i="23"/>
  <c r="E6" i="23"/>
  <c r="D6" i="23"/>
  <c r="H6" i="23" s="1"/>
  <c r="O5" i="23"/>
  <c r="O23" i="23" s="1"/>
  <c r="N5" i="23"/>
  <c r="N23" i="23" s="1"/>
  <c r="M5" i="23"/>
  <c r="M23" i="23" s="1"/>
  <c r="L5" i="23"/>
  <c r="L23" i="23" s="1"/>
  <c r="L24" i="23" s="1"/>
  <c r="K5" i="23"/>
  <c r="K23" i="23" s="1"/>
  <c r="K24" i="23" s="1"/>
  <c r="J5" i="23"/>
  <c r="J23" i="23" s="1"/>
  <c r="I5" i="23"/>
  <c r="I23" i="23" s="1"/>
  <c r="E5" i="23"/>
  <c r="E23" i="23" s="1"/>
  <c r="D5" i="23"/>
  <c r="O4" i="23"/>
  <c r="O27" i="23" s="1"/>
  <c r="N4" i="23"/>
  <c r="N27" i="23" s="1"/>
  <c r="M4" i="23"/>
  <c r="M27" i="23" s="1"/>
  <c r="L4" i="23"/>
  <c r="L27" i="23" s="1"/>
  <c r="K4" i="23"/>
  <c r="K27" i="23" s="1"/>
  <c r="J4" i="23"/>
  <c r="J27" i="23" s="1"/>
  <c r="I4" i="23"/>
  <c r="I27" i="23" s="1"/>
  <c r="E4" i="23"/>
  <c r="E27" i="23" s="1"/>
  <c r="D4" i="23"/>
  <c r="H3" i="23"/>
  <c r="O2" i="23"/>
  <c r="O20" i="23" s="1"/>
  <c r="N2" i="23"/>
  <c r="N20" i="23" s="1"/>
  <c r="M2" i="23"/>
  <c r="M20" i="23" s="1"/>
  <c r="L2" i="23"/>
  <c r="L20" i="23" s="1"/>
  <c r="K2" i="23"/>
  <c r="K20" i="23" s="1"/>
  <c r="J2" i="23"/>
  <c r="J20" i="23" s="1"/>
  <c r="I2" i="23"/>
  <c r="I20" i="23" s="1"/>
  <c r="E2" i="23"/>
  <c r="E20" i="23" s="1"/>
  <c r="D2" i="23"/>
  <c r="O37" i="22"/>
  <c r="N37" i="22"/>
  <c r="M37" i="22"/>
  <c r="L37" i="22"/>
  <c r="K37" i="22"/>
  <c r="J37" i="22"/>
  <c r="I37" i="22"/>
  <c r="H37" i="22"/>
  <c r="E37" i="22"/>
  <c r="D37" i="22"/>
  <c r="O36" i="22"/>
  <c r="N36" i="22"/>
  <c r="M36" i="22"/>
  <c r="L36" i="22"/>
  <c r="K36" i="22"/>
  <c r="J36" i="22"/>
  <c r="I36" i="22"/>
  <c r="H36" i="22"/>
  <c r="E36" i="22"/>
  <c r="D36" i="22"/>
  <c r="O35" i="22"/>
  <c r="N35" i="22"/>
  <c r="M35" i="22"/>
  <c r="L35" i="22"/>
  <c r="K35" i="22"/>
  <c r="J35" i="22"/>
  <c r="I35" i="22"/>
  <c r="E35" i="22"/>
  <c r="D35" i="22"/>
  <c r="H35" i="22" s="1"/>
  <c r="O34" i="22"/>
  <c r="N34" i="22"/>
  <c r="M34" i="22"/>
  <c r="L34" i="22"/>
  <c r="K34" i="22"/>
  <c r="J34" i="22"/>
  <c r="I34" i="22"/>
  <c r="E34" i="22"/>
  <c r="D34" i="22"/>
  <c r="H34" i="22" s="1"/>
  <c r="O33" i="22"/>
  <c r="N33" i="22"/>
  <c r="M33" i="22"/>
  <c r="L33" i="22"/>
  <c r="K33" i="22"/>
  <c r="J33" i="22"/>
  <c r="I33" i="22"/>
  <c r="E33" i="22"/>
  <c r="D33" i="22"/>
  <c r="H33" i="22" s="1"/>
  <c r="O32" i="22"/>
  <c r="N32" i="22"/>
  <c r="M32" i="22"/>
  <c r="L32" i="22"/>
  <c r="K32" i="22"/>
  <c r="J32" i="22"/>
  <c r="I32" i="22"/>
  <c r="E32" i="22"/>
  <c r="D32" i="22"/>
  <c r="H32" i="22" s="1"/>
  <c r="O25" i="22"/>
  <c r="N25" i="22"/>
  <c r="M25" i="22"/>
  <c r="L25" i="22"/>
  <c r="K25" i="22"/>
  <c r="J25" i="22"/>
  <c r="I25" i="22"/>
  <c r="E25" i="22"/>
  <c r="D25" i="22"/>
  <c r="H25" i="22" s="1"/>
  <c r="H29" i="22" s="1"/>
  <c r="O21" i="22"/>
  <c r="N21" i="22"/>
  <c r="M21" i="22"/>
  <c r="L21" i="22"/>
  <c r="K21" i="22"/>
  <c r="J21" i="22"/>
  <c r="I21" i="22"/>
  <c r="E21" i="22"/>
  <c r="D21" i="22"/>
  <c r="H21" i="22" s="1"/>
  <c r="O16" i="22"/>
  <c r="N16" i="22"/>
  <c r="M16" i="22"/>
  <c r="L16" i="22"/>
  <c r="K16" i="22"/>
  <c r="J16" i="22"/>
  <c r="I16" i="22"/>
  <c r="E16" i="22"/>
  <c r="D16" i="22"/>
  <c r="H16" i="22" s="1"/>
  <c r="O15" i="22"/>
  <c r="N15" i="22"/>
  <c r="M15" i="22"/>
  <c r="L15" i="22"/>
  <c r="K15" i="22"/>
  <c r="J15" i="22"/>
  <c r="I15" i="22"/>
  <c r="E15" i="22"/>
  <c r="D15" i="22"/>
  <c r="H15" i="22" s="1"/>
  <c r="O14" i="22"/>
  <c r="N14" i="22"/>
  <c r="M14" i="22"/>
  <c r="L14" i="22"/>
  <c r="K14" i="22"/>
  <c r="J14" i="22"/>
  <c r="I14" i="22"/>
  <c r="E14" i="22"/>
  <c r="D14" i="22"/>
  <c r="H14" i="22" s="1"/>
  <c r="O13" i="22"/>
  <c r="N13" i="22"/>
  <c r="M13" i="22"/>
  <c r="L13" i="22"/>
  <c r="K13" i="22"/>
  <c r="J13" i="22"/>
  <c r="I13" i="22"/>
  <c r="E13" i="22"/>
  <c r="D13" i="22"/>
  <c r="H13" i="22" s="1"/>
  <c r="O12" i="22"/>
  <c r="N12" i="22"/>
  <c r="M12" i="22"/>
  <c r="L12" i="22"/>
  <c r="K12" i="22"/>
  <c r="J12" i="22"/>
  <c r="I12" i="22"/>
  <c r="E12" i="22"/>
  <c r="D12" i="22"/>
  <c r="H12" i="22" s="1"/>
  <c r="O11" i="22"/>
  <c r="N11" i="22"/>
  <c r="M11" i="22"/>
  <c r="L11" i="22"/>
  <c r="K11" i="22"/>
  <c r="J11" i="22"/>
  <c r="I11" i="22"/>
  <c r="E11" i="22"/>
  <c r="D11" i="22"/>
  <c r="H11" i="22" s="1"/>
  <c r="O9" i="22"/>
  <c r="N9" i="22"/>
  <c r="M9" i="22"/>
  <c r="L9" i="22"/>
  <c r="K9" i="22"/>
  <c r="J9" i="22"/>
  <c r="I9" i="22"/>
  <c r="E9" i="22"/>
  <c r="D9" i="22"/>
  <c r="O8" i="22"/>
  <c r="N8" i="22"/>
  <c r="M8" i="22"/>
  <c r="L8" i="22"/>
  <c r="K8" i="22"/>
  <c r="J8" i="22"/>
  <c r="I8" i="22"/>
  <c r="E8" i="22"/>
  <c r="D8" i="22"/>
  <c r="H8" i="22" s="1"/>
  <c r="O7" i="22"/>
  <c r="N7" i="22"/>
  <c r="M7" i="22"/>
  <c r="L7" i="22"/>
  <c r="K7" i="22"/>
  <c r="J7" i="22"/>
  <c r="I7" i="22"/>
  <c r="E7" i="22"/>
  <c r="D7" i="22"/>
  <c r="H7" i="22" s="1"/>
  <c r="O6" i="22"/>
  <c r="N6" i="22"/>
  <c r="M6" i="22"/>
  <c r="L6" i="22"/>
  <c r="K6" i="22"/>
  <c r="J6" i="22"/>
  <c r="I6" i="22"/>
  <c r="E6" i="22"/>
  <c r="D6" i="22"/>
  <c r="H6" i="22" s="1"/>
  <c r="O5" i="22"/>
  <c r="O23" i="22" s="1"/>
  <c r="N5" i="22"/>
  <c r="N23" i="22" s="1"/>
  <c r="M5" i="22"/>
  <c r="M23" i="22" s="1"/>
  <c r="L5" i="22"/>
  <c r="L23" i="22" s="1"/>
  <c r="L24" i="22" s="1"/>
  <c r="K5" i="22"/>
  <c r="K23" i="22" s="1"/>
  <c r="K24" i="22" s="1"/>
  <c r="J5" i="22"/>
  <c r="J23" i="22" s="1"/>
  <c r="I5" i="22"/>
  <c r="I23" i="22" s="1"/>
  <c r="E5" i="22"/>
  <c r="E23" i="22" s="1"/>
  <c r="D5" i="22"/>
  <c r="O4" i="22"/>
  <c r="O27" i="22" s="1"/>
  <c r="N4" i="22"/>
  <c r="N27" i="22" s="1"/>
  <c r="M4" i="22"/>
  <c r="M27" i="22" s="1"/>
  <c r="L4" i="22"/>
  <c r="L27" i="22" s="1"/>
  <c r="K4" i="22"/>
  <c r="K27" i="22" s="1"/>
  <c r="J4" i="22"/>
  <c r="J27" i="22" s="1"/>
  <c r="I4" i="22"/>
  <c r="I27" i="22" s="1"/>
  <c r="E4" i="22"/>
  <c r="E27" i="22" s="1"/>
  <c r="D4" i="22"/>
  <c r="H3" i="22"/>
  <c r="O2" i="22"/>
  <c r="O20" i="22" s="1"/>
  <c r="N2" i="22"/>
  <c r="N20" i="22" s="1"/>
  <c r="M2" i="22"/>
  <c r="M20" i="22" s="1"/>
  <c r="L2" i="22"/>
  <c r="L20" i="22" s="1"/>
  <c r="K2" i="22"/>
  <c r="K20" i="22" s="1"/>
  <c r="J2" i="22"/>
  <c r="J20" i="22" s="1"/>
  <c r="I2" i="22"/>
  <c r="I20" i="22" s="1"/>
  <c r="E2" i="22"/>
  <c r="E20" i="22" s="1"/>
  <c r="D2" i="22"/>
  <c r="O37" i="21"/>
  <c r="N37" i="21"/>
  <c r="M37" i="21"/>
  <c r="L37" i="21"/>
  <c r="K37" i="21"/>
  <c r="J37" i="21"/>
  <c r="I37" i="21"/>
  <c r="H37" i="21"/>
  <c r="E37" i="21"/>
  <c r="D37" i="21"/>
  <c r="O36" i="21"/>
  <c r="N36" i="21"/>
  <c r="M36" i="21"/>
  <c r="L36" i="21"/>
  <c r="K36" i="21"/>
  <c r="J36" i="21"/>
  <c r="I36" i="21"/>
  <c r="H36" i="21"/>
  <c r="E36" i="21"/>
  <c r="D36" i="21"/>
  <c r="O35" i="21"/>
  <c r="N35" i="21"/>
  <c r="M35" i="21"/>
  <c r="L35" i="21"/>
  <c r="K35" i="21"/>
  <c r="J35" i="21"/>
  <c r="I35" i="21"/>
  <c r="E35" i="21"/>
  <c r="D35" i="21"/>
  <c r="H35" i="21" s="1"/>
  <c r="O34" i="21"/>
  <c r="N34" i="21"/>
  <c r="M34" i="21"/>
  <c r="L34" i="21"/>
  <c r="K34" i="21"/>
  <c r="J34" i="21"/>
  <c r="I34" i="21"/>
  <c r="E34" i="21"/>
  <c r="D34" i="21"/>
  <c r="H34" i="21" s="1"/>
  <c r="O33" i="21"/>
  <c r="N33" i="21"/>
  <c r="M33" i="21"/>
  <c r="L33" i="21"/>
  <c r="K33" i="21"/>
  <c r="J33" i="21"/>
  <c r="I33" i="21"/>
  <c r="E33" i="21"/>
  <c r="D33" i="21"/>
  <c r="H33" i="21" s="1"/>
  <c r="O32" i="21"/>
  <c r="N32" i="21"/>
  <c r="M32" i="21"/>
  <c r="L32" i="21"/>
  <c r="K32" i="21"/>
  <c r="J32" i="21"/>
  <c r="I32" i="21"/>
  <c r="E32" i="21"/>
  <c r="D32" i="21"/>
  <c r="H32" i="21" s="1"/>
  <c r="O25" i="21"/>
  <c r="N25" i="21"/>
  <c r="M25" i="21"/>
  <c r="L25" i="21"/>
  <c r="K25" i="21"/>
  <c r="J25" i="21"/>
  <c r="I25" i="21"/>
  <c r="E25" i="21"/>
  <c r="D25" i="21"/>
  <c r="H25" i="21" s="1"/>
  <c r="H29" i="21" s="1"/>
  <c r="O21" i="21"/>
  <c r="N21" i="21"/>
  <c r="M21" i="21"/>
  <c r="L21" i="21"/>
  <c r="K21" i="21"/>
  <c r="J21" i="21"/>
  <c r="I21" i="21"/>
  <c r="E21" i="21"/>
  <c r="D21" i="21"/>
  <c r="H21" i="21" s="1"/>
  <c r="O16" i="21"/>
  <c r="N16" i="21"/>
  <c r="M16" i="21"/>
  <c r="L16" i="21"/>
  <c r="K16" i="21"/>
  <c r="J16" i="21"/>
  <c r="I16" i="21"/>
  <c r="E16" i="21"/>
  <c r="D16" i="21"/>
  <c r="H16" i="21" s="1"/>
  <c r="O15" i="21"/>
  <c r="N15" i="21"/>
  <c r="M15" i="21"/>
  <c r="L15" i="21"/>
  <c r="K15" i="21"/>
  <c r="J15" i="21"/>
  <c r="I15" i="21"/>
  <c r="E15" i="21"/>
  <c r="D15" i="21"/>
  <c r="H15" i="21" s="1"/>
  <c r="O14" i="21"/>
  <c r="N14" i="21"/>
  <c r="M14" i="21"/>
  <c r="L14" i="21"/>
  <c r="K14" i="21"/>
  <c r="J14" i="21"/>
  <c r="I14" i="21"/>
  <c r="E14" i="21"/>
  <c r="D14" i="21"/>
  <c r="H14" i="21" s="1"/>
  <c r="O13" i="21"/>
  <c r="N13" i="21"/>
  <c r="M13" i="21"/>
  <c r="L13" i="21"/>
  <c r="K13" i="21"/>
  <c r="J13" i="21"/>
  <c r="I13" i="21"/>
  <c r="E13" i="21"/>
  <c r="D13" i="21"/>
  <c r="H13" i="21" s="1"/>
  <c r="O12" i="21"/>
  <c r="N12" i="21"/>
  <c r="M12" i="21"/>
  <c r="L12" i="21"/>
  <c r="K12" i="21"/>
  <c r="J12" i="21"/>
  <c r="I12" i="21"/>
  <c r="E12" i="21"/>
  <c r="D12" i="21"/>
  <c r="H12" i="21" s="1"/>
  <c r="O11" i="21"/>
  <c r="N11" i="21"/>
  <c r="M11" i="21"/>
  <c r="L11" i="21"/>
  <c r="K11" i="21"/>
  <c r="J11" i="21"/>
  <c r="I11" i="21"/>
  <c r="E11" i="21"/>
  <c r="D11" i="21"/>
  <c r="H11" i="21" s="1"/>
  <c r="O9" i="21"/>
  <c r="N9" i="21"/>
  <c r="M9" i="21"/>
  <c r="L9" i="21"/>
  <c r="K9" i="21"/>
  <c r="J9" i="21"/>
  <c r="I9" i="21"/>
  <c r="E9" i="21"/>
  <c r="D9" i="21"/>
  <c r="O8" i="21"/>
  <c r="N8" i="21"/>
  <c r="M8" i="21"/>
  <c r="L8" i="21"/>
  <c r="K8" i="21"/>
  <c r="J8" i="21"/>
  <c r="I8" i="21"/>
  <c r="E8" i="21"/>
  <c r="D8" i="21"/>
  <c r="H8" i="21" s="1"/>
  <c r="O7" i="21"/>
  <c r="N7" i="21"/>
  <c r="M7" i="21"/>
  <c r="L7" i="21"/>
  <c r="K7" i="21"/>
  <c r="J7" i="21"/>
  <c r="I7" i="21"/>
  <c r="E7" i="21"/>
  <c r="D7" i="21"/>
  <c r="H7" i="21" s="1"/>
  <c r="O6" i="21"/>
  <c r="N6" i="21"/>
  <c r="M6" i="21"/>
  <c r="L6" i="21"/>
  <c r="K6" i="21"/>
  <c r="J6" i="21"/>
  <c r="I6" i="21"/>
  <c r="E6" i="21"/>
  <c r="D6" i="21"/>
  <c r="H6" i="21" s="1"/>
  <c r="O5" i="21"/>
  <c r="O23" i="21" s="1"/>
  <c r="N5" i="21"/>
  <c r="N23" i="21" s="1"/>
  <c r="M5" i="21"/>
  <c r="M23" i="21" s="1"/>
  <c r="L5" i="21"/>
  <c r="L23" i="21" s="1"/>
  <c r="L24" i="21" s="1"/>
  <c r="K5" i="21"/>
  <c r="K23" i="21" s="1"/>
  <c r="K24" i="21" s="1"/>
  <c r="J5" i="21"/>
  <c r="J23" i="21" s="1"/>
  <c r="I5" i="21"/>
  <c r="I23" i="21" s="1"/>
  <c r="E5" i="21"/>
  <c r="E23" i="21" s="1"/>
  <c r="D5" i="21"/>
  <c r="O4" i="21"/>
  <c r="O27" i="21" s="1"/>
  <c r="N4" i="21"/>
  <c r="N27" i="21" s="1"/>
  <c r="M4" i="21"/>
  <c r="M27" i="21" s="1"/>
  <c r="L4" i="21"/>
  <c r="L27" i="21" s="1"/>
  <c r="K4" i="21"/>
  <c r="K27" i="21" s="1"/>
  <c r="J4" i="21"/>
  <c r="J27" i="21" s="1"/>
  <c r="I4" i="21"/>
  <c r="I27" i="21" s="1"/>
  <c r="E4" i="21"/>
  <c r="E27" i="21" s="1"/>
  <c r="D4" i="21"/>
  <c r="H3" i="21"/>
  <c r="O2" i="21"/>
  <c r="O20" i="21" s="1"/>
  <c r="N2" i="21"/>
  <c r="N20" i="21" s="1"/>
  <c r="M2" i="21"/>
  <c r="M20" i="21" s="1"/>
  <c r="L2" i="21"/>
  <c r="L20" i="21" s="1"/>
  <c r="K2" i="21"/>
  <c r="K20" i="21" s="1"/>
  <c r="J2" i="21"/>
  <c r="J20" i="21" s="1"/>
  <c r="I2" i="21"/>
  <c r="I20" i="21" s="1"/>
  <c r="E2" i="21"/>
  <c r="E20" i="21" s="1"/>
  <c r="D2" i="21"/>
  <c r="N37" i="20"/>
  <c r="M37" i="20"/>
  <c r="L37" i="20"/>
  <c r="K37" i="20"/>
  <c r="J37" i="20"/>
  <c r="I37" i="20"/>
  <c r="H37" i="20"/>
  <c r="E37" i="20"/>
  <c r="D37" i="20"/>
  <c r="N36" i="20"/>
  <c r="M36" i="20"/>
  <c r="L36" i="20"/>
  <c r="K36" i="20"/>
  <c r="J36" i="20"/>
  <c r="I36" i="20"/>
  <c r="H36" i="20"/>
  <c r="E36" i="20"/>
  <c r="D36" i="20"/>
  <c r="N35" i="20"/>
  <c r="M35" i="20"/>
  <c r="L35" i="20"/>
  <c r="K35" i="20"/>
  <c r="J35" i="20"/>
  <c r="I35" i="20"/>
  <c r="E35" i="20"/>
  <c r="D35" i="20"/>
  <c r="H35" i="20" s="1"/>
  <c r="N34" i="20"/>
  <c r="M34" i="20"/>
  <c r="L34" i="20"/>
  <c r="K34" i="20"/>
  <c r="J34" i="20"/>
  <c r="I34" i="20"/>
  <c r="E34" i="20"/>
  <c r="D34" i="20"/>
  <c r="H34" i="20" s="1"/>
  <c r="N33" i="20"/>
  <c r="M33" i="20"/>
  <c r="L33" i="20"/>
  <c r="K33" i="20"/>
  <c r="J33" i="20"/>
  <c r="I33" i="20"/>
  <c r="E33" i="20"/>
  <c r="D33" i="20"/>
  <c r="H33" i="20" s="1"/>
  <c r="N32" i="20"/>
  <c r="M32" i="20"/>
  <c r="L32" i="20"/>
  <c r="K32" i="20"/>
  <c r="J32" i="20"/>
  <c r="I32" i="20"/>
  <c r="E32" i="20"/>
  <c r="D32" i="20"/>
  <c r="H32" i="20" s="1"/>
  <c r="N25" i="20"/>
  <c r="M25" i="20"/>
  <c r="L25" i="20"/>
  <c r="K25" i="20"/>
  <c r="J25" i="20"/>
  <c r="I25" i="20"/>
  <c r="E25" i="20"/>
  <c r="D25" i="20"/>
  <c r="H25" i="20" s="1"/>
  <c r="H29" i="20" s="1"/>
  <c r="N21" i="20"/>
  <c r="M21" i="20"/>
  <c r="L21" i="20"/>
  <c r="K21" i="20"/>
  <c r="J21" i="20"/>
  <c r="I21" i="20"/>
  <c r="E21" i="20"/>
  <c r="D21" i="20"/>
  <c r="H21" i="20" s="1"/>
  <c r="N16" i="20"/>
  <c r="M16" i="20"/>
  <c r="L16" i="20"/>
  <c r="K16" i="20"/>
  <c r="J16" i="20"/>
  <c r="I16" i="20"/>
  <c r="E16" i="20"/>
  <c r="D16" i="20"/>
  <c r="H16" i="20" s="1"/>
  <c r="N15" i="20"/>
  <c r="M15" i="20"/>
  <c r="L15" i="20"/>
  <c r="K15" i="20"/>
  <c r="J15" i="20"/>
  <c r="I15" i="20"/>
  <c r="E15" i="20"/>
  <c r="D15" i="20"/>
  <c r="H15" i="20" s="1"/>
  <c r="N14" i="20"/>
  <c r="M14" i="20"/>
  <c r="L14" i="20"/>
  <c r="K14" i="20"/>
  <c r="J14" i="20"/>
  <c r="I14" i="20"/>
  <c r="E14" i="20"/>
  <c r="D14" i="20"/>
  <c r="H14" i="20" s="1"/>
  <c r="N13" i="20"/>
  <c r="M13" i="20"/>
  <c r="L13" i="20"/>
  <c r="K13" i="20"/>
  <c r="J13" i="20"/>
  <c r="I13" i="20"/>
  <c r="E13" i="20"/>
  <c r="D13" i="20"/>
  <c r="H13" i="20" s="1"/>
  <c r="N12" i="20"/>
  <c r="M12" i="20"/>
  <c r="L12" i="20"/>
  <c r="K12" i="20"/>
  <c r="J12" i="20"/>
  <c r="I12" i="20"/>
  <c r="E12" i="20"/>
  <c r="D12" i="20"/>
  <c r="H12" i="20" s="1"/>
  <c r="N11" i="20"/>
  <c r="M11" i="20"/>
  <c r="L11" i="20"/>
  <c r="K11" i="20"/>
  <c r="J11" i="20"/>
  <c r="I11" i="20"/>
  <c r="E11" i="20"/>
  <c r="D11" i="20"/>
  <c r="H11" i="20" s="1"/>
  <c r="N9" i="20"/>
  <c r="M9" i="20"/>
  <c r="L9" i="20"/>
  <c r="K9" i="20"/>
  <c r="J9" i="20"/>
  <c r="I9" i="20"/>
  <c r="E9" i="20"/>
  <c r="D9" i="20"/>
  <c r="N8" i="20"/>
  <c r="M8" i="20"/>
  <c r="L8" i="20"/>
  <c r="K8" i="20"/>
  <c r="J8" i="20"/>
  <c r="I8" i="20"/>
  <c r="E8" i="20"/>
  <c r="D8" i="20"/>
  <c r="H8" i="20" s="1"/>
  <c r="N7" i="20"/>
  <c r="M7" i="20"/>
  <c r="L7" i="20"/>
  <c r="K7" i="20"/>
  <c r="J7" i="20"/>
  <c r="I7" i="20"/>
  <c r="E7" i="20"/>
  <c r="D7" i="20"/>
  <c r="H7" i="20" s="1"/>
  <c r="N6" i="20"/>
  <c r="M6" i="20"/>
  <c r="L6" i="20"/>
  <c r="K6" i="20"/>
  <c r="J6" i="20"/>
  <c r="I6" i="20"/>
  <c r="E6" i="20"/>
  <c r="D6" i="20"/>
  <c r="H6" i="20" s="1"/>
  <c r="N5" i="20"/>
  <c r="N23" i="20" s="1"/>
  <c r="M5" i="20"/>
  <c r="M23" i="20" s="1"/>
  <c r="L5" i="20"/>
  <c r="L23" i="20" s="1"/>
  <c r="L24" i="20" s="1"/>
  <c r="K5" i="20"/>
  <c r="K23" i="20" s="1"/>
  <c r="K24" i="20" s="1"/>
  <c r="J5" i="20"/>
  <c r="J23" i="20" s="1"/>
  <c r="I5" i="20"/>
  <c r="I23" i="20" s="1"/>
  <c r="E5" i="20"/>
  <c r="E23" i="20" s="1"/>
  <c r="D5" i="20"/>
  <c r="N4" i="20"/>
  <c r="N27" i="20" s="1"/>
  <c r="M4" i="20"/>
  <c r="M27" i="20" s="1"/>
  <c r="L4" i="20"/>
  <c r="L27" i="20" s="1"/>
  <c r="K4" i="20"/>
  <c r="K27" i="20" s="1"/>
  <c r="J4" i="20"/>
  <c r="J27" i="20" s="1"/>
  <c r="I4" i="20"/>
  <c r="I27" i="20" s="1"/>
  <c r="E4" i="20"/>
  <c r="E27" i="20" s="1"/>
  <c r="D4" i="20"/>
  <c r="H3" i="20"/>
  <c r="N2" i="20"/>
  <c r="N20" i="20" s="1"/>
  <c r="M2" i="20"/>
  <c r="M20" i="20" s="1"/>
  <c r="L2" i="20"/>
  <c r="L20" i="20" s="1"/>
  <c r="K2" i="20"/>
  <c r="K20" i="20" s="1"/>
  <c r="J2" i="20"/>
  <c r="J20" i="20" s="1"/>
  <c r="I2" i="20"/>
  <c r="I20" i="20" s="1"/>
  <c r="E2" i="20"/>
  <c r="E20" i="20" s="1"/>
  <c r="D2" i="20"/>
  <c r="O37" i="19"/>
  <c r="N37" i="19"/>
  <c r="M37" i="19"/>
  <c r="L37" i="19"/>
  <c r="K37" i="19"/>
  <c r="J37" i="19"/>
  <c r="I37" i="19"/>
  <c r="H37" i="19"/>
  <c r="E37" i="19"/>
  <c r="D37" i="19"/>
  <c r="O36" i="19"/>
  <c r="N36" i="19"/>
  <c r="M36" i="19"/>
  <c r="L36" i="19"/>
  <c r="K36" i="19"/>
  <c r="J36" i="19"/>
  <c r="I36" i="19"/>
  <c r="H36" i="19"/>
  <c r="E36" i="19"/>
  <c r="D36" i="19"/>
  <c r="O35" i="19"/>
  <c r="N35" i="19"/>
  <c r="M35" i="19"/>
  <c r="L35" i="19"/>
  <c r="K35" i="19"/>
  <c r="J35" i="19"/>
  <c r="I35" i="19"/>
  <c r="E35" i="19"/>
  <c r="D35" i="19"/>
  <c r="H35" i="19" s="1"/>
  <c r="O34" i="19"/>
  <c r="N34" i="19"/>
  <c r="M34" i="19"/>
  <c r="L34" i="19"/>
  <c r="K34" i="19"/>
  <c r="J34" i="19"/>
  <c r="I34" i="19"/>
  <c r="E34" i="19"/>
  <c r="D34" i="19"/>
  <c r="H34" i="19" s="1"/>
  <c r="O33" i="19"/>
  <c r="N33" i="19"/>
  <c r="M33" i="19"/>
  <c r="L33" i="19"/>
  <c r="K33" i="19"/>
  <c r="J33" i="19"/>
  <c r="I33" i="19"/>
  <c r="E33" i="19"/>
  <c r="D33" i="19"/>
  <c r="H33" i="19" s="1"/>
  <c r="O32" i="19"/>
  <c r="N32" i="19"/>
  <c r="M32" i="19"/>
  <c r="L32" i="19"/>
  <c r="K32" i="19"/>
  <c r="J32" i="19"/>
  <c r="I32" i="19"/>
  <c r="E32" i="19"/>
  <c r="D32" i="19"/>
  <c r="H32" i="19" s="1"/>
  <c r="O25" i="19"/>
  <c r="N25" i="19"/>
  <c r="M25" i="19"/>
  <c r="L25" i="19"/>
  <c r="K25" i="19"/>
  <c r="J25" i="19"/>
  <c r="I25" i="19"/>
  <c r="E25" i="19"/>
  <c r="D25" i="19"/>
  <c r="H25" i="19" s="1"/>
  <c r="H29" i="19" s="1"/>
  <c r="O21" i="19"/>
  <c r="N21" i="19"/>
  <c r="M21" i="19"/>
  <c r="L21" i="19"/>
  <c r="K21" i="19"/>
  <c r="J21" i="19"/>
  <c r="I21" i="19"/>
  <c r="E21" i="19"/>
  <c r="D21" i="19"/>
  <c r="H21" i="19" s="1"/>
  <c r="O16" i="19"/>
  <c r="N16" i="19"/>
  <c r="M16" i="19"/>
  <c r="L16" i="19"/>
  <c r="K16" i="19"/>
  <c r="J16" i="19"/>
  <c r="I16" i="19"/>
  <c r="E16" i="19"/>
  <c r="D16" i="19"/>
  <c r="H16" i="19" s="1"/>
  <c r="O15" i="19"/>
  <c r="N15" i="19"/>
  <c r="M15" i="19"/>
  <c r="L15" i="19"/>
  <c r="K15" i="19"/>
  <c r="J15" i="19"/>
  <c r="I15" i="19"/>
  <c r="E15" i="19"/>
  <c r="D15" i="19"/>
  <c r="H15" i="19" s="1"/>
  <c r="O14" i="19"/>
  <c r="N14" i="19"/>
  <c r="M14" i="19"/>
  <c r="L14" i="19"/>
  <c r="K14" i="19"/>
  <c r="J14" i="19"/>
  <c r="I14" i="19"/>
  <c r="E14" i="19"/>
  <c r="D14" i="19"/>
  <c r="H14" i="19" s="1"/>
  <c r="O13" i="19"/>
  <c r="N13" i="19"/>
  <c r="M13" i="19"/>
  <c r="L13" i="19"/>
  <c r="K13" i="19"/>
  <c r="J13" i="19"/>
  <c r="I13" i="19"/>
  <c r="E13" i="19"/>
  <c r="D13" i="19"/>
  <c r="H13" i="19" s="1"/>
  <c r="O12" i="19"/>
  <c r="N12" i="19"/>
  <c r="M12" i="19"/>
  <c r="L12" i="19"/>
  <c r="K12" i="19"/>
  <c r="J12" i="19"/>
  <c r="I12" i="19"/>
  <c r="E12" i="19"/>
  <c r="D12" i="19"/>
  <c r="H12" i="19" s="1"/>
  <c r="O11" i="19"/>
  <c r="N11" i="19"/>
  <c r="M11" i="19"/>
  <c r="L11" i="19"/>
  <c r="K11" i="19"/>
  <c r="J11" i="19"/>
  <c r="I11" i="19"/>
  <c r="E11" i="19"/>
  <c r="D11" i="19"/>
  <c r="H11" i="19" s="1"/>
  <c r="O9" i="19"/>
  <c r="N9" i="19"/>
  <c r="M9" i="19"/>
  <c r="L9" i="19"/>
  <c r="K9" i="19"/>
  <c r="J9" i="19"/>
  <c r="I9" i="19"/>
  <c r="E9" i="19"/>
  <c r="D9" i="19"/>
  <c r="O8" i="19"/>
  <c r="N8" i="19"/>
  <c r="M8" i="19"/>
  <c r="L8" i="19"/>
  <c r="K8" i="19"/>
  <c r="J8" i="19"/>
  <c r="I8" i="19"/>
  <c r="E8" i="19"/>
  <c r="D8" i="19"/>
  <c r="H8" i="19" s="1"/>
  <c r="O7" i="19"/>
  <c r="N7" i="19"/>
  <c r="M7" i="19"/>
  <c r="L7" i="19"/>
  <c r="K7" i="19"/>
  <c r="J7" i="19"/>
  <c r="I7" i="19"/>
  <c r="E7" i="19"/>
  <c r="D7" i="19"/>
  <c r="H7" i="19" s="1"/>
  <c r="O6" i="19"/>
  <c r="N6" i="19"/>
  <c r="M6" i="19"/>
  <c r="L6" i="19"/>
  <c r="K6" i="19"/>
  <c r="J6" i="19"/>
  <c r="I6" i="19"/>
  <c r="E6" i="19"/>
  <c r="D6" i="19"/>
  <c r="H6" i="19" s="1"/>
  <c r="O5" i="19"/>
  <c r="O23" i="19" s="1"/>
  <c r="N5" i="19"/>
  <c r="N23" i="19" s="1"/>
  <c r="M5" i="19"/>
  <c r="M23" i="19" s="1"/>
  <c r="L5" i="19"/>
  <c r="L23" i="19" s="1"/>
  <c r="L24" i="19" s="1"/>
  <c r="K5" i="19"/>
  <c r="K23" i="19" s="1"/>
  <c r="K24" i="19" s="1"/>
  <c r="J5" i="19"/>
  <c r="J23" i="19" s="1"/>
  <c r="I5" i="19"/>
  <c r="I23" i="19" s="1"/>
  <c r="E5" i="19"/>
  <c r="E23" i="19" s="1"/>
  <c r="D5" i="19"/>
  <c r="O4" i="19"/>
  <c r="O27" i="19" s="1"/>
  <c r="N4" i="19"/>
  <c r="N27" i="19" s="1"/>
  <c r="M4" i="19"/>
  <c r="M27" i="19" s="1"/>
  <c r="L4" i="19"/>
  <c r="L27" i="19" s="1"/>
  <c r="K4" i="19"/>
  <c r="K27" i="19" s="1"/>
  <c r="J4" i="19"/>
  <c r="J27" i="19" s="1"/>
  <c r="I4" i="19"/>
  <c r="I27" i="19" s="1"/>
  <c r="E4" i="19"/>
  <c r="E27" i="19" s="1"/>
  <c r="D4" i="19"/>
  <c r="H3" i="19"/>
  <c r="O2" i="19"/>
  <c r="O20" i="19" s="1"/>
  <c r="N2" i="19"/>
  <c r="N20" i="19" s="1"/>
  <c r="M2" i="19"/>
  <c r="M20" i="19" s="1"/>
  <c r="L2" i="19"/>
  <c r="L20" i="19" s="1"/>
  <c r="K2" i="19"/>
  <c r="K20" i="19" s="1"/>
  <c r="J2" i="19"/>
  <c r="J20" i="19" s="1"/>
  <c r="I2" i="19"/>
  <c r="I20" i="19" s="1"/>
  <c r="E2" i="19"/>
  <c r="E20" i="19" s="1"/>
  <c r="D2" i="19"/>
  <c r="P37" i="18"/>
  <c r="O37" i="18"/>
  <c r="N37" i="18"/>
  <c r="M37" i="18"/>
  <c r="L37" i="18"/>
  <c r="K37" i="18"/>
  <c r="J37" i="18"/>
  <c r="I37" i="18"/>
  <c r="H37" i="18"/>
  <c r="E37" i="18"/>
  <c r="D37" i="18"/>
  <c r="P36" i="18"/>
  <c r="O36" i="18"/>
  <c r="N36" i="18"/>
  <c r="M36" i="18"/>
  <c r="L36" i="18"/>
  <c r="K36" i="18"/>
  <c r="J36" i="18"/>
  <c r="I36" i="18"/>
  <c r="H36" i="18"/>
  <c r="E36" i="18"/>
  <c r="D36" i="18"/>
  <c r="P35" i="18"/>
  <c r="O35" i="18"/>
  <c r="N35" i="18"/>
  <c r="M35" i="18"/>
  <c r="L35" i="18"/>
  <c r="K35" i="18"/>
  <c r="J35" i="18"/>
  <c r="I35" i="18"/>
  <c r="E35" i="18"/>
  <c r="D35" i="18"/>
  <c r="H35" i="18" s="1"/>
  <c r="P34" i="18"/>
  <c r="O34" i="18"/>
  <c r="N34" i="18"/>
  <c r="M34" i="18"/>
  <c r="L34" i="18"/>
  <c r="K34" i="18"/>
  <c r="J34" i="18"/>
  <c r="I34" i="18"/>
  <c r="E34" i="18"/>
  <c r="D34" i="18"/>
  <c r="H34" i="18" s="1"/>
  <c r="P33" i="18"/>
  <c r="O33" i="18"/>
  <c r="N33" i="18"/>
  <c r="M33" i="18"/>
  <c r="L33" i="18"/>
  <c r="K33" i="18"/>
  <c r="J33" i="18"/>
  <c r="I33" i="18"/>
  <c r="E33" i="18"/>
  <c r="D33" i="18"/>
  <c r="H33" i="18" s="1"/>
  <c r="P32" i="18"/>
  <c r="O32" i="18"/>
  <c r="N32" i="18"/>
  <c r="M32" i="18"/>
  <c r="L32" i="18"/>
  <c r="K32" i="18"/>
  <c r="J32" i="18"/>
  <c r="I32" i="18"/>
  <c r="E32" i="18"/>
  <c r="D32" i="18"/>
  <c r="H32" i="18" s="1"/>
  <c r="P25" i="18"/>
  <c r="O25" i="18"/>
  <c r="N25" i="18"/>
  <c r="M25" i="18"/>
  <c r="L25" i="18"/>
  <c r="K25" i="18"/>
  <c r="K29" i="18" s="1"/>
  <c r="J25" i="18"/>
  <c r="I25" i="18"/>
  <c r="E25" i="18"/>
  <c r="D25" i="18"/>
  <c r="H25" i="18" s="1"/>
  <c r="H29" i="18" s="1"/>
  <c r="P21" i="18"/>
  <c r="O21" i="18"/>
  <c r="N21" i="18"/>
  <c r="M21" i="18"/>
  <c r="L21" i="18"/>
  <c r="K21" i="18"/>
  <c r="J21" i="18"/>
  <c r="I21" i="18"/>
  <c r="E21" i="18"/>
  <c r="D21" i="18"/>
  <c r="H21" i="18" s="1"/>
  <c r="P16" i="18"/>
  <c r="O16" i="18"/>
  <c r="N16" i="18"/>
  <c r="M16" i="18"/>
  <c r="L16" i="18"/>
  <c r="K16" i="18"/>
  <c r="J16" i="18"/>
  <c r="I16" i="18"/>
  <c r="E16" i="18"/>
  <c r="D16" i="18"/>
  <c r="H16" i="18" s="1"/>
  <c r="P15" i="18"/>
  <c r="O15" i="18"/>
  <c r="N15" i="18"/>
  <c r="M15" i="18"/>
  <c r="L15" i="18"/>
  <c r="K15" i="18"/>
  <c r="J15" i="18"/>
  <c r="I15" i="18"/>
  <c r="E15" i="18"/>
  <c r="D15" i="18"/>
  <c r="H15" i="18" s="1"/>
  <c r="P14" i="18"/>
  <c r="O14" i="18"/>
  <c r="N14" i="18"/>
  <c r="M14" i="18"/>
  <c r="L14" i="18"/>
  <c r="K14" i="18"/>
  <c r="J14" i="18"/>
  <c r="I14" i="18"/>
  <c r="E14" i="18"/>
  <c r="D14" i="18"/>
  <c r="H14" i="18" s="1"/>
  <c r="P13" i="18"/>
  <c r="O13" i="18"/>
  <c r="N13" i="18"/>
  <c r="M13" i="18"/>
  <c r="L13" i="18"/>
  <c r="K13" i="18"/>
  <c r="J13" i="18"/>
  <c r="I13" i="18"/>
  <c r="E13" i="18"/>
  <c r="D13" i="18"/>
  <c r="H13" i="18" s="1"/>
  <c r="P12" i="18"/>
  <c r="O12" i="18"/>
  <c r="N12" i="18"/>
  <c r="M12" i="18"/>
  <c r="L12" i="18"/>
  <c r="K12" i="18"/>
  <c r="J12" i="18"/>
  <c r="I12" i="18"/>
  <c r="E12" i="18"/>
  <c r="D12" i="18"/>
  <c r="H12" i="18" s="1"/>
  <c r="P11" i="18"/>
  <c r="O11" i="18"/>
  <c r="N11" i="18"/>
  <c r="M11" i="18"/>
  <c r="L11" i="18"/>
  <c r="K11" i="18"/>
  <c r="J11" i="18"/>
  <c r="I11" i="18"/>
  <c r="E11" i="18"/>
  <c r="D11" i="18"/>
  <c r="H11" i="18" s="1"/>
  <c r="P9" i="18"/>
  <c r="O9" i="18"/>
  <c r="N9" i="18"/>
  <c r="M9" i="18"/>
  <c r="L9" i="18"/>
  <c r="K9" i="18"/>
  <c r="J9" i="18"/>
  <c r="I9" i="18"/>
  <c r="E9" i="18"/>
  <c r="D9" i="18"/>
  <c r="P8" i="18"/>
  <c r="O8" i="18"/>
  <c r="N8" i="18"/>
  <c r="M8" i="18"/>
  <c r="L8" i="18"/>
  <c r="K8" i="18"/>
  <c r="J8" i="18"/>
  <c r="I8" i="18"/>
  <c r="E8" i="18"/>
  <c r="D8" i="18"/>
  <c r="H8" i="18" s="1"/>
  <c r="P7" i="18"/>
  <c r="O7" i="18"/>
  <c r="N7" i="18"/>
  <c r="M7" i="18"/>
  <c r="L7" i="18"/>
  <c r="K7" i="18"/>
  <c r="J7" i="18"/>
  <c r="I7" i="18"/>
  <c r="E7" i="18"/>
  <c r="D7" i="18"/>
  <c r="H7" i="18" s="1"/>
  <c r="P6" i="18"/>
  <c r="O6" i="18"/>
  <c r="N6" i="18"/>
  <c r="M6" i="18"/>
  <c r="L6" i="18"/>
  <c r="K6" i="18"/>
  <c r="J6" i="18"/>
  <c r="I6" i="18"/>
  <c r="E6" i="18"/>
  <c r="D6" i="18"/>
  <c r="H6" i="18" s="1"/>
  <c r="P5" i="18"/>
  <c r="P23" i="18" s="1"/>
  <c r="O5" i="18"/>
  <c r="O23" i="18" s="1"/>
  <c r="N5" i="18"/>
  <c r="N23" i="18" s="1"/>
  <c r="M5" i="18"/>
  <c r="M23" i="18" s="1"/>
  <c r="L5" i="18"/>
  <c r="L23" i="18" s="1"/>
  <c r="L24" i="18" s="1"/>
  <c r="K5" i="18"/>
  <c r="K23" i="18" s="1"/>
  <c r="J5" i="18"/>
  <c r="J23" i="18" s="1"/>
  <c r="I5" i="18"/>
  <c r="I23" i="18" s="1"/>
  <c r="E5" i="18"/>
  <c r="E23" i="18" s="1"/>
  <c r="D5" i="18"/>
  <c r="P4" i="18"/>
  <c r="P27" i="18" s="1"/>
  <c r="O4" i="18"/>
  <c r="O27" i="18" s="1"/>
  <c r="N4" i="18"/>
  <c r="N27" i="18" s="1"/>
  <c r="M4" i="18"/>
  <c r="M27" i="18" s="1"/>
  <c r="L4" i="18"/>
  <c r="L27" i="18" s="1"/>
  <c r="K4" i="18"/>
  <c r="K27" i="18" s="1"/>
  <c r="K30" i="18" s="1"/>
  <c r="J4" i="18"/>
  <c r="J27" i="18" s="1"/>
  <c r="I4" i="18"/>
  <c r="I27" i="18" s="1"/>
  <c r="E4" i="18"/>
  <c r="E27" i="18" s="1"/>
  <c r="D4" i="18"/>
  <c r="H3" i="18"/>
  <c r="P2" i="18"/>
  <c r="P20" i="18" s="1"/>
  <c r="O2" i="18"/>
  <c r="O20" i="18" s="1"/>
  <c r="N2" i="18"/>
  <c r="N20" i="18" s="1"/>
  <c r="M2" i="18"/>
  <c r="M20" i="18" s="1"/>
  <c r="L2" i="18"/>
  <c r="L20" i="18" s="1"/>
  <c r="K2" i="18"/>
  <c r="K20" i="18" s="1"/>
  <c r="J2" i="18"/>
  <c r="J20" i="18" s="1"/>
  <c r="I2" i="18"/>
  <c r="I20" i="18" s="1"/>
  <c r="E2" i="18"/>
  <c r="E20" i="18" s="1"/>
  <c r="D2" i="18"/>
  <c r="P37" i="17"/>
  <c r="O37" i="17"/>
  <c r="N37" i="17"/>
  <c r="M37" i="17"/>
  <c r="L37" i="17"/>
  <c r="K37" i="17"/>
  <c r="J37" i="17"/>
  <c r="I37" i="17"/>
  <c r="H37" i="17"/>
  <c r="E37" i="17"/>
  <c r="D37" i="17"/>
  <c r="P36" i="17"/>
  <c r="O36" i="17"/>
  <c r="N36" i="17"/>
  <c r="M36" i="17"/>
  <c r="L36" i="17"/>
  <c r="K36" i="17"/>
  <c r="J36" i="17"/>
  <c r="I36" i="17"/>
  <c r="H36" i="17"/>
  <c r="E36" i="17"/>
  <c r="D36" i="17"/>
  <c r="P35" i="17"/>
  <c r="O35" i="17"/>
  <c r="N35" i="17"/>
  <c r="M35" i="17"/>
  <c r="L35" i="17"/>
  <c r="K35" i="17"/>
  <c r="J35" i="17"/>
  <c r="I35" i="17"/>
  <c r="E35" i="17"/>
  <c r="D35" i="17"/>
  <c r="H35" i="17" s="1"/>
  <c r="P34" i="17"/>
  <c r="O34" i="17"/>
  <c r="N34" i="17"/>
  <c r="M34" i="17"/>
  <c r="L34" i="17"/>
  <c r="K34" i="17"/>
  <c r="J34" i="17"/>
  <c r="I34" i="17"/>
  <c r="E34" i="17"/>
  <c r="D34" i="17"/>
  <c r="H34" i="17" s="1"/>
  <c r="P33" i="17"/>
  <c r="O33" i="17"/>
  <c r="N33" i="17"/>
  <c r="M33" i="17"/>
  <c r="L33" i="17"/>
  <c r="K33" i="17"/>
  <c r="J33" i="17"/>
  <c r="I33" i="17"/>
  <c r="E33" i="17"/>
  <c r="D33" i="17"/>
  <c r="H33" i="17" s="1"/>
  <c r="P32" i="17"/>
  <c r="O32" i="17"/>
  <c r="N32" i="17"/>
  <c r="M32" i="17"/>
  <c r="L32" i="17"/>
  <c r="K32" i="17"/>
  <c r="J32" i="17"/>
  <c r="I32" i="17"/>
  <c r="E32" i="17"/>
  <c r="D32" i="17"/>
  <c r="H32" i="17" s="1"/>
  <c r="P25" i="17"/>
  <c r="O25" i="17"/>
  <c r="N25" i="17"/>
  <c r="M25" i="17"/>
  <c r="L25" i="17"/>
  <c r="K25" i="17"/>
  <c r="K29" i="17" s="1"/>
  <c r="J25" i="17"/>
  <c r="I25" i="17"/>
  <c r="E25" i="17"/>
  <c r="D25" i="17"/>
  <c r="H25" i="17" s="1"/>
  <c r="H29" i="17" s="1"/>
  <c r="P21" i="17"/>
  <c r="O21" i="17"/>
  <c r="N21" i="17"/>
  <c r="M21" i="17"/>
  <c r="L21" i="17"/>
  <c r="K21" i="17"/>
  <c r="J21" i="17"/>
  <c r="I21" i="17"/>
  <c r="E21" i="17"/>
  <c r="D21" i="17"/>
  <c r="H21" i="17" s="1"/>
  <c r="P16" i="17"/>
  <c r="O16" i="17"/>
  <c r="N16" i="17"/>
  <c r="M16" i="17"/>
  <c r="L16" i="17"/>
  <c r="K16" i="17"/>
  <c r="J16" i="17"/>
  <c r="I16" i="17"/>
  <c r="E16" i="17"/>
  <c r="D16" i="17"/>
  <c r="H16" i="17" s="1"/>
  <c r="P15" i="17"/>
  <c r="O15" i="17"/>
  <c r="N15" i="17"/>
  <c r="M15" i="17"/>
  <c r="L15" i="17"/>
  <c r="K15" i="17"/>
  <c r="J15" i="17"/>
  <c r="I15" i="17"/>
  <c r="E15" i="17"/>
  <c r="D15" i="17"/>
  <c r="H15" i="17" s="1"/>
  <c r="P14" i="17"/>
  <c r="O14" i="17"/>
  <c r="N14" i="17"/>
  <c r="M14" i="17"/>
  <c r="L14" i="17"/>
  <c r="K14" i="17"/>
  <c r="J14" i="17"/>
  <c r="I14" i="17"/>
  <c r="E14" i="17"/>
  <c r="D14" i="17"/>
  <c r="H14" i="17" s="1"/>
  <c r="P13" i="17"/>
  <c r="O13" i="17"/>
  <c r="N13" i="17"/>
  <c r="M13" i="17"/>
  <c r="L13" i="17"/>
  <c r="K13" i="17"/>
  <c r="J13" i="17"/>
  <c r="I13" i="17"/>
  <c r="E13" i="17"/>
  <c r="D13" i="17"/>
  <c r="H13" i="17" s="1"/>
  <c r="P12" i="17"/>
  <c r="O12" i="17"/>
  <c r="N12" i="17"/>
  <c r="M12" i="17"/>
  <c r="L12" i="17"/>
  <c r="K12" i="17"/>
  <c r="J12" i="17"/>
  <c r="I12" i="17"/>
  <c r="E12" i="17"/>
  <c r="D12" i="17"/>
  <c r="H12" i="17" s="1"/>
  <c r="P11" i="17"/>
  <c r="O11" i="17"/>
  <c r="N11" i="17"/>
  <c r="M11" i="17"/>
  <c r="L11" i="17"/>
  <c r="K11" i="17"/>
  <c r="J11" i="17"/>
  <c r="I11" i="17"/>
  <c r="E11" i="17"/>
  <c r="D11" i="17"/>
  <c r="H11" i="17" s="1"/>
  <c r="P9" i="17"/>
  <c r="O9" i="17"/>
  <c r="N9" i="17"/>
  <c r="M9" i="17"/>
  <c r="L9" i="17"/>
  <c r="K9" i="17"/>
  <c r="J9" i="17"/>
  <c r="J10" i="17" s="1"/>
  <c r="I9" i="17"/>
  <c r="E9" i="17"/>
  <c r="D9" i="17"/>
  <c r="P8" i="17"/>
  <c r="O8" i="17"/>
  <c r="N8" i="17"/>
  <c r="M8" i="17"/>
  <c r="L8" i="17"/>
  <c r="K8" i="17"/>
  <c r="J8" i="17"/>
  <c r="I8" i="17"/>
  <c r="E8" i="17"/>
  <c r="D8" i="17"/>
  <c r="H8" i="17" s="1"/>
  <c r="P7" i="17"/>
  <c r="O7" i="17"/>
  <c r="N7" i="17"/>
  <c r="M7" i="17"/>
  <c r="L7" i="17"/>
  <c r="K7" i="17"/>
  <c r="J7" i="17"/>
  <c r="I7" i="17"/>
  <c r="E7" i="17"/>
  <c r="D7" i="17"/>
  <c r="H7" i="17" s="1"/>
  <c r="P6" i="17"/>
  <c r="O6" i="17"/>
  <c r="N6" i="17"/>
  <c r="M6" i="17"/>
  <c r="L6" i="17"/>
  <c r="K6" i="17"/>
  <c r="J6" i="17"/>
  <c r="I6" i="17"/>
  <c r="E6" i="17"/>
  <c r="D6" i="17"/>
  <c r="H6" i="17" s="1"/>
  <c r="P5" i="17"/>
  <c r="P23" i="17" s="1"/>
  <c r="O5" i="17"/>
  <c r="O23" i="17" s="1"/>
  <c r="N5" i="17"/>
  <c r="N23" i="17" s="1"/>
  <c r="M5" i="17"/>
  <c r="M23" i="17" s="1"/>
  <c r="L5" i="17"/>
  <c r="L23" i="17" s="1"/>
  <c r="L24" i="17" s="1"/>
  <c r="K5" i="17"/>
  <c r="K23" i="17" s="1"/>
  <c r="J5" i="17"/>
  <c r="J23" i="17" s="1"/>
  <c r="I5" i="17"/>
  <c r="I23" i="17" s="1"/>
  <c r="E5" i="17"/>
  <c r="E23" i="17" s="1"/>
  <c r="D5" i="17"/>
  <c r="P4" i="17"/>
  <c r="P27" i="17" s="1"/>
  <c r="O4" i="17"/>
  <c r="O27" i="17" s="1"/>
  <c r="N4" i="17"/>
  <c r="N27" i="17" s="1"/>
  <c r="M4" i="17"/>
  <c r="M27" i="17" s="1"/>
  <c r="L4" i="17"/>
  <c r="L27" i="17" s="1"/>
  <c r="K4" i="17"/>
  <c r="K27" i="17" s="1"/>
  <c r="K30" i="17" s="1"/>
  <c r="J4" i="17"/>
  <c r="J27" i="17" s="1"/>
  <c r="I4" i="17"/>
  <c r="I27" i="17" s="1"/>
  <c r="E4" i="17"/>
  <c r="E27" i="17" s="1"/>
  <c r="D4" i="17"/>
  <c r="H3" i="17"/>
  <c r="P2" i="17"/>
  <c r="P20" i="17" s="1"/>
  <c r="O2" i="17"/>
  <c r="O20" i="17" s="1"/>
  <c r="N2" i="17"/>
  <c r="N20" i="17" s="1"/>
  <c r="M2" i="17"/>
  <c r="M20" i="17" s="1"/>
  <c r="L2" i="17"/>
  <c r="L20" i="17" s="1"/>
  <c r="K2" i="17"/>
  <c r="K20" i="17" s="1"/>
  <c r="J2" i="17"/>
  <c r="J20" i="17" s="1"/>
  <c r="I2" i="17"/>
  <c r="I20" i="17" s="1"/>
  <c r="E2" i="17"/>
  <c r="E20" i="17" s="1"/>
  <c r="D2" i="17"/>
  <c r="L37" i="16"/>
  <c r="K37" i="16"/>
  <c r="J37" i="16"/>
  <c r="I37" i="16"/>
  <c r="H37" i="16"/>
  <c r="E37" i="16"/>
  <c r="D37" i="16"/>
  <c r="L36" i="16"/>
  <c r="K36" i="16"/>
  <c r="J36" i="16"/>
  <c r="I36" i="16"/>
  <c r="H36" i="16"/>
  <c r="E36" i="16"/>
  <c r="D36" i="16"/>
  <c r="L35" i="16"/>
  <c r="K35" i="16"/>
  <c r="J35" i="16"/>
  <c r="I35" i="16"/>
  <c r="E35" i="16"/>
  <c r="D35" i="16"/>
  <c r="H35" i="16" s="1"/>
  <c r="L34" i="16"/>
  <c r="K34" i="16"/>
  <c r="J34" i="16"/>
  <c r="I34" i="16"/>
  <c r="E34" i="16"/>
  <c r="D34" i="16"/>
  <c r="H34" i="16" s="1"/>
  <c r="L33" i="16"/>
  <c r="K33" i="16"/>
  <c r="J33" i="16"/>
  <c r="I33" i="16"/>
  <c r="E33" i="16"/>
  <c r="D33" i="16"/>
  <c r="H33" i="16" s="1"/>
  <c r="L32" i="16"/>
  <c r="K32" i="16"/>
  <c r="J32" i="16"/>
  <c r="I32" i="16"/>
  <c r="E32" i="16"/>
  <c r="D32" i="16"/>
  <c r="H32" i="16" s="1"/>
  <c r="L25" i="16"/>
  <c r="K25" i="16"/>
  <c r="J25" i="16"/>
  <c r="I25" i="16"/>
  <c r="E25" i="16"/>
  <c r="D25" i="16"/>
  <c r="H25" i="16" s="1"/>
  <c r="L21" i="16"/>
  <c r="K21" i="16"/>
  <c r="J21" i="16"/>
  <c r="I21" i="16"/>
  <c r="E21" i="16"/>
  <c r="D21" i="16"/>
  <c r="H21" i="16" s="1"/>
  <c r="L16" i="16"/>
  <c r="K16" i="16"/>
  <c r="J16" i="16"/>
  <c r="I16" i="16"/>
  <c r="E16" i="16"/>
  <c r="D16" i="16"/>
  <c r="H16" i="16" s="1"/>
  <c r="L15" i="16"/>
  <c r="K15" i="16"/>
  <c r="J15" i="16"/>
  <c r="I15" i="16"/>
  <c r="E15" i="16"/>
  <c r="D15" i="16"/>
  <c r="H15" i="16" s="1"/>
  <c r="L14" i="16"/>
  <c r="K14" i="16"/>
  <c r="J14" i="16"/>
  <c r="I14" i="16"/>
  <c r="E14" i="16"/>
  <c r="D14" i="16"/>
  <c r="H14" i="16" s="1"/>
  <c r="L13" i="16"/>
  <c r="K13" i="16"/>
  <c r="J13" i="16"/>
  <c r="I13" i="16"/>
  <c r="E13" i="16"/>
  <c r="D13" i="16"/>
  <c r="H13" i="16" s="1"/>
  <c r="L12" i="16"/>
  <c r="K12" i="16"/>
  <c r="J12" i="16"/>
  <c r="I12" i="16"/>
  <c r="E12" i="16"/>
  <c r="D12" i="16"/>
  <c r="H12" i="16" s="1"/>
  <c r="L11" i="16"/>
  <c r="K11" i="16"/>
  <c r="J11" i="16"/>
  <c r="I11" i="16"/>
  <c r="E11" i="16"/>
  <c r="D11" i="16"/>
  <c r="H11" i="16" s="1"/>
  <c r="L9" i="16"/>
  <c r="K9" i="16"/>
  <c r="J9" i="16"/>
  <c r="I9" i="16"/>
  <c r="E9" i="16"/>
  <c r="D9" i="16"/>
  <c r="L8" i="16"/>
  <c r="K8" i="16"/>
  <c r="J8" i="16"/>
  <c r="I8" i="16"/>
  <c r="E8" i="16"/>
  <c r="D8" i="16"/>
  <c r="H8" i="16" s="1"/>
  <c r="L7" i="16"/>
  <c r="K7" i="16"/>
  <c r="J7" i="16"/>
  <c r="I7" i="16"/>
  <c r="E7" i="16"/>
  <c r="D7" i="16"/>
  <c r="H7" i="16" s="1"/>
  <c r="L6" i="16"/>
  <c r="K6" i="16"/>
  <c r="J6" i="16"/>
  <c r="I6" i="16"/>
  <c r="E6" i="16"/>
  <c r="D6" i="16"/>
  <c r="H6" i="16" s="1"/>
  <c r="L5" i="16"/>
  <c r="L23" i="16" s="1"/>
  <c r="L24" i="16" s="1"/>
  <c r="K5" i="16"/>
  <c r="K23" i="16" s="1"/>
  <c r="K24" i="16" s="1"/>
  <c r="J5" i="16"/>
  <c r="J23" i="16" s="1"/>
  <c r="I5" i="16"/>
  <c r="I23" i="16" s="1"/>
  <c r="E5" i="16"/>
  <c r="E23" i="16" s="1"/>
  <c r="D5" i="16"/>
  <c r="L4" i="16"/>
  <c r="L27" i="16" s="1"/>
  <c r="K4" i="16"/>
  <c r="K27" i="16" s="1"/>
  <c r="J4" i="16"/>
  <c r="J27" i="16" s="1"/>
  <c r="I4" i="16"/>
  <c r="I27" i="16" s="1"/>
  <c r="E4" i="16"/>
  <c r="E27" i="16" s="1"/>
  <c r="D4" i="16"/>
  <c r="H3" i="16"/>
  <c r="L2" i="16"/>
  <c r="L20" i="16" s="1"/>
  <c r="K2" i="16"/>
  <c r="K20" i="16" s="1"/>
  <c r="J2" i="16"/>
  <c r="J20" i="16" s="1"/>
  <c r="I2" i="16"/>
  <c r="I20" i="16" s="1"/>
  <c r="E2" i="16"/>
  <c r="E20" i="16" s="1"/>
  <c r="D2" i="16"/>
  <c r="O37" i="15"/>
  <c r="N37" i="15"/>
  <c r="M37" i="15"/>
  <c r="L37" i="15"/>
  <c r="K37" i="15"/>
  <c r="J37" i="15"/>
  <c r="I37" i="15"/>
  <c r="H37" i="15"/>
  <c r="E37" i="15"/>
  <c r="D37" i="15"/>
  <c r="O36" i="15"/>
  <c r="N36" i="15"/>
  <c r="M36" i="15"/>
  <c r="L36" i="15"/>
  <c r="K36" i="15"/>
  <c r="J36" i="15"/>
  <c r="I36" i="15"/>
  <c r="H36" i="15"/>
  <c r="E36" i="15"/>
  <c r="D36" i="15"/>
  <c r="O35" i="15"/>
  <c r="N35" i="15"/>
  <c r="M35" i="15"/>
  <c r="L35" i="15"/>
  <c r="K35" i="15"/>
  <c r="J35" i="15"/>
  <c r="I35" i="15"/>
  <c r="E35" i="15"/>
  <c r="D35" i="15"/>
  <c r="H35" i="15" s="1"/>
  <c r="O34" i="15"/>
  <c r="N34" i="15"/>
  <c r="M34" i="15"/>
  <c r="L34" i="15"/>
  <c r="K34" i="15"/>
  <c r="J34" i="15"/>
  <c r="I34" i="15"/>
  <c r="E34" i="15"/>
  <c r="D34" i="15"/>
  <c r="H34" i="15" s="1"/>
  <c r="O33" i="15"/>
  <c r="N33" i="15"/>
  <c r="M33" i="15"/>
  <c r="L33" i="15"/>
  <c r="K33" i="15"/>
  <c r="J33" i="15"/>
  <c r="I33" i="15"/>
  <c r="E33" i="15"/>
  <c r="D33" i="15"/>
  <c r="H33" i="15" s="1"/>
  <c r="O32" i="15"/>
  <c r="N32" i="15"/>
  <c r="M32" i="15"/>
  <c r="L32" i="15"/>
  <c r="K32" i="15"/>
  <c r="J32" i="15"/>
  <c r="I32" i="15"/>
  <c r="E32" i="15"/>
  <c r="D32" i="15"/>
  <c r="H32" i="15" s="1"/>
  <c r="O25" i="15"/>
  <c r="N25" i="15"/>
  <c r="M25" i="15"/>
  <c r="L25" i="15"/>
  <c r="K25" i="15"/>
  <c r="J25" i="15"/>
  <c r="I25" i="15"/>
  <c r="E25" i="15"/>
  <c r="D25" i="15"/>
  <c r="H25" i="15" s="1"/>
  <c r="H29" i="15" s="1"/>
  <c r="O21" i="15"/>
  <c r="N21" i="15"/>
  <c r="M21" i="15"/>
  <c r="L21" i="15"/>
  <c r="K21" i="15"/>
  <c r="J21" i="15"/>
  <c r="I21" i="15"/>
  <c r="E21" i="15"/>
  <c r="D21" i="15"/>
  <c r="H21" i="15" s="1"/>
  <c r="O16" i="15"/>
  <c r="N16" i="15"/>
  <c r="M16" i="15"/>
  <c r="L16" i="15"/>
  <c r="K16" i="15"/>
  <c r="J16" i="15"/>
  <c r="I16" i="15"/>
  <c r="E16" i="15"/>
  <c r="D16" i="15"/>
  <c r="H16" i="15" s="1"/>
  <c r="O15" i="15"/>
  <c r="N15" i="15"/>
  <c r="M15" i="15"/>
  <c r="L15" i="15"/>
  <c r="K15" i="15"/>
  <c r="J15" i="15"/>
  <c r="I15" i="15"/>
  <c r="E15" i="15"/>
  <c r="D15" i="15"/>
  <c r="H15" i="15" s="1"/>
  <c r="O14" i="15"/>
  <c r="N14" i="15"/>
  <c r="M14" i="15"/>
  <c r="L14" i="15"/>
  <c r="K14" i="15"/>
  <c r="J14" i="15"/>
  <c r="I14" i="15"/>
  <c r="E14" i="15"/>
  <c r="D14" i="15"/>
  <c r="H14" i="15" s="1"/>
  <c r="O13" i="15"/>
  <c r="N13" i="15"/>
  <c r="M13" i="15"/>
  <c r="L13" i="15"/>
  <c r="K13" i="15"/>
  <c r="J13" i="15"/>
  <c r="I13" i="15"/>
  <c r="E13" i="15"/>
  <c r="D13" i="15"/>
  <c r="H13" i="15" s="1"/>
  <c r="O12" i="15"/>
  <c r="N12" i="15"/>
  <c r="M12" i="15"/>
  <c r="L12" i="15"/>
  <c r="K12" i="15"/>
  <c r="J12" i="15"/>
  <c r="I12" i="15"/>
  <c r="E12" i="15"/>
  <c r="D12" i="15"/>
  <c r="H12" i="15" s="1"/>
  <c r="O11" i="15"/>
  <c r="N11" i="15"/>
  <c r="M11" i="15"/>
  <c r="L11" i="15"/>
  <c r="K11" i="15"/>
  <c r="J11" i="15"/>
  <c r="I11" i="15"/>
  <c r="E11" i="15"/>
  <c r="D11" i="15"/>
  <c r="H11" i="15" s="1"/>
  <c r="O9" i="15"/>
  <c r="N9" i="15"/>
  <c r="M9" i="15"/>
  <c r="L9" i="15"/>
  <c r="K9" i="15"/>
  <c r="J9" i="15"/>
  <c r="I9" i="15"/>
  <c r="E9" i="15"/>
  <c r="D9" i="15"/>
  <c r="O8" i="15"/>
  <c r="N8" i="15"/>
  <c r="M8" i="15"/>
  <c r="L8" i="15"/>
  <c r="K8" i="15"/>
  <c r="J8" i="15"/>
  <c r="I8" i="15"/>
  <c r="E8" i="15"/>
  <c r="D8" i="15"/>
  <c r="H8" i="15" s="1"/>
  <c r="O7" i="15"/>
  <c r="N7" i="15"/>
  <c r="M7" i="15"/>
  <c r="L7" i="15"/>
  <c r="K7" i="15"/>
  <c r="J7" i="15"/>
  <c r="I7" i="15"/>
  <c r="E7" i="15"/>
  <c r="D7" i="15"/>
  <c r="H7" i="15" s="1"/>
  <c r="O6" i="15"/>
  <c r="N6" i="15"/>
  <c r="M6" i="15"/>
  <c r="L6" i="15"/>
  <c r="K6" i="15"/>
  <c r="J6" i="15"/>
  <c r="I6" i="15"/>
  <c r="E6" i="15"/>
  <c r="D6" i="15"/>
  <c r="H6" i="15" s="1"/>
  <c r="O5" i="15"/>
  <c r="O23" i="15" s="1"/>
  <c r="N5" i="15"/>
  <c r="N23" i="15" s="1"/>
  <c r="M5" i="15"/>
  <c r="M23" i="15" s="1"/>
  <c r="L5" i="15"/>
  <c r="L23" i="15" s="1"/>
  <c r="L24" i="15" s="1"/>
  <c r="K5" i="15"/>
  <c r="K23" i="15" s="1"/>
  <c r="K24" i="15" s="1"/>
  <c r="J5" i="15"/>
  <c r="J23" i="15" s="1"/>
  <c r="I5" i="15"/>
  <c r="I23" i="15" s="1"/>
  <c r="E5" i="15"/>
  <c r="E23" i="15" s="1"/>
  <c r="D5" i="15"/>
  <c r="O4" i="15"/>
  <c r="O27" i="15" s="1"/>
  <c r="N4" i="15"/>
  <c r="N27" i="15" s="1"/>
  <c r="M4" i="15"/>
  <c r="M27" i="15" s="1"/>
  <c r="L4" i="15"/>
  <c r="L27" i="15" s="1"/>
  <c r="K4" i="15"/>
  <c r="K27" i="15" s="1"/>
  <c r="J4" i="15"/>
  <c r="J27" i="15" s="1"/>
  <c r="I4" i="15"/>
  <c r="I27" i="15" s="1"/>
  <c r="E4" i="15"/>
  <c r="E27" i="15" s="1"/>
  <c r="D4" i="15"/>
  <c r="H3" i="15"/>
  <c r="O2" i="15"/>
  <c r="O20" i="15" s="1"/>
  <c r="N2" i="15"/>
  <c r="N20" i="15" s="1"/>
  <c r="M2" i="15"/>
  <c r="M20" i="15" s="1"/>
  <c r="L2" i="15"/>
  <c r="L20" i="15" s="1"/>
  <c r="K2" i="15"/>
  <c r="K20" i="15" s="1"/>
  <c r="J2" i="15"/>
  <c r="J20" i="15" s="1"/>
  <c r="I2" i="15"/>
  <c r="I20" i="15" s="1"/>
  <c r="E2" i="15"/>
  <c r="E20" i="15" s="1"/>
  <c r="D2" i="15"/>
  <c r="M37" i="14"/>
  <c r="L37" i="14"/>
  <c r="K37" i="14"/>
  <c r="J37" i="14"/>
  <c r="I37" i="14"/>
  <c r="H37" i="14"/>
  <c r="E37" i="14"/>
  <c r="D37" i="14"/>
  <c r="M36" i="14"/>
  <c r="L36" i="14"/>
  <c r="K36" i="14"/>
  <c r="J36" i="14"/>
  <c r="I36" i="14"/>
  <c r="H36" i="14"/>
  <c r="E36" i="14"/>
  <c r="D36" i="14"/>
  <c r="M35" i="14"/>
  <c r="L35" i="14"/>
  <c r="K35" i="14"/>
  <c r="J35" i="14"/>
  <c r="I35" i="14"/>
  <c r="E35" i="14"/>
  <c r="D35" i="14"/>
  <c r="H35" i="14" s="1"/>
  <c r="M34" i="14"/>
  <c r="L34" i="14"/>
  <c r="K34" i="14"/>
  <c r="J34" i="14"/>
  <c r="I34" i="14"/>
  <c r="E34" i="14"/>
  <c r="D34" i="14"/>
  <c r="H34" i="14" s="1"/>
  <c r="M33" i="14"/>
  <c r="L33" i="14"/>
  <c r="K33" i="14"/>
  <c r="J33" i="14"/>
  <c r="I33" i="14"/>
  <c r="E33" i="14"/>
  <c r="D33" i="14"/>
  <c r="H33" i="14" s="1"/>
  <c r="M32" i="14"/>
  <c r="L32" i="14"/>
  <c r="K32" i="14"/>
  <c r="J32" i="14"/>
  <c r="I32" i="14"/>
  <c r="E32" i="14"/>
  <c r="D32" i="14"/>
  <c r="H32" i="14" s="1"/>
  <c r="M25" i="14"/>
  <c r="L25" i="14"/>
  <c r="K25" i="14"/>
  <c r="J25" i="14"/>
  <c r="I25" i="14"/>
  <c r="E25" i="14"/>
  <c r="D25" i="14"/>
  <c r="H25" i="14" s="1"/>
  <c r="H29" i="14" s="1"/>
  <c r="M21" i="14"/>
  <c r="L21" i="14"/>
  <c r="K21" i="14"/>
  <c r="J21" i="14"/>
  <c r="I21" i="14"/>
  <c r="E21" i="14"/>
  <c r="D21" i="14"/>
  <c r="H21" i="14" s="1"/>
  <c r="M16" i="14"/>
  <c r="L16" i="14"/>
  <c r="K16" i="14"/>
  <c r="J16" i="14"/>
  <c r="I16" i="14"/>
  <c r="E16" i="14"/>
  <c r="D16" i="14"/>
  <c r="H16" i="14" s="1"/>
  <c r="M15" i="14"/>
  <c r="L15" i="14"/>
  <c r="K15" i="14"/>
  <c r="J15" i="14"/>
  <c r="I15" i="14"/>
  <c r="E15" i="14"/>
  <c r="D15" i="14"/>
  <c r="H15" i="14" s="1"/>
  <c r="M14" i="14"/>
  <c r="L14" i="14"/>
  <c r="K14" i="14"/>
  <c r="J14" i="14"/>
  <c r="I14" i="14"/>
  <c r="E14" i="14"/>
  <c r="D14" i="14"/>
  <c r="H14" i="14" s="1"/>
  <c r="M13" i="14"/>
  <c r="L13" i="14"/>
  <c r="K13" i="14"/>
  <c r="J13" i="14"/>
  <c r="I13" i="14"/>
  <c r="E13" i="14"/>
  <c r="D13" i="14"/>
  <c r="H13" i="14" s="1"/>
  <c r="M12" i="14"/>
  <c r="L12" i="14"/>
  <c r="K12" i="14"/>
  <c r="J12" i="14"/>
  <c r="I12" i="14"/>
  <c r="E12" i="14"/>
  <c r="D12" i="14"/>
  <c r="H12" i="14" s="1"/>
  <c r="M11" i="14"/>
  <c r="L11" i="14"/>
  <c r="K11" i="14"/>
  <c r="J11" i="14"/>
  <c r="I11" i="14"/>
  <c r="E11" i="14"/>
  <c r="D11" i="14"/>
  <c r="H11" i="14" s="1"/>
  <c r="M9" i="14"/>
  <c r="L9" i="14"/>
  <c r="K9" i="14"/>
  <c r="J9" i="14"/>
  <c r="I9" i="14"/>
  <c r="E9" i="14"/>
  <c r="D9" i="14"/>
  <c r="M8" i="14"/>
  <c r="L8" i="14"/>
  <c r="K8" i="14"/>
  <c r="J8" i="14"/>
  <c r="I8" i="14"/>
  <c r="E8" i="14"/>
  <c r="D8" i="14"/>
  <c r="H8" i="14" s="1"/>
  <c r="M7" i="14"/>
  <c r="L7" i="14"/>
  <c r="K7" i="14"/>
  <c r="J7" i="14"/>
  <c r="I7" i="14"/>
  <c r="E7" i="14"/>
  <c r="D7" i="14"/>
  <c r="H7" i="14" s="1"/>
  <c r="M6" i="14"/>
  <c r="L6" i="14"/>
  <c r="K6" i="14"/>
  <c r="J6" i="14"/>
  <c r="I6" i="14"/>
  <c r="E6" i="14"/>
  <c r="D6" i="14"/>
  <c r="H6" i="14" s="1"/>
  <c r="M5" i="14"/>
  <c r="M23" i="14" s="1"/>
  <c r="L5" i="14"/>
  <c r="L23" i="14" s="1"/>
  <c r="L24" i="14" s="1"/>
  <c r="K5" i="14"/>
  <c r="K23" i="14" s="1"/>
  <c r="K24" i="14" s="1"/>
  <c r="J5" i="14"/>
  <c r="J23" i="14" s="1"/>
  <c r="I5" i="14"/>
  <c r="I23" i="14" s="1"/>
  <c r="E5" i="14"/>
  <c r="E23" i="14" s="1"/>
  <c r="D5" i="14"/>
  <c r="M4" i="14"/>
  <c r="M27" i="14" s="1"/>
  <c r="L4" i="14"/>
  <c r="L27" i="14" s="1"/>
  <c r="K4" i="14"/>
  <c r="K27" i="14" s="1"/>
  <c r="J4" i="14"/>
  <c r="J27" i="14" s="1"/>
  <c r="I4" i="14"/>
  <c r="I27" i="14" s="1"/>
  <c r="E4" i="14"/>
  <c r="E27" i="14" s="1"/>
  <c r="D4" i="14"/>
  <c r="H3" i="14"/>
  <c r="M2" i="14"/>
  <c r="M20" i="14" s="1"/>
  <c r="L2" i="14"/>
  <c r="L20" i="14" s="1"/>
  <c r="K2" i="14"/>
  <c r="K20" i="14" s="1"/>
  <c r="J2" i="14"/>
  <c r="J20" i="14" s="1"/>
  <c r="I2" i="14"/>
  <c r="I20" i="14" s="1"/>
  <c r="E2" i="14"/>
  <c r="E20" i="14" s="1"/>
  <c r="D2" i="14"/>
  <c r="P37" i="13"/>
  <c r="O37" i="13"/>
  <c r="N37" i="13"/>
  <c r="M37" i="13"/>
  <c r="L37" i="13"/>
  <c r="K37" i="13"/>
  <c r="J37" i="13"/>
  <c r="I37" i="13"/>
  <c r="H37" i="13"/>
  <c r="E37" i="13"/>
  <c r="D37" i="13"/>
  <c r="P36" i="13"/>
  <c r="O36" i="13"/>
  <c r="N36" i="13"/>
  <c r="M36" i="13"/>
  <c r="L36" i="13"/>
  <c r="K36" i="13"/>
  <c r="J36" i="13"/>
  <c r="I36" i="13"/>
  <c r="H36" i="13"/>
  <c r="E36" i="13"/>
  <c r="D36" i="13"/>
  <c r="P35" i="13"/>
  <c r="O35" i="13"/>
  <c r="N35" i="13"/>
  <c r="M35" i="13"/>
  <c r="L35" i="13"/>
  <c r="K35" i="13"/>
  <c r="J35" i="13"/>
  <c r="I35" i="13"/>
  <c r="E35" i="13"/>
  <c r="D35" i="13"/>
  <c r="H35" i="13" s="1"/>
  <c r="P34" i="13"/>
  <c r="O34" i="13"/>
  <c r="N34" i="13"/>
  <c r="M34" i="13"/>
  <c r="L34" i="13"/>
  <c r="K34" i="13"/>
  <c r="J34" i="13"/>
  <c r="I34" i="13"/>
  <c r="E34" i="13"/>
  <c r="D34" i="13"/>
  <c r="H34" i="13" s="1"/>
  <c r="P33" i="13"/>
  <c r="O33" i="13"/>
  <c r="N33" i="13"/>
  <c r="M33" i="13"/>
  <c r="L33" i="13"/>
  <c r="K33" i="13"/>
  <c r="J33" i="13"/>
  <c r="I33" i="13"/>
  <c r="E33" i="13"/>
  <c r="D33" i="13"/>
  <c r="H33" i="13" s="1"/>
  <c r="P32" i="13"/>
  <c r="O32" i="13"/>
  <c r="N32" i="13"/>
  <c r="M32" i="13"/>
  <c r="L32" i="13"/>
  <c r="K32" i="13"/>
  <c r="J32" i="13"/>
  <c r="I32" i="13"/>
  <c r="E32" i="13"/>
  <c r="D32" i="13"/>
  <c r="H32" i="13" s="1"/>
  <c r="P25" i="13"/>
  <c r="O25" i="13"/>
  <c r="N25" i="13"/>
  <c r="M25" i="13"/>
  <c r="L25" i="13"/>
  <c r="K25" i="13"/>
  <c r="K29" i="13" s="1"/>
  <c r="J25" i="13"/>
  <c r="I25" i="13"/>
  <c r="E25" i="13"/>
  <c r="D25" i="13"/>
  <c r="H25" i="13" s="1"/>
  <c r="H29" i="13" s="1"/>
  <c r="P21" i="13"/>
  <c r="O21" i="13"/>
  <c r="N21" i="13"/>
  <c r="M21" i="13"/>
  <c r="L21" i="13"/>
  <c r="K21" i="13"/>
  <c r="J21" i="13"/>
  <c r="I21" i="13"/>
  <c r="E21" i="13"/>
  <c r="D21" i="13"/>
  <c r="H21" i="13" s="1"/>
  <c r="P16" i="13"/>
  <c r="O16" i="13"/>
  <c r="N16" i="13"/>
  <c r="M16" i="13"/>
  <c r="L16" i="13"/>
  <c r="K16" i="13"/>
  <c r="J16" i="13"/>
  <c r="I16" i="13"/>
  <c r="E16" i="13"/>
  <c r="D16" i="13"/>
  <c r="H16" i="13" s="1"/>
  <c r="P15" i="13"/>
  <c r="O15" i="13"/>
  <c r="N15" i="13"/>
  <c r="M15" i="13"/>
  <c r="L15" i="13"/>
  <c r="K15" i="13"/>
  <c r="J15" i="13"/>
  <c r="I15" i="13"/>
  <c r="E15" i="13"/>
  <c r="D15" i="13"/>
  <c r="H15" i="13" s="1"/>
  <c r="P14" i="13"/>
  <c r="O14" i="13"/>
  <c r="N14" i="13"/>
  <c r="M14" i="13"/>
  <c r="L14" i="13"/>
  <c r="K14" i="13"/>
  <c r="J14" i="13"/>
  <c r="I14" i="13"/>
  <c r="E14" i="13"/>
  <c r="D14" i="13"/>
  <c r="H14" i="13" s="1"/>
  <c r="P13" i="13"/>
  <c r="O13" i="13"/>
  <c r="N13" i="13"/>
  <c r="M13" i="13"/>
  <c r="L13" i="13"/>
  <c r="K13" i="13"/>
  <c r="J13" i="13"/>
  <c r="I13" i="13"/>
  <c r="E13" i="13"/>
  <c r="D13" i="13"/>
  <c r="H13" i="13" s="1"/>
  <c r="P12" i="13"/>
  <c r="O12" i="13"/>
  <c r="N12" i="13"/>
  <c r="M12" i="13"/>
  <c r="L12" i="13"/>
  <c r="K12" i="13"/>
  <c r="J12" i="13"/>
  <c r="I12" i="13"/>
  <c r="E12" i="13"/>
  <c r="D12" i="13"/>
  <c r="H12" i="13" s="1"/>
  <c r="P11" i="13"/>
  <c r="O11" i="13"/>
  <c r="N11" i="13"/>
  <c r="M11" i="13"/>
  <c r="L11" i="13"/>
  <c r="K11" i="13"/>
  <c r="J11" i="13"/>
  <c r="I11" i="13"/>
  <c r="E11" i="13"/>
  <c r="D11" i="13"/>
  <c r="H11" i="13" s="1"/>
  <c r="P9" i="13"/>
  <c r="O9" i="13"/>
  <c r="N9" i="13"/>
  <c r="M9" i="13"/>
  <c r="L9" i="13"/>
  <c r="K9" i="13"/>
  <c r="J9" i="13"/>
  <c r="I9" i="13"/>
  <c r="E9" i="13"/>
  <c r="D9" i="13"/>
  <c r="P8" i="13"/>
  <c r="O8" i="13"/>
  <c r="N8" i="13"/>
  <c r="M8" i="13"/>
  <c r="L8" i="13"/>
  <c r="K8" i="13"/>
  <c r="J8" i="13"/>
  <c r="I8" i="13"/>
  <c r="E8" i="13"/>
  <c r="D8" i="13"/>
  <c r="H8" i="13" s="1"/>
  <c r="P7" i="13"/>
  <c r="O7" i="13"/>
  <c r="N7" i="13"/>
  <c r="M7" i="13"/>
  <c r="L7" i="13"/>
  <c r="K7" i="13"/>
  <c r="J7" i="13"/>
  <c r="I7" i="13"/>
  <c r="E7" i="13"/>
  <c r="D7" i="13"/>
  <c r="H7" i="13" s="1"/>
  <c r="P6" i="13"/>
  <c r="O6" i="13"/>
  <c r="N6" i="13"/>
  <c r="M6" i="13"/>
  <c r="L6" i="13"/>
  <c r="K6" i="13"/>
  <c r="J6" i="13"/>
  <c r="I6" i="13"/>
  <c r="E6" i="13"/>
  <c r="D6" i="13"/>
  <c r="H6" i="13" s="1"/>
  <c r="P5" i="13"/>
  <c r="P23" i="13" s="1"/>
  <c r="O5" i="13"/>
  <c r="O23" i="13" s="1"/>
  <c r="N5" i="13"/>
  <c r="N23" i="13" s="1"/>
  <c r="M5" i="13"/>
  <c r="M23" i="13" s="1"/>
  <c r="L5" i="13"/>
  <c r="L23" i="13" s="1"/>
  <c r="L24" i="13" s="1"/>
  <c r="K5" i="13"/>
  <c r="K23" i="13" s="1"/>
  <c r="J5" i="13"/>
  <c r="J23" i="13" s="1"/>
  <c r="I5" i="13"/>
  <c r="I23" i="13" s="1"/>
  <c r="E5" i="13"/>
  <c r="E23" i="13" s="1"/>
  <c r="D5" i="13"/>
  <c r="P4" i="13"/>
  <c r="P27" i="13" s="1"/>
  <c r="O4" i="13"/>
  <c r="O27" i="13" s="1"/>
  <c r="N4" i="13"/>
  <c r="N27" i="13" s="1"/>
  <c r="M4" i="13"/>
  <c r="M27" i="13" s="1"/>
  <c r="L4" i="13"/>
  <c r="L27" i="13" s="1"/>
  <c r="K4" i="13"/>
  <c r="K27" i="13" s="1"/>
  <c r="K30" i="13" s="1"/>
  <c r="J4" i="13"/>
  <c r="J27" i="13" s="1"/>
  <c r="I4" i="13"/>
  <c r="I27" i="13" s="1"/>
  <c r="E4" i="13"/>
  <c r="E27" i="13" s="1"/>
  <c r="D4" i="13"/>
  <c r="H3" i="13"/>
  <c r="P2" i="13"/>
  <c r="P20" i="13" s="1"/>
  <c r="O2" i="13"/>
  <c r="O20" i="13" s="1"/>
  <c r="N2" i="13"/>
  <c r="N20" i="13" s="1"/>
  <c r="M2" i="13"/>
  <c r="M20" i="13" s="1"/>
  <c r="L2" i="13"/>
  <c r="L20" i="13" s="1"/>
  <c r="K2" i="13"/>
  <c r="K20" i="13" s="1"/>
  <c r="J2" i="13"/>
  <c r="J20" i="13" s="1"/>
  <c r="I2" i="13"/>
  <c r="I20" i="13" s="1"/>
  <c r="E2" i="13"/>
  <c r="E20" i="13" s="1"/>
  <c r="D2" i="13"/>
  <c r="P37" i="12"/>
  <c r="O37" i="12"/>
  <c r="N37" i="12"/>
  <c r="M37" i="12"/>
  <c r="L37" i="12"/>
  <c r="K37" i="12"/>
  <c r="J37" i="12"/>
  <c r="I37" i="12"/>
  <c r="H37" i="12"/>
  <c r="E37" i="12"/>
  <c r="D37" i="12"/>
  <c r="P36" i="12"/>
  <c r="O36" i="12"/>
  <c r="N36" i="12"/>
  <c r="M36" i="12"/>
  <c r="L36" i="12"/>
  <c r="K36" i="12"/>
  <c r="J36" i="12"/>
  <c r="I36" i="12"/>
  <c r="H36" i="12"/>
  <c r="E36" i="12"/>
  <c r="D36" i="12"/>
  <c r="P35" i="12"/>
  <c r="O35" i="12"/>
  <c r="N35" i="12"/>
  <c r="M35" i="12"/>
  <c r="L35" i="12"/>
  <c r="K35" i="12"/>
  <c r="J35" i="12"/>
  <c r="I35" i="12"/>
  <c r="E35" i="12"/>
  <c r="D35" i="12"/>
  <c r="H35" i="12" s="1"/>
  <c r="P34" i="12"/>
  <c r="O34" i="12"/>
  <c r="N34" i="12"/>
  <c r="M34" i="12"/>
  <c r="L34" i="12"/>
  <c r="K34" i="12"/>
  <c r="J34" i="12"/>
  <c r="I34" i="12"/>
  <c r="E34" i="12"/>
  <c r="D34" i="12"/>
  <c r="H34" i="12" s="1"/>
  <c r="P33" i="12"/>
  <c r="O33" i="12"/>
  <c r="N33" i="12"/>
  <c r="M33" i="12"/>
  <c r="L33" i="12"/>
  <c r="K33" i="12"/>
  <c r="J33" i="12"/>
  <c r="I33" i="12"/>
  <c r="E33" i="12"/>
  <c r="D33" i="12"/>
  <c r="H33" i="12" s="1"/>
  <c r="P32" i="12"/>
  <c r="O32" i="12"/>
  <c r="N32" i="12"/>
  <c r="M32" i="12"/>
  <c r="L32" i="12"/>
  <c r="K32" i="12"/>
  <c r="J32" i="12"/>
  <c r="I32" i="12"/>
  <c r="E32" i="12"/>
  <c r="D32" i="12"/>
  <c r="H32" i="12" s="1"/>
  <c r="P25" i="12"/>
  <c r="O25" i="12"/>
  <c r="N25" i="12"/>
  <c r="M25" i="12"/>
  <c r="L25" i="12"/>
  <c r="K25" i="12"/>
  <c r="K29" i="12" s="1"/>
  <c r="J25" i="12"/>
  <c r="I25" i="12"/>
  <c r="E25" i="12"/>
  <c r="D25" i="12"/>
  <c r="H25" i="12" s="1"/>
  <c r="H29" i="12" s="1"/>
  <c r="P21" i="12"/>
  <c r="O21" i="12"/>
  <c r="N21" i="12"/>
  <c r="M21" i="12"/>
  <c r="L21" i="12"/>
  <c r="K21" i="12"/>
  <c r="J21" i="12"/>
  <c r="I21" i="12"/>
  <c r="E21" i="12"/>
  <c r="D21" i="12"/>
  <c r="H21" i="12" s="1"/>
  <c r="P16" i="12"/>
  <c r="O16" i="12"/>
  <c r="N16" i="12"/>
  <c r="M16" i="12"/>
  <c r="L16" i="12"/>
  <c r="K16" i="12"/>
  <c r="J16" i="12"/>
  <c r="I16" i="12"/>
  <c r="E16" i="12"/>
  <c r="D16" i="12"/>
  <c r="H16" i="12" s="1"/>
  <c r="P15" i="12"/>
  <c r="O15" i="12"/>
  <c r="N15" i="12"/>
  <c r="M15" i="12"/>
  <c r="L15" i="12"/>
  <c r="K15" i="12"/>
  <c r="J15" i="12"/>
  <c r="I15" i="12"/>
  <c r="E15" i="12"/>
  <c r="D15" i="12"/>
  <c r="H15" i="12" s="1"/>
  <c r="P14" i="12"/>
  <c r="O14" i="12"/>
  <c r="N14" i="12"/>
  <c r="M14" i="12"/>
  <c r="L14" i="12"/>
  <c r="K14" i="12"/>
  <c r="J14" i="12"/>
  <c r="I14" i="12"/>
  <c r="E14" i="12"/>
  <c r="D14" i="12"/>
  <c r="H14" i="12" s="1"/>
  <c r="P13" i="12"/>
  <c r="O13" i="12"/>
  <c r="N13" i="12"/>
  <c r="M13" i="12"/>
  <c r="L13" i="12"/>
  <c r="K13" i="12"/>
  <c r="J13" i="12"/>
  <c r="I13" i="12"/>
  <c r="E13" i="12"/>
  <c r="D13" i="12"/>
  <c r="H13" i="12" s="1"/>
  <c r="P12" i="12"/>
  <c r="O12" i="12"/>
  <c r="N12" i="12"/>
  <c r="M12" i="12"/>
  <c r="L12" i="12"/>
  <c r="K12" i="12"/>
  <c r="J12" i="12"/>
  <c r="I12" i="12"/>
  <c r="E12" i="12"/>
  <c r="D12" i="12"/>
  <c r="H12" i="12" s="1"/>
  <c r="P11" i="12"/>
  <c r="O11" i="12"/>
  <c r="N11" i="12"/>
  <c r="M11" i="12"/>
  <c r="L11" i="12"/>
  <c r="K11" i="12"/>
  <c r="J11" i="12"/>
  <c r="I11" i="12"/>
  <c r="E11" i="12"/>
  <c r="D11" i="12"/>
  <c r="H11" i="12" s="1"/>
  <c r="P9" i="12"/>
  <c r="O9" i="12"/>
  <c r="N9" i="12"/>
  <c r="M9" i="12"/>
  <c r="L9" i="12"/>
  <c r="K9" i="12"/>
  <c r="J9" i="12"/>
  <c r="I9" i="12"/>
  <c r="E9" i="12"/>
  <c r="D9" i="12"/>
  <c r="P8" i="12"/>
  <c r="O8" i="12"/>
  <c r="N8" i="12"/>
  <c r="M8" i="12"/>
  <c r="L8" i="12"/>
  <c r="K8" i="12"/>
  <c r="J8" i="12"/>
  <c r="I8" i="12"/>
  <c r="E8" i="12"/>
  <c r="D8" i="12"/>
  <c r="H8" i="12" s="1"/>
  <c r="P7" i="12"/>
  <c r="O7" i="12"/>
  <c r="N7" i="12"/>
  <c r="M7" i="12"/>
  <c r="L7" i="12"/>
  <c r="K7" i="12"/>
  <c r="J7" i="12"/>
  <c r="I7" i="12"/>
  <c r="E7" i="12"/>
  <c r="D7" i="12"/>
  <c r="H7" i="12" s="1"/>
  <c r="P6" i="12"/>
  <c r="O6" i="12"/>
  <c r="N6" i="12"/>
  <c r="M6" i="12"/>
  <c r="L6" i="12"/>
  <c r="K6" i="12"/>
  <c r="J6" i="12"/>
  <c r="I6" i="12"/>
  <c r="E6" i="12"/>
  <c r="D6" i="12"/>
  <c r="H6" i="12" s="1"/>
  <c r="P5" i="12"/>
  <c r="P23" i="12" s="1"/>
  <c r="O5" i="12"/>
  <c r="O23" i="12" s="1"/>
  <c r="N5" i="12"/>
  <c r="N23" i="12" s="1"/>
  <c r="M5" i="12"/>
  <c r="M23" i="12" s="1"/>
  <c r="L5" i="12"/>
  <c r="L23" i="12" s="1"/>
  <c r="L24" i="12" s="1"/>
  <c r="K5" i="12"/>
  <c r="K23" i="12" s="1"/>
  <c r="J5" i="12"/>
  <c r="J23" i="12" s="1"/>
  <c r="I5" i="12"/>
  <c r="I23" i="12" s="1"/>
  <c r="E5" i="12"/>
  <c r="E23" i="12" s="1"/>
  <c r="D5" i="12"/>
  <c r="P4" i="12"/>
  <c r="P27" i="12" s="1"/>
  <c r="O4" i="12"/>
  <c r="O27" i="12" s="1"/>
  <c r="N4" i="12"/>
  <c r="N27" i="12" s="1"/>
  <c r="M4" i="12"/>
  <c r="M27" i="12" s="1"/>
  <c r="L4" i="12"/>
  <c r="L27" i="12" s="1"/>
  <c r="K4" i="12"/>
  <c r="K27" i="12" s="1"/>
  <c r="K30" i="12" s="1"/>
  <c r="J4" i="12"/>
  <c r="J27" i="12" s="1"/>
  <c r="I4" i="12"/>
  <c r="I27" i="12" s="1"/>
  <c r="E4" i="12"/>
  <c r="E27" i="12" s="1"/>
  <c r="D4" i="12"/>
  <c r="H3" i="12"/>
  <c r="P2" i="12"/>
  <c r="P20" i="12" s="1"/>
  <c r="O2" i="12"/>
  <c r="O20" i="12" s="1"/>
  <c r="N2" i="12"/>
  <c r="N20" i="12" s="1"/>
  <c r="M2" i="12"/>
  <c r="M20" i="12" s="1"/>
  <c r="L2" i="12"/>
  <c r="L20" i="12" s="1"/>
  <c r="K2" i="12"/>
  <c r="K20" i="12" s="1"/>
  <c r="J2" i="12"/>
  <c r="J20" i="12" s="1"/>
  <c r="I2" i="12"/>
  <c r="I20" i="12" s="1"/>
  <c r="E2" i="12"/>
  <c r="E20" i="12" s="1"/>
  <c r="D2" i="12"/>
  <c r="O37" i="11"/>
  <c r="N37" i="11"/>
  <c r="M37" i="11"/>
  <c r="L37" i="11"/>
  <c r="K37" i="11"/>
  <c r="J37" i="11"/>
  <c r="I37" i="11"/>
  <c r="H37" i="11"/>
  <c r="E37" i="11"/>
  <c r="D37" i="11"/>
  <c r="O36" i="11"/>
  <c r="N36" i="11"/>
  <c r="M36" i="11"/>
  <c r="L36" i="11"/>
  <c r="K36" i="11"/>
  <c r="J36" i="11"/>
  <c r="I36" i="11"/>
  <c r="H36" i="11"/>
  <c r="E36" i="11"/>
  <c r="D36" i="11"/>
  <c r="O35" i="11"/>
  <c r="N35" i="11"/>
  <c r="M35" i="11"/>
  <c r="L35" i="11"/>
  <c r="K35" i="11"/>
  <c r="J35" i="11"/>
  <c r="I35" i="11"/>
  <c r="E35" i="11"/>
  <c r="D35" i="11"/>
  <c r="H35" i="11" s="1"/>
  <c r="O34" i="11"/>
  <c r="N34" i="11"/>
  <c r="M34" i="11"/>
  <c r="L34" i="11"/>
  <c r="K34" i="11"/>
  <c r="J34" i="11"/>
  <c r="I34" i="11"/>
  <c r="E34" i="11"/>
  <c r="D34" i="11"/>
  <c r="H34" i="11" s="1"/>
  <c r="O33" i="11"/>
  <c r="N33" i="11"/>
  <c r="M33" i="11"/>
  <c r="L33" i="11"/>
  <c r="K33" i="11"/>
  <c r="J33" i="11"/>
  <c r="I33" i="11"/>
  <c r="E33" i="11"/>
  <c r="D33" i="11"/>
  <c r="H33" i="11" s="1"/>
  <c r="O32" i="11"/>
  <c r="N32" i="11"/>
  <c r="M32" i="11"/>
  <c r="L32" i="11"/>
  <c r="K32" i="11"/>
  <c r="J32" i="11"/>
  <c r="I32" i="11"/>
  <c r="E32" i="11"/>
  <c r="D32" i="11"/>
  <c r="H32" i="11" s="1"/>
  <c r="O25" i="11"/>
  <c r="N25" i="11"/>
  <c r="M25" i="11"/>
  <c r="L25" i="11"/>
  <c r="K25" i="11"/>
  <c r="J25" i="11"/>
  <c r="I25" i="11"/>
  <c r="E25" i="11"/>
  <c r="D25" i="11"/>
  <c r="H25" i="11" s="1"/>
  <c r="H29" i="11" s="1"/>
  <c r="O21" i="11"/>
  <c r="N21" i="11"/>
  <c r="M21" i="11"/>
  <c r="L21" i="11"/>
  <c r="K21" i="11"/>
  <c r="J21" i="11"/>
  <c r="I21" i="11"/>
  <c r="E21" i="11"/>
  <c r="D21" i="11"/>
  <c r="H21" i="11" s="1"/>
  <c r="O16" i="11"/>
  <c r="N16" i="11"/>
  <c r="M16" i="11"/>
  <c r="L16" i="11"/>
  <c r="K16" i="11"/>
  <c r="J16" i="11"/>
  <c r="I16" i="11"/>
  <c r="E16" i="11"/>
  <c r="D16" i="11"/>
  <c r="H16" i="11" s="1"/>
  <c r="O15" i="11"/>
  <c r="N15" i="11"/>
  <c r="M15" i="11"/>
  <c r="L15" i="11"/>
  <c r="K15" i="11"/>
  <c r="J15" i="11"/>
  <c r="I15" i="11"/>
  <c r="E15" i="11"/>
  <c r="D15" i="11"/>
  <c r="H15" i="11" s="1"/>
  <c r="O14" i="11"/>
  <c r="N14" i="11"/>
  <c r="M14" i="11"/>
  <c r="L14" i="11"/>
  <c r="K14" i="11"/>
  <c r="J14" i="11"/>
  <c r="I14" i="11"/>
  <c r="E14" i="11"/>
  <c r="D14" i="11"/>
  <c r="H14" i="11" s="1"/>
  <c r="O13" i="11"/>
  <c r="N13" i="11"/>
  <c r="M13" i="11"/>
  <c r="L13" i="11"/>
  <c r="K13" i="11"/>
  <c r="J13" i="11"/>
  <c r="I13" i="11"/>
  <c r="E13" i="11"/>
  <c r="D13" i="11"/>
  <c r="H13" i="11" s="1"/>
  <c r="O12" i="11"/>
  <c r="N12" i="11"/>
  <c r="M12" i="11"/>
  <c r="L12" i="11"/>
  <c r="K12" i="11"/>
  <c r="J12" i="11"/>
  <c r="I12" i="11"/>
  <c r="E12" i="11"/>
  <c r="D12" i="11"/>
  <c r="H12" i="11" s="1"/>
  <c r="O11" i="11"/>
  <c r="N11" i="11"/>
  <c r="M11" i="11"/>
  <c r="L11" i="11"/>
  <c r="K11" i="11"/>
  <c r="J11" i="11"/>
  <c r="I11" i="11"/>
  <c r="E11" i="11"/>
  <c r="D11" i="11"/>
  <c r="H11" i="11" s="1"/>
  <c r="O9" i="11"/>
  <c r="N9" i="11"/>
  <c r="M9" i="11"/>
  <c r="L9" i="11"/>
  <c r="K9" i="11"/>
  <c r="J9" i="11"/>
  <c r="I9" i="11"/>
  <c r="E9" i="11"/>
  <c r="D9" i="11"/>
  <c r="O8" i="11"/>
  <c r="N8" i="11"/>
  <c r="M8" i="11"/>
  <c r="L8" i="11"/>
  <c r="K8" i="11"/>
  <c r="J8" i="11"/>
  <c r="I8" i="11"/>
  <c r="E8" i="11"/>
  <c r="D8" i="11"/>
  <c r="H8" i="11" s="1"/>
  <c r="O7" i="11"/>
  <c r="N7" i="11"/>
  <c r="M7" i="11"/>
  <c r="L7" i="11"/>
  <c r="K7" i="11"/>
  <c r="J7" i="11"/>
  <c r="I7" i="11"/>
  <c r="E7" i="11"/>
  <c r="D7" i="11"/>
  <c r="H7" i="11" s="1"/>
  <c r="O6" i="11"/>
  <c r="N6" i="11"/>
  <c r="M6" i="11"/>
  <c r="L6" i="11"/>
  <c r="K6" i="11"/>
  <c r="J6" i="11"/>
  <c r="I6" i="11"/>
  <c r="E6" i="11"/>
  <c r="D6" i="11"/>
  <c r="H6" i="11" s="1"/>
  <c r="O5" i="11"/>
  <c r="O23" i="11" s="1"/>
  <c r="N5" i="11"/>
  <c r="N23" i="11" s="1"/>
  <c r="M5" i="11"/>
  <c r="M23" i="11" s="1"/>
  <c r="L5" i="11"/>
  <c r="L23" i="11" s="1"/>
  <c r="L24" i="11" s="1"/>
  <c r="K5" i="11"/>
  <c r="K23" i="11" s="1"/>
  <c r="K24" i="11" s="1"/>
  <c r="J5" i="11"/>
  <c r="J23" i="11" s="1"/>
  <c r="I5" i="11"/>
  <c r="I23" i="11" s="1"/>
  <c r="E5" i="11"/>
  <c r="E23" i="11" s="1"/>
  <c r="D5" i="11"/>
  <c r="O4" i="11"/>
  <c r="O27" i="11" s="1"/>
  <c r="N4" i="11"/>
  <c r="N27" i="11" s="1"/>
  <c r="M4" i="11"/>
  <c r="M27" i="11" s="1"/>
  <c r="L4" i="11"/>
  <c r="L27" i="11" s="1"/>
  <c r="K4" i="11"/>
  <c r="K27" i="11" s="1"/>
  <c r="J4" i="11"/>
  <c r="J27" i="11" s="1"/>
  <c r="I4" i="11"/>
  <c r="I27" i="11" s="1"/>
  <c r="E4" i="11"/>
  <c r="E27" i="11" s="1"/>
  <c r="D4" i="11"/>
  <c r="H3" i="11"/>
  <c r="O2" i="11"/>
  <c r="O20" i="11" s="1"/>
  <c r="N2" i="11"/>
  <c r="N20" i="11" s="1"/>
  <c r="M2" i="11"/>
  <c r="M20" i="11" s="1"/>
  <c r="L2" i="11"/>
  <c r="L20" i="11" s="1"/>
  <c r="K2" i="11"/>
  <c r="K20" i="11" s="1"/>
  <c r="J2" i="11"/>
  <c r="J20" i="11" s="1"/>
  <c r="I2" i="11"/>
  <c r="I20" i="11" s="1"/>
  <c r="E2" i="11"/>
  <c r="E20" i="11" s="1"/>
  <c r="D2" i="11"/>
  <c r="O37" i="10"/>
  <c r="N37" i="10"/>
  <c r="M37" i="10"/>
  <c r="L37" i="10"/>
  <c r="K37" i="10"/>
  <c r="J37" i="10"/>
  <c r="I37" i="10"/>
  <c r="H37" i="10"/>
  <c r="E37" i="10"/>
  <c r="D37" i="10"/>
  <c r="O36" i="10"/>
  <c r="N36" i="10"/>
  <c r="M36" i="10"/>
  <c r="L36" i="10"/>
  <c r="K36" i="10"/>
  <c r="J36" i="10"/>
  <c r="I36" i="10"/>
  <c r="H36" i="10"/>
  <c r="E36" i="10"/>
  <c r="D36" i="10"/>
  <c r="O35" i="10"/>
  <c r="N35" i="10"/>
  <c r="M35" i="10"/>
  <c r="L35" i="10"/>
  <c r="K35" i="10"/>
  <c r="J35" i="10"/>
  <c r="I35" i="10"/>
  <c r="E35" i="10"/>
  <c r="D35" i="10"/>
  <c r="H35" i="10" s="1"/>
  <c r="O34" i="10"/>
  <c r="N34" i="10"/>
  <c r="M34" i="10"/>
  <c r="L34" i="10"/>
  <c r="K34" i="10"/>
  <c r="J34" i="10"/>
  <c r="I34" i="10"/>
  <c r="E34" i="10"/>
  <c r="D34" i="10"/>
  <c r="H34" i="10" s="1"/>
  <c r="O33" i="10"/>
  <c r="N33" i="10"/>
  <c r="M33" i="10"/>
  <c r="L33" i="10"/>
  <c r="K33" i="10"/>
  <c r="J33" i="10"/>
  <c r="I33" i="10"/>
  <c r="E33" i="10"/>
  <c r="D33" i="10"/>
  <c r="H33" i="10" s="1"/>
  <c r="O32" i="10"/>
  <c r="N32" i="10"/>
  <c r="M32" i="10"/>
  <c r="L32" i="10"/>
  <c r="K32" i="10"/>
  <c r="J32" i="10"/>
  <c r="I32" i="10"/>
  <c r="E32" i="10"/>
  <c r="D32" i="10"/>
  <c r="H32" i="10" s="1"/>
  <c r="O25" i="10"/>
  <c r="N25" i="10"/>
  <c r="M25" i="10"/>
  <c r="L25" i="10"/>
  <c r="K25" i="10"/>
  <c r="J25" i="10"/>
  <c r="I25" i="10"/>
  <c r="E25" i="10"/>
  <c r="D25" i="10"/>
  <c r="H25" i="10" s="1"/>
  <c r="H29" i="10" s="1"/>
  <c r="O21" i="10"/>
  <c r="N21" i="10"/>
  <c r="M21" i="10"/>
  <c r="L21" i="10"/>
  <c r="K21" i="10"/>
  <c r="J21" i="10"/>
  <c r="I21" i="10"/>
  <c r="E21" i="10"/>
  <c r="D21" i="10"/>
  <c r="O16" i="10"/>
  <c r="N16" i="10"/>
  <c r="M16" i="10"/>
  <c r="L16" i="10"/>
  <c r="K16" i="10"/>
  <c r="J16" i="10"/>
  <c r="I16" i="10"/>
  <c r="E16" i="10"/>
  <c r="D16" i="10"/>
  <c r="H16" i="10" s="1"/>
  <c r="O15" i="10"/>
  <c r="N15" i="10"/>
  <c r="M15" i="10"/>
  <c r="L15" i="10"/>
  <c r="K15" i="10"/>
  <c r="J15" i="10"/>
  <c r="I15" i="10"/>
  <c r="E15" i="10"/>
  <c r="D15" i="10"/>
  <c r="H15" i="10" s="1"/>
  <c r="O14" i="10"/>
  <c r="N14" i="10"/>
  <c r="M14" i="10"/>
  <c r="L14" i="10"/>
  <c r="K14" i="10"/>
  <c r="J14" i="10"/>
  <c r="I14" i="10"/>
  <c r="E14" i="10"/>
  <c r="D14" i="10"/>
  <c r="H14" i="10" s="1"/>
  <c r="O13" i="10"/>
  <c r="N13" i="10"/>
  <c r="M13" i="10"/>
  <c r="L13" i="10"/>
  <c r="K13" i="10"/>
  <c r="J13" i="10"/>
  <c r="I13" i="10"/>
  <c r="E13" i="10"/>
  <c r="D13" i="10"/>
  <c r="H13" i="10" s="1"/>
  <c r="O12" i="10"/>
  <c r="N12" i="10"/>
  <c r="M12" i="10"/>
  <c r="L12" i="10"/>
  <c r="K12" i="10"/>
  <c r="J12" i="10"/>
  <c r="I12" i="10"/>
  <c r="E12" i="10"/>
  <c r="D12" i="10"/>
  <c r="H12" i="10" s="1"/>
  <c r="O11" i="10"/>
  <c r="N11" i="10"/>
  <c r="M11" i="10"/>
  <c r="L11" i="10"/>
  <c r="K11" i="10"/>
  <c r="J11" i="10"/>
  <c r="I11" i="10"/>
  <c r="E11" i="10"/>
  <c r="D11" i="10"/>
  <c r="H11" i="10" s="1"/>
  <c r="O9" i="10"/>
  <c r="N9" i="10"/>
  <c r="M9" i="10"/>
  <c r="L9" i="10"/>
  <c r="K9" i="10"/>
  <c r="J9" i="10"/>
  <c r="I9" i="10"/>
  <c r="E9" i="10"/>
  <c r="D9" i="10"/>
  <c r="O8" i="10"/>
  <c r="N8" i="10"/>
  <c r="M8" i="10"/>
  <c r="L8" i="10"/>
  <c r="K8" i="10"/>
  <c r="J8" i="10"/>
  <c r="I8" i="10"/>
  <c r="E8" i="10"/>
  <c r="D8" i="10"/>
  <c r="H8" i="10" s="1"/>
  <c r="O7" i="10"/>
  <c r="N7" i="10"/>
  <c r="M7" i="10"/>
  <c r="L7" i="10"/>
  <c r="K7" i="10"/>
  <c r="J7" i="10"/>
  <c r="I7" i="10"/>
  <c r="E7" i="10"/>
  <c r="D7" i="10"/>
  <c r="H7" i="10" s="1"/>
  <c r="O6" i="10"/>
  <c r="N6" i="10"/>
  <c r="M6" i="10"/>
  <c r="L6" i="10"/>
  <c r="K6" i="10"/>
  <c r="J6" i="10"/>
  <c r="I6" i="10"/>
  <c r="E6" i="10"/>
  <c r="D6" i="10"/>
  <c r="H6" i="10" s="1"/>
  <c r="O5" i="10"/>
  <c r="O23" i="10" s="1"/>
  <c r="N5" i="10"/>
  <c r="N23" i="10" s="1"/>
  <c r="M5" i="10"/>
  <c r="M23" i="10" s="1"/>
  <c r="L5" i="10"/>
  <c r="L23" i="10" s="1"/>
  <c r="L24" i="10" s="1"/>
  <c r="K5" i="10"/>
  <c r="K23" i="10" s="1"/>
  <c r="K24" i="10" s="1"/>
  <c r="J5" i="10"/>
  <c r="J23" i="10" s="1"/>
  <c r="I5" i="10"/>
  <c r="I23" i="10" s="1"/>
  <c r="E5" i="10"/>
  <c r="E23" i="10" s="1"/>
  <c r="D5" i="10"/>
  <c r="O4" i="10"/>
  <c r="O27" i="10" s="1"/>
  <c r="N4" i="10"/>
  <c r="N27" i="10" s="1"/>
  <c r="M4" i="10"/>
  <c r="M27" i="10" s="1"/>
  <c r="L4" i="10"/>
  <c r="L27" i="10" s="1"/>
  <c r="K4" i="10"/>
  <c r="K27" i="10" s="1"/>
  <c r="J4" i="10"/>
  <c r="J27" i="10" s="1"/>
  <c r="I4" i="10"/>
  <c r="I27" i="10" s="1"/>
  <c r="E4" i="10"/>
  <c r="E27" i="10" s="1"/>
  <c r="D4" i="10"/>
  <c r="H3" i="10"/>
  <c r="O2" i="10"/>
  <c r="O20" i="10" s="1"/>
  <c r="N2" i="10"/>
  <c r="N20" i="10" s="1"/>
  <c r="M2" i="10"/>
  <c r="M20" i="10" s="1"/>
  <c r="L2" i="10"/>
  <c r="L20" i="10" s="1"/>
  <c r="K2" i="10"/>
  <c r="J2" i="10"/>
  <c r="J20" i="10" s="1"/>
  <c r="I2" i="10"/>
  <c r="I20" i="10" s="1"/>
  <c r="E2" i="10"/>
  <c r="E20" i="10" s="1"/>
  <c r="D2" i="10"/>
  <c r="P37" i="9"/>
  <c r="O37" i="9"/>
  <c r="N37" i="9"/>
  <c r="M37" i="9"/>
  <c r="L37" i="9"/>
  <c r="K37" i="9"/>
  <c r="J37" i="9"/>
  <c r="I37" i="9"/>
  <c r="H37" i="9"/>
  <c r="E37" i="9"/>
  <c r="D37" i="9"/>
  <c r="P36" i="9"/>
  <c r="O36" i="9"/>
  <c r="N36" i="9"/>
  <c r="M36" i="9"/>
  <c r="L36" i="9"/>
  <c r="K36" i="9"/>
  <c r="J36" i="9"/>
  <c r="I36" i="9"/>
  <c r="H36" i="9"/>
  <c r="E36" i="9"/>
  <c r="D36" i="9"/>
  <c r="P35" i="9"/>
  <c r="O35" i="9"/>
  <c r="N35" i="9"/>
  <c r="M35" i="9"/>
  <c r="L35" i="9"/>
  <c r="K35" i="9"/>
  <c r="J35" i="9"/>
  <c r="I35" i="9"/>
  <c r="E35" i="9"/>
  <c r="D35" i="9"/>
  <c r="H35" i="9" s="1"/>
  <c r="P34" i="9"/>
  <c r="O34" i="9"/>
  <c r="N34" i="9"/>
  <c r="M34" i="9"/>
  <c r="L34" i="9"/>
  <c r="K34" i="9"/>
  <c r="J34" i="9"/>
  <c r="I34" i="9"/>
  <c r="E34" i="9"/>
  <c r="D34" i="9"/>
  <c r="H34" i="9" s="1"/>
  <c r="P33" i="9"/>
  <c r="O33" i="9"/>
  <c r="N33" i="9"/>
  <c r="M33" i="9"/>
  <c r="L33" i="9"/>
  <c r="K33" i="9"/>
  <c r="J33" i="9"/>
  <c r="I33" i="9"/>
  <c r="E33" i="9"/>
  <c r="D33" i="9"/>
  <c r="H33" i="9" s="1"/>
  <c r="P32" i="9"/>
  <c r="O32" i="9"/>
  <c r="N32" i="9"/>
  <c r="M32" i="9"/>
  <c r="L32" i="9"/>
  <c r="K32" i="9"/>
  <c r="J32" i="9"/>
  <c r="I32" i="9"/>
  <c r="E32" i="9"/>
  <c r="D32" i="9"/>
  <c r="H32" i="9" s="1"/>
  <c r="P25" i="9"/>
  <c r="O25" i="9"/>
  <c r="N25" i="9"/>
  <c r="M25" i="9"/>
  <c r="L25" i="9"/>
  <c r="K25" i="9"/>
  <c r="K29" i="9" s="1"/>
  <c r="J25" i="9"/>
  <c r="I25" i="9"/>
  <c r="E25" i="9"/>
  <c r="D25" i="9"/>
  <c r="H25" i="9" s="1"/>
  <c r="H29" i="9" s="1"/>
  <c r="P21" i="9"/>
  <c r="O21" i="9"/>
  <c r="N21" i="9"/>
  <c r="M21" i="9"/>
  <c r="L21" i="9"/>
  <c r="K21" i="9"/>
  <c r="J21" i="9"/>
  <c r="I21" i="9"/>
  <c r="E21" i="9"/>
  <c r="D21" i="9"/>
  <c r="P16" i="9"/>
  <c r="O16" i="9"/>
  <c r="N16" i="9"/>
  <c r="M16" i="9"/>
  <c r="L16" i="9"/>
  <c r="K16" i="9"/>
  <c r="J16" i="9"/>
  <c r="I16" i="9"/>
  <c r="E16" i="9"/>
  <c r="D16" i="9"/>
  <c r="H16" i="9" s="1"/>
  <c r="P15" i="9"/>
  <c r="O15" i="9"/>
  <c r="N15" i="9"/>
  <c r="M15" i="9"/>
  <c r="L15" i="9"/>
  <c r="K15" i="9"/>
  <c r="J15" i="9"/>
  <c r="I15" i="9"/>
  <c r="E15" i="9"/>
  <c r="D15" i="9"/>
  <c r="H15" i="9" s="1"/>
  <c r="P14" i="9"/>
  <c r="O14" i="9"/>
  <c r="N14" i="9"/>
  <c r="M14" i="9"/>
  <c r="L14" i="9"/>
  <c r="K14" i="9"/>
  <c r="J14" i="9"/>
  <c r="I14" i="9"/>
  <c r="E14" i="9"/>
  <c r="D14" i="9"/>
  <c r="H14" i="9" s="1"/>
  <c r="P13" i="9"/>
  <c r="O13" i="9"/>
  <c r="N13" i="9"/>
  <c r="M13" i="9"/>
  <c r="L13" i="9"/>
  <c r="K13" i="9"/>
  <c r="J13" i="9"/>
  <c r="I13" i="9"/>
  <c r="E13" i="9"/>
  <c r="D13" i="9"/>
  <c r="H13" i="9" s="1"/>
  <c r="P12" i="9"/>
  <c r="O12" i="9"/>
  <c r="N12" i="9"/>
  <c r="M12" i="9"/>
  <c r="L12" i="9"/>
  <c r="K12" i="9"/>
  <c r="J12" i="9"/>
  <c r="I12" i="9"/>
  <c r="E12" i="9"/>
  <c r="D12" i="9"/>
  <c r="H12" i="9" s="1"/>
  <c r="P11" i="9"/>
  <c r="O11" i="9"/>
  <c r="N11" i="9"/>
  <c r="M11" i="9"/>
  <c r="L11" i="9"/>
  <c r="K11" i="9"/>
  <c r="J11" i="9"/>
  <c r="I11" i="9"/>
  <c r="E11" i="9"/>
  <c r="D11" i="9"/>
  <c r="H11" i="9" s="1"/>
  <c r="P9" i="9"/>
  <c r="O9" i="9"/>
  <c r="N9" i="9"/>
  <c r="M9" i="9"/>
  <c r="L9" i="9"/>
  <c r="K9" i="9"/>
  <c r="J9" i="9"/>
  <c r="I9" i="9"/>
  <c r="E9" i="9"/>
  <c r="D9" i="9"/>
  <c r="P8" i="9"/>
  <c r="O8" i="9"/>
  <c r="N8" i="9"/>
  <c r="M8" i="9"/>
  <c r="L8" i="9"/>
  <c r="K8" i="9"/>
  <c r="J8" i="9"/>
  <c r="I8" i="9"/>
  <c r="E8" i="9"/>
  <c r="D8" i="9"/>
  <c r="H8" i="9" s="1"/>
  <c r="P7" i="9"/>
  <c r="O7" i="9"/>
  <c r="N7" i="9"/>
  <c r="M7" i="9"/>
  <c r="L7" i="9"/>
  <c r="K7" i="9"/>
  <c r="J7" i="9"/>
  <c r="I7" i="9"/>
  <c r="E7" i="9"/>
  <c r="D7" i="9"/>
  <c r="H7" i="9" s="1"/>
  <c r="P6" i="9"/>
  <c r="O6" i="9"/>
  <c r="N6" i="9"/>
  <c r="M6" i="9"/>
  <c r="L6" i="9"/>
  <c r="K6" i="9"/>
  <c r="J6" i="9"/>
  <c r="I6" i="9"/>
  <c r="E6" i="9"/>
  <c r="D6" i="9"/>
  <c r="H6" i="9" s="1"/>
  <c r="P5" i="9"/>
  <c r="P23" i="9" s="1"/>
  <c r="O5" i="9"/>
  <c r="O23" i="9" s="1"/>
  <c r="N5" i="9"/>
  <c r="N23" i="9" s="1"/>
  <c r="M5" i="9"/>
  <c r="M23" i="9" s="1"/>
  <c r="L5" i="9"/>
  <c r="L23" i="9" s="1"/>
  <c r="L24" i="9" s="1"/>
  <c r="K5" i="9"/>
  <c r="K23" i="9" s="1"/>
  <c r="J5" i="9"/>
  <c r="J23" i="9" s="1"/>
  <c r="I5" i="9"/>
  <c r="I23" i="9" s="1"/>
  <c r="E5" i="9"/>
  <c r="E23" i="9" s="1"/>
  <c r="D5" i="9"/>
  <c r="P4" i="9"/>
  <c r="P27" i="9" s="1"/>
  <c r="O4" i="9"/>
  <c r="O27" i="9" s="1"/>
  <c r="N4" i="9"/>
  <c r="N27" i="9" s="1"/>
  <c r="M4" i="9"/>
  <c r="M27" i="9" s="1"/>
  <c r="L4" i="9"/>
  <c r="L27" i="9" s="1"/>
  <c r="K4" i="9"/>
  <c r="K27" i="9" s="1"/>
  <c r="K30" i="9" s="1"/>
  <c r="J4" i="9"/>
  <c r="J27" i="9" s="1"/>
  <c r="I4" i="9"/>
  <c r="I27" i="9" s="1"/>
  <c r="E4" i="9"/>
  <c r="E27" i="9" s="1"/>
  <c r="D4" i="9"/>
  <c r="H3" i="9"/>
  <c r="P2" i="9"/>
  <c r="P20" i="9" s="1"/>
  <c r="O2" i="9"/>
  <c r="O20" i="9" s="1"/>
  <c r="N2" i="9"/>
  <c r="N20" i="9" s="1"/>
  <c r="M2" i="9"/>
  <c r="M20" i="9" s="1"/>
  <c r="L2" i="9"/>
  <c r="L20" i="9" s="1"/>
  <c r="K2" i="9"/>
  <c r="K20" i="9" s="1"/>
  <c r="J2" i="9"/>
  <c r="J20" i="9" s="1"/>
  <c r="I2" i="9"/>
  <c r="I20" i="9" s="1"/>
  <c r="E2" i="9"/>
  <c r="E20" i="9" s="1"/>
  <c r="D2" i="9"/>
  <c r="O37" i="8"/>
  <c r="N37" i="8"/>
  <c r="M37" i="8"/>
  <c r="L37" i="8"/>
  <c r="K37" i="8"/>
  <c r="J37" i="8"/>
  <c r="I37" i="8"/>
  <c r="H37" i="8"/>
  <c r="E37" i="8"/>
  <c r="D37" i="8"/>
  <c r="O36" i="8"/>
  <c r="N36" i="8"/>
  <c r="M36" i="8"/>
  <c r="L36" i="8"/>
  <c r="K36" i="8"/>
  <c r="J36" i="8"/>
  <c r="I36" i="8"/>
  <c r="H36" i="8"/>
  <c r="E36" i="8"/>
  <c r="D36" i="8"/>
  <c r="O35" i="8"/>
  <c r="N35" i="8"/>
  <c r="M35" i="8"/>
  <c r="L35" i="8"/>
  <c r="K35" i="8"/>
  <c r="J35" i="8"/>
  <c r="I35" i="8"/>
  <c r="E35" i="8"/>
  <c r="D35" i="8"/>
  <c r="H35" i="8" s="1"/>
  <c r="O34" i="8"/>
  <c r="N34" i="8"/>
  <c r="M34" i="8"/>
  <c r="L34" i="8"/>
  <c r="K34" i="8"/>
  <c r="J34" i="8"/>
  <c r="I34" i="8"/>
  <c r="E34" i="8"/>
  <c r="D34" i="8"/>
  <c r="H34" i="8" s="1"/>
  <c r="O33" i="8"/>
  <c r="N33" i="8"/>
  <c r="M33" i="8"/>
  <c r="L33" i="8"/>
  <c r="K33" i="8"/>
  <c r="J33" i="8"/>
  <c r="I33" i="8"/>
  <c r="E33" i="8"/>
  <c r="D33" i="8"/>
  <c r="H33" i="8" s="1"/>
  <c r="O32" i="8"/>
  <c r="N32" i="8"/>
  <c r="M32" i="8"/>
  <c r="L32" i="8"/>
  <c r="K32" i="8"/>
  <c r="J32" i="8"/>
  <c r="I32" i="8"/>
  <c r="E32" i="8"/>
  <c r="D32" i="8"/>
  <c r="H32" i="8" s="1"/>
  <c r="O25" i="8"/>
  <c r="N25" i="8"/>
  <c r="M25" i="8"/>
  <c r="L25" i="8"/>
  <c r="K25" i="8"/>
  <c r="J25" i="8"/>
  <c r="I25" i="8"/>
  <c r="E25" i="8"/>
  <c r="D25" i="8"/>
  <c r="H25" i="8" s="1"/>
  <c r="H29" i="8" s="1"/>
  <c r="O21" i="8"/>
  <c r="N21" i="8"/>
  <c r="M21" i="8"/>
  <c r="L21" i="8"/>
  <c r="K21" i="8"/>
  <c r="J21" i="8"/>
  <c r="I21" i="8"/>
  <c r="E21" i="8"/>
  <c r="D21" i="8"/>
  <c r="H21" i="8" s="1"/>
  <c r="O16" i="8"/>
  <c r="N16" i="8"/>
  <c r="M16" i="8"/>
  <c r="L16" i="8"/>
  <c r="K16" i="8"/>
  <c r="J16" i="8"/>
  <c r="I16" i="8"/>
  <c r="E16" i="8"/>
  <c r="D16" i="8"/>
  <c r="H16" i="8" s="1"/>
  <c r="O15" i="8"/>
  <c r="N15" i="8"/>
  <c r="M15" i="8"/>
  <c r="L15" i="8"/>
  <c r="K15" i="8"/>
  <c r="J15" i="8"/>
  <c r="I15" i="8"/>
  <c r="E15" i="8"/>
  <c r="D15" i="8"/>
  <c r="H15" i="8" s="1"/>
  <c r="O14" i="8"/>
  <c r="N14" i="8"/>
  <c r="M14" i="8"/>
  <c r="L14" i="8"/>
  <c r="K14" i="8"/>
  <c r="J14" i="8"/>
  <c r="I14" i="8"/>
  <c r="E14" i="8"/>
  <c r="D14" i="8"/>
  <c r="H14" i="8" s="1"/>
  <c r="O13" i="8"/>
  <c r="N13" i="8"/>
  <c r="M13" i="8"/>
  <c r="L13" i="8"/>
  <c r="K13" i="8"/>
  <c r="J13" i="8"/>
  <c r="I13" i="8"/>
  <c r="E13" i="8"/>
  <c r="D13" i="8"/>
  <c r="H13" i="8" s="1"/>
  <c r="O12" i="8"/>
  <c r="N12" i="8"/>
  <c r="M12" i="8"/>
  <c r="L12" i="8"/>
  <c r="K12" i="8"/>
  <c r="J12" i="8"/>
  <c r="I12" i="8"/>
  <c r="E12" i="8"/>
  <c r="D12" i="8"/>
  <c r="H12" i="8" s="1"/>
  <c r="O11" i="8"/>
  <c r="N11" i="8"/>
  <c r="M11" i="8"/>
  <c r="L11" i="8"/>
  <c r="K11" i="8"/>
  <c r="J11" i="8"/>
  <c r="I11" i="8"/>
  <c r="E11" i="8"/>
  <c r="D11" i="8"/>
  <c r="H11" i="8" s="1"/>
  <c r="O9" i="8"/>
  <c r="N9" i="8"/>
  <c r="M9" i="8"/>
  <c r="L9" i="8"/>
  <c r="K9" i="8"/>
  <c r="J9" i="8"/>
  <c r="I9" i="8"/>
  <c r="E9" i="8"/>
  <c r="D9" i="8"/>
  <c r="O8" i="8"/>
  <c r="N8" i="8"/>
  <c r="M8" i="8"/>
  <c r="L8" i="8"/>
  <c r="K8" i="8"/>
  <c r="J8" i="8"/>
  <c r="I8" i="8"/>
  <c r="E8" i="8"/>
  <c r="D8" i="8"/>
  <c r="H8" i="8" s="1"/>
  <c r="O7" i="8"/>
  <c r="N7" i="8"/>
  <c r="M7" i="8"/>
  <c r="L7" i="8"/>
  <c r="K7" i="8"/>
  <c r="J7" i="8"/>
  <c r="I7" i="8"/>
  <c r="E7" i="8"/>
  <c r="D7" i="8"/>
  <c r="H7" i="8" s="1"/>
  <c r="O6" i="8"/>
  <c r="N6" i="8"/>
  <c r="M6" i="8"/>
  <c r="L6" i="8"/>
  <c r="K6" i="8"/>
  <c r="J6" i="8"/>
  <c r="I6" i="8"/>
  <c r="E6" i="8"/>
  <c r="D6" i="8"/>
  <c r="H6" i="8" s="1"/>
  <c r="O5" i="8"/>
  <c r="O23" i="8" s="1"/>
  <c r="N5" i="8"/>
  <c r="N23" i="8" s="1"/>
  <c r="M5" i="8"/>
  <c r="M23" i="8" s="1"/>
  <c r="L5" i="8"/>
  <c r="L23" i="8" s="1"/>
  <c r="L24" i="8" s="1"/>
  <c r="K5" i="8"/>
  <c r="K23" i="8" s="1"/>
  <c r="K24" i="8" s="1"/>
  <c r="J5" i="8"/>
  <c r="J23" i="8" s="1"/>
  <c r="I5" i="8"/>
  <c r="I23" i="8" s="1"/>
  <c r="E5" i="8"/>
  <c r="E23" i="8" s="1"/>
  <c r="D5" i="8"/>
  <c r="O4" i="8"/>
  <c r="O27" i="8" s="1"/>
  <c r="N4" i="8"/>
  <c r="N27" i="8" s="1"/>
  <c r="M4" i="8"/>
  <c r="M27" i="8" s="1"/>
  <c r="L4" i="8"/>
  <c r="L27" i="8" s="1"/>
  <c r="K4" i="8"/>
  <c r="K27" i="8" s="1"/>
  <c r="J4" i="8"/>
  <c r="J27" i="8" s="1"/>
  <c r="I4" i="8"/>
  <c r="I27" i="8" s="1"/>
  <c r="E4" i="8"/>
  <c r="E27" i="8" s="1"/>
  <c r="D4" i="8"/>
  <c r="H3" i="8"/>
  <c r="O2" i="8"/>
  <c r="O20" i="8" s="1"/>
  <c r="N2" i="8"/>
  <c r="N20" i="8" s="1"/>
  <c r="M2" i="8"/>
  <c r="M20" i="8" s="1"/>
  <c r="L2" i="8"/>
  <c r="L20" i="8" s="1"/>
  <c r="K2" i="8"/>
  <c r="K20" i="8" s="1"/>
  <c r="J2" i="8"/>
  <c r="J20" i="8" s="1"/>
  <c r="I2" i="8"/>
  <c r="I20" i="8" s="1"/>
  <c r="E2" i="8"/>
  <c r="E20" i="8" s="1"/>
  <c r="D2" i="8"/>
  <c r="O37" i="7"/>
  <c r="N37" i="7"/>
  <c r="M37" i="7"/>
  <c r="L37" i="7"/>
  <c r="K37" i="7"/>
  <c r="J37" i="7"/>
  <c r="I37" i="7"/>
  <c r="H37" i="7"/>
  <c r="E37" i="7"/>
  <c r="D37" i="7"/>
  <c r="O36" i="7"/>
  <c r="N36" i="7"/>
  <c r="M36" i="7"/>
  <c r="L36" i="7"/>
  <c r="K36" i="7"/>
  <c r="J36" i="7"/>
  <c r="I36" i="7"/>
  <c r="H36" i="7"/>
  <c r="E36" i="7"/>
  <c r="D36" i="7"/>
  <c r="O35" i="7"/>
  <c r="N35" i="7"/>
  <c r="M35" i="7"/>
  <c r="L35" i="7"/>
  <c r="K35" i="7"/>
  <c r="J35" i="7"/>
  <c r="I35" i="7"/>
  <c r="E35" i="7"/>
  <c r="D35" i="7"/>
  <c r="H35" i="7" s="1"/>
  <c r="O34" i="7"/>
  <c r="N34" i="7"/>
  <c r="M34" i="7"/>
  <c r="L34" i="7"/>
  <c r="K34" i="7"/>
  <c r="J34" i="7"/>
  <c r="I34" i="7"/>
  <c r="E34" i="7"/>
  <c r="D34" i="7"/>
  <c r="H34" i="7" s="1"/>
  <c r="O33" i="7"/>
  <c r="N33" i="7"/>
  <c r="M33" i="7"/>
  <c r="L33" i="7"/>
  <c r="K33" i="7"/>
  <c r="J33" i="7"/>
  <c r="I33" i="7"/>
  <c r="E33" i="7"/>
  <c r="D33" i="7"/>
  <c r="H33" i="7" s="1"/>
  <c r="O32" i="7"/>
  <c r="N32" i="7"/>
  <c r="M32" i="7"/>
  <c r="L32" i="7"/>
  <c r="K32" i="7"/>
  <c r="J32" i="7"/>
  <c r="I32" i="7"/>
  <c r="E32" i="7"/>
  <c r="D32" i="7"/>
  <c r="H32" i="7" s="1"/>
  <c r="O25" i="7"/>
  <c r="N25" i="7"/>
  <c r="M25" i="7"/>
  <c r="L25" i="7"/>
  <c r="K25" i="7"/>
  <c r="J25" i="7"/>
  <c r="I25" i="7"/>
  <c r="E25" i="7"/>
  <c r="D25" i="7"/>
  <c r="H25" i="7" s="1"/>
  <c r="H29" i="7" s="1"/>
  <c r="O21" i="7"/>
  <c r="N21" i="7"/>
  <c r="M21" i="7"/>
  <c r="L21" i="7"/>
  <c r="K21" i="7"/>
  <c r="J21" i="7"/>
  <c r="I21" i="7"/>
  <c r="E21" i="7"/>
  <c r="D21" i="7"/>
  <c r="H21" i="7" s="1"/>
  <c r="O16" i="7"/>
  <c r="N16" i="7"/>
  <c r="M16" i="7"/>
  <c r="L16" i="7"/>
  <c r="K16" i="7"/>
  <c r="J16" i="7"/>
  <c r="I16" i="7"/>
  <c r="E16" i="7"/>
  <c r="D16" i="7"/>
  <c r="H16" i="7" s="1"/>
  <c r="O15" i="7"/>
  <c r="N15" i="7"/>
  <c r="M15" i="7"/>
  <c r="L15" i="7"/>
  <c r="K15" i="7"/>
  <c r="J15" i="7"/>
  <c r="I15" i="7"/>
  <c r="E15" i="7"/>
  <c r="D15" i="7"/>
  <c r="H15" i="7" s="1"/>
  <c r="O14" i="7"/>
  <c r="N14" i="7"/>
  <c r="M14" i="7"/>
  <c r="L14" i="7"/>
  <c r="K14" i="7"/>
  <c r="J14" i="7"/>
  <c r="I14" i="7"/>
  <c r="E14" i="7"/>
  <c r="D14" i="7"/>
  <c r="H14" i="7" s="1"/>
  <c r="O13" i="7"/>
  <c r="N13" i="7"/>
  <c r="M13" i="7"/>
  <c r="L13" i="7"/>
  <c r="K13" i="7"/>
  <c r="J13" i="7"/>
  <c r="I13" i="7"/>
  <c r="E13" i="7"/>
  <c r="D13" i="7"/>
  <c r="H13" i="7" s="1"/>
  <c r="O12" i="7"/>
  <c r="N12" i="7"/>
  <c r="M12" i="7"/>
  <c r="L12" i="7"/>
  <c r="K12" i="7"/>
  <c r="J12" i="7"/>
  <c r="I12" i="7"/>
  <c r="E12" i="7"/>
  <c r="D12" i="7"/>
  <c r="H12" i="7" s="1"/>
  <c r="O11" i="7"/>
  <c r="N11" i="7"/>
  <c r="M11" i="7"/>
  <c r="L11" i="7"/>
  <c r="K11" i="7"/>
  <c r="J11" i="7"/>
  <c r="I11" i="7"/>
  <c r="E11" i="7"/>
  <c r="D11" i="7"/>
  <c r="H11" i="7" s="1"/>
  <c r="O9" i="7"/>
  <c r="N9" i="7"/>
  <c r="M9" i="7"/>
  <c r="L9" i="7"/>
  <c r="K9" i="7"/>
  <c r="J9" i="7"/>
  <c r="I9" i="7"/>
  <c r="E9" i="7"/>
  <c r="D9" i="7"/>
  <c r="O8" i="7"/>
  <c r="N8" i="7"/>
  <c r="M8" i="7"/>
  <c r="L8" i="7"/>
  <c r="K8" i="7"/>
  <c r="J8" i="7"/>
  <c r="I8" i="7"/>
  <c r="E8" i="7"/>
  <c r="D8" i="7"/>
  <c r="H8" i="7" s="1"/>
  <c r="O7" i="7"/>
  <c r="N7" i="7"/>
  <c r="M7" i="7"/>
  <c r="L7" i="7"/>
  <c r="K7" i="7"/>
  <c r="J7" i="7"/>
  <c r="I7" i="7"/>
  <c r="E7" i="7"/>
  <c r="D7" i="7"/>
  <c r="H7" i="7" s="1"/>
  <c r="O6" i="7"/>
  <c r="N6" i="7"/>
  <c r="M6" i="7"/>
  <c r="L6" i="7"/>
  <c r="K6" i="7"/>
  <c r="J6" i="7"/>
  <c r="I6" i="7"/>
  <c r="E6" i="7"/>
  <c r="D6" i="7"/>
  <c r="H6" i="7" s="1"/>
  <c r="O5" i="7"/>
  <c r="O23" i="7" s="1"/>
  <c r="N5" i="7"/>
  <c r="N23" i="7" s="1"/>
  <c r="M5" i="7"/>
  <c r="M23" i="7" s="1"/>
  <c r="L5" i="7"/>
  <c r="L23" i="7" s="1"/>
  <c r="L24" i="7" s="1"/>
  <c r="K5" i="7"/>
  <c r="K23" i="7" s="1"/>
  <c r="K24" i="7" s="1"/>
  <c r="J5" i="7"/>
  <c r="J23" i="7" s="1"/>
  <c r="I5" i="7"/>
  <c r="I23" i="7" s="1"/>
  <c r="E5" i="7"/>
  <c r="E23" i="7" s="1"/>
  <c r="D5" i="7"/>
  <c r="O4" i="7"/>
  <c r="O27" i="7" s="1"/>
  <c r="N4" i="7"/>
  <c r="N27" i="7" s="1"/>
  <c r="M4" i="7"/>
  <c r="M27" i="7" s="1"/>
  <c r="L4" i="7"/>
  <c r="L27" i="7" s="1"/>
  <c r="K4" i="7"/>
  <c r="K27" i="7" s="1"/>
  <c r="J4" i="7"/>
  <c r="J27" i="7" s="1"/>
  <c r="I4" i="7"/>
  <c r="I27" i="7" s="1"/>
  <c r="E4" i="7"/>
  <c r="E27" i="7" s="1"/>
  <c r="D4" i="7"/>
  <c r="H3" i="7"/>
  <c r="O2" i="7"/>
  <c r="O20" i="7" s="1"/>
  <c r="N2" i="7"/>
  <c r="N20" i="7" s="1"/>
  <c r="M2" i="7"/>
  <c r="M20" i="7" s="1"/>
  <c r="L2" i="7"/>
  <c r="L20" i="7" s="1"/>
  <c r="K2" i="7"/>
  <c r="K20" i="7" s="1"/>
  <c r="J2" i="7"/>
  <c r="J20" i="7" s="1"/>
  <c r="I2" i="7"/>
  <c r="I20" i="7" s="1"/>
  <c r="E2" i="7"/>
  <c r="E20" i="7" s="1"/>
  <c r="D2" i="7"/>
  <c r="P37" i="6"/>
  <c r="O37" i="6"/>
  <c r="N37" i="6"/>
  <c r="M37" i="6"/>
  <c r="L37" i="6"/>
  <c r="K37" i="6"/>
  <c r="J37" i="6"/>
  <c r="I37" i="6"/>
  <c r="H37" i="6"/>
  <c r="E37" i="6"/>
  <c r="D37" i="6"/>
  <c r="P36" i="6"/>
  <c r="O36" i="6"/>
  <c r="N36" i="6"/>
  <c r="M36" i="6"/>
  <c r="L36" i="6"/>
  <c r="K36" i="6"/>
  <c r="J36" i="6"/>
  <c r="I36" i="6"/>
  <c r="H36" i="6"/>
  <c r="E36" i="6"/>
  <c r="D36" i="6"/>
  <c r="P35" i="6"/>
  <c r="O35" i="6"/>
  <c r="N35" i="6"/>
  <c r="M35" i="6"/>
  <c r="L35" i="6"/>
  <c r="K35" i="6"/>
  <c r="J35" i="6"/>
  <c r="I35" i="6"/>
  <c r="E35" i="6"/>
  <c r="D35" i="6"/>
  <c r="H35" i="6" s="1"/>
  <c r="P34" i="6"/>
  <c r="O34" i="6"/>
  <c r="N34" i="6"/>
  <c r="M34" i="6"/>
  <c r="L34" i="6"/>
  <c r="K34" i="6"/>
  <c r="J34" i="6"/>
  <c r="I34" i="6"/>
  <c r="E34" i="6"/>
  <c r="D34" i="6"/>
  <c r="H34" i="6" s="1"/>
  <c r="P33" i="6"/>
  <c r="O33" i="6"/>
  <c r="N33" i="6"/>
  <c r="M33" i="6"/>
  <c r="L33" i="6"/>
  <c r="K33" i="6"/>
  <c r="J33" i="6"/>
  <c r="I33" i="6"/>
  <c r="E33" i="6"/>
  <c r="D33" i="6"/>
  <c r="H33" i="6" s="1"/>
  <c r="P32" i="6"/>
  <c r="O32" i="6"/>
  <c r="N32" i="6"/>
  <c r="M32" i="6"/>
  <c r="L32" i="6"/>
  <c r="K32" i="6"/>
  <c r="J32" i="6"/>
  <c r="I32" i="6"/>
  <c r="E32" i="6"/>
  <c r="D32" i="6"/>
  <c r="H32" i="6" s="1"/>
  <c r="P25" i="6"/>
  <c r="O25" i="6"/>
  <c r="N25" i="6"/>
  <c r="M25" i="6"/>
  <c r="L25" i="6"/>
  <c r="K25" i="6"/>
  <c r="K29" i="6" s="1"/>
  <c r="J25" i="6"/>
  <c r="I25" i="6"/>
  <c r="E25" i="6"/>
  <c r="D25" i="6"/>
  <c r="H25" i="6" s="1"/>
  <c r="H29" i="6" s="1"/>
  <c r="P21" i="6"/>
  <c r="O21" i="6"/>
  <c r="N21" i="6"/>
  <c r="M21" i="6"/>
  <c r="L21" i="6"/>
  <c r="K21" i="6"/>
  <c r="J21" i="6"/>
  <c r="I21" i="6"/>
  <c r="E21" i="6"/>
  <c r="D21" i="6"/>
  <c r="P16" i="6"/>
  <c r="O16" i="6"/>
  <c r="N16" i="6"/>
  <c r="M16" i="6"/>
  <c r="L16" i="6"/>
  <c r="K16" i="6"/>
  <c r="J16" i="6"/>
  <c r="I16" i="6"/>
  <c r="E16" i="6"/>
  <c r="D16" i="6"/>
  <c r="H16" i="6" s="1"/>
  <c r="P15" i="6"/>
  <c r="O15" i="6"/>
  <c r="N15" i="6"/>
  <c r="M15" i="6"/>
  <c r="L15" i="6"/>
  <c r="K15" i="6"/>
  <c r="J15" i="6"/>
  <c r="I15" i="6"/>
  <c r="E15" i="6"/>
  <c r="D15" i="6"/>
  <c r="H15" i="6" s="1"/>
  <c r="P14" i="6"/>
  <c r="O14" i="6"/>
  <c r="N14" i="6"/>
  <c r="M14" i="6"/>
  <c r="L14" i="6"/>
  <c r="K14" i="6"/>
  <c r="J14" i="6"/>
  <c r="I14" i="6"/>
  <c r="E14" i="6"/>
  <c r="D14" i="6"/>
  <c r="H14" i="6" s="1"/>
  <c r="P13" i="6"/>
  <c r="O13" i="6"/>
  <c r="N13" i="6"/>
  <c r="M13" i="6"/>
  <c r="L13" i="6"/>
  <c r="K13" i="6"/>
  <c r="J13" i="6"/>
  <c r="I13" i="6"/>
  <c r="E13" i="6"/>
  <c r="D13" i="6"/>
  <c r="H13" i="6" s="1"/>
  <c r="P12" i="6"/>
  <c r="O12" i="6"/>
  <c r="N12" i="6"/>
  <c r="M12" i="6"/>
  <c r="L12" i="6"/>
  <c r="K12" i="6"/>
  <c r="J12" i="6"/>
  <c r="I12" i="6"/>
  <c r="E12" i="6"/>
  <c r="D12" i="6"/>
  <c r="H12" i="6" s="1"/>
  <c r="P11" i="6"/>
  <c r="O11" i="6"/>
  <c r="N11" i="6"/>
  <c r="M11" i="6"/>
  <c r="L11" i="6"/>
  <c r="K11" i="6"/>
  <c r="J11" i="6"/>
  <c r="I11" i="6"/>
  <c r="E11" i="6"/>
  <c r="D11" i="6"/>
  <c r="H11" i="6" s="1"/>
  <c r="P9" i="6"/>
  <c r="O9" i="6"/>
  <c r="N9" i="6"/>
  <c r="M9" i="6"/>
  <c r="L9" i="6"/>
  <c r="K9" i="6"/>
  <c r="J9" i="6"/>
  <c r="I9" i="6"/>
  <c r="E9" i="6"/>
  <c r="D9" i="6"/>
  <c r="P8" i="6"/>
  <c r="O8" i="6"/>
  <c r="N8" i="6"/>
  <c r="M8" i="6"/>
  <c r="L8" i="6"/>
  <c r="K8" i="6"/>
  <c r="J8" i="6"/>
  <c r="I8" i="6"/>
  <c r="E8" i="6"/>
  <c r="D8" i="6"/>
  <c r="H8" i="6" s="1"/>
  <c r="P7" i="6"/>
  <c r="O7" i="6"/>
  <c r="N7" i="6"/>
  <c r="M7" i="6"/>
  <c r="L7" i="6"/>
  <c r="K7" i="6"/>
  <c r="J7" i="6"/>
  <c r="I7" i="6"/>
  <c r="E7" i="6"/>
  <c r="D7" i="6"/>
  <c r="H7" i="6" s="1"/>
  <c r="P6" i="6"/>
  <c r="O6" i="6"/>
  <c r="N6" i="6"/>
  <c r="M6" i="6"/>
  <c r="L6" i="6"/>
  <c r="K6" i="6"/>
  <c r="J6" i="6"/>
  <c r="I6" i="6"/>
  <c r="E6" i="6"/>
  <c r="D6" i="6"/>
  <c r="H6" i="6" s="1"/>
  <c r="P5" i="6"/>
  <c r="P23" i="6" s="1"/>
  <c r="O5" i="6"/>
  <c r="O23" i="6" s="1"/>
  <c r="N5" i="6"/>
  <c r="N23" i="6" s="1"/>
  <c r="M5" i="6"/>
  <c r="M23" i="6" s="1"/>
  <c r="L5" i="6"/>
  <c r="L23" i="6" s="1"/>
  <c r="L24" i="6" s="1"/>
  <c r="K5" i="6"/>
  <c r="K23" i="6" s="1"/>
  <c r="J5" i="6"/>
  <c r="J23" i="6" s="1"/>
  <c r="I5" i="6"/>
  <c r="I23" i="6" s="1"/>
  <c r="E5" i="6"/>
  <c r="E23" i="6" s="1"/>
  <c r="D5" i="6"/>
  <c r="P4" i="6"/>
  <c r="P27" i="6" s="1"/>
  <c r="O4" i="6"/>
  <c r="O27" i="6" s="1"/>
  <c r="N4" i="6"/>
  <c r="N27" i="6" s="1"/>
  <c r="M4" i="6"/>
  <c r="M27" i="6" s="1"/>
  <c r="L4" i="6"/>
  <c r="L27" i="6" s="1"/>
  <c r="K4" i="6"/>
  <c r="K27" i="6" s="1"/>
  <c r="K30" i="6" s="1"/>
  <c r="J4" i="6"/>
  <c r="J27" i="6" s="1"/>
  <c r="I4" i="6"/>
  <c r="I27" i="6" s="1"/>
  <c r="E4" i="6"/>
  <c r="E27" i="6" s="1"/>
  <c r="D4" i="6"/>
  <c r="H3" i="6"/>
  <c r="P2" i="6"/>
  <c r="P20" i="6" s="1"/>
  <c r="O2" i="6"/>
  <c r="O20" i="6" s="1"/>
  <c r="N2" i="6"/>
  <c r="N20" i="6" s="1"/>
  <c r="M2" i="6"/>
  <c r="M20" i="6" s="1"/>
  <c r="L2" i="6"/>
  <c r="L20" i="6" s="1"/>
  <c r="K2" i="6"/>
  <c r="K20" i="6" s="1"/>
  <c r="J2" i="6"/>
  <c r="J20" i="6" s="1"/>
  <c r="I2" i="6"/>
  <c r="I20" i="6" s="1"/>
  <c r="E2" i="6"/>
  <c r="D2" i="6"/>
  <c r="H2" i="6" s="1"/>
  <c r="O37" i="5"/>
  <c r="N37" i="5"/>
  <c r="M37" i="5"/>
  <c r="L37" i="5"/>
  <c r="K37" i="5"/>
  <c r="J37" i="5"/>
  <c r="I37" i="5"/>
  <c r="H37" i="5"/>
  <c r="E37" i="5"/>
  <c r="D37" i="5"/>
  <c r="O36" i="5"/>
  <c r="N36" i="5"/>
  <c r="M36" i="5"/>
  <c r="L36" i="5"/>
  <c r="K36" i="5"/>
  <c r="J36" i="5"/>
  <c r="I36" i="5"/>
  <c r="H36" i="5"/>
  <c r="E36" i="5"/>
  <c r="D36" i="5"/>
  <c r="O35" i="5"/>
  <c r="N35" i="5"/>
  <c r="M35" i="5"/>
  <c r="L35" i="5"/>
  <c r="K35" i="5"/>
  <c r="J35" i="5"/>
  <c r="I35" i="5"/>
  <c r="E35" i="5"/>
  <c r="D35" i="5"/>
  <c r="H35" i="5" s="1"/>
  <c r="O34" i="5"/>
  <c r="N34" i="5"/>
  <c r="M34" i="5"/>
  <c r="L34" i="5"/>
  <c r="K34" i="5"/>
  <c r="J34" i="5"/>
  <c r="I34" i="5"/>
  <c r="E34" i="5"/>
  <c r="D34" i="5"/>
  <c r="H34" i="5" s="1"/>
  <c r="O33" i="5"/>
  <c r="N33" i="5"/>
  <c r="M33" i="5"/>
  <c r="L33" i="5"/>
  <c r="K33" i="5"/>
  <c r="J33" i="5"/>
  <c r="I33" i="5"/>
  <c r="E33" i="5"/>
  <c r="D33" i="5"/>
  <c r="H33" i="5" s="1"/>
  <c r="O32" i="5"/>
  <c r="N32" i="5"/>
  <c r="M32" i="5"/>
  <c r="L32" i="5"/>
  <c r="K32" i="5"/>
  <c r="J32" i="5"/>
  <c r="I32" i="5"/>
  <c r="E32" i="5"/>
  <c r="D32" i="5"/>
  <c r="H32" i="5" s="1"/>
  <c r="O25" i="5"/>
  <c r="N25" i="5"/>
  <c r="M25" i="5"/>
  <c r="L25" i="5"/>
  <c r="K25" i="5"/>
  <c r="J25" i="5"/>
  <c r="I25" i="5"/>
  <c r="E25" i="5"/>
  <c r="D25" i="5"/>
  <c r="H25" i="5" s="1"/>
  <c r="H29" i="5" s="1"/>
  <c r="O21" i="5"/>
  <c r="N21" i="5"/>
  <c r="M21" i="5"/>
  <c r="L21" i="5"/>
  <c r="K21" i="5"/>
  <c r="J21" i="5"/>
  <c r="I21" i="5"/>
  <c r="E21" i="5"/>
  <c r="D21" i="5"/>
  <c r="O16" i="5"/>
  <c r="N16" i="5"/>
  <c r="M16" i="5"/>
  <c r="L16" i="5"/>
  <c r="K16" i="5"/>
  <c r="J16" i="5"/>
  <c r="I16" i="5"/>
  <c r="E16" i="5"/>
  <c r="D16" i="5"/>
  <c r="H16" i="5" s="1"/>
  <c r="O15" i="5"/>
  <c r="N15" i="5"/>
  <c r="M15" i="5"/>
  <c r="L15" i="5"/>
  <c r="K15" i="5"/>
  <c r="J15" i="5"/>
  <c r="I15" i="5"/>
  <c r="E15" i="5"/>
  <c r="D15" i="5"/>
  <c r="H15" i="5" s="1"/>
  <c r="O14" i="5"/>
  <c r="N14" i="5"/>
  <c r="M14" i="5"/>
  <c r="L14" i="5"/>
  <c r="K14" i="5"/>
  <c r="J14" i="5"/>
  <c r="I14" i="5"/>
  <c r="E14" i="5"/>
  <c r="D14" i="5"/>
  <c r="H14" i="5" s="1"/>
  <c r="O13" i="5"/>
  <c r="N13" i="5"/>
  <c r="M13" i="5"/>
  <c r="L13" i="5"/>
  <c r="K13" i="5"/>
  <c r="J13" i="5"/>
  <c r="I13" i="5"/>
  <c r="E13" i="5"/>
  <c r="D13" i="5"/>
  <c r="H13" i="5" s="1"/>
  <c r="O12" i="5"/>
  <c r="N12" i="5"/>
  <c r="M12" i="5"/>
  <c r="L12" i="5"/>
  <c r="K12" i="5"/>
  <c r="J12" i="5"/>
  <c r="I12" i="5"/>
  <c r="E12" i="5"/>
  <c r="D12" i="5"/>
  <c r="H12" i="5" s="1"/>
  <c r="O11" i="5"/>
  <c r="N11" i="5"/>
  <c r="M11" i="5"/>
  <c r="L11" i="5"/>
  <c r="K11" i="5"/>
  <c r="J11" i="5"/>
  <c r="I11" i="5"/>
  <c r="E11" i="5"/>
  <c r="D11" i="5"/>
  <c r="H11" i="5" s="1"/>
  <c r="O9" i="5"/>
  <c r="N9" i="5"/>
  <c r="M9" i="5"/>
  <c r="L9" i="5"/>
  <c r="K9" i="5"/>
  <c r="J9" i="5"/>
  <c r="I9" i="5"/>
  <c r="E9" i="5"/>
  <c r="D9" i="5"/>
  <c r="O8" i="5"/>
  <c r="N8" i="5"/>
  <c r="M8" i="5"/>
  <c r="L8" i="5"/>
  <c r="K8" i="5"/>
  <c r="J8" i="5"/>
  <c r="I8" i="5"/>
  <c r="E8" i="5"/>
  <c r="D8" i="5"/>
  <c r="H8" i="5" s="1"/>
  <c r="O7" i="5"/>
  <c r="N7" i="5"/>
  <c r="M7" i="5"/>
  <c r="L7" i="5"/>
  <c r="K7" i="5"/>
  <c r="J7" i="5"/>
  <c r="I7" i="5"/>
  <c r="E7" i="5"/>
  <c r="D7" i="5"/>
  <c r="H7" i="5" s="1"/>
  <c r="O6" i="5"/>
  <c r="N6" i="5"/>
  <c r="M6" i="5"/>
  <c r="L6" i="5"/>
  <c r="K6" i="5"/>
  <c r="J6" i="5"/>
  <c r="I6" i="5"/>
  <c r="E6" i="5"/>
  <c r="D6" i="5"/>
  <c r="H6" i="5" s="1"/>
  <c r="O5" i="5"/>
  <c r="O23" i="5" s="1"/>
  <c r="N5" i="5"/>
  <c r="N23" i="5" s="1"/>
  <c r="M5" i="5"/>
  <c r="M23" i="5" s="1"/>
  <c r="L5" i="5"/>
  <c r="L23" i="5" s="1"/>
  <c r="L24" i="5" s="1"/>
  <c r="K5" i="5"/>
  <c r="K23" i="5" s="1"/>
  <c r="K24" i="5" s="1"/>
  <c r="J5" i="5"/>
  <c r="J23" i="5" s="1"/>
  <c r="I5" i="5"/>
  <c r="I23" i="5" s="1"/>
  <c r="E5" i="5"/>
  <c r="E23" i="5" s="1"/>
  <c r="D5" i="5"/>
  <c r="O4" i="5"/>
  <c r="O27" i="5" s="1"/>
  <c r="N4" i="5"/>
  <c r="N27" i="5" s="1"/>
  <c r="M4" i="5"/>
  <c r="M27" i="5" s="1"/>
  <c r="L4" i="5"/>
  <c r="L27" i="5" s="1"/>
  <c r="K4" i="5"/>
  <c r="K27" i="5" s="1"/>
  <c r="J4" i="5"/>
  <c r="J27" i="5" s="1"/>
  <c r="I4" i="5"/>
  <c r="I27" i="5" s="1"/>
  <c r="E4" i="5"/>
  <c r="E27" i="5" s="1"/>
  <c r="D4" i="5"/>
  <c r="H3" i="5"/>
  <c r="O2" i="5"/>
  <c r="O20" i="5" s="1"/>
  <c r="N2" i="5"/>
  <c r="N20" i="5" s="1"/>
  <c r="M2" i="5"/>
  <c r="M20" i="5" s="1"/>
  <c r="L2" i="5"/>
  <c r="L20" i="5" s="1"/>
  <c r="K2" i="5"/>
  <c r="K20" i="5" s="1"/>
  <c r="J2" i="5"/>
  <c r="J20" i="5" s="1"/>
  <c r="I2" i="5"/>
  <c r="I20" i="5" s="1"/>
  <c r="E2" i="5"/>
  <c r="D2" i="5"/>
  <c r="O37" i="4"/>
  <c r="N37" i="4"/>
  <c r="M37" i="4"/>
  <c r="L37" i="4"/>
  <c r="K37" i="4"/>
  <c r="J37" i="4"/>
  <c r="I37" i="4"/>
  <c r="H37" i="4"/>
  <c r="E37" i="4"/>
  <c r="D37" i="4"/>
  <c r="O36" i="4"/>
  <c r="N36" i="4"/>
  <c r="M36" i="4"/>
  <c r="L36" i="4"/>
  <c r="K36" i="4"/>
  <c r="J36" i="4"/>
  <c r="I36" i="4"/>
  <c r="H36" i="4"/>
  <c r="E36" i="4"/>
  <c r="D36" i="4"/>
  <c r="O35" i="4"/>
  <c r="N35" i="4"/>
  <c r="M35" i="4"/>
  <c r="L35" i="4"/>
  <c r="K35" i="4"/>
  <c r="J35" i="4"/>
  <c r="I35" i="4"/>
  <c r="E35" i="4"/>
  <c r="D35" i="4"/>
  <c r="H35" i="4" s="1"/>
  <c r="O34" i="4"/>
  <c r="N34" i="4"/>
  <c r="M34" i="4"/>
  <c r="L34" i="4"/>
  <c r="K34" i="4"/>
  <c r="J34" i="4"/>
  <c r="I34" i="4"/>
  <c r="E34" i="4"/>
  <c r="D34" i="4"/>
  <c r="H34" i="4" s="1"/>
  <c r="O33" i="4"/>
  <c r="N33" i="4"/>
  <c r="M33" i="4"/>
  <c r="L33" i="4"/>
  <c r="K33" i="4"/>
  <c r="J33" i="4"/>
  <c r="I33" i="4"/>
  <c r="E33" i="4"/>
  <c r="D33" i="4"/>
  <c r="H33" i="4" s="1"/>
  <c r="O32" i="4"/>
  <c r="N32" i="4"/>
  <c r="M32" i="4"/>
  <c r="L32" i="4"/>
  <c r="K32" i="4"/>
  <c r="J32" i="4"/>
  <c r="I32" i="4"/>
  <c r="E32" i="4"/>
  <c r="D32" i="4"/>
  <c r="H32" i="4" s="1"/>
  <c r="O25" i="4"/>
  <c r="N25" i="4"/>
  <c r="M25" i="4"/>
  <c r="L25" i="4"/>
  <c r="K25" i="4"/>
  <c r="J25" i="4"/>
  <c r="I25" i="4"/>
  <c r="E25" i="4"/>
  <c r="D25" i="4"/>
  <c r="H25" i="4" s="1"/>
  <c r="H29" i="4" s="1"/>
  <c r="O21" i="4"/>
  <c r="N21" i="4"/>
  <c r="M21" i="4"/>
  <c r="L21" i="4"/>
  <c r="K21" i="4"/>
  <c r="J21" i="4"/>
  <c r="I21" i="4"/>
  <c r="E21" i="4"/>
  <c r="D21" i="4"/>
  <c r="O16" i="4"/>
  <c r="N16" i="4"/>
  <c r="M16" i="4"/>
  <c r="L16" i="4"/>
  <c r="K16" i="4"/>
  <c r="J16" i="4"/>
  <c r="I16" i="4"/>
  <c r="E16" i="4"/>
  <c r="D16" i="4"/>
  <c r="H16" i="4" s="1"/>
  <c r="O15" i="4"/>
  <c r="N15" i="4"/>
  <c r="M15" i="4"/>
  <c r="L15" i="4"/>
  <c r="K15" i="4"/>
  <c r="J15" i="4"/>
  <c r="I15" i="4"/>
  <c r="E15" i="4"/>
  <c r="D15" i="4"/>
  <c r="H15" i="4" s="1"/>
  <c r="O14" i="4"/>
  <c r="N14" i="4"/>
  <c r="M14" i="4"/>
  <c r="L14" i="4"/>
  <c r="K14" i="4"/>
  <c r="J14" i="4"/>
  <c r="I14" i="4"/>
  <c r="E14" i="4"/>
  <c r="D14" i="4"/>
  <c r="H14" i="4" s="1"/>
  <c r="O13" i="4"/>
  <c r="N13" i="4"/>
  <c r="M13" i="4"/>
  <c r="L13" i="4"/>
  <c r="K13" i="4"/>
  <c r="J13" i="4"/>
  <c r="I13" i="4"/>
  <c r="E13" i="4"/>
  <c r="D13" i="4"/>
  <c r="H13" i="4" s="1"/>
  <c r="O12" i="4"/>
  <c r="N12" i="4"/>
  <c r="M12" i="4"/>
  <c r="L12" i="4"/>
  <c r="K12" i="4"/>
  <c r="J12" i="4"/>
  <c r="I12" i="4"/>
  <c r="E12" i="4"/>
  <c r="D12" i="4"/>
  <c r="H12" i="4" s="1"/>
  <c r="O11" i="4"/>
  <c r="N11" i="4"/>
  <c r="M11" i="4"/>
  <c r="L11" i="4"/>
  <c r="K11" i="4"/>
  <c r="J11" i="4"/>
  <c r="I11" i="4"/>
  <c r="E11" i="4"/>
  <c r="D11" i="4"/>
  <c r="H11" i="4" s="1"/>
  <c r="O9" i="4"/>
  <c r="N9" i="4"/>
  <c r="M9" i="4"/>
  <c r="L9" i="4"/>
  <c r="K9" i="4"/>
  <c r="J9" i="4"/>
  <c r="I9" i="4"/>
  <c r="E9" i="4"/>
  <c r="D9" i="4"/>
  <c r="O8" i="4"/>
  <c r="N8" i="4"/>
  <c r="M8" i="4"/>
  <c r="L8" i="4"/>
  <c r="K8" i="4"/>
  <c r="J8" i="4"/>
  <c r="I8" i="4"/>
  <c r="E8" i="4"/>
  <c r="D8" i="4"/>
  <c r="H8" i="4" s="1"/>
  <c r="O7" i="4"/>
  <c r="N7" i="4"/>
  <c r="M7" i="4"/>
  <c r="L7" i="4"/>
  <c r="K7" i="4"/>
  <c r="J7" i="4"/>
  <c r="I7" i="4"/>
  <c r="E7" i="4"/>
  <c r="D7" i="4"/>
  <c r="H7" i="4" s="1"/>
  <c r="O6" i="4"/>
  <c r="N6" i="4"/>
  <c r="M6" i="4"/>
  <c r="L6" i="4"/>
  <c r="K6" i="4"/>
  <c r="J6" i="4"/>
  <c r="I6" i="4"/>
  <c r="E6" i="4"/>
  <c r="D6" i="4"/>
  <c r="H6" i="4" s="1"/>
  <c r="O5" i="4"/>
  <c r="O23" i="4" s="1"/>
  <c r="N5" i="4"/>
  <c r="N23" i="4" s="1"/>
  <c r="M5" i="4"/>
  <c r="M23" i="4" s="1"/>
  <c r="L5" i="4"/>
  <c r="L23" i="4" s="1"/>
  <c r="L24" i="4" s="1"/>
  <c r="K5" i="4"/>
  <c r="K23" i="4" s="1"/>
  <c r="K24" i="4" s="1"/>
  <c r="J5" i="4"/>
  <c r="J23" i="4" s="1"/>
  <c r="I5" i="4"/>
  <c r="I23" i="4" s="1"/>
  <c r="E5" i="4"/>
  <c r="E23" i="4" s="1"/>
  <c r="D5" i="4"/>
  <c r="O4" i="4"/>
  <c r="O27" i="4" s="1"/>
  <c r="N4" i="4"/>
  <c r="N27" i="4" s="1"/>
  <c r="M4" i="4"/>
  <c r="M27" i="4" s="1"/>
  <c r="L4" i="4"/>
  <c r="L27" i="4" s="1"/>
  <c r="K4" i="4"/>
  <c r="K27" i="4" s="1"/>
  <c r="J4" i="4"/>
  <c r="J27" i="4" s="1"/>
  <c r="I4" i="4"/>
  <c r="I27" i="4" s="1"/>
  <c r="E4" i="4"/>
  <c r="E27" i="4" s="1"/>
  <c r="D4" i="4"/>
  <c r="H3" i="4"/>
  <c r="O2" i="4"/>
  <c r="O20" i="4" s="1"/>
  <c r="N2" i="4"/>
  <c r="N20" i="4" s="1"/>
  <c r="M2" i="4"/>
  <c r="M20" i="4" s="1"/>
  <c r="L2" i="4"/>
  <c r="L20" i="4" s="1"/>
  <c r="K2" i="4"/>
  <c r="K20" i="4" s="1"/>
  <c r="J2" i="4"/>
  <c r="J20" i="4" s="1"/>
  <c r="I2" i="4"/>
  <c r="I20" i="4" s="1"/>
  <c r="E2" i="4"/>
  <c r="D2" i="4"/>
  <c r="P37" i="3"/>
  <c r="O37" i="3"/>
  <c r="N37" i="3"/>
  <c r="M37" i="3"/>
  <c r="L37" i="3"/>
  <c r="K37" i="3"/>
  <c r="J37" i="3"/>
  <c r="I37" i="3"/>
  <c r="H37" i="3"/>
  <c r="E37" i="3"/>
  <c r="D37" i="3"/>
  <c r="P36" i="3"/>
  <c r="O36" i="3"/>
  <c r="N36" i="3"/>
  <c r="M36" i="3"/>
  <c r="L36" i="3"/>
  <c r="K36" i="3"/>
  <c r="J36" i="3"/>
  <c r="I36" i="3"/>
  <c r="H36" i="3"/>
  <c r="E36" i="3"/>
  <c r="D36" i="3"/>
  <c r="P35" i="3"/>
  <c r="O35" i="3"/>
  <c r="N35" i="3"/>
  <c r="M35" i="3"/>
  <c r="L35" i="3"/>
  <c r="K35" i="3"/>
  <c r="J35" i="3"/>
  <c r="I35" i="3"/>
  <c r="E35" i="3"/>
  <c r="D35" i="3"/>
  <c r="H35" i="3" s="1"/>
  <c r="P34" i="3"/>
  <c r="O34" i="3"/>
  <c r="N34" i="3"/>
  <c r="M34" i="3"/>
  <c r="L34" i="3"/>
  <c r="K34" i="3"/>
  <c r="J34" i="3"/>
  <c r="I34" i="3"/>
  <c r="E34" i="3"/>
  <c r="D34" i="3"/>
  <c r="H34" i="3" s="1"/>
  <c r="P33" i="3"/>
  <c r="O33" i="3"/>
  <c r="N33" i="3"/>
  <c r="M33" i="3"/>
  <c r="L33" i="3"/>
  <c r="K33" i="3"/>
  <c r="J33" i="3"/>
  <c r="I33" i="3"/>
  <c r="E33" i="3"/>
  <c r="D33" i="3"/>
  <c r="H33" i="3" s="1"/>
  <c r="P32" i="3"/>
  <c r="O32" i="3"/>
  <c r="N32" i="3"/>
  <c r="M32" i="3"/>
  <c r="L32" i="3"/>
  <c r="K32" i="3"/>
  <c r="J32" i="3"/>
  <c r="I32" i="3"/>
  <c r="E32" i="3"/>
  <c r="D32" i="3"/>
  <c r="H32" i="3" s="1"/>
  <c r="P25" i="3"/>
  <c r="O25" i="3"/>
  <c r="N25" i="3"/>
  <c r="M25" i="3"/>
  <c r="L25" i="3"/>
  <c r="K25" i="3"/>
  <c r="K29" i="3" s="1"/>
  <c r="J25" i="3"/>
  <c r="I25" i="3"/>
  <c r="E25" i="3"/>
  <c r="D25" i="3"/>
  <c r="H25" i="3" s="1"/>
  <c r="H29" i="3" s="1"/>
  <c r="P21" i="3"/>
  <c r="O21" i="3"/>
  <c r="N21" i="3"/>
  <c r="M21" i="3"/>
  <c r="L21" i="3"/>
  <c r="K21" i="3"/>
  <c r="J21" i="3"/>
  <c r="I21" i="3"/>
  <c r="E21" i="3"/>
  <c r="D21" i="3"/>
  <c r="H21" i="3" s="1"/>
  <c r="P16" i="3"/>
  <c r="O16" i="3"/>
  <c r="N16" i="3"/>
  <c r="M16" i="3"/>
  <c r="L16" i="3"/>
  <c r="K16" i="3"/>
  <c r="J16" i="3"/>
  <c r="I16" i="3"/>
  <c r="E16" i="3"/>
  <c r="D16" i="3"/>
  <c r="H16" i="3" s="1"/>
  <c r="P15" i="3"/>
  <c r="O15" i="3"/>
  <c r="N15" i="3"/>
  <c r="M15" i="3"/>
  <c r="L15" i="3"/>
  <c r="K15" i="3"/>
  <c r="J15" i="3"/>
  <c r="I15" i="3"/>
  <c r="E15" i="3"/>
  <c r="D15" i="3"/>
  <c r="H15" i="3" s="1"/>
  <c r="P14" i="3"/>
  <c r="O14" i="3"/>
  <c r="N14" i="3"/>
  <c r="M14" i="3"/>
  <c r="L14" i="3"/>
  <c r="K14" i="3"/>
  <c r="J14" i="3"/>
  <c r="I14" i="3"/>
  <c r="E14" i="3"/>
  <c r="D14" i="3"/>
  <c r="H14" i="3" s="1"/>
  <c r="P13" i="3"/>
  <c r="O13" i="3"/>
  <c r="N13" i="3"/>
  <c r="M13" i="3"/>
  <c r="L13" i="3"/>
  <c r="K13" i="3"/>
  <c r="J13" i="3"/>
  <c r="I13" i="3"/>
  <c r="E13" i="3"/>
  <c r="D13" i="3"/>
  <c r="H13" i="3" s="1"/>
  <c r="P12" i="3"/>
  <c r="O12" i="3"/>
  <c r="N12" i="3"/>
  <c r="M12" i="3"/>
  <c r="L12" i="3"/>
  <c r="K12" i="3"/>
  <c r="J12" i="3"/>
  <c r="I12" i="3"/>
  <c r="E12" i="3"/>
  <c r="D12" i="3"/>
  <c r="H12" i="3" s="1"/>
  <c r="P11" i="3"/>
  <c r="O11" i="3"/>
  <c r="N11" i="3"/>
  <c r="M11" i="3"/>
  <c r="L11" i="3"/>
  <c r="K11" i="3"/>
  <c r="J11" i="3"/>
  <c r="I11" i="3"/>
  <c r="E11" i="3"/>
  <c r="D11" i="3"/>
  <c r="H11" i="3" s="1"/>
  <c r="P9" i="3"/>
  <c r="O9" i="3"/>
  <c r="N9" i="3"/>
  <c r="M9" i="3"/>
  <c r="L9" i="3"/>
  <c r="K9" i="3"/>
  <c r="J9" i="3"/>
  <c r="I9" i="3"/>
  <c r="E9" i="3"/>
  <c r="D9" i="3"/>
  <c r="P8" i="3"/>
  <c r="O8" i="3"/>
  <c r="N8" i="3"/>
  <c r="M8" i="3"/>
  <c r="L8" i="3"/>
  <c r="K8" i="3"/>
  <c r="J8" i="3"/>
  <c r="I8" i="3"/>
  <c r="E8" i="3"/>
  <c r="D8" i="3"/>
  <c r="H8" i="3" s="1"/>
  <c r="P7" i="3"/>
  <c r="O7" i="3"/>
  <c r="N7" i="3"/>
  <c r="M7" i="3"/>
  <c r="L7" i="3"/>
  <c r="K7" i="3"/>
  <c r="J7" i="3"/>
  <c r="I7" i="3"/>
  <c r="E7" i="3"/>
  <c r="D7" i="3"/>
  <c r="H7" i="3" s="1"/>
  <c r="P6" i="3"/>
  <c r="O6" i="3"/>
  <c r="N6" i="3"/>
  <c r="M6" i="3"/>
  <c r="L6" i="3"/>
  <c r="K6" i="3"/>
  <c r="J6" i="3"/>
  <c r="I6" i="3"/>
  <c r="E6" i="3"/>
  <c r="D6" i="3"/>
  <c r="H6" i="3" s="1"/>
  <c r="P5" i="3"/>
  <c r="P23" i="3" s="1"/>
  <c r="O5" i="3"/>
  <c r="O23" i="3" s="1"/>
  <c r="N5" i="3"/>
  <c r="N23" i="3" s="1"/>
  <c r="M5" i="3"/>
  <c r="M23" i="3" s="1"/>
  <c r="L5" i="3"/>
  <c r="L23" i="3" s="1"/>
  <c r="L24" i="3" s="1"/>
  <c r="K5" i="3"/>
  <c r="K23" i="3" s="1"/>
  <c r="J5" i="3"/>
  <c r="J23" i="3" s="1"/>
  <c r="I5" i="3"/>
  <c r="I23" i="3" s="1"/>
  <c r="E5" i="3"/>
  <c r="E23" i="3" s="1"/>
  <c r="D5" i="3"/>
  <c r="P4" i="3"/>
  <c r="P27" i="3" s="1"/>
  <c r="O4" i="3"/>
  <c r="O27" i="3" s="1"/>
  <c r="N4" i="3"/>
  <c r="N27" i="3" s="1"/>
  <c r="M4" i="3"/>
  <c r="M27" i="3" s="1"/>
  <c r="L4" i="3"/>
  <c r="L27" i="3" s="1"/>
  <c r="K4" i="3"/>
  <c r="K27" i="3" s="1"/>
  <c r="K30" i="3" s="1"/>
  <c r="J4" i="3"/>
  <c r="J27" i="3" s="1"/>
  <c r="I4" i="3"/>
  <c r="I27" i="3" s="1"/>
  <c r="E4" i="3"/>
  <c r="E27" i="3" s="1"/>
  <c r="D4" i="3"/>
  <c r="H3" i="3"/>
  <c r="P2" i="3"/>
  <c r="P20" i="3" s="1"/>
  <c r="O2" i="3"/>
  <c r="O20" i="3" s="1"/>
  <c r="N2" i="3"/>
  <c r="N20" i="3" s="1"/>
  <c r="M2" i="3"/>
  <c r="M20" i="3" s="1"/>
  <c r="L2" i="3"/>
  <c r="L20" i="3" s="1"/>
  <c r="K2" i="3"/>
  <c r="K20" i="3" s="1"/>
  <c r="J2" i="3"/>
  <c r="J20" i="3" s="1"/>
  <c r="I2" i="3"/>
  <c r="I20" i="3" s="1"/>
  <c r="E2" i="3"/>
  <c r="E20" i="3" s="1"/>
  <c r="D2" i="3"/>
  <c r="O37" i="2"/>
  <c r="N37" i="2"/>
  <c r="M37" i="2"/>
  <c r="L37" i="2"/>
  <c r="K37" i="2"/>
  <c r="J37" i="2"/>
  <c r="I37" i="2"/>
  <c r="H37" i="2"/>
  <c r="E37" i="2"/>
  <c r="D37" i="2"/>
  <c r="O36" i="2"/>
  <c r="N36" i="2"/>
  <c r="M36" i="2"/>
  <c r="L36" i="2"/>
  <c r="K36" i="2"/>
  <c r="J36" i="2"/>
  <c r="I36" i="2"/>
  <c r="H36" i="2"/>
  <c r="E36" i="2"/>
  <c r="D36" i="2"/>
  <c r="O35" i="2"/>
  <c r="N35" i="2"/>
  <c r="M35" i="2"/>
  <c r="L35" i="2"/>
  <c r="K35" i="2"/>
  <c r="J35" i="2"/>
  <c r="I35" i="2"/>
  <c r="E35" i="2"/>
  <c r="D35" i="2"/>
  <c r="H35" i="2" s="1"/>
  <c r="O34" i="2"/>
  <c r="N34" i="2"/>
  <c r="M34" i="2"/>
  <c r="L34" i="2"/>
  <c r="K34" i="2"/>
  <c r="J34" i="2"/>
  <c r="I34" i="2"/>
  <c r="E34" i="2"/>
  <c r="D34" i="2"/>
  <c r="H34" i="2" s="1"/>
  <c r="O33" i="2"/>
  <c r="N33" i="2"/>
  <c r="M33" i="2"/>
  <c r="L33" i="2"/>
  <c r="K33" i="2"/>
  <c r="J33" i="2"/>
  <c r="I33" i="2"/>
  <c r="E33" i="2"/>
  <c r="D33" i="2"/>
  <c r="H33" i="2" s="1"/>
  <c r="O32" i="2"/>
  <c r="N32" i="2"/>
  <c r="M32" i="2"/>
  <c r="L32" i="2"/>
  <c r="K32" i="2"/>
  <c r="J32" i="2"/>
  <c r="I32" i="2"/>
  <c r="E32" i="2"/>
  <c r="D32" i="2"/>
  <c r="H32" i="2" s="1"/>
  <c r="O25" i="2"/>
  <c r="N25" i="2"/>
  <c r="M25" i="2"/>
  <c r="L25" i="2"/>
  <c r="K25" i="2"/>
  <c r="J25" i="2"/>
  <c r="I25" i="2"/>
  <c r="E25" i="2"/>
  <c r="D25" i="2"/>
  <c r="H25" i="2" s="1"/>
  <c r="H29" i="2" s="1"/>
  <c r="O21" i="2"/>
  <c r="N21" i="2"/>
  <c r="M21" i="2"/>
  <c r="L21" i="2"/>
  <c r="K21" i="2"/>
  <c r="J21" i="2"/>
  <c r="I21" i="2"/>
  <c r="E21" i="2"/>
  <c r="D21" i="2"/>
  <c r="O16" i="2"/>
  <c r="N16" i="2"/>
  <c r="M16" i="2"/>
  <c r="L16" i="2"/>
  <c r="K16" i="2"/>
  <c r="J16" i="2"/>
  <c r="I16" i="2"/>
  <c r="E16" i="2"/>
  <c r="D16" i="2"/>
  <c r="H16" i="2" s="1"/>
  <c r="O15" i="2"/>
  <c r="N15" i="2"/>
  <c r="M15" i="2"/>
  <c r="L15" i="2"/>
  <c r="K15" i="2"/>
  <c r="J15" i="2"/>
  <c r="I15" i="2"/>
  <c r="E15" i="2"/>
  <c r="D15" i="2"/>
  <c r="H15" i="2" s="1"/>
  <c r="O14" i="2"/>
  <c r="N14" i="2"/>
  <c r="M14" i="2"/>
  <c r="L14" i="2"/>
  <c r="K14" i="2"/>
  <c r="J14" i="2"/>
  <c r="I14" i="2"/>
  <c r="E14" i="2"/>
  <c r="D14" i="2"/>
  <c r="H14" i="2" s="1"/>
  <c r="O13" i="2"/>
  <c r="N13" i="2"/>
  <c r="M13" i="2"/>
  <c r="L13" i="2"/>
  <c r="K13" i="2"/>
  <c r="J13" i="2"/>
  <c r="I13" i="2"/>
  <c r="E13" i="2"/>
  <c r="D13" i="2"/>
  <c r="H13" i="2" s="1"/>
  <c r="O12" i="2"/>
  <c r="N12" i="2"/>
  <c r="M12" i="2"/>
  <c r="L12" i="2"/>
  <c r="K12" i="2"/>
  <c r="J12" i="2"/>
  <c r="I12" i="2"/>
  <c r="E12" i="2"/>
  <c r="D12" i="2"/>
  <c r="H12" i="2" s="1"/>
  <c r="O11" i="2"/>
  <c r="N11" i="2"/>
  <c r="M11" i="2"/>
  <c r="L11" i="2"/>
  <c r="K11" i="2"/>
  <c r="J11" i="2"/>
  <c r="I11" i="2"/>
  <c r="E11" i="2"/>
  <c r="D11" i="2"/>
  <c r="H11" i="2" s="1"/>
  <c r="O9" i="2"/>
  <c r="N9" i="2"/>
  <c r="M9" i="2"/>
  <c r="L9" i="2"/>
  <c r="K9" i="2"/>
  <c r="J9" i="2"/>
  <c r="I9" i="2"/>
  <c r="E9" i="2"/>
  <c r="D9" i="2"/>
  <c r="O8" i="2"/>
  <c r="N8" i="2"/>
  <c r="M8" i="2"/>
  <c r="L8" i="2"/>
  <c r="K8" i="2"/>
  <c r="J8" i="2"/>
  <c r="I8" i="2"/>
  <c r="E8" i="2"/>
  <c r="D8" i="2"/>
  <c r="H8" i="2" s="1"/>
  <c r="O7" i="2"/>
  <c r="N7" i="2"/>
  <c r="M7" i="2"/>
  <c r="L7" i="2"/>
  <c r="K7" i="2"/>
  <c r="J7" i="2"/>
  <c r="I7" i="2"/>
  <c r="E7" i="2"/>
  <c r="D7" i="2"/>
  <c r="H7" i="2" s="1"/>
  <c r="O6" i="2"/>
  <c r="N6" i="2"/>
  <c r="M6" i="2"/>
  <c r="L6" i="2"/>
  <c r="K6" i="2"/>
  <c r="J6" i="2"/>
  <c r="I6" i="2"/>
  <c r="E6" i="2"/>
  <c r="D6" i="2"/>
  <c r="H6" i="2" s="1"/>
  <c r="O5" i="2"/>
  <c r="O23" i="2" s="1"/>
  <c r="N5" i="2"/>
  <c r="N23" i="2" s="1"/>
  <c r="M5" i="2"/>
  <c r="M23" i="2" s="1"/>
  <c r="L5" i="2"/>
  <c r="L23" i="2" s="1"/>
  <c r="L24" i="2" s="1"/>
  <c r="K5" i="2"/>
  <c r="K23" i="2" s="1"/>
  <c r="K24" i="2" s="1"/>
  <c r="J5" i="2"/>
  <c r="J23" i="2" s="1"/>
  <c r="I5" i="2"/>
  <c r="I23" i="2" s="1"/>
  <c r="E5" i="2"/>
  <c r="E23" i="2" s="1"/>
  <c r="D5" i="2"/>
  <c r="O4" i="2"/>
  <c r="O27" i="2" s="1"/>
  <c r="N4" i="2"/>
  <c r="N27" i="2" s="1"/>
  <c r="M4" i="2"/>
  <c r="M27" i="2" s="1"/>
  <c r="L4" i="2"/>
  <c r="L27" i="2" s="1"/>
  <c r="K4" i="2"/>
  <c r="K27" i="2" s="1"/>
  <c r="J4" i="2"/>
  <c r="J27" i="2" s="1"/>
  <c r="I4" i="2"/>
  <c r="I27" i="2" s="1"/>
  <c r="E4" i="2"/>
  <c r="E27" i="2" s="1"/>
  <c r="D4" i="2"/>
  <c r="H3" i="2"/>
  <c r="O2" i="2"/>
  <c r="O20" i="2" s="1"/>
  <c r="N2" i="2"/>
  <c r="N20" i="2" s="1"/>
  <c r="M2" i="2"/>
  <c r="M20" i="2" s="1"/>
  <c r="L2" i="2"/>
  <c r="L20" i="2" s="1"/>
  <c r="K2" i="2"/>
  <c r="K20" i="2" s="1"/>
  <c r="J2" i="2"/>
  <c r="J20" i="2" s="1"/>
  <c r="I2" i="2"/>
  <c r="I20" i="2" s="1"/>
  <c r="E2" i="2"/>
  <c r="D2" i="2"/>
  <c r="H2" i="2" s="1"/>
  <c r="O37" i="1"/>
  <c r="N37" i="1"/>
  <c r="M37" i="1"/>
  <c r="L37" i="1"/>
  <c r="K37" i="1"/>
  <c r="J37" i="1"/>
  <c r="I37" i="1"/>
  <c r="H37" i="1"/>
  <c r="E37" i="1"/>
  <c r="D37" i="1"/>
  <c r="O36" i="1"/>
  <c r="N36" i="1"/>
  <c r="M36" i="1"/>
  <c r="L36" i="1"/>
  <c r="K36" i="1"/>
  <c r="J36" i="1"/>
  <c r="I36" i="1"/>
  <c r="H36" i="1"/>
  <c r="E36" i="1"/>
  <c r="D36" i="1"/>
  <c r="O35" i="1"/>
  <c r="N35" i="1"/>
  <c r="M35" i="1"/>
  <c r="L35" i="1"/>
  <c r="K35" i="1"/>
  <c r="J35" i="1"/>
  <c r="I35" i="1"/>
  <c r="E35" i="1"/>
  <c r="D35" i="1"/>
  <c r="H35" i="1" s="1"/>
  <c r="O34" i="1"/>
  <c r="N34" i="1"/>
  <c r="M34" i="1"/>
  <c r="L34" i="1"/>
  <c r="K34" i="1"/>
  <c r="J34" i="1"/>
  <c r="I34" i="1"/>
  <c r="E34" i="1"/>
  <c r="D34" i="1"/>
  <c r="H34" i="1" s="1"/>
  <c r="O33" i="1"/>
  <c r="N33" i="1"/>
  <c r="M33" i="1"/>
  <c r="L33" i="1"/>
  <c r="K33" i="1"/>
  <c r="J33" i="1"/>
  <c r="I33" i="1"/>
  <c r="E33" i="1"/>
  <c r="D33" i="1"/>
  <c r="H33" i="1" s="1"/>
  <c r="O32" i="1"/>
  <c r="N32" i="1"/>
  <c r="M32" i="1"/>
  <c r="L32" i="1"/>
  <c r="K32" i="1"/>
  <c r="J32" i="1"/>
  <c r="I32" i="1"/>
  <c r="E32" i="1"/>
  <c r="D32" i="1"/>
  <c r="H32" i="1" s="1"/>
  <c r="O25" i="1"/>
  <c r="N25" i="1"/>
  <c r="M25" i="1"/>
  <c r="L25" i="1"/>
  <c r="K25" i="1"/>
  <c r="J25" i="1"/>
  <c r="I25" i="1"/>
  <c r="E25" i="1"/>
  <c r="D25" i="1"/>
  <c r="H25" i="1" s="1"/>
  <c r="H29" i="1" s="1"/>
  <c r="O21" i="1"/>
  <c r="N21" i="1"/>
  <c r="M21" i="1"/>
  <c r="L21" i="1"/>
  <c r="K21" i="1"/>
  <c r="J21" i="1"/>
  <c r="I21" i="1"/>
  <c r="E21" i="1"/>
  <c r="D21" i="1"/>
  <c r="O16" i="1"/>
  <c r="N16" i="1"/>
  <c r="M16" i="1"/>
  <c r="L16" i="1"/>
  <c r="K16" i="1"/>
  <c r="J16" i="1"/>
  <c r="I16" i="1"/>
  <c r="E16" i="1"/>
  <c r="D16" i="1"/>
  <c r="H16" i="1" s="1"/>
  <c r="O15" i="1"/>
  <c r="N15" i="1"/>
  <c r="M15" i="1"/>
  <c r="L15" i="1"/>
  <c r="K15" i="1"/>
  <c r="J15" i="1"/>
  <c r="I15" i="1"/>
  <c r="E15" i="1"/>
  <c r="D15" i="1"/>
  <c r="H15" i="1" s="1"/>
  <c r="O14" i="1"/>
  <c r="N14" i="1"/>
  <c r="M14" i="1"/>
  <c r="L14" i="1"/>
  <c r="K14" i="1"/>
  <c r="J14" i="1"/>
  <c r="I14" i="1"/>
  <c r="E14" i="1"/>
  <c r="D14" i="1"/>
  <c r="H14" i="1" s="1"/>
  <c r="O13" i="1"/>
  <c r="N13" i="1"/>
  <c r="M13" i="1"/>
  <c r="L13" i="1"/>
  <c r="K13" i="1"/>
  <c r="J13" i="1"/>
  <c r="I13" i="1"/>
  <c r="E13" i="1"/>
  <c r="D13" i="1"/>
  <c r="H13" i="1" s="1"/>
  <c r="O12" i="1"/>
  <c r="N12" i="1"/>
  <c r="M12" i="1"/>
  <c r="L12" i="1"/>
  <c r="K12" i="1"/>
  <c r="J12" i="1"/>
  <c r="I12" i="1"/>
  <c r="E12" i="1"/>
  <c r="D12" i="1"/>
  <c r="H12" i="1" s="1"/>
  <c r="O11" i="1"/>
  <c r="N11" i="1"/>
  <c r="M11" i="1"/>
  <c r="L11" i="1"/>
  <c r="K11" i="1"/>
  <c r="J11" i="1"/>
  <c r="I11" i="1"/>
  <c r="E11" i="1"/>
  <c r="D11" i="1"/>
  <c r="H11" i="1" s="1"/>
  <c r="O9" i="1"/>
  <c r="N9" i="1"/>
  <c r="M9" i="1"/>
  <c r="L9" i="1"/>
  <c r="K9" i="1"/>
  <c r="J9" i="1"/>
  <c r="I9" i="1"/>
  <c r="E9" i="1"/>
  <c r="D9" i="1"/>
  <c r="O8" i="1"/>
  <c r="N8" i="1"/>
  <c r="M8" i="1"/>
  <c r="L8" i="1"/>
  <c r="K8" i="1"/>
  <c r="J8" i="1"/>
  <c r="I8" i="1"/>
  <c r="E8" i="1"/>
  <c r="D8" i="1"/>
  <c r="H8" i="1" s="1"/>
  <c r="O7" i="1"/>
  <c r="N7" i="1"/>
  <c r="M7" i="1"/>
  <c r="L7" i="1"/>
  <c r="K7" i="1"/>
  <c r="J7" i="1"/>
  <c r="I7" i="1"/>
  <c r="E7" i="1"/>
  <c r="D7" i="1"/>
  <c r="H7" i="1" s="1"/>
  <c r="O6" i="1"/>
  <c r="N6" i="1"/>
  <c r="M6" i="1"/>
  <c r="L6" i="1"/>
  <c r="K6" i="1"/>
  <c r="J6" i="1"/>
  <c r="I6" i="1"/>
  <c r="E6" i="1"/>
  <c r="D6" i="1"/>
  <c r="H6" i="1" s="1"/>
  <c r="O5" i="1"/>
  <c r="O23" i="1" s="1"/>
  <c r="N5" i="1"/>
  <c r="N23" i="1" s="1"/>
  <c r="M5" i="1"/>
  <c r="M23" i="1" s="1"/>
  <c r="L5" i="1"/>
  <c r="L23" i="1" s="1"/>
  <c r="L24" i="1" s="1"/>
  <c r="K5" i="1"/>
  <c r="K23" i="1" s="1"/>
  <c r="K24" i="1" s="1"/>
  <c r="J5" i="1"/>
  <c r="J23" i="1" s="1"/>
  <c r="I5" i="1"/>
  <c r="I23" i="1" s="1"/>
  <c r="E5" i="1"/>
  <c r="E23" i="1" s="1"/>
  <c r="D5" i="1"/>
  <c r="O4" i="1"/>
  <c r="O27" i="1" s="1"/>
  <c r="N4" i="1"/>
  <c r="N27" i="1" s="1"/>
  <c r="M4" i="1"/>
  <c r="M27" i="1" s="1"/>
  <c r="L4" i="1"/>
  <c r="L27" i="1" s="1"/>
  <c r="K4" i="1"/>
  <c r="K27" i="1" s="1"/>
  <c r="J4" i="1"/>
  <c r="J27" i="1" s="1"/>
  <c r="I4" i="1"/>
  <c r="I27" i="1" s="1"/>
  <c r="E4" i="1"/>
  <c r="E27" i="1" s="1"/>
  <c r="D4" i="1"/>
  <c r="H3" i="1"/>
  <c r="O2" i="1"/>
  <c r="O20" i="1" s="1"/>
  <c r="N2" i="1"/>
  <c r="N20" i="1" s="1"/>
  <c r="M2" i="1"/>
  <c r="M20" i="1" s="1"/>
  <c r="L2" i="1"/>
  <c r="L20" i="1" s="1"/>
  <c r="K2" i="1"/>
  <c r="K20" i="1" s="1"/>
  <c r="J2" i="1"/>
  <c r="J20" i="1" s="1"/>
  <c r="I2" i="1"/>
  <c r="I20" i="1" s="1"/>
  <c r="E2" i="1"/>
  <c r="D2" i="1"/>
  <c r="H2" i="1" s="1"/>
  <c r="N10" i="35" l="1"/>
  <c r="K10" i="35"/>
  <c r="K10" i="37"/>
  <c r="J10" i="37"/>
  <c r="N10" i="36"/>
  <c r="J10" i="36"/>
  <c r="H2" i="36"/>
  <c r="N10" i="37"/>
  <c r="E10" i="37"/>
  <c r="L10" i="36"/>
  <c r="E10" i="36"/>
  <c r="K10" i="4"/>
  <c r="H2" i="4"/>
  <c r="E10" i="4"/>
  <c r="I10" i="3"/>
  <c r="J10" i="1"/>
  <c r="E20" i="4"/>
  <c r="M10" i="3"/>
  <c r="N10" i="1"/>
  <c r="K10" i="33"/>
  <c r="L10" i="32"/>
  <c r="J10" i="32"/>
  <c r="N10" i="33"/>
  <c r="O10" i="32"/>
  <c r="N10" i="34"/>
  <c r="K10" i="34"/>
  <c r="I10" i="35"/>
  <c r="J10" i="38"/>
  <c r="L10" i="38"/>
  <c r="K10" i="41"/>
  <c r="O10" i="38"/>
  <c r="M10" i="38"/>
  <c r="N10" i="41"/>
  <c r="E20" i="40"/>
  <c r="K10" i="40"/>
  <c r="E10" i="40"/>
  <c r="H2" i="40"/>
  <c r="I10" i="6"/>
  <c r="N10" i="6"/>
  <c r="N10" i="4"/>
  <c r="N10" i="31"/>
  <c r="M10" i="31"/>
  <c r="J10" i="31"/>
  <c r="J10" i="30"/>
  <c r="L10" i="2"/>
  <c r="J10" i="2"/>
  <c r="M10" i="1"/>
  <c r="H2" i="5"/>
  <c r="I10" i="4"/>
  <c r="E20" i="5"/>
  <c r="L10" i="4"/>
  <c r="E10" i="5"/>
  <c r="O10" i="4"/>
  <c r="O10" i="2"/>
  <c r="N10" i="44"/>
  <c r="I10" i="44"/>
  <c r="M10" i="46"/>
  <c r="J10" i="46"/>
  <c r="E20" i="45"/>
  <c r="K10" i="45"/>
  <c r="E10" i="45"/>
  <c r="H2" i="45"/>
  <c r="L10" i="44"/>
  <c r="E20" i="1"/>
  <c r="K10" i="1"/>
  <c r="E10" i="1"/>
  <c r="M10" i="9"/>
  <c r="E20" i="43"/>
  <c r="E10" i="43"/>
  <c r="P10" i="42"/>
  <c r="L10" i="42"/>
  <c r="J10" i="42"/>
  <c r="E10" i="42"/>
  <c r="P10" i="41"/>
  <c r="P10" i="9"/>
  <c r="K10" i="8"/>
  <c r="J10" i="10"/>
  <c r="E10" i="10"/>
  <c r="H2" i="10"/>
  <c r="J10" i="9"/>
  <c r="N10" i="8"/>
  <c r="K10" i="11"/>
  <c r="Q10" i="43"/>
  <c r="O10" i="43"/>
  <c r="M10" i="43"/>
  <c r="J10" i="43"/>
  <c r="O10" i="10"/>
  <c r="M10" i="10"/>
  <c r="M10" i="33"/>
  <c r="M10" i="32"/>
  <c r="E10" i="32"/>
  <c r="L10" i="31"/>
  <c r="I10" i="34"/>
  <c r="I10" i="33"/>
  <c r="N10" i="32"/>
  <c r="I10" i="32"/>
  <c r="O10" i="31"/>
  <c r="J10" i="5"/>
  <c r="O10" i="7"/>
  <c r="L10" i="7"/>
  <c r="J10" i="7"/>
  <c r="E10" i="7"/>
  <c r="P10" i="6"/>
  <c r="M10" i="6"/>
  <c r="J10" i="6"/>
  <c r="N10" i="5"/>
  <c r="N10" i="11"/>
  <c r="L10" i="27"/>
  <c r="J10" i="27"/>
  <c r="L10" i="26"/>
  <c r="J10" i="26"/>
  <c r="O10" i="27"/>
  <c r="M10" i="26"/>
  <c r="L10" i="57"/>
  <c r="J10" i="57"/>
  <c r="E10" i="57"/>
  <c r="O10" i="56"/>
  <c r="N10" i="56"/>
  <c r="L10" i="56"/>
  <c r="J10" i="56"/>
  <c r="Q10" i="55"/>
  <c r="P10" i="55"/>
  <c r="K10" i="53"/>
  <c r="I10" i="53"/>
  <c r="E10" i="53"/>
  <c r="Q10" i="51"/>
  <c r="J10" i="53"/>
  <c r="K10" i="52"/>
  <c r="P10" i="51"/>
  <c r="O10" i="51"/>
  <c r="M10" i="39"/>
  <c r="O10" i="42"/>
  <c r="M10" i="42"/>
  <c r="K10" i="42"/>
  <c r="M10" i="41"/>
  <c r="I10" i="41"/>
  <c r="M10" i="40"/>
  <c r="J10" i="40"/>
  <c r="N10" i="39"/>
  <c r="E10" i="55"/>
  <c r="H2" i="55"/>
  <c r="K10" i="54"/>
  <c r="M10" i="53"/>
  <c r="K10" i="51"/>
  <c r="J10" i="51"/>
  <c r="I10" i="51"/>
  <c r="E10" i="51"/>
  <c r="M10" i="50"/>
  <c r="E10" i="50"/>
  <c r="I10" i="48"/>
  <c r="P10" i="45"/>
  <c r="I10" i="50"/>
  <c r="L10" i="53"/>
  <c r="K10" i="50"/>
  <c r="H2" i="50"/>
  <c r="O10" i="55"/>
  <c r="M10" i="55"/>
  <c r="K10" i="55"/>
  <c r="I10" i="55"/>
  <c r="M10" i="51"/>
  <c r="L10" i="51"/>
  <c r="Q10" i="48"/>
  <c r="P10" i="48"/>
  <c r="O10" i="48"/>
  <c r="N10" i="48"/>
  <c r="M10" i="48"/>
  <c r="L10" i="48"/>
  <c r="J10" i="48"/>
  <c r="I10" i="60"/>
  <c r="E10" i="60"/>
  <c r="H2" i="60"/>
  <c r="O10" i="59"/>
  <c r="N10" i="43"/>
  <c r="L10" i="43"/>
  <c r="I10" i="43"/>
  <c r="L10" i="62"/>
  <c r="J10" i="62"/>
  <c r="M10" i="61"/>
  <c r="J10" i="61"/>
  <c r="L10" i="60"/>
  <c r="N10" i="45"/>
  <c r="L10" i="45"/>
  <c r="I10" i="45"/>
  <c r="K10" i="44"/>
  <c r="P10" i="43"/>
  <c r="I10" i="29"/>
  <c r="E10" i="29"/>
  <c r="I10" i="28"/>
  <c r="L10" i="29"/>
  <c r="H2" i="29"/>
  <c r="E10" i="31"/>
  <c r="N10" i="30"/>
  <c r="O10" i="29"/>
  <c r="I10" i="31"/>
  <c r="M10" i="30"/>
  <c r="K10" i="30"/>
  <c r="L10" i="34"/>
  <c r="K10" i="39"/>
  <c r="J10" i="39"/>
  <c r="O10" i="37"/>
  <c r="L10" i="37"/>
  <c r="I10" i="37"/>
  <c r="M10" i="35"/>
  <c r="O10" i="34"/>
  <c r="L10" i="59"/>
  <c r="J10" i="59"/>
  <c r="E10" i="59"/>
  <c r="H2" i="59"/>
  <c r="M10" i="58"/>
  <c r="K10" i="58"/>
  <c r="I10" i="58"/>
  <c r="E10" i="58"/>
  <c r="H2" i="58"/>
  <c r="P10" i="57"/>
  <c r="O10" i="57"/>
  <c r="N10" i="57"/>
  <c r="O10" i="18"/>
  <c r="N10" i="18"/>
  <c r="L10" i="18"/>
  <c r="I10" i="18"/>
  <c r="P10" i="18"/>
  <c r="M10" i="18"/>
  <c r="K10" i="18"/>
  <c r="J10" i="18"/>
  <c r="E10" i="18"/>
  <c r="Q10" i="62"/>
  <c r="P10" i="62"/>
  <c r="O10" i="62"/>
  <c r="M10" i="62"/>
  <c r="E10" i="3"/>
  <c r="E20" i="2"/>
  <c r="N10" i="2"/>
  <c r="K10" i="2"/>
  <c r="E10" i="2"/>
  <c r="O10" i="1"/>
  <c r="L10" i="1"/>
  <c r="O10" i="3"/>
  <c r="L10" i="3"/>
  <c r="J10" i="3"/>
  <c r="E10" i="13"/>
  <c r="P10" i="12"/>
  <c r="O10" i="12"/>
  <c r="N10" i="12"/>
  <c r="M10" i="12"/>
  <c r="L10" i="12"/>
  <c r="K10" i="12"/>
  <c r="J10" i="12"/>
  <c r="I10" i="12"/>
  <c r="N10" i="9"/>
  <c r="K10" i="9"/>
  <c r="E10" i="9"/>
  <c r="H2" i="9"/>
  <c r="M10" i="8"/>
  <c r="I10" i="8"/>
  <c r="N10" i="7"/>
  <c r="K10" i="7"/>
  <c r="O10" i="6"/>
  <c r="L10" i="6"/>
  <c r="O10" i="5"/>
  <c r="L10" i="5"/>
  <c r="I10" i="5"/>
  <c r="M10" i="4"/>
  <c r="J10" i="4"/>
  <c r="M10" i="34"/>
  <c r="J10" i="34"/>
  <c r="E10" i="34"/>
  <c r="O10" i="33"/>
  <c r="L10" i="33"/>
  <c r="J10" i="33"/>
  <c r="E10" i="33"/>
  <c r="K10" i="32"/>
  <c r="K10" i="31"/>
  <c r="O10" i="30"/>
  <c r="L10" i="30"/>
  <c r="I10" i="30"/>
  <c r="E10" i="30"/>
  <c r="N10" i="29"/>
  <c r="M10" i="29"/>
  <c r="K10" i="29"/>
  <c r="J10" i="29"/>
  <c r="O10" i="28"/>
  <c r="N10" i="28"/>
  <c r="M10" i="28"/>
  <c r="L10" i="28"/>
  <c r="K10" i="28"/>
  <c r="J10" i="28"/>
  <c r="E10" i="28"/>
  <c r="N10" i="27"/>
  <c r="M10" i="27"/>
  <c r="K10" i="27"/>
  <c r="I10" i="27"/>
  <c r="E10" i="27"/>
  <c r="K10" i="26"/>
  <c r="I10" i="26"/>
  <c r="E10" i="26"/>
  <c r="L10" i="24"/>
  <c r="K10" i="24"/>
  <c r="J10" i="24"/>
  <c r="I10" i="24"/>
  <c r="E10" i="24"/>
  <c r="O10" i="23"/>
  <c r="N10" i="23"/>
  <c r="M10" i="23"/>
  <c r="L10" i="23"/>
  <c r="K10" i="23"/>
  <c r="J10" i="23"/>
  <c r="I10" i="23"/>
  <c r="E10" i="23"/>
  <c r="O10" i="22"/>
  <c r="N10" i="22"/>
  <c r="M10" i="22"/>
  <c r="L10" i="22"/>
  <c r="K10" i="22"/>
  <c r="J10" i="22"/>
  <c r="I10" i="22"/>
  <c r="E10" i="22"/>
  <c r="O10" i="21"/>
  <c r="N10" i="21"/>
  <c r="M10" i="21"/>
  <c r="L10" i="21"/>
  <c r="K10" i="21"/>
  <c r="J10" i="21"/>
  <c r="I10" i="21"/>
  <c r="E10" i="21"/>
  <c r="N10" i="20"/>
  <c r="M10" i="20"/>
  <c r="L10" i="20"/>
  <c r="K10" i="20"/>
  <c r="J10" i="20"/>
  <c r="I10" i="20"/>
  <c r="E10" i="20"/>
  <c r="O10" i="19"/>
  <c r="N10" i="19"/>
  <c r="M10" i="19"/>
  <c r="L10" i="19"/>
  <c r="K10" i="19"/>
  <c r="J10" i="19"/>
  <c r="I10" i="19"/>
  <c r="E10" i="19"/>
  <c r="P10" i="17"/>
  <c r="O10" i="17"/>
  <c r="N10" i="17"/>
  <c r="M10" i="17"/>
  <c r="L10" i="17"/>
  <c r="K10" i="17"/>
  <c r="I10" i="17"/>
  <c r="E10" i="17"/>
  <c r="L10" i="16"/>
  <c r="K10" i="16"/>
  <c r="J10" i="16"/>
  <c r="I10" i="16"/>
  <c r="E10" i="16"/>
  <c r="O10" i="15"/>
  <c r="N10" i="15"/>
  <c r="M10" i="15"/>
  <c r="L10" i="15"/>
  <c r="K10" i="15"/>
  <c r="J10" i="15"/>
  <c r="I10" i="15"/>
  <c r="E10" i="15"/>
  <c r="M10" i="14"/>
  <c r="L10" i="14"/>
  <c r="K10" i="14"/>
  <c r="J10" i="14"/>
  <c r="I10" i="14"/>
  <c r="E10" i="14"/>
  <c r="P10" i="13"/>
  <c r="O10" i="13"/>
  <c r="N10" i="13"/>
  <c r="M10" i="13"/>
  <c r="L10" i="13"/>
  <c r="K10" i="13"/>
  <c r="J10" i="13"/>
  <c r="I10" i="13"/>
  <c r="E10" i="12"/>
  <c r="O10" i="11"/>
  <c r="M10" i="11"/>
  <c r="L10" i="11"/>
  <c r="J10" i="11"/>
  <c r="I10" i="11"/>
  <c r="E10" i="11"/>
  <c r="K20" i="10"/>
  <c r="N10" i="10"/>
  <c r="L10" i="10"/>
  <c r="K10" i="10"/>
  <c r="I10" i="10"/>
  <c r="O10" i="9"/>
  <c r="L10" i="9"/>
  <c r="I10" i="9"/>
  <c r="O10" i="8"/>
  <c r="L10" i="8"/>
  <c r="J10" i="8"/>
  <c r="E10" i="8"/>
  <c r="M10" i="7"/>
  <c r="I10" i="7"/>
  <c r="E20" i="6"/>
  <c r="K10" i="6"/>
  <c r="E10" i="6"/>
  <c r="O10" i="35"/>
  <c r="L10" i="35"/>
  <c r="J10" i="35"/>
  <c r="E10" i="35"/>
  <c r="M10" i="37"/>
  <c r="O10" i="36"/>
  <c r="M10" i="36"/>
  <c r="K10" i="36"/>
  <c r="I10" i="36"/>
  <c r="M10" i="25"/>
  <c r="L10" i="25"/>
  <c r="K10" i="25"/>
  <c r="J10" i="25"/>
  <c r="I10" i="25"/>
  <c r="E10" i="25"/>
  <c r="O10" i="24"/>
  <c r="N10" i="24"/>
  <c r="M10" i="24"/>
  <c r="O10" i="25"/>
  <c r="N10" i="25"/>
  <c r="M10" i="5"/>
  <c r="K10" i="5"/>
  <c r="P10" i="3"/>
  <c r="N10" i="3"/>
  <c r="K10" i="3"/>
  <c r="M10" i="2"/>
  <c r="I10" i="2"/>
  <c r="I10" i="1"/>
  <c r="M10" i="59"/>
  <c r="K10" i="59"/>
  <c r="I10" i="59"/>
  <c r="O10" i="58"/>
  <c r="N10" i="58"/>
  <c r="L10" i="58"/>
  <c r="J10" i="58"/>
  <c r="M10" i="57"/>
  <c r="K10" i="57"/>
  <c r="I10" i="57"/>
  <c r="M10" i="56"/>
  <c r="K10" i="56"/>
  <c r="I10" i="56"/>
  <c r="E10" i="56"/>
  <c r="N10" i="55"/>
  <c r="L10" i="55"/>
  <c r="J10" i="55"/>
  <c r="K10" i="43"/>
  <c r="N10" i="42"/>
  <c r="I10" i="42"/>
  <c r="E20" i="41"/>
  <c r="Q10" i="41"/>
  <c r="O10" i="41"/>
  <c r="L10" i="41"/>
  <c r="J10" i="41"/>
  <c r="E10" i="41"/>
  <c r="N10" i="40"/>
  <c r="L10" i="40"/>
  <c r="I10" i="40"/>
  <c r="E20" i="39"/>
  <c r="L10" i="39"/>
  <c r="I10" i="39"/>
  <c r="E10" i="39"/>
  <c r="N10" i="38"/>
  <c r="K10" i="38"/>
  <c r="I10" i="38"/>
  <c r="E10" i="38"/>
  <c r="K10" i="49"/>
  <c r="J10" i="49"/>
  <c r="I10" i="49"/>
  <c r="E10" i="49"/>
  <c r="K10" i="48"/>
  <c r="E10" i="48"/>
  <c r="Q10" i="47"/>
  <c r="P10" i="47"/>
  <c r="O10" i="47"/>
  <c r="E10" i="61"/>
  <c r="O10" i="60"/>
  <c r="N10" i="60"/>
  <c r="M10" i="60"/>
  <c r="K10" i="60"/>
  <c r="J10" i="60"/>
  <c r="Q10" i="59"/>
  <c r="P10" i="59"/>
  <c r="N10" i="59"/>
  <c r="O10" i="52"/>
  <c r="N10" i="52"/>
  <c r="M10" i="52"/>
  <c r="L10" i="52"/>
  <c r="J10" i="52"/>
  <c r="I10" i="52"/>
  <c r="E10" i="52"/>
  <c r="N10" i="51"/>
  <c r="O10" i="50"/>
  <c r="N10" i="50"/>
  <c r="L10" i="50"/>
  <c r="J10" i="50"/>
  <c r="Q10" i="49"/>
  <c r="P10" i="49"/>
  <c r="O10" i="49"/>
  <c r="N10" i="49"/>
  <c r="M10" i="49"/>
  <c r="L10" i="49"/>
  <c r="N10" i="47"/>
  <c r="M10" i="47"/>
  <c r="L10" i="47"/>
  <c r="K10" i="47"/>
  <c r="J10" i="47"/>
  <c r="I10" i="47"/>
  <c r="E10" i="47"/>
  <c r="E20" i="46"/>
  <c r="L10" i="46"/>
  <c r="K10" i="46"/>
  <c r="I10" i="46"/>
  <c r="E10" i="46"/>
  <c r="Q10" i="45"/>
  <c r="O10" i="45"/>
  <c r="M10" i="45"/>
  <c r="J10" i="45"/>
  <c r="O10" i="44"/>
  <c r="M10" i="44"/>
  <c r="J10" i="44"/>
  <c r="E10" i="44"/>
  <c r="N10" i="62"/>
  <c r="K10" i="62"/>
  <c r="I10" i="62"/>
  <c r="E10" i="62"/>
  <c r="P10" i="61"/>
  <c r="O10" i="61"/>
  <c r="N10" i="61"/>
  <c r="L10" i="61"/>
  <c r="K10" i="61"/>
  <c r="I10" i="61"/>
  <c r="Q10" i="54"/>
  <c r="P10" i="54"/>
  <c r="O10" i="54"/>
  <c r="N10" i="54"/>
  <c r="M10" i="54"/>
  <c r="L10" i="54"/>
  <c r="J10" i="54"/>
  <c r="I10" i="54"/>
  <c r="E10" i="54"/>
  <c r="Q29" i="62"/>
  <c r="L26" i="62"/>
  <c r="Q26" i="62"/>
  <c r="P29" i="62"/>
  <c r="K26" i="62"/>
  <c r="P26" i="62"/>
  <c r="O29" i="62"/>
  <c r="O26" i="62"/>
  <c r="J26" i="62"/>
  <c r="N29" i="62"/>
  <c r="N26" i="62"/>
  <c r="I26" i="62"/>
  <c r="M29" i="62"/>
  <c r="M26" i="62"/>
  <c r="H26" i="62"/>
  <c r="J29" i="62"/>
  <c r="E26" i="62"/>
  <c r="I29" i="62"/>
  <c r="D26" i="62"/>
  <c r="D20" i="62"/>
  <c r="H21" i="62"/>
  <c r="H20" i="62" s="1"/>
  <c r="D10" i="62"/>
  <c r="H9" i="62"/>
  <c r="L24" i="62"/>
  <c r="Q24" i="62"/>
  <c r="K24" i="62"/>
  <c r="P24" i="62"/>
  <c r="J24" i="62"/>
  <c r="O24" i="62"/>
  <c r="I24" i="62"/>
  <c r="N24" i="62"/>
  <c r="M24" i="62"/>
  <c r="H5" i="62"/>
  <c r="H23" i="62" s="1"/>
  <c r="H24" i="62" s="1"/>
  <c r="D23" i="62"/>
  <c r="D24" i="62" s="1"/>
  <c r="L28" i="62"/>
  <c r="Q28" i="62"/>
  <c r="Q30" i="62"/>
  <c r="K28" i="62"/>
  <c r="P28" i="62"/>
  <c r="P30" i="62"/>
  <c r="J28" i="62"/>
  <c r="O28" i="62"/>
  <c r="O30" i="62"/>
  <c r="I28" i="62"/>
  <c r="N28" i="62"/>
  <c r="N30" i="62"/>
  <c r="M28" i="62"/>
  <c r="M30" i="62"/>
  <c r="J30" i="62"/>
  <c r="E28" i="62"/>
  <c r="I30" i="62"/>
  <c r="H4" i="62"/>
  <c r="H27" i="62" s="1"/>
  <c r="D27" i="62"/>
  <c r="D28" i="62" s="1"/>
  <c r="K26" i="61"/>
  <c r="P29" i="61"/>
  <c r="P26" i="61"/>
  <c r="O29" i="61"/>
  <c r="O26" i="61"/>
  <c r="J26" i="61"/>
  <c r="I26" i="61"/>
  <c r="N29" i="61"/>
  <c r="N26" i="61"/>
  <c r="M29" i="61"/>
  <c r="M26" i="61"/>
  <c r="H26" i="61"/>
  <c r="L29" i="61"/>
  <c r="L26" i="61"/>
  <c r="J29" i="61"/>
  <c r="E26" i="61"/>
  <c r="I29" i="61"/>
  <c r="D26" i="61"/>
  <c r="H9" i="61"/>
  <c r="D10" i="61"/>
  <c r="K24" i="61"/>
  <c r="P24" i="61"/>
  <c r="J24" i="61"/>
  <c r="O24" i="61"/>
  <c r="I24" i="61"/>
  <c r="N24" i="61"/>
  <c r="M24" i="61"/>
  <c r="H5" i="61"/>
  <c r="H23" i="61" s="1"/>
  <c r="H24" i="61" s="1"/>
  <c r="D23" i="61"/>
  <c r="D24" i="61" s="1"/>
  <c r="K28" i="61"/>
  <c r="P30" i="61"/>
  <c r="P28" i="61"/>
  <c r="J28" i="61"/>
  <c r="O28" i="61"/>
  <c r="O30" i="61"/>
  <c r="I28" i="61"/>
  <c r="N28" i="61"/>
  <c r="N30" i="61"/>
  <c r="M28" i="61"/>
  <c r="M30" i="61"/>
  <c r="L28" i="61"/>
  <c r="L30" i="61"/>
  <c r="E28" i="61"/>
  <c r="J30" i="61"/>
  <c r="I30" i="61"/>
  <c r="D27" i="61"/>
  <c r="D28" i="61" s="1"/>
  <c r="H4" i="61"/>
  <c r="H27" i="61" s="1"/>
  <c r="H2" i="61"/>
  <c r="H20" i="61" s="1"/>
  <c r="D20" i="61"/>
  <c r="J26" i="60"/>
  <c r="O26" i="60"/>
  <c r="O29" i="60"/>
  <c r="N29" i="60"/>
  <c r="N26" i="60"/>
  <c r="I26" i="60"/>
  <c r="M26" i="60"/>
  <c r="M29" i="60"/>
  <c r="H26" i="60"/>
  <c r="L29" i="60"/>
  <c r="L26" i="60"/>
  <c r="K29" i="60"/>
  <c r="K26" i="60"/>
  <c r="E26" i="60"/>
  <c r="J29" i="60"/>
  <c r="D26" i="60"/>
  <c r="I29" i="60"/>
  <c r="D20" i="60"/>
  <c r="H21" i="60"/>
  <c r="H20" i="60" s="1"/>
  <c r="D10" i="60"/>
  <c r="H9" i="60"/>
  <c r="J24" i="60"/>
  <c r="O24" i="60"/>
  <c r="I24" i="60"/>
  <c r="N24" i="60"/>
  <c r="M24" i="60"/>
  <c r="H5" i="60"/>
  <c r="H23" i="60" s="1"/>
  <c r="H24" i="60" s="1"/>
  <c r="D23" i="60"/>
  <c r="D24" i="60" s="1"/>
  <c r="J28" i="60"/>
  <c r="O28" i="60"/>
  <c r="O30" i="60"/>
  <c r="I28" i="60"/>
  <c r="N28" i="60"/>
  <c r="N30" i="60"/>
  <c r="M28" i="60"/>
  <c r="M30" i="60"/>
  <c r="L28" i="60"/>
  <c r="L30" i="60"/>
  <c r="K28" i="60"/>
  <c r="K30" i="60"/>
  <c r="E28" i="60"/>
  <c r="J30" i="60"/>
  <c r="I30" i="60"/>
  <c r="H4" i="60"/>
  <c r="H27" i="60" s="1"/>
  <c r="D27" i="60"/>
  <c r="D28" i="60" s="1"/>
  <c r="L26" i="59"/>
  <c r="Q29" i="59"/>
  <c r="Q26" i="59"/>
  <c r="P26" i="59"/>
  <c r="P29" i="59"/>
  <c r="K26" i="59"/>
  <c r="J26" i="59"/>
  <c r="O29" i="59"/>
  <c r="O26" i="59"/>
  <c r="N29" i="59"/>
  <c r="N26" i="59"/>
  <c r="I26" i="59"/>
  <c r="H26" i="59"/>
  <c r="M29" i="59"/>
  <c r="M26" i="59"/>
  <c r="J29" i="59"/>
  <c r="E26" i="59"/>
  <c r="D26" i="59"/>
  <c r="I29" i="59"/>
  <c r="H21" i="59"/>
  <c r="H20" i="59" s="1"/>
  <c r="D20" i="59"/>
  <c r="D10" i="59"/>
  <c r="H9" i="59"/>
  <c r="L24" i="59"/>
  <c r="Q24" i="59"/>
  <c r="K24" i="59"/>
  <c r="P24" i="59"/>
  <c r="J24" i="59"/>
  <c r="O24" i="59"/>
  <c r="I24" i="59"/>
  <c r="N24" i="59"/>
  <c r="M24" i="59"/>
  <c r="H5" i="59"/>
  <c r="H23" i="59" s="1"/>
  <c r="H24" i="59" s="1"/>
  <c r="D23" i="59"/>
  <c r="D24" i="59" s="1"/>
  <c r="L28" i="59"/>
  <c r="Q30" i="59"/>
  <c r="Q28" i="59"/>
  <c r="K28" i="59"/>
  <c r="P30" i="59"/>
  <c r="P28" i="59"/>
  <c r="O28" i="59"/>
  <c r="O30" i="59"/>
  <c r="J28" i="59"/>
  <c r="N28" i="59"/>
  <c r="N30" i="59"/>
  <c r="I28" i="59"/>
  <c r="M28" i="59"/>
  <c r="M30" i="59"/>
  <c r="J30" i="59"/>
  <c r="E28" i="59"/>
  <c r="I30" i="59"/>
  <c r="H4" i="59"/>
  <c r="H27" i="59" s="1"/>
  <c r="D27" i="59"/>
  <c r="D28" i="59" s="1"/>
  <c r="O29" i="58"/>
  <c r="O26" i="58"/>
  <c r="J26" i="58"/>
  <c r="I26" i="58"/>
  <c r="N26" i="58"/>
  <c r="N29" i="58"/>
  <c r="M29" i="58"/>
  <c r="M26" i="58"/>
  <c r="H26" i="58"/>
  <c r="L29" i="58"/>
  <c r="L26" i="58"/>
  <c r="K29" i="58"/>
  <c r="K26" i="58"/>
  <c r="J29" i="58"/>
  <c r="E26" i="58"/>
  <c r="I29" i="58"/>
  <c r="D26" i="58"/>
  <c r="H21" i="58"/>
  <c r="H20" i="58" s="1"/>
  <c r="D20" i="58"/>
  <c r="H9" i="58"/>
  <c r="D10" i="58"/>
  <c r="J24" i="58"/>
  <c r="O24" i="58"/>
  <c r="I24" i="58"/>
  <c r="N24" i="58"/>
  <c r="M24" i="58"/>
  <c r="D23" i="58"/>
  <c r="D24" i="58" s="1"/>
  <c r="H5" i="58"/>
  <c r="H23" i="58" s="1"/>
  <c r="H24" i="58" s="1"/>
  <c r="J28" i="58"/>
  <c r="O28" i="58"/>
  <c r="O30" i="58"/>
  <c r="I28" i="58"/>
  <c r="N30" i="58"/>
  <c r="N28" i="58"/>
  <c r="M28" i="58"/>
  <c r="M30" i="58"/>
  <c r="L30" i="58"/>
  <c r="L28" i="58"/>
  <c r="K28" i="58"/>
  <c r="K30" i="58"/>
  <c r="E28" i="58"/>
  <c r="J30" i="58"/>
  <c r="I30" i="58"/>
  <c r="H4" i="58"/>
  <c r="H27" i="58" s="1"/>
  <c r="D27" i="58"/>
  <c r="D28" i="58" s="1"/>
  <c r="P29" i="57"/>
  <c r="K26" i="57"/>
  <c r="P26" i="57"/>
  <c r="O29" i="57"/>
  <c r="O26" i="57"/>
  <c r="J26" i="57"/>
  <c r="I26" i="57"/>
  <c r="N29" i="57"/>
  <c r="N26" i="57"/>
  <c r="M26" i="57"/>
  <c r="M29" i="57"/>
  <c r="H26" i="57"/>
  <c r="L26" i="57"/>
  <c r="L29" i="57"/>
  <c r="J29" i="57"/>
  <c r="E26" i="57"/>
  <c r="D26" i="57"/>
  <c r="I29" i="57"/>
  <c r="H9" i="57"/>
  <c r="D10" i="57"/>
  <c r="K24" i="57"/>
  <c r="P24" i="57"/>
  <c r="J24" i="57"/>
  <c r="O24" i="57"/>
  <c r="I24" i="57"/>
  <c r="N24" i="57"/>
  <c r="M24" i="57"/>
  <c r="D23" i="57"/>
  <c r="D24" i="57" s="1"/>
  <c r="H5" i="57"/>
  <c r="H23" i="57" s="1"/>
  <c r="H24" i="57" s="1"/>
  <c r="K28" i="57"/>
  <c r="P28" i="57"/>
  <c r="P30" i="57"/>
  <c r="J28" i="57"/>
  <c r="O30" i="57"/>
  <c r="O28" i="57"/>
  <c r="N28" i="57"/>
  <c r="N30" i="57"/>
  <c r="I28" i="57"/>
  <c r="M28" i="57"/>
  <c r="M30" i="57"/>
  <c r="L28" i="57"/>
  <c r="L30" i="57"/>
  <c r="J30" i="57"/>
  <c r="E28" i="57"/>
  <c r="I30" i="57"/>
  <c r="D27" i="57"/>
  <c r="D28" i="57" s="1"/>
  <c r="H4" i="57"/>
  <c r="H27" i="57" s="1"/>
  <c r="D20" i="57"/>
  <c r="H2" i="57"/>
  <c r="H20" i="57" s="1"/>
  <c r="O29" i="56"/>
  <c r="J26" i="56"/>
  <c r="O26" i="56"/>
  <c r="I26" i="56"/>
  <c r="N29" i="56"/>
  <c r="N26" i="56"/>
  <c r="M29" i="56"/>
  <c r="M26" i="56"/>
  <c r="H26" i="56"/>
  <c r="L29" i="56"/>
  <c r="L26" i="56"/>
  <c r="K29" i="56"/>
  <c r="K26" i="56"/>
  <c r="E26" i="56"/>
  <c r="J29" i="56"/>
  <c r="I29" i="56"/>
  <c r="D26" i="56"/>
  <c r="H21" i="56"/>
  <c r="H20" i="56" s="1"/>
  <c r="D20" i="56"/>
  <c r="D10" i="56"/>
  <c r="H9" i="56"/>
  <c r="J24" i="56"/>
  <c r="O24" i="56"/>
  <c r="I24" i="56"/>
  <c r="N24" i="56"/>
  <c r="M24" i="56"/>
  <c r="H5" i="56"/>
  <c r="H23" i="56" s="1"/>
  <c r="H24" i="56" s="1"/>
  <c r="D23" i="56"/>
  <c r="D24" i="56" s="1"/>
  <c r="J28" i="56"/>
  <c r="O28" i="56"/>
  <c r="O30" i="56"/>
  <c r="I28" i="56"/>
  <c r="N28" i="56"/>
  <c r="N30" i="56"/>
  <c r="M28" i="56"/>
  <c r="M30" i="56"/>
  <c r="L30" i="56"/>
  <c r="L28" i="56"/>
  <c r="K30" i="56"/>
  <c r="K28" i="56"/>
  <c r="E28" i="56"/>
  <c r="J30" i="56"/>
  <c r="I30" i="56"/>
  <c r="D27" i="56"/>
  <c r="D28" i="56" s="1"/>
  <c r="H4" i="56"/>
  <c r="H27" i="56" s="1"/>
  <c r="Q29" i="55"/>
  <c r="L26" i="55"/>
  <c r="Q26" i="55"/>
  <c r="P26" i="55"/>
  <c r="K26" i="55"/>
  <c r="P29" i="55"/>
  <c r="O26" i="55"/>
  <c r="J26" i="55"/>
  <c r="O29" i="55"/>
  <c r="N26" i="55"/>
  <c r="N29" i="55"/>
  <c r="I26" i="55"/>
  <c r="M26" i="55"/>
  <c r="H26" i="55"/>
  <c r="M29" i="55"/>
  <c r="E26" i="55"/>
  <c r="J29" i="55"/>
  <c r="D26" i="55"/>
  <c r="I29" i="55"/>
  <c r="H21" i="55"/>
  <c r="H20" i="55" s="1"/>
  <c r="D20" i="55"/>
  <c r="D10" i="55"/>
  <c r="H9" i="55"/>
  <c r="L24" i="55"/>
  <c r="Q24" i="55"/>
  <c r="K24" i="55"/>
  <c r="P24" i="55"/>
  <c r="J24" i="55"/>
  <c r="O24" i="55"/>
  <c r="I24" i="55"/>
  <c r="N24" i="55"/>
  <c r="M24" i="55"/>
  <c r="D23" i="55"/>
  <c r="D24" i="55" s="1"/>
  <c r="H5" i="55"/>
  <c r="H23" i="55" s="1"/>
  <c r="H24" i="55" s="1"/>
  <c r="L28" i="55"/>
  <c r="Q28" i="55"/>
  <c r="Q30" i="55"/>
  <c r="K28" i="55"/>
  <c r="P28" i="55"/>
  <c r="P30" i="55"/>
  <c r="J28" i="55"/>
  <c r="O30" i="55"/>
  <c r="O28" i="55"/>
  <c r="I28" i="55"/>
  <c r="N30" i="55"/>
  <c r="N28" i="55"/>
  <c r="M30" i="55"/>
  <c r="M28" i="55"/>
  <c r="E28" i="55"/>
  <c r="J30" i="55"/>
  <c r="I30" i="55"/>
  <c r="D27" i="55"/>
  <c r="D28" i="55" s="1"/>
  <c r="H4" i="55"/>
  <c r="H27" i="55" s="1"/>
  <c r="Q26" i="54"/>
  <c r="Q29" i="54"/>
  <c r="L26" i="54"/>
  <c r="P29" i="54"/>
  <c r="K26" i="54"/>
  <c r="P26" i="54"/>
  <c r="J26" i="54"/>
  <c r="O26" i="54"/>
  <c r="O29" i="54"/>
  <c r="N29" i="54"/>
  <c r="I26" i="54"/>
  <c r="N26" i="54"/>
  <c r="H26" i="54"/>
  <c r="M26" i="54"/>
  <c r="M29" i="54"/>
  <c r="J29" i="54"/>
  <c r="E26" i="54"/>
  <c r="I29" i="54"/>
  <c r="D26" i="54"/>
  <c r="H9" i="54"/>
  <c r="D10" i="54"/>
  <c r="L24" i="54"/>
  <c r="Q24" i="54"/>
  <c r="K24" i="54"/>
  <c r="P24" i="54"/>
  <c r="J24" i="54"/>
  <c r="O24" i="54"/>
  <c r="I24" i="54"/>
  <c r="N24" i="54"/>
  <c r="M24" i="54"/>
  <c r="H5" i="54"/>
  <c r="H23" i="54" s="1"/>
  <c r="H24" i="54" s="1"/>
  <c r="D23" i="54"/>
  <c r="D24" i="54" s="1"/>
  <c r="Q28" i="54"/>
  <c r="Q30" i="54"/>
  <c r="L28" i="54"/>
  <c r="P28" i="54"/>
  <c r="K28" i="54"/>
  <c r="P30" i="54"/>
  <c r="O28" i="54"/>
  <c r="J28" i="54"/>
  <c r="O30" i="54"/>
  <c r="N28" i="54"/>
  <c r="I28" i="54"/>
  <c r="N30" i="54"/>
  <c r="M28" i="54"/>
  <c r="M30" i="54"/>
  <c r="E28" i="54"/>
  <c r="J30" i="54"/>
  <c r="I30" i="54"/>
  <c r="D27" i="54"/>
  <c r="D28" i="54" s="1"/>
  <c r="H4" i="54"/>
  <c r="H27" i="54" s="1"/>
  <c r="H2" i="54"/>
  <c r="H20" i="54" s="1"/>
  <c r="D20" i="54"/>
  <c r="I26" i="53"/>
  <c r="N29" i="53"/>
  <c r="N26" i="53"/>
  <c r="M29" i="53"/>
  <c r="H26" i="53"/>
  <c r="M26" i="53"/>
  <c r="L29" i="53"/>
  <c r="L26" i="53"/>
  <c r="K29" i="53"/>
  <c r="K26" i="53"/>
  <c r="J26" i="53"/>
  <c r="E26" i="53"/>
  <c r="J29" i="53"/>
  <c r="D26" i="53"/>
  <c r="I29" i="53"/>
  <c r="H9" i="53"/>
  <c r="D10" i="53"/>
  <c r="I24" i="53"/>
  <c r="N24" i="53"/>
  <c r="M24" i="53"/>
  <c r="E24" i="53"/>
  <c r="J24" i="53"/>
  <c r="H5" i="53"/>
  <c r="H23" i="53" s="1"/>
  <c r="H24" i="53" s="1"/>
  <c r="D23" i="53"/>
  <c r="D24" i="53" s="1"/>
  <c r="I28" i="53"/>
  <c r="N28" i="53"/>
  <c r="N30" i="53"/>
  <c r="M28" i="53"/>
  <c r="M30" i="53"/>
  <c r="L28" i="53"/>
  <c r="L30" i="53"/>
  <c r="K28" i="53"/>
  <c r="K30" i="53"/>
  <c r="J28" i="53"/>
  <c r="E28" i="53"/>
  <c r="J30" i="53"/>
  <c r="I30" i="53"/>
  <c r="D27" i="53"/>
  <c r="D28" i="53" s="1"/>
  <c r="H4" i="53"/>
  <c r="H27" i="53" s="1"/>
  <c r="D20" i="53"/>
  <c r="H2" i="53"/>
  <c r="H20" i="53" s="1"/>
  <c r="O29" i="52"/>
  <c r="O26" i="52"/>
  <c r="J26" i="52"/>
  <c r="I26" i="52"/>
  <c r="N29" i="52"/>
  <c r="N26" i="52"/>
  <c r="M29" i="52"/>
  <c r="M26" i="52"/>
  <c r="H26" i="52"/>
  <c r="L29" i="52"/>
  <c r="L26" i="52"/>
  <c r="K26" i="52"/>
  <c r="K29" i="52"/>
  <c r="E26" i="52"/>
  <c r="J29" i="52"/>
  <c r="D26" i="52"/>
  <c r="I29" i="52"/>
  <c r="H21" i="52"/>
  <c r="H20" i="52" s="1"/>
  <c r="D20" i="52"/>
  <c r="D10" i="52"/>
  <c r="H9" i="52"/>
  <c r="J24" i="52"/>
  <c r="O24" i="52"/>
  <c r="I24" i="52"/>
  <c r="N24" i="52"/>
  <c r="M24" i="52"/>
  <c r="H5" i="52"/>
  <c r="H23" i="52" s="1"/>
  <c r="H24" i="52" s="1"/>
  <c r="D23" i="52"/>
  <c r="D24" i="52" s="1"/>
  <c r="O28" i="52"/>
  <c r="O30" i="52"/>
  <c r="J28" i="52"/>
  <c r="N28" i="52"/>
  <c r="I28" i="52"/>
  <c r="N30" i="52"/>
  <c r="M28" i="52"/>
  <c r="M30" i="52"/>
  <c r="L28" i="52"/>
  <c r="L30" i="52"/>
  <c r="K28" i="52"/>
  <c r="K30" i="52"/>
  <c r="E28" i="52"/>
  <c r="J30" i="52"/>
  <c r="I30" i="52"/>
  <c r="H4" i="52"/>
  <c r="H27" i="52" s="1"/>
  <c r="D27" i="52"/>
  <c r="D28" i="52" s="1"/>
  <c r="Q29" i="51"/>
  <c r="L26" i="51"/>
  <c r="Q26" i="51"/>
  <c r="K26" i="51"/>
  <c r="P26" i="51"/>
  <c r="P29" i="51"/>
  <c r="J26" i="51"/>
  <c r="O26" i="51"/>
  <c r="O29" i="51"/>
  <c r="N26" i="51"/>
  <c r="I26" i="51"/>
  <c r="N29" i="51"/>
  <c r="H26" i="51"/>
  <c r="M26" i="51"/>
  <c r="M29" i="51"/>
  <c r="J29" i="51"/>
  <c r="E26" i="51"/>
  <c r="D26" i="51"/>
  <c r="I29" i="51"/>
  <c r="H9" i="51"/>
  <c r="D10" i="51"/>
  <c r="L24" i="51"/>
  <c r="Q24" i="51"/>
  <c r="K24" i="51"/>
  <c r="P24" i="51"/>
  <c r="J24" i="51"/>
  <c r="O24" i="51"/>
  <c r="I24" i="51"/>
  <c r="N24" i="51"/>
  <c r="M24" i="51"/>
  <c r="H5" i="51"/>
  <c r="H23" i="51" s="1"/>
  <c r="H24" i="51" s="1"/>
  <c r="D23" i="51"/>
  <c r="D24" i="51" s="1"/>
  <c r="L28" i="51"/>
  <c r="Q28" i="51"/>
  <c r="Q30" i="51"/>
  <c r="K28" i="51"/>
  <c r="P28" i="51"/>
  <c r="P30" i="51"/>
  <c r="J28" i="51"/>
  <c r="O28" i="51"/>
  <c r="O30" i="51"/>
  <c r="I28" i="51"/>
  <c r="N28" i="51"/>
  <c r="N30" i="51"/>
  <c r="M28" i="51"/>
  <c r="M30" i="51"/>
  <c r="E28" i="51"/>
  <c r="J30" i="51"/>
  <c r="I30" i="51"/>
  <c r="H4" i="51"/>
  <c r="H27" i="51" s="1"/>
  <c r="D27" i="51"/>
  <c r="D28" i="51" s="1"/>
  <c r="D20" i="51"/>
  <c r="H2" i="51"/>
  <c r="H20" i="51" s="1"/>
  <c r="O29" i="50"/>
  <c r="J26" i="50"/>
  <c r="O26" i="50"/>
  <c r="N29" i="50"/>
  <c r="I26" i="50"/>
  <c r="N26" i="50"/>
  <c r="M29" i="50"/>
  <c r="H26" i="50"/>
  <c r="M26" i="50"/>
  <c r="L29" i="50"/>
  <c r="L26" i="50"/>
  <c r="K29" i="50"/>
  <c r="K26" i="50"/>
  <c r="J29" i="50"/>
  <c r="E26" i="50"/>
  <c r="I29" i="50"/>
  <c r="D26" i="50"/>
  <c r="H21" i="50"/>
  <c r="D20" i="50"/>
  <c r="D10" i="50"/>
  <c r="H9" i="50"/>
  <c r="J24" i="50"/>
  <c r="O24" i="50"/>
  <c r="I24" i="50"/>
  <c r="N24" i="50"/>
  <c r="M24" i="50"/>
  <c r="H5" i="50"/>
  <c r="H23" i="50" s="1"/>
  <c r="H24" i="50" s="1"/>
  <c r="D23" i="50"/>
  <c r="D24" i="50" s="1"/>
  <c r="O30" i="50"/>
  <c r="J28" i="50"/>
  <c r="O28" i="50"/>
  <c r="I28" i="50"/>
  <c r="N28" i="50"/>
  <c r="N30" i="50"/>
  <c r="M28" i="50"/>
  <c r="M30" i="50"/>
  <c r="L28" i="50"/>
  <c r="L30" i="50"/>
  <c r="K28" i="50"/>
  <c r="K30" i="50"/>
  <c r="J30" i="50"/>
  <c r="E28" i="50"/>
  <c r="I30" i="50"/>
  <c r="D27" i="50"/>
  <c r="D28" i="50" s="1"/>
  <c r="H4" i="50"/>
  <c r="H27" i="50" s="1"/>
  <c r="Q26" i="49"/>
  <c r="Q29" i="49"/>
  <c r="L26" i="49"/>
  <c r="P26" i="49"/>
  <c r="P29" i="49"/>
  <c r="K26" i="49"/>
  <c r="O29" i="49"/>
  <c r="J26" i="49"/>
  <c r="O26" i="49"/>
  <c r="N26" i="49"/>
  <c r="I26" i="49"/>
  <c r="N29" i="49"/>
  <c r="H26" i="49"/>
  <c r="M29" i="49"/>
  <c r="M26" i="49"/>
  <c r="J29" i="49"/>
  <c r="E26" i="49"/>
  <c r="I29" i="49"/>
  <c r="D26" i="49"/>
  <c r="D20" i="49"/>
  <c r="H21" i="49"/>
  <c r="H20" i="49" s="1"/>
  <c r="H9" i="49"/>
  <c r="D10" i="49"/>
  <c r="L24" i="49"/>
  <c r="Q24" i="49"/>
  <c r="K24" i="49"/>
  <c r="P24" i="49"/>
  <c r="J24" i="49"/>
  <c r="O24" i="49"/>
  <c r="I24" i="49"/>
  <c r="N24" i="49"/>
  <c r="M24" i="49"/>
  <c r="D23" i="49"/>
  <c r="D24" i="49" s="1"/>
  <c r="H5" i="49"/>
  <c r="H23" i="49" s="1"/>
  <c r="H24" i="49" s="1"/>
  <c r="Q28" i="49"/>
  <c r="Q30" i="49"/>
  <c r="L28" i="49"/>
  <c r="K28" i="49"/>
  <c r="P28" i="49"/>
  <c r="P30" i="49"/>
  <c r="J28" i="49"/>
  <c r="O28" i="49"/>
  <c r="O30" i="49"/>
  <c r="I28" i="49"/>
  <c r="N28" i="49"/>
  <c r="N30" i="49"/>
  <c r="M28" i="49"/>
  <c r="M30" i="49"/>
  <c r="E28" i="49"/>
  <c r="J30" i="49"/>
  <c r="I30" i="49"/>
  <c r="D27" i="49"/>
  <c r="D28" i="49" s="1"/>
  <c r="H4" i="49"/>
  <c r="H27" i="49" s="1"/>
  <c r="Q29" i="48"/>
  <c r="Q26" i="48"/>
  <c r="L26" i="48"/>
  <c r="K26" i="48"/>
  <c r="P26" i="48"/>
  <c r="P29" i="48"/>
  <c r="J26" i="48"/>
  <c r="O29" i="48"/>
  <c r="O26" i="48"/>
  <c r="N26" i="48"/>
  <c r="I26" i="48"/>
  <c r="N29" i="48"/>
  <c r="H26" i="48"/>
  <c r="M26" i="48"/>
  <c r="M29" i="48"/>
  <c r="E26" i="48"/>
  <c r="J29" i="48"/>
  <c r="D26" i="48"/>
  <c r="I29" i="48"/>
  <c r="D10" i="48"/>
  <c r="H9" i="48"/>
  <c r="L24" i="48"/>
  <c r="Q24" i="48"/>
  <c r="K24" i="48"/>
  <c r="P24" i="48"/>
  <c r="O24" i="48"/>
  <c r="J24" i="48"/>
  <c r="I24" i="48"/>
  <c r="N24" i="48"/>
  <c r="M24" i="48"/>
  <c r="D23" i="48"/>
  <c r="D24" i="48" s="1"/>
  <c r="H5" i="48"/>
  <c r="H23" i="48" s="1"/>
  <c r="H24" i="48" s="1"/>
  <c r="L28" i="48"/>
  <c r="Q28" i="48"/>
  <c r="Q30" i="48"/>
  <c r="P28" i="48"/>
  <c r="K28" i="48"/>
  <c r="P30" i="48"/>
  <c r="J28" i="48"/>
  <c r="O28" i="48"/>
  <c r="O30" i="48"/>
  <c r="I28" i="48"/>
  <c r="N28" i="48"/>
  <c r="N30" i="48"/>
  <c r="M28" i="48"/>
  <c r="M30" i="48"/>
  <c r="J30" i="48"/>
  <c r="E28" i="48"/>
  <c r="I30" i="48"/>
  <c r="D27" i="48"/>
  <c r="D28" i="48" s="1"/>
  <c r="H4" i="48"/>
  <c r="H27" i="48" s="1"/>
  <c r="D20" i="48"/>
  <c r="H2" i="48"/>
  <c r="H20" i="48" s="1"/>
  <c r="Q29" i="47"/>
  <c r="Q26" i="47"/>
  <c r="L26" i="47"/>
  <c r="P26" i="47"/>
  <c r="K26" i="47"/>
  <c r="P29" i="47"/>
  <c r="O26" i="47"/>
  <c r="J26" i="47"/>
  <c r="O29" i="47"/>
  <c r="N29" i="47"/>
  <c r="I26" i="47"/>
  <c r="N26" i="47"/>
  <c r="M26" i="47"/>
  <c r="M29" i="47"/>
  <c r="H26" i="47"/>
  <c r="E26" i="47"/>
  <c r="J29" i="47"/>
  <c r="I29" i="47"/>
  <c r="D26" i="47"/>
  <c r="H21" i="47"/>
  <c r="H20" i="47" s="1"/>
  <c r="D20" i="47"/>
  <c r="H9" i="47"/>
  <c r="D10" i="47"/>
  <c r="L24" i="47"/>
  <c r="Q24" i="47"/>
  <c r="K24" i="47"/>
  <c r="P24" i="47"/>
  <c r="J24" i="47"/>
  <c r="O24" i="47"/>
  <c r="I24" i="47"/>
  <c r="N24" i="47"/>
  <c r="M24" i="47"/>
  <c r="D23" i="47"/>
  <c r="D24" i="47" s="1"/>
  <c r="H5" i="47"/>
  <c r="H23" i="47" s="1"/>
  <c r="H24" i="47" s="1"/>
  <c r="L28" i="47"/>
  <c r="Q28" i="47"/>
  <c r="Q30" i="47"/>
  <c r="P30" i="47"/>
  <c r="K28" i="47"/>
  <c r="P28" i="47"/>
  <c r="J28" i="47"/>
  <c r="O28" i="47"/>
  <c r="O30" i="47"/>
  <c r="I28" i="47"/>
  <c r="N30" i="47"/>
  <c r="N28" i="47"/>
  <c r="M28" i="47"/>
  <c r="M30" i="47"/>
  <c r="E28" i="47"/>
  <c r="J30" i="47"/>
  <c r="I30" i="47"/>
  <c r="H4" i="47"/>
  <c r="H27" i="47" s="1"/>
  <c r="D27" i="47"/>
  <c r="D28" i="47" s="1"/>
  <c r="M26" i="46"/>
  <c r="M29" i="46"/>
  <c r="H26" i="46"/>
  <c r="L26" i="46"/>
  <c r="L29" i="46"/>
  <c r="K26" i="46"/>
  <c r="K29" i="46"/>
  <c r="J26" i="46"/>
  <c r="E26" i="46"/>
  <c r="J29" i="46"/>
  <c r="I26" i="46"/>
  <c r="I29" i="46"/>
  <c r="D26" i="46"/>
  <c r="D20" i="46"/>
  <c r="H21" i="46"/>
  <c r="H20" i="46" s="1"/>
  <c r="D10" i="46"/>
  <c r="H9" i="46"/>
  <c r="M24" i="46"/>
  <c r="E24" i="46"/>
  <c r="J24" i="46"/>
  <c r="I24" i="46"/>
  <c r="D23" i="46"/>
  <c r="D24" i="46" s="1"/>
  <c r="H5" i="46"/>
  <c r="H23" i="46" s="1"/>
  <c r="H24" i="46" s="1"/>
  <c r="M28" i="46"/>
  <c r="M30" i="46"/>
  <c r="L28" i="46"/>
  <c r="L30" i="46"/>
  <c r="K28" i="46"/>
  <c r="K30" i="46"/>
  <c r="E28" i="46"/>
  <c r="J28" i="46"/>
  <c r="J30" i="46"/>
  <c r="I30" i="46"/>
  <c r="I28" i="46"/>
  <c r="H4" i="46"/>
  <c r="H27" i="46" s="1"/>
  <c r="D27" i="46"/>
  <c r="D28" i="46" s="1"/>
  <c r="Q29" i="45"/>
  <c r="L26" i="45"/>
  <c r="Q26" i="45"/>
  <c r="P29" i="45"/>
  <c r="K26" i="45"/>
  <c r="P26" i="45"/>
  <c r="J26" i="45"/>
  <c r="O26" i="45"/>
  <c r="O29" i="45"/>
  <c r="N29" i="45"/>
  <c r="I26" i="45"/>
  <c r="N26" i="45"/>
  <c r="M26" i="45"/>
  <c r="M29" i="45"/>
  <c r="H26" i="45"/>
  <c r="J29" i="45"/>
  <c r="E26" i="45"/>
  <c r="D26" i="45"/>
  <c r="I29" i="45"/>
  <c r="H21" i="45"/>
  <c r="D20" i="45"/>
  <c r="D10" i="45"/>
  <c r="H9" i="45"/>
  <c r="L24" i="45"/>
  <c r="Q24" i="45"/>
  <c r="K24" i="45"/>
  <c r="P24" i="45"/>
  <c r="J24" i="45"/>
  <c r="O24" i="45"/>
  <c r="I24" i="45"/>
  <c r="N24" i="45"/>
  <c r="M24" i="45"/>
  <c r="D23" i="45"/>
  <c r="D24" i="45" s="1"/>
  <c r="H5" i="45"/>
  <c r="H23" i="45" s="1"/>
  <c r="H24" i="45" s="1"/>
  <c r="Q28" i="45"/>
  <c r="L28" i="45"/>
  <c r="Q30" i="45"/>
  <c r="P28" i="45"/>
  <c r="P30" i="45"/>
  <c r="K28" i="45"/>
  <c r="O28" i="45"/>
  <c r="O30" i="45"/>
  <c r="J28" i="45"/>
  <c r="I28" i="45"/>
  <c r="N28" i="45"/>
  <c r="N30" i="45"/>
  <c r="M28" i="45"/>
  <c r="M30" i="45"/>
  <c r="E28" i="45"/>
  <c r="J30" i="45"/>
  <c r="I30" i="45"/>
  <c r="D27" i="45"/>
  <c r="D28" i="45" s="1"/>
  <c r="H4" i="45"/>
  <c r="H27" i="45" s="1"/>
  <c r="O29" i="44"/>
  <c r="O26" i="44"/>
  <c r="J26" i="44"/>
  <c r="N29" i="44"/>
  <c r="I26" i="44"/>
  <c r="N26" i="44"/>
  <c r="M29" i="44"/>
  <c r="H26" i="44"/>
  <c r="M26" i="44"/>
  <c r="L29" i="44"/>
  <c r="L26" i="44"/>
  <c r="K29" i="44"/>
  <c r="K26" i="44"/>
  <c r="J29" i="44"/>
  <c r="E26" i="44"/>
  <c r="I29" i="44"/>
  <c r="D26" i="44"/>
  <c r="D10" i="44"/>
  <c r="H9" i="44"/>
  <c r="J24" i="44"/>
  <c r="O24" i="44"/>
  <c r="I24" i="44"/>
  <c r="N24" i="44"/>
  <c r="M24" i="44"/>
  <c r="D23" i="44"/>
  <c r="D24" i="44" s="1"/>
  <c r="H5" i="44"/>
  <c r="H23" i="44" s="1"/>
  <c r="H24" i="44" s="1"/>
  <c r="O28" i="44"/>
  <c r="O30" i="44"/>
  <c r="J28" i="44"/>
  <c r="I28" i="44"/>
  <c r="N28" i="44"/>
  <c r="N30" i="44"/>
  <c r="M28" i="44"/>
  <c r="M30" i="44"/>
  <c r="L28" i="44"/>
  <c r="L30" i="44"/>
  <c r="K28" i="44"/>
  <c r="K30" i="44"/>
  <c r="E28" i="44"/>
  <c r="J30" i="44"/>
  <c r="I30" i="44"/>
  <c r="H4" i="44"/>
  <c r="H27" i="44" s="1"/>
  <c r="D27" i="44"/>
  <c r="D28" i="44" s="1"/>
  <c r="D20" i="44"/>
  <c r="H2" i="44"/>
  <c r="H20" i="44" s="1"/>
  <c r="L26" i="43"/>
  <c r="Q29" i="43"/>
  <c r="Q26" i="43"/>
  <c r="P26" i="43"/>
  <c r="K26" i="43"/>
  <c r="P29" i="43"/>
  <c r="J26" i="43"/>
  <c r="O26" i="43"/>
  <c r="O29" i="43"/>
  <c r="N26" i="43"/>
  <c r="N29" i="43"/>
  <c r="I26" i="43"/>
  <c r="M29" i="43"/>
  <c r="H26" i="43"/>
  <c r="M26" i="43"/>
  <c r="E26" i="43"/>
  <c r="J29" i="43"/>
  <c r="D26" i="43"/>
  <c r="I29" i="43"/>
  <c r="H9" i="43"/>
  <c r="D10" i="43"/>
  <c r="L24" i="43"/>
  <c r="Q24" i="43"/>
  <c r="K24" i="43"/>
  <c r="P24" i="43"/>
  <c r="J24" i="43"/>
  <c r="O24" i="43"/>
  <c r="I24" i="43"/>
  <c r="N24" i="43"/>
  <c r="M24" i="43"/>
  <c r="H5" i="43"/>
  <c r="H23" i="43" s="1"/>
  <c r="H24" i="43" s="1"/>
  <c r="D23" i="43"/>
  <c r="D24" i="43" s="1"/>
  <c r="L28" i="43"/>
  <c r="Q28" i="43"/>
  <c r="Q30" i="43"/>
  <c r="K28" i="43"/>
  <c r="P28" i="43"/>
  <c r="P30" i="43"/>
  <c r="J28" i="43"/>
  <c r="O28" i="43"/>
  <c r="O30" i="43"/>
  <c r="N28" i="43"/>
  <c r="N30" i="43"/>
  <c r="I28" i="43"/>
  <c r="M28" i="43"/>
  <c r="M30" i="43"/>
  <c r="E28" i="43"/>
  <c r="J30" i="43"/>
  <c r="I30" i="43"/>
  <c r="D27" i="43"/>
  <c r="D28" i="43" s="1"/>
  <c r="H4" i="43"/>
  <c r="H27" i="43" s="1"/>
  <c r="D20" i="43"/>
  <c r="H2" i="43"/>
  <c r="H20" i="43" s="1"/>
  <c r="P29" i="42"/>
  <c r="K26" i="42"/>
  <c r="P26" i="42"/>
  <c r="O26" i="42"/>
  <c r="O29" i="42"/>
  <c r="J26" i="42"/>
  <c r="I26" i="42"/>
  <c r="N29" i="42"/>
  <c r="N26" i="42"/>
  <c r="M29" i="42"/>
  <c r="H26" i="42"/>
  <c r="M26" i="42"/>
  <c r="L29" i="42"/>
  <c r="L26" i="42"/>
  <c r="E26" i="42"/>
  <c r="J29" i="42"/>
  <c r="I29" i="42"/>
  <c r="D26" i="42"/>
  <c r="H9" i="42"/>
  <c r="D10" i="42"/>
  <c r="K24" i="42"/>
  <c r="P24" i="42"/>
  <c r="J24" i="42"/>
  <c r="O24" i="42"/>
  <c r="I24" i="42"/>
  <c r="N24" i="42"/>
  <c r="M24" i="42"/>
  <c r="H5" i="42"/>
  <c r="H23" i="42" s="1"/>
  <c r="H24" i="42" s="1"/>
  <c r="D23" i="42"/>
  <c r="D24" i="42" s="1"/>
  <c r="P28" i="42"/>
  <c r="P30" i="42"/>
  <c r="K28" i="42"/>
  <c r="O28" i="42"/>
  <c r="O30" i="42"/>
  <c r="J28" i="42"/>
  <c r="I28" i="42"/>
  <c r="N28" i="42"/>
  <c r="N30" i="42"/>
  <c r="M28" i="42"/>
  <c r="M30" i="42"/>
  <c r="L28" i="42"/>
  <c r="L30" i="42"/>
  <c r="E28" i="42"/>
  <c r="J30" i="42"/>
  <c r="I30" i="42"/>
  <c r="H4" i="42"/>
  <c r="H27" i="42" s="1"/>
  <c r="D27" i="42"/>
  <c r="D28" i="42" s="1"/>
  <c r="H2" i="42"/>
  <c r="H20" i="42" s="1"/>
  <c r="D20" i="42"/>
  <c r="Q26" i="41"/>
  <c r="Q29" i="41"/>
  <c r="L26" i="41"/>
  <c r="K26" i="41"/>
  <c r="P26" i="41"/>
  <c r="P29" i="41"/>
  <c r="O26" i="41"/>
  <c r="J26" i="41"/>
  <c r="O29" i="41"/>
  <c r="N26" i="41"/>
  <c r="I26" i="41"/>
  <c r="N29" i="41"/>
  <c r="M29" i="41"/>
  <c r="H26" i="41"/>
  <c r="M26" i="41"/>
  <c r="J29" i="41"/>
  <c r="E26" i="41"/>
  <c r="D26" i="41"/>
  <c r="I29" i="41"/>
  <c r="H21" i="41"/>
  <c r="H20" i="41" s="1"/>
  <c r="D20" i="41"/>
  <c r="H9" i="41"/>
  <c r="D10" i="41"/>
  <c r="L24" i="41"/>
  <c r="Q24" i="41"/>
  <c r="K24" i="41"/>
  <c r="P24" i="41"/>
  <c r="J24" i="41"/>
  <c r="O24" i="41"/>
  <c r="I24" i="41"/>
  <c r="N24" i="41"/>
  <c r="M24" i="41"/>
  <c r="D23" i="41"/>
  <c r="D24" i="41" s="1"/>
  <c r="H5" i="41"/>
  <c r="H23" i="41" s="1"/>
  <c r="H24" i="41" s="1"/>
  <c r="Q28" i="41"/>
  <c r="L28" i="41"/>
  <c r="Q30" i="41"/>
  <c r="P28" i="41"/>
  <c r="P30" i="41"/>
  <c r="K28" i="41"/>
  <c r="O28" i="41"/>
  <c r="J28" i="41"/>
  <c r="O30" i="41"/>
  <c r="N28" i="41"/>
  <c r="N30" i="41"/>
  <c r="I28" i="41"/>
  <c r="M28" i="41"/>
  <c r="M30" i="41"/>
  <c r="E28" i="41"/>
  <c r="J30" i="41"/>
  <c r="I30" i="41"/>
  <c r="H4" i="41"/>
  <c r="H27" i="41" s="1"/>
  <c r="D27" i="41"/>
  <c r="D28" i="41" s="1"/>
  <c r="N29" i="40"/>
  <c r="N26" i="40"/>
  <c r="I26" i="40"/>
  <c r="M29" i="40"/>
  <c r="M26" i="40"/>
  <c r="H26" i="40"/>
  <c r="L29" i="40"/>
  <c r="L26" i="40"/>
  <c r="K29" i="40"/>
  <c r="K26" i="40"/>
  <c r="J29" i="40"/>
  <c r="J26" i="40"/>
  <c r="E26" i="40"/>
  <c r="I29" i="40"/>
  <c r="D26" i="40"/>
  <c r="H21" i="40"/>
  <c r="D20" i="40"/>
  <c r="D10" i="40"/>
  <c r="H9" i="40"/>
  <c r="I24" i="40"/>
  <c r="N24" i="40"/>
  <c r="M24" i="40"/>
  <c r="E24" i="40"/>
  <c r="J24" i="40"/>
  <c r="H5" i="40"/>
  <c r="H23" i="40" s="1"/>
  <c r="H24" i="40" s="1"/>
  <c r="D23" i="40"/>
  <c r="D24" i="40" s="1"/>
  <c r="I28" i="40"/>
  <c r="N28" i="40"/>
  <c r="N30" i="40"/>
  <c r="M28" i="40"/>
  <c r="M30" i="40"/>
  <c r="L28" i="40"/>
  <c r="L30" i="40"/>
  <c r="K28" i="40"/>
  <c r="K30" i="40"/>
  <c r="E28" i="40"/>
  <c r="J28" i="40"/>
  <c r="J30" i="40"/>
  <c r="I30" i="40"/>
  <c r="D27" i="40"/>
  <c r="D28" i="40" s="1"/>
  <c r="H4" i="40"/>
  <c r="H27" i="40" s="1"/>
  <c r="N26" i="39"/>
  <c r="N29" i="39"/>
  <c r="I26" i="39"/>
  <c r="M29" i="39"/>
  <c r="M26" i="39"/>
  <c r="H26" i="39"/>
  <c r="L29" i="39"/>
  <c r="L26" i="39"/>
  <c r="K29" i="39"/>
  <c r="K26" i="39"/>
  <c r="J26" i="39"/>
  <c r="E26" i="39"/>
  <c r="J29" i="39"/>
  <c r="I29" i="39"/>
  <c r="D26" i="39"/>
  <c r="H9" i="39"/>
  <c r="D10" i="39"/>
  <c r="I24" i="39"/>
  <c r="N24" i="39"/>
  <c r="M24" i="39"/>
  <c r="E24" i="39"/>
  <c r="J24" i="39"/>
  <c r="D23" i="39"/>
  <c r="D24" i="39" s="1"/>
  <c r="H5" i="39"/>
  <c r="H23" i="39" s="1"/>
  <c r="H24" i="39" s="1"/>
  <c r="N30" i="39"/>
  <c r="I28" i="39"/>
  <c r="N28" i="39"/>
  <c r="M28" i="39"/>
  <c r="M30" i="39"/>
  <c r="L28" i="39"/>
  <c r="L30" i="39"/>
  <c r="K28" i="39"/>
  <c r="K30" i="39"/>
  <c r="E28" i="39"/>
  <c r="J28" i="39"/>
  <c r="J30" i="39"/>
  <c r="I30" i="39"/>
  <c r="H4" i="39"/>
  <c r="H27" i="39" s="1"/>
  <c r="D27" i="39"/>
  <c r="D28" i="39" s="1"/>
  <c r="H2" i="39"/>
  <c r="H20" i="39" s="1"/>
  <c r="D20" i="39"/>
  <c r="O29" i="38"/>
  <c r="J26" i="38"/>
  <c r="O26" i="38"/>
  <c r="N26" i="38"/>
  <c r="N29" i="38"/>
  <c r="I26" i="38"/>
  <c r="M26" i="38"/>
  <c r="M29" i="38"/>
  <c r="H26" i="38"/>
  <c r="L29" i="38"/>
  <c r="L26" i="38"/>
  <c r="K26" i="38"/>
  <c r="K29" i="38"/>
  <c r="J29" i="38"/>
  <c r="E26" i="38"/>
  <c r="D26" i="38"/>
  <c r="I29" i="38"/>
  <c r="D10" i="38"/>
  <c r="H9" i="38"/>
  <c r="J24" i="38"/>
  <c r="O24" i="38"/>
  <c r="I24" i="38"/>
  <c r="N24" i="38"/>
  <c r="M24" i="38"/>
  <c r="D23" i="38"/>
  <c r="D24" i="38" s="1"/>
  <c r="H5" i="38"/>
  <c r="H23" i="38" s="1"/>
  <c r="H24" i="38" s="1"/>
  <c r="O28" i="38"/>
  <c r="O30" i="38"/>
  <c r="J28" i="38"/>
  <c r="N28" i="38"/>
  <c r="I28" i="38"/>
  <c r="N30" i="38"/>
  <c r="M28" i="38"/>
  <c r="M30" i="38"/>
  <c r="L30" i="38"/>
  <c r="L28" i="38"/>
  <c r="K28" i="38"/>
  <c r="K30" i="38"/>
  <c r="E28" i="38"/>
  <c r="J30" i="38"/>
  <c r="I30" i="38"/>
  <c r="D27" i="38"/>
  <c r="D28" i="38" s="1"/>
  <c r="H4" i="38"/>
  <c r="H27" i="38" s="1"/>
  <c r="H2" i="38"/>
  <c r="H20" i="38" s="1"/>
  <c r="D20" i="38"/>
  <c r="O26" i="37"/>
  <c r="O29" i="37"/>
  <c r="J26" i="37"/>
  <c r="N29" i="37"/>
  <c r="I26" i="37"/>
  <c r="N26" i="37"/>
  <c r="H26" i="37"/>
  <c r="M26" i="37"/>
  <c r="M29" i="37"/>
  <c r="L26" i="37"/>
  <c r="L29" i="37"/>
  <c r="K26" i="37"/>
  <c r="K29" i="37"/>
  <c r="E26" i="37"/>
  <c r="J29" i="37"/>
  <c r="D26" i="37"/>
  <c r="I29" i="37"/>
  <c r="D10" i="37"/>
  <c r="H9" i="37"/>
  <c r="J24" i="37"/>
  <c r="O24" i="37"/>
  <c r="I24" i="37"/>
  <c r="N24" i="37"/>
  <c r="M24" i="37"/>
  <c r="H5" i="37"/>
  <c r="H23" i="37" s="1"/>
  <c r="H24" i="37" s="1"/>
  <c r="D23" i="37"/>
  <c r="D24" i="37" s="1"/>
  <c r="J28" i="37"/>
  <c r="O28" i="37"/>
  <c r="O30" i="37"/>
  <c r="I28" i="37"/>
  <c r="N30" i="37"/>
  <c r="N28" i="37"/>
  <c r="M28" i="37"/>
  <c r="M30" i="37"/>
  <c r="L28" i="37"/>
  <c r="L30" i="37"/>
  <c r="K30" i="37"/>
  <c r="K28" i="37"/>
  <c r="E28" i="37"/>
  <c r="J30" i="37"/>
  <c r="I30" i="37"/>
  <c r="H4" i="37"/>
  <c r="H27" i="37" s="1"/>
  <c r="D27" i="37"/>
  <c r="D28" i="37" s="1"/>
  <c r="H2" i="37"/>
  <c r="H20" i="37" s="1"/>
  <c r="D20" i="37"/>
  <c r="O29" i="36"/>
  <c r="O26" i="36"/>
  <c r="J26" i="36"/>
  <c r="I26" i="36"/>
  <c r="N26" i="36"/>
  <c r="N29" i="36"/>
  <c r="M29" i="36"/>
  <c r="M26" i="36"/>
  <c r="H26" i="36"/>
  <c r="L26" i="36"/>
  <c r="L29" i="36"/>
  <c r="K26" i="36"/>
  <c r="K29" i="36"/>
  <c r="E26" i="36"/>
  <c r="J29" i="36"/>
  <c r="I29" i="36"/>
  <c r="D26" i="36"/>
  <c r="H21" i="36"/>
  <c r="D20" i="36"/>
  <c r="H9" i="36"/>
  <c r="D10" i="36"/>
  <c r="J24" i="36"/>
  <c r="O24" i="36"/>
  <c r="I24" i="36"/>
  <c r="N24" i="36"/>
  <c r="M24" i="36"/>
  <c r="D23" i="36"/>
  <c r="D24" i="36" s="1"/>
  <c r="H5" i="36"/>
  <c r="H23" i="36" s="1"/>
  <c r="H24" i="36" s="1"/>
  <c r="O28" i="36"/>
  <c r="O30" i="36"/>
  <c r="J28" i="36"/>
  <c r="N28" i="36"/>
  <c r="I28" i="36"/>
  <c r="N30" i="36"/>
  <c r="M28" i="36"/>
  <c r="M30" i="36"/>
  <c r="L28" i="36"/>
  <c r="L30" i="36"/>
  <c r="K28" i="36"/>
  <c r="K30" i="36"/>
  <c r="J30" i="36"/>
  <c r="E28" i="36"/>
  <c r="I30" i="36"/>
  <c r="D27" i="36"/>
  <c r="D28" i="36" s="1"/>
  <c r="H4" i="36"/>
  <c r="H27" i="36" s="1"/>
  <c r="O29" i="35"/>
  <c r="O26" i="35"/>
  <c r="J26" i="35"/>
  <c r="N26" i="35"/>
  <c r="I26" i="35"/>
  <c r="N29" i="35"/>
  <c r="H26" i="35"/>
  <c r="M29" i="35"/>
  <c r="M26" i="35"/>
  <c r="L26" i="35"/>
  <c r="L29" i="35"/>
  <c r="K26" i="35"/>
  <c r="K29" i="35"/>
  <c r="J29" i="35"/>
  <c r="E26" i="35"/>
  <c r="D26" i="35"/>
  <c r="I29" i="35"/>
  <c r="D10" i="35"/>
  <c r="H9" i="35"/>
  <c r="J24" i="35"/>
  <c r="O24" i="35"/>
  <c r="N24" i="35"/>
  <c r="I24" i="35"/>
  <c r="M24" i="35"/>
  <c r="D23" i="35"/>
  <c r="D24" i="35" s="1"/>
  <c r="H5" i="35"/>
  <c r="H23" i="35" s="1"/>
  <c r="H24" i="35" s="1"/>
  <c r="J28" i="35"/>
  <c r="O28" i="35"/>
  <c r="O30" i="35"/>
  <c r="N30" i="35"/>
  <c r="I28" i="35"/>
  <c r="N28" i="35"/>
  <c r="M28" i="35"/>
  <c r="M30" i="35"/>
  <c r="L30" i="35"/>
  <c r="L28" i="35"/>
  <c r="K28" i="35"/>
  <c r="K30" i="35"/>
  <c r="J30" i="35"/>
  <c r="E28" i="35"/>
  <c r="I30" i="35"/>
  <c r="D27" i="35"/>
  <c r="D28" i="35" s="1"/>
  <c r="H4" i="35"/>
  <c r="H27" i="35" s="1"/>
  <c r="D20" i="35"/>
  <c r="H2" i="35"/>
  <c r="H20" i="35" s="1"/>
  <c r="O26" i="34"/>
  <c r="O29" i="34"/>
  <c r="J26" i="34"/>
  <c r="N26" i="34"/>
  <c r="I26" i="34"/>
  <c r="N29" i="34"/>
  <c r="M29" i="34"/>
  <c r="M26" i="34"/>
  <c r="H26" i="34"/>
  <c r="L29" i="34"/>
  <c r="L26" i="34"/>
  <c r="K29" i="34"/>
  <c r="K26" i="34"/>
  <c r="E26" i="34"/>
  <c r="J29" i="34"/>
  <c r="D26" i="34"/>
  <c r="I29" i="34"/>
  <c r="H9" i="34"/>
  <c r="D10" i="34"/>
  <c r="J24" i="34"/>
  <c r="O24" i="34"/>
  <c r="I24" i="34"/>
  <c r="N24" i="34"/>
  <c r="M24" i="34"/>
  <c r="D23" i="34"/>
  <c r="D24" i="34" s="1"/>
  <c r="H5" i="34"/>
  <c r="H23" i="34" s="1"/>
  <c r="H24" i="34" s="1"/>
  <c r="O30" i="34"/>
  <c r="O28" i="34"/>
  <c r="J28" i="34"/>
  <c r="N28" i="34"/>
  <c r="N30" i="34"/>
  <c r="I28" i="34"/>
  <c r="M28" i="34"/>
  <c r="M30" i="34"/>
  <c r="L30" i="34"/>
  <c r="L28" i="34"/>
  <c r="K28" i="34"/>
  <c r="K30" i="34"/>
  <c r="E28" i="34"/>
  <c r="J30" i="34"/>
  <c r="I30" i="34"/>
  <c r="H4" i="34"/>
  <c r="H27" i="34" s="1"/>
  <c r="D27" i="34"/>
  <c r="D28" i="34" s="1"/>
  <c r="H2" i="34"/>
  <c r="H20" i="34" s="1"/>
  <c r="D20" i="34"/>
  <c r="J26" i="33"/>
  <c r="O26" i="33"/>
  <c r="O29" i="33"/>
  <c r="N29" i="33"/>
  <c r="I26" i="33"/>
  <c r="N26" i="33"/>
  <c r="M29" i="33"/>
  <c r="M26" i="33"/>
  <c r="H26" i="33"/>
  <c r="L26" i="33"/>
  <c r="L29" i="33"/>
  <c r="K26" i="33"/>
  <c r="K29" i="33"/>
  <c r="J29" i="33"/>
  <c r="E26" i="33"/>
  <c r="D26" i="33"/>
  <c r="I29" i="33"/>
  <c r="H9" i="33"/>
  <c r="D10" i="33"/>
  <c r="J24" i="33"/>
  <c r="O24" i="33"/>
  <c r="N24" i="33"/>
  <c r="I24" i="33"/>
  <c r="M24" i="33"/>
  <c r="D23" i="33"/>
  <c r="D24" i="33" s="1"/>
  <c r="H5" i="33"/>
  <c r="H23" i="33" s="1"/>
  <c r="H24" i="33" s="1"/>
  <c r="O30" i="33"/>
  <c r="O28" i="33"/>
  <c r="J28" i="33"/>
  <c r="N28" i="33"/>
  <c r="N30" i="33"/>
  <c r="I28" i="33"/>
  <c r="M28" i="33"/>
  <c r="M30" i="33"/>
  <c r="L30" i="33"/>
  <c r="L28" i="33"/>
  <c r="K28" i="33"/>
  <c r="K30" i="33"/>
  <c r="J30" i="33"/>
  <c r="E28" i="33"/>
  <c r="I30" i="33"/>
  <c r="D27" i="33"/>
  <c r="D28" i="33" s="1"/>
  <c r="H4" i="33"/>
  <c r="H27" i="33" s="1"/>
  <c r="H2" i="33"/>
  <c r="H20" i="33" s="1"/>
  <c r="D20" i="33"/>
  <c r="J26" i="32"/>
  <c r="O26" i="32"/>
  <c r="O29" i="32"/>
  <c r="N29" i="32"/>
  <c r="I26" i="32"/>
  <c r="N26" i="32"/>
  <c r="M29" i="32"/>
  <c r="H26" i="32"/>
  <c r="M26" i="32"/>
  <c r="L26" i="32"/>
  <c r="L29" i="32"/>
  <c r="K26" i="32"/>
  <c r="K29" i="32"/>
  <c r="J29" i="32"/>
  <c r="E26" i="32"/>
  <c r="D26" i="32"/>
  <c r="I29" i="32"/>
  <c r="H9" i="32"/>
  <c r="D10" i="32"/>
  <c r="J24" i="32"/>
  <c r="O24" i="32"/>
  <c r="I24" i="32"/>
  <c r="N24" i="32"/>
  <c r="M24" i="32"/>
  <c r="D23" i="32"/>
  <c r="D24" i="32" s="1"/>
  <c r="H5" i="32"/>
  <c r="H23" i="32" s="1"/>
  <c r="H24" i="32" s="1"/>
  <c r="O28" i="32"/>
  <c r="O30" i="32"/>
  <c r="J28" i="32"/>
  <c r="I28" i="32"/>
  <c r="N30" i="32"/>
  <c r="N28" i="32"/>
  <c r="M28" i="32"/>
  <c r="M30" i="32"/>
  <c r="L28" i="32"/>
  <c r="L30" i="32"/>
  <c r="K28" i="32"/>
  <c r="K30" i="32"/>
  <c r="J30" i="32"/>
  <c r="E28" i="32"/>
  <c r="I30" i="32"/>
  <c r="D27" i="32"/>
  <c r="D28" i="32" s="1"/>
  <c r="H4" i="32"/>
  <c r="H27" i="32" s="1"/>
  <c r="H2" i="32"/>
  <c r="H20" i="32" s="1"/>
  <c r="D20" i="32"/>
  <c r="O29" i="31"/>
  <c r="J26" i="31"/>
  <c r="O26" i="31"/>
  <c r="N29" i="31"/>
  <c r="N26" i="31"/>
  <c r="I26" i="31"/>
  <c r="H26" i="31"/>
  <c r="M26" i="31"/>
  <c r="M29" i="31"/>
  <c r="L26" i="31"/>
  <c r="L29" i="31"/>
  <c r="K26" i="31"/>
  <c r="K29" i="31"/>
  <c r="J29" i="31"/>
  <c r="E26" i="31"/>
  <c r="I29" i="31"/>
  <c r="D26" i="31"/>
  <c r="D10" i="31"/>
  <c r="H9" i="31"/>
  <c r="J24" i="31"/>
  <c r="O24" i="31"/>
  <c r="I24" i="31"/>
  <c r="N24" i="31"/>
  <c r="M24" i="31"/>
  <c r="D23" i="31"/>
  <c r="D24" i="31" s="1"/>
  <c r="H5" i="31"/>
  <c r="H23" i="31" s="1"/>
  <c r="H24" i="31" s="1"/>
  <c r="O28" i="31"/>
  <c r="J28" i="31"/>
  <c r="O30" i="31"/>
  <c r="I28" i="31"/>
  <c r="N28" i="31"/>
  <c r="N30" i="31"/>
  <c r="M28" i="31"/>
  <c r="M30" i="31"/>
  <c r="L28" i="31"/>
  <c r="L30" i="31"/>
  <c r="K28" i="31"/>
  <c r="K30" i="31"/>
  <c r="E28" i="31"/>
  <c r="J30" i="31"/>
  <c r="I30" i="31"/>
  <c r="H4" i="31"/>
  <c r="H27" i="31" s="1"/>
  <c r="D27" i="31"/>
  <c r="D28" i="31" s="1"/>
  <c r="H2" i="31"/>
  <c r="H20" i="31" s="1"/>
  <c r="D20" i="31"/>
  <c r="O26" i="30"/>
  <c r="J26" i="30"/>
  <c r="O29" i="30"/>
  <c r="I26" i="30"/>
  <c r="N29" i="30"/>
  <c r="N26" i="30"/>
  <c r="H26" i="30"/>
  <c r="M29" i="30"/>
  <c r="M26" i="30"/>
  <c r="L26" i="30"/>
  <c r="L29" i="30"/>
  <c r="K26" i="30"/>
  <c r="K29" i="30"/>
  <c r="J29" i="30"/>
  <c r="E26" i="30"/>
  <c r="I29" i="30"/>
  <c r="D26" i="30"/>
  <c r="D10" i="30"/>
  <c r="H9" i="30"/>
  <c r="J24" i="30"/>
  <c r="O24" i="30"/>
  <c r="I24" i="30"/>
  <c r="N24" i="30"/>
  <c r="M24" i="30"/>
  <c r="D23" i="30"/>
  <c r="D24" i="30" s="1"/>
  <c r="H5" i="30"/>
  <c r="H23" i="30" s="1"/>
  <c r="H24" i="30" s="1"/>
  <c r="J28" i="30"/>
  <c r="O28" i="30"/>
  <c r="O30" i="30"/>
  <c r="N30" i="30"/>
  <c r="N28" i="30"/>
  <c r="I28" i="30"/>
  <c r="M28" i="30"/>
  <c r="M30" i="30"/>
  <c r="L28" i="30"/>
  <c r="L30" i="30"/>
  <c r="K30" i="30"/>
  <c r="K28" i="30"/>
  <c r="E28" i="30"/>
  <c r="J30" i="30"/>
  <c r="I30" i="30"/>
  <c r="D27" i="30"/>
  <c r="D28" i="30" s="1"/>
  <c r="H4" i="30"/>
  <c r="H27" i="30" s="1"/>
  <c r="H2" i="30"/>
  <c r="H20" i="30" s="1"/>
  <c r="D20" i="30"/>
  <c r="O26" i="29"/>
  <c r="O29" i="29"/>
  <c r="J26" i="29"/>
  <c r="N29" i="29"/>
  <c r="N26" i="29"/>
  <c r="I26" i="29"/>
  <c r="M29" i="29"/>
  <c r="H26" i="29"/>
  <c r="M26" i="29"/>
  <c r="L29" i="29"/>
  <c r="L26" i="29"/>
  <c r="K29" i="29"/>
  <c r="K26" i="29"/>
  <c r="J29" i="29"/>
  <c r="E26" i="29"/>
  <c r="I29" i="29"/>
  <c r="D26" i="29"/>
  <c r="D20" i="29"/>
  <c r="H21" i="29"/>
  <c r="H9" i="29"/>
  <c r="D10" i="29"/>
  <c r="J24" i="29"/>
  <c r="O24" i="29"/>
  <c r="I24" i="29"/>
  <c r="N24" i="29"/>
  <c r="M24" i="29"/>
  <c r="H5" i="29"/>
  <c r="H23" i="29" s="1"/>
  <c r="H24" i="29" s="1"/>
  <c r="D23" i="29"/>
  <c r="D24" i="29" s="1"/>
  <c r="O28" i="29"/>
  <c r="J28" i="29"/>
  <c r="O30" i="29"/>
  <c r="N28" i="29"/>
  <c r="N30" i="29"/>
  <c r="I28" i="29"/>
  <c r="M28" i="29"/>
  <c r="M30" i="29"/>
  <c r="L28" i="29"/>
  <c r="L30" i="29"/>
  <c r="K28" i="29"/>
  <c r="K30" i="29"/>
  <c r="J30" i="29"/>
  <c r="E28" i="29"/>
  <c r="I30" i="29"/>
  <c r="D27" i="29"/>
  <c r="D28" i="29" s="1"/>
  <c r="H4" i="29"/>
  <c r="H27" i="29" s="1"/>
  <c r="O26" i="28"/>
  <c r="O29" i="28"/>
  <c r="J26" i="28"/>
  <c r="N29" i="28"/>
  <c r="N26" i="28"/>
  <c r="I26" i="28"/>
  <c r="M29" i="28"/>
  <c r="H26" i="28"/>
  <c r="M26" i="28"/>
  <c r="L29" i="28"/>
  <c r="L26" i="28"/>
  <c r="K29" i="28"/>
  <c r="K26" i="28"/>
  <c r="E26" i="28"/>
  <c r="J29" i="28"/>
  <c r="I29" i="28"/>
  <c r="D26" i="28"/>
  <c r="D20" i="28"/>
  <c r="H21" i="28"/>
  <c r="H20" i="28" s="1"/>
  <c r="H9" i="28"/>
  <c r="D10" i="28"/>
  <c r="J24" i="28"/>
  <c r="O24" i="28"/>
  <c r="I24" i="28"/>
  <c r="N24" i="28"/>
  <c r="M24" i="28"/>
  <c r="H5" i="28"/>
  <c r="H23" i="28" s="1"/>
  <c r="H24" i="28" s="1"/>
  <c r="D23" i="28"/>
  <c r="D24" i="28" s="1"/>
  <c r="O28" i="28"/>
  <c r="O30" i="28"/>
  <c r="J28" i="28"/>
  <c r="N28" i="28"/>
  <c r="I28" i="28"/>
  <c r="N30" i="28"/>
  <c r="M28" i="28"/>
  <c r="M30" i="28"/>
  <c r="L28" i="28"/>
  <c r="L30" i="28"/>
  <c r="K28" i="28"/>
  <c r="K30" i="28"/>
  <c r="E28" i="28"/>
  <c r="J30" i="28"/>
  <c r="I30" i="28"/>
  <c r="D27" i="28"/>
  <c r="D28" i="28" s="1"/>
  <c r="H4" i="28"/>
  <c r="H27" i="28" s="1"/>
  <c r="O29" i="27"/>
  <c r="O26" i="27"/>
  <c r="J26" i="27"/>
  <c r="N26" i="27"/>
  <c r="N29" i="27"/>
  <c r="I26" i="27"/>
  <c r="M29" i="27"/>
  <c r="H26" i="27"/>
  <c r="M26" i="27"/>
  <c r="L26" i="27"/>
  <c r="L29" i="27"/>
  <c r="K29" i="27"/>
  <c r="K26" i="27"/>
  <c r="E26" i="27"/>
  <c r="J29" i="27"/>
  <c r="I29" i="27"/>
  <c r="D26" i="27"/>
  <c r="H9" i="27"/>
  <c r="D10" i="27"/>
  <c r="J24" i="27"/>
  <c r="O24" i="27"/>
  <c r="I24" i="27"/>
  <c r="N24" i="27"/>
  <c r="M24" i="27"/>
  <c r="H5" i="27"/>
  <c r="H23" i="27" s="1"/>
  <c r="H24" i="27" s="1"/>
  <c r="D23" i="27"/>
  <c r="D24" i="27" s="1"/>
  <c r="J28" i="27"/>
  <c r="O28" i="27"/>
  <c r="O30" i="27"/>
  <c r="I28" i="27"/>
  <c r="N30" i="27"/>
  <c r="N28" i="27"/>
  <c r="M30" i="27"/>
  <c r="M28" i="27"/>
  <c r="L28" i="27"/>
  <c r="L30" i="27"/>
  <c r="K28" i="27"/>
  <c r="K30" i="27"/>
  <c r="E28" i="27"/>
  <c r="J30" i="27"/>
  <c r="I30" i="27"/>
  <c r="D27" i="27"/>
  <c r="D28" i="27" s="1"/>
  <c r="H4" i="27"/>
  <c r="H27" i="27" s="1"/>
  <c r="H2" i="27"/>
  <c r="H20" i="27" s="1"/>
  <c r="D20" i="27"/>
  <c r="H26" i="26"/>
  <c r="M29" i="26"/>
  <c r="M26" i="26"/>
  <c r="L26" i="26"/>
  <c r="L29" i="26"/>
  <c r="K29" i="26"/>
  <c r="K26" i="26"/>
  <c r="E26" i="26"/>
  <c r="J26" i="26"/>
  <c r="J29" i="26"/>
  <c r="D26" i="26"/>
  <c r="I29" i="26"/>
  <c r="I26" i="26"/>
  <c r="H21" i="26"/>
  <c r="H20" i="26" s="1"/>
  <c r="D20" i="26"/>
  <c r="H9" i="26"/>
  <c r="D10" i="26"/>
  <c r="M24" i="26"/>
  <c r="E24" i="26"/>
  <c r="J24" i="26"/>
  <c r="I24" i="26"/>
  <c r="H5" i="26"/>
  <c r="H23" i="26" s="1"/>
  <c r="H24" i="26" s="1"/>
  <c r="D23" i="26"/>
  <c r="D24" i="26" s="1"/>
  <c r="M28" i="26"/>
  <c r="M30" i="26"/>
  <c r="L30" i="26"/>
  <c r="L28" i="26"/>
  <c r="K28" i="26"/>
  <c r="K30" i="26"/>
  <c r="E28" i="26"/>
  <c r="J28" i="26"/>
  <c r="J30" i="26"/>
  <c r="I28" i="26"/>
  <c r="I30" i="26"/>
  <c r="H4" i="26"/>
  <c r="H27" i="26" s="1"/>
  <c r="D27" i="26"/>
  <c r="D28" i="26" s="1"/>
  <c r="O29" i="25"/>
  <c r="J26" i="25"/>
  <c r="O26" i="25"/>
  <c r="N29" i="25"/>
  <c r="I26" i="25"/>
  <c r="N26" i="25"/>
  <c r="H26" i="25"/>
  <c r="M29" i="25"/>
  <c r="M26" i="25"/>
  <c r="L29" i="25"/>
  <c r="L26" i="25"/>
  <c r="K29" i="25"/>
  <c r="K26" i="25"/>
  <c r="E26" i="25"/>
  <c r="J29" i="25"/>
  <c r="D26" i="25"/>
  <c r="I29" i="25"/>
  <c r="D10" i="25"/>
  <c r="H9" i="25"/>
  <c r="J24" i="25"/>
  <c r="O24" i="25"/>
  <c r="I24" i="25"/>
  <c r="N24" i="25"/>
  <c r="M24" i="25"/>
  <c r="H5" i="25"/>
  <c r="H23" i="25" s="1"/>
  <c r="H24" i="25" s="1"/>
  <c r="D23" i="25"/>
  <c r="D24" i="25" s="1"/>
  <c r="J28" i="25"/>
  <c r="O28" i="25"/>
  <c r="O30" i="25"/>
  <c r="I28" i="25"/>
  <c r="N28" i="25"/>
  <c r="N30" i="25"/>
  <c r="M28" i="25"/>
  <c r="M30" i="25"/>
  <c r="L28" i="25"/>
  <c r="L30" i="25"/>
  <c r="K28" i="25"/>
  <c r="K30" i="25"/>
  <c r="E28" i="25"/>
  <c r="J30" i="25"/>
  <c r="I30" i="25"/>
  <c r="D27" i="25"/>
  <c r="D28" i="25" s="1"/>
  <c r="H4" i="25"/>
  <c r="H27" i="25" s="1"/>
  <c r="H2" i="25"/>
  <c r="H20" i="25" s="1"/>
  <c r="D20" i="25"/>
  <c r="O26" i="24"/>
  <c r="O29" i="24"/>
  <c r="J26" i="24"/>
  <c r="N26" i="24"/>
  <c r="I26" i="24"/>
  <c r="N29" i="24"/>
  <c r="M29" i="24"/>
  <c r="M26" i="24"/>
  <c r="H26" i="24"/>
  <c r="L29" i="24"/>
  <c r="L26" i="24"/>
  <c r="K29" i="24"/>
  <c r="K26" i="24"/>
  <c r="J29" i="24"/>
  <c r="E26" i="24"/>
  <c r="I29" i="24"/>
  <c r="D26" i="24"/>
  <c r="D10" i="24"/>
  <c r="H9" i="24"/>
  <c r="J24" i="24"/>
  <c r="O24" i="24"/>
  <c r="I24" i="24"/>
  <c r="N24" i="24"/>
  <c r="M24" i="24"/>
  <c r="H5" i="24"/>
  <c r="H23" i="24" s="1"/>
  <c r="H24" i="24" s="1"/>
  <c r="D23" i="24"/>
  <c r="D24" i="24" s="1"/>
  <c r="J28" i="24"/>
  <c r="O28" i="24"/>
  <c r="O30" i="24"/>
  <c r="I28" i="24"/>
  <c r="N28" i="24"/>
  <c r="N30" i="24"/>
  <c r="M28" i="24"/>
  <c r="M30" i="24"/>
  <c r="L28" i="24"/>
  <c r="L30" i="24"/>
  <c r="K28" i="24"/>
  <c r="K30" i="24"/>
  <c r="E28" i="24"/>
  <c r="J30" i="24"/>
  <c r="I30" i="24"/>
  <c r="H4" i="24"/>
  <c r="H27" i="24" s="1"/>
  <c r="D27" i="24"/>
  <c r="D28" i="24" s="1"/>
  <c r="D20" i="24"/>
  <c r="H2" i="24"/>
  <c r="H20" i="24" s="1"/>
  <c r="O26" i="23"/>
  <c r="J26" i="23"/>
  <c r="O29" i="23"/>
  <c r="I26" i="23"/>
  <c r="N26" i="23"/>
  <c r="N29" i="23"/>
  <c r="M29" i="23"/>
  <c r="H26" i="23"/>
  <c r="M26" i="23"/>
  <c r="L29" i="23"/>
  <c r="L26" i="23"/>
  <c r="K29" i="23"/>
  <c r="K26" i="23"/>
  <c r="J29" i="23"/>
  <c r="E26" i="23"/>
  <c r="I29" i="23"/>
  <c r="D26" i="23"/>
  <c r="H9" i="23"/>
  <c r="D10" i="23"/>
  <c r="J24" i="23"/>
  <c r="O24" i="23"/>
  <c r="I24" i="23"/>
  <c r="N24" i="23"/>
  <c r="M24" i="23"/>
  <c r="H5" i="23"/>
  <c r="H23" i="23" s="1"/>
  <c r="H24" i="23" s="1"/>
  <c r="D23" i="23"/>
  <c r="D24" i="23" s="1"/>
  <c r="J28" i="23"/>
  <c r="O28" i="23"/>
  <c r="O30" i="23"/>
  <c r="I28" i="23"/>
  <c r="N28" i="23"/>
  <c r="N30" i="23"/>
  <c r="M28" i="23"/>
  <c r="M30" i="23"/>
  <c r="L28" i="23"/>
  <c r="L30" i="23"/>
  <c r="K28" i="23"/>
  <c r="K30" i="23"/>
  <c r="E28" i="23"/>
  <c r="J30" i="23"/>
  <c r="I30" i="23"/>
  <c r="D27" i="23"/>
  <c r="D28" i="23" s="1"/>
  <c r="H4" i="23"/>
  <c r="H27" i="23" s="1"/>
  <c r="D20" i="23"/>
  <c r="H2" i="23"/>
  <c r="H20" i="23" s="1"/>
  <c r="O26" i="22"/>
  <c r="O29" i="22"/>
  <c r="J26" i="22"/>
  <c r="N26" i="22"/>
  <c r="N29" i="22"/>
  <c r="I26" i="22"/>
  <c r="M29" i="22"/>
  <c r="M26" i="22"/>
  <c r="H26" i="22"/>
  <c r="L29" i="22"/>
  <c r="L26" i="22"/>
  <c r="K29" i="22"/>
  <c r="K26" i="22"/>
  <c r="J29" i="22"/>
  <c r="E26" i="22"/>
  <c r="I29" i="22"/>
  <c r="D26" i="22"/>
  <c r="D10" i="22"/>
  <c r="H9" i="22"/>
  <c r="J24" i="22"/>
  <c r="O24" i="22"/>
  <c r="I24" i="22"/>
  <c r="N24" i="22"/>
  <c r="M24" i="22"/>
  <c r="H5" i="22"/>
  <c r="H23" i="22" s="1"/>
  <c r="H24" i="22" s="1"/>
  <c r="D23" i="22"/>
  <c r="D24" i="22" s="1"/>
  <c r="J28" i="22"/>
  <c r="O28" i="22"/>
  <c r="O30" i="22"/>
  <c r="I28" i="22"/>
  <c r="N28" i="22"/>
  <c r="N30" i="22"/>
  <c r="M28" i="22"/>
  <c r="M30" i="22"/>
  <c r="L28" i="22"/>
  <c r="L30" i="22"/>
  <c r="K28" i="22"/>
  <c r="K30" i="22"/>
  <c r="E28" i="22"/>
  <c r="J30" i="22"/>
  <c r="I30" i="22"/>
  <c r="H4" i="22"/>
  <c r="H27" i="22" s="1"/>
  <c r="D27" i="22"/>
  <c r="D28" i="22" s="1"/>
  <c r="H2" i="22"/>
  <c r="H20" i="22" s="1"/>
  <c r="D20" i="22"/>
  <c r="O29" i="21"/>
  <c r="O26" i="21"/>
  <c r="J26" i="21"/>
  <c r="N26" i="21"/>
  <c r="I26" i="21"/>
  <c r="N29" i="21"/>
  <c r="H26" i="21"/>
  <c r="M26" i="21"/>
  <c r="M29" i="21"/>
  <c r="L29" i="21"/>
  <c r="L26" i="21"/>
  <c r="K29" i="21"/>
  <c r="K26" i="21"/>
  <c r="E26" i="21"/>
  <c r="J29" i="21"/>
  <c r="D26" i="21"/>
  <c r="I29" i="21"/>
  <c r="H9" i="21"/>
  <c r="D10" i="21"/>
  <c r="J24" i="21"/>
  <c r="O24" i="21"/>
  <c r="I24" i="21"/>
  <c r="N24" i="21"/>
  <c r="M24" i="21"/>
  <c r="D23" i="21"/>
  <c r="D24" i="21" s="1"/>
  <c r="H5" i="21"/>
  <c r="H23" i="21" s="1"/>
  <c r="H24" i="21" s="1"/>
  <c r="J28" i="21"/>
  <c r="O28" i="21"/>
  <c r="O30" i="21"/>
  <c r="I28" i="21"/>
  <c r="N28" i="21"/>
  <c r="N30" i="21"/>
  <c r="M28" i="21"/>
  <c r="M30" i="21"/>
  <c r="L28" i="21"/>
  <c r="L30" i="21"/>
  <c r="K28" i="21"/>
  <c r="K30" i="21"/>
  <c r="E28" i="21"/>
  <c r="J30" i="21"/>
  <c r="I30" i="21"/>
  <c r="H4" i="21"/>
  <c r="H27" i="21" s="1"/>
  <c r="D27" i="21"/>
  <c r="D28" i="21" s="1"/>
  <c r="H2" i="21"/>
  <c r="H20" i="21" s="1"/>
  <c r="D20" i="21"/>
  <c r="N29" i="20"/>
  <c r="N26" i="20"/>
  <c r="I26" i="20"/>
  <c r="H26" i="20"/>
  <c r="M29" i="20"/>
  <c r="M26" i="20"/>
  <c r="L29" i="20"/>
  <c r="L26" i="20"/>
  <c r="K29" i="20"/>
  <c r="K26" i="20"/>
  <c r="J29" i="20"/>
  <c r="J26" i="20"/>
  <c r="E26" i="20"/>
  <c r="I29" i="20"/>
  <c r="D26" i="20"/>
  <c r="D10" i="20"/>
  <c r="H9" i="20"/>
  <c r="I24" i="20"/>
  <c r="N24" i="20"/>
  <c r="M24" i="20"/>
  <c r="E24" i="20"/>
  <c r="J24" i="20"/>
  <c r="H5" i="20"/>
  <c r="H23" i="20" s="1"/>
  <c r="H24" i="20" s="1"/>
  <c r="D23" i="20"/>
  <c r="D24" i="20" s="1"/>
  <c r="I28" i="20"/>
  <c r="N28" i="20"/>
  <c r="N30" i="20"/>
  <c r="M28" i="20"/>
  <c r="M30" i="20"/>
  <c r="L28" i="20"/>
  <c r="L30" i="20"/>
  <c r="K28" i="20"/>
  <c r="K30" i="20"/>
  <c r="E28" i="20"/>
  <c r="J28" i="20"/>
  <c r="J30" i="20"/>
  <c r="I30" i="20"/>
  <c r="H4" i="20"/>
  <c r="H27" i="20" s="1"/>
  <c r="D27" i="20"/>
  <c r="D28" i="20" s="1"/>
  <c r="D20" i="20"/>
  <c r="H2" i="20"/>
  <c r="H20" i="20" s="1"/>
  <c r="O29" i="19"/>
  <c r="O26" i="19"/>
  <c r="J26" i="19"/>
  <c r="N26" i="19"/>
  <c r="N29" i="19"/>
  <c r="I26" i="19"/>
  <c r="H26" i="19"/>
  <c r="M26" i="19"/>
  <c r="M29" i="19"/>
  <c r="L29" i="19"/>
  <c r="L26" i="19"/>
  <c r="K29" i="19"/>
  <c r="K26" i="19"/>
  <c r="J29" i="19"/>
  <c r="E26" i="19"/>
  <c r="I29" i="19"/>
  <c r="D26" i="19"/>
  <c r="D10" i="19"/>
  <c r="H9" i="19"/>
  <c r="J24" i="19"/>
  <c r="O24" i="19"/>
  <c r="I24" i="19"/>
  <c r="N24" i="19"/>
  <c r="M24" i="19"/>
  <c r="D23" i="19"/>
  <c r="D24" i="19" s="1"/>
  <c r="H5" i="19"/>
  <c r="H23" i="19" s="1"/>
  <c r="H24" i="19" s="1"/>
  <c r="J28" i="19"/>
  <c r="O28" i="19"/>
  <c r="O30" i="19"/>
  <c r="I28" i="19"/>
  <c r="N28" i="19"/>
  <c r="N30" i="19"/>
  <c r="M28" i="19"/>
  <c r="M30" i="19"/>
  <c r="L28" i="19"/>
  <c r="L30" i="19"/>
  <c r="K28" i="19"/>
  <c r="K30" i="19"/>
  <c r="E28" i="19"/>
  <c r="J30" i="19"/>
  <c r="I30" i="19"/>
  <c r="D27" i="19"/>
  <c r="D28" i="19" s="1"/>
  <c r="H4" i="19"/>
  <c r="H27" i="19" s="1"/>
  <c r="D20" i="19"/>
  <c r="H2" i="19"/>
  <c r="H20" i="19" s="1"/>
  <c r="K26" i="18"/>
  <c r="P26" i="18"/>
  <c r="P29" i="18"/>
  <c r="O26" i="18"/>
  <c r="J26" i="18"/>
  <c r="O29" i="18"/>
  <c r="N26" i="18"/>
  <c r="I26" i="18"/>
  <c r="N29" i="18"/>
  <c r="H26" i="18"/>
  <c r="M26" i="18"/>
  <c r="M29" i="18"/>
  <c r="L26" i="18"/>
  <c r="L29" i="18"/>
  <c r="E26" i="18"/>
  <c r="J29" i="18"/>
  <c r="I29" i="18"/>
  <c r="D26" i="18"/>
  <c r="D10" i="18"/>
  <c r="H9" i="18"/>
  <c r="K24" i="18"/>
  <c r="P24" i="18"/>
  <c r="J24" i="18"/>
  <c r="O24" i="18"/>
  <c r="I24" i="18"/>
  <c r="N24" i="18"/>
  <c r="M24" i="18"/>
  <c r="D23" i="18"/>
  <c r="D24" i="18" s="1"/>
  <c r="H5" i="18"/>
  <c r="H23" i="18" s="1"/>
  <c r="H24" i="18" s="1"/>
  <c r="K28" i="18"/>
  <c r="P28" i="18"/>
  <c r="P30" i="18"/>
  <c r="J28" i="18"/>
  <c r="O28" i="18"/>
  <c r="O30" i="18"/>
  <c r="I28" i="18"/>
  <c r="N28" i="18"/>
  <c r="N30" i="18"/>
  <c r="M28" i="18"/>
  <c r="M30" i="18"/>
  <c r="L28" i="18"/>
  <c r="L30" i="18"/>
  <c r="E28" i="18"/>
  <c r="J30" i="18"/>
  <c r="I30" i="18"/>
  <c r="D27" i="18"/>
  <c r="D28" i="18" s="1"/>
  <c r="H4" i="18"/>
  <c r="H27" i="18" s="1"/>
  <c r="D20" i="18"/>
  <c r="H2" i="18"/>
  <c r="H20" i="18" s="1"/>
  <c r="P29" i="17"/>
  <c r="P26" i="17"/>
  <c r="K26" i="17"/>
  <c r="O26" i="17"/>
  <c r="O29" i="17"/>
  <c r="J26" i="17"/>
  <c r="N26" i="17"/>
  <c r="N29" i="17"/>
  <c r="I26" i="17"/>
  <c r="M26" i="17"/>
  <c r="M29" i="17"/>
  <c r="H26" i="17"/>
  <c r="L29" i="17"/>
  <c r="L26" i="17"/>
  <c r="J29" i="17"/>
  <c r="E26" i="17"/>
  <c r="I29" i="17"/>
  <c r="D26" i="17"/>
  <c r="H9" i="17"/>
  <c r="D10" i="17"/>
  <c r="K24" i="17"/>
  <c r="P24" i="17"/>
  <c r="J24" i="17"/>
  <c r="O24" i="17"/>
  <c r="I24" i="17"/>
  <c r="N24" i="17"/>
  <c r="M24" i="17"/>
  <c r="H5" i="17"/>
  <c r="H23" i="17" s="1"/>
  <c r="H24" i="17" s="1"/>
  <c r="D23" i="17"/>
  <c r="D24" i="17" s="1"/>
  <c r="K28" i="17"/>
  <c r="P28" i="17"/>
  <c r="P30" i="17"/>
  <c r="J28" i="17"/>
  <c r="O28" i="17"/>
  <c r="O30" i="17"/>
  <c r="I28" i="17"/>
  <c r="N28" i="17"/>
  <c r="N30" i="17"/>
  <c r="M28" i="17"/>
  <c r="M30" i="17"/>
  <c r="L28" i="17"/>
  <c r="L30" i="17"/>
  <c r="E28" i="17"/>
  <c r="J30" i="17"/>
  <c r="I30" i="17"/>
  <c r="D27" i="17"/>
  <c r="D28" i="17" s="1"/>
  <c r="H4" i="17"/>
  <c r="H27" i="17" s="1"/>
  <c r="D20" i="17"/>
  <c r="H2" i="17"/>
  <c r="H20" i="17" s="1"/>
  <c r="L26" i="16"/>
  <c r="L29" i="16"/>
  <c r="K26" i="16"/>
  <c r="K29" i="16"/>
  <c r="E26" i="16"/>
  <c r="J26" i="16"/>
  <c r="J29" i="16"/>
  <c r="D26" i="16"/>
  <c r="I26" i="16"/>
  <c r="I29" i="16"/>
  <c r="H26" i="16"/>
  <c r="H29" i="16"/>
  <c r="D10" i="16"/>
  <c r="H9" i="16"/>
  <c r="E24" i="16"/>
  <c r="J24" i="16"/>
  <c r="I24" i="16"/>
  <c r="D23" i="16"/>
  <c r="D24" i="16" s="1"/>
  <c r="H5" i="16"/>
  <c r="H23" i="16" s="1"/>
  <c r="H24" i="16" s="1"/>
  <c r="L28" i="16"/>
  <c r="L30" i="16"/>
  <c r="K28" i="16"/>
  <c r="K30" i="16"/>
  <c r="E28" i="16"/>
  <c r="J28" i="16"/>
  <c r="J30" i="16"/>
  <c r="I28" i="16"/>
  <c r="I30" i="16"/>
  <c r="D27" i="16"/>
  <c r="D28" i="16" s="1"/>
  <c r="H4" i="16"/>
  <c r="H27" i="16" s="1"/>
  <c r="D20" i="16"/>
  <c r="H2" i="16"/>
  <c r="H20" i="16" s="1"/>
  <c r="J26" i="15"/>
  <c r="O26" i="15"/>
  <c r="O29" i="15"/>
  <c r="N26" i="15"/>
  <c r="I26" i="15"/>
  <c r="N29" i="15"/>
  <c r="M26" i="15"/>
  <c r="H26" i="15"/>
  <c r="M29" i="15"/>
  <c r="L26" i="15"/>
  <c r="L29" i="15"/>
  <c r="K26" i="15"/>
  <c r="K29" i="15"/>
  <c r="E26" i="15"/>
  <c r="J29" i="15"/>
  <c r="I29" i="15"/>
  <c r="D26" i="15"/>
  <c r="H9" i="15"/>
  <c r="D10" i="15"/>
  <c r="J24" i="15"/>
  <c r="O24" i="15"/>
  <c r="I24" i="15"/>
  <c r="N24" i="15"/>
  <c r="M24" i="15"/>
  <c r="H5" i="15"/>
  <c r="H23" i="15" s="1"/>
  <c r="H24" i="15" s="1"/>
  <c r="D23" i="15"/>
  <c r="D24" i="15" s="1"/>
  <c r="J28" i="15"/>
  <c r="O28" i="15"/>
  <c r="O30" i="15"/>
  <c r="I28" i="15"/>
  <c r="N28" i="15"/>
  <c r="N30" i="15"/>
  <c r="M28" i="15"/>
  <c r="M30" i="15"/>
  <c r="L28" i="15"/>
  <c r="L30" i="15"/>
  <c r="K28" i="15"/>
  <c r="K30" i="15"/>
  <c r="E28" i="15"/>
  <c r="J30" i="15"/>
  <c r="I30" i="15"/>
  <c r="H4" i="15"/>
  <c r="H27" i="15" s="1"/>
  <c r="D27" i="15"/>
  <c r="D28" i="15" s="1"/>
  <c r="H2" i="15"/>
  <c r="H20" i="15" s="1"/>
  <c r="D20" i="15"/>
  <c r="M26" i="14"/>
  <c r="M29" i="14"/>
  <c r="H26" i="14"/>
  <c r="L26" i="14"/>
  <c r="L29" i="14"/>
  <c r="K26" i="14"/>
  <c r="K29" i="14"/>
  <c r="J26" i="14"/>
  <c r="E26" i="14"/>
  <c r="J29" i="14"/>
  <c r="I26" i="14"/>
  <c r="D26" i="14"/>
  <c r="I29" i="14"/>
  <c r="D10" i="14"/>
  <c r="H9" i="14"/>
  <c r="M24" i="14"/>
  <c r="E24" i="14"/>
  <c r="J24" i="14"/>
  <c r="I24" i="14"/>
  <c r="D23" i="14"/>
  <c r="D24" i="14" s="1"/>
  <c r="H5" i="14"/>
  <c r="H23" i="14" s="1"/>
  <c r="H24" i="14" s="1"/>
  <c r="M28" i="14"/>
  <c r="M30" i="14"/>
  <c r="L28" i="14"/>
  <c r="L30" i="14"/>
  <c r="K28" i="14"/>
  <c r="K30" i="14"/>
  <c r="E28" i="14"/>
  <c r="J28" i="14"/>
  <c r="J30" i="14"/>
  <c r="I28" i="14"/>
  <c r="I30" i="14"/>
  <c r="H4" i="14"/>
  <c r="H27" i="14" s="1"/>
  <c r="D27" i="14"/>
  <c r="D28" i="14" s="1"/>
  <c r="H2" i="14"/>
  <c r="H20" i="14" s="1"/>
  <c r="D20" i="14"/>
  <c r="P26" i="13"/>
  <c r="P29" i="13"/>
  <c r="K26" i="13"/>
  <c r="O29" i="13"/>
  <c r="J26" i="13"/>
  <c r="O26" i="13"/>
  <c r="N29" i="13"/>
  <c r="N26" i="13"/>
  <c r="I26" i="13"/>
  <c r="M26" i="13"/>
  <c r="H26" i="13"/>
  <c r="M29" i="13"/>
  <c r="L26" i="13"/>
  <c r="L29" i="13"/>
  <c r="J29" i="13"/>
  <c r="E26" i="13"/>
  <c r="D26" i="13"/>
  <c r="I29" i="13"/>
  <c r="H9" i="13"/>
  <c r="D10" i="13"/>
  <c r="K24" i="13"/>
  <c r="P24" i="13"/>
  <c r="J24" i="13"/>
  <c r="O24" i="13"/>
  <c r="I24" i="13"/>
  <c r="N24" i="13"/>
  <c r="M24" i="13"/>
  <c r="D23" i="13"/>
  <c r="D24" i="13" s="1"/>
  <c r="H5" i="13"/>
  <c r="H23" i="13" s="1"/>
  <c r="H24" i="13" s="1"/>
  <c r="K28" i="13"/>
  <c r="P28" i="13"/>
  <c r="P30" i="13"/>
  <c r="J28" i="13"/>
  <c r="O28" i="13"/>
  <c r="O30" i="13"/>
  <c r="I28" i="13"/>
  <c r="N28" i="13"/>
  <c r="N30" i="13"/>
  <c r="M28" i="13"/>
  <c r="M30" i="13"/>
  <c r="L28" i="13"/>
  <c r="L30" i="13"/>
  <c r="E28" i="13"/>
  <c r="J30" i="13"/>
  <c r="I30" i="13"/>
  <c r="D27" i="13"/>
  <c r="D28" i="13" s="1"/>
  <c r="H4" i="13"/>
  <c r="H27" i="13" s="1"/>
  <c r="D20" i="13"/>
  <c r="H2" i="13"/>
  <c r="H20" i="13" s="1"/>
  <c r="K26" i="12"/>
  <c r="P26" i="12"/>
  <c r="P29" i="12"/>
  <c r="O29" i="12"/>
  <c r="O26" i="12"/>
  <c r="J26" i="12"/>
  <c r="N26" i="12"/>
  <c r="I26" i="12"/>
  <c r="N29" i="12"/>
  <c r="H26" i="12"/>
  <c r="M29" i="12"/>
  <c r="M26" i="12"/>
  <c r="L29" i="12"/>
  <c r="L26" i="12"/>
  <c r="E26" i="12"/>
  <c r="J29" i="12"/>
  <c r="D26" i="12"/>
  <c r="I29" i="12"/>
  <c r="H9" i="12"/>
  <c r="D10" i="12"/>
  <c r="K24" i="12"/>
  <c r="P24" i="12"/>
  <c r="J24" i="12"/>
  <c r="O24" i="12"/>
  <c r="I24" i="12"/>
  <c r="N24" i="12"/>
  <c r="M24" i="12"/>
  <c r="D23" i="12"/>
  <c r="D24" i="12" s="1"/>
  <c r="H5" i="12"/>
  <c r="H23" i="12" s="1"/>
  <c r="H24" i="12" s="1"/>
  <c r="K28" i="12"/>
  <c r="P28" i="12"/>
  <c r="P30" i="12"/>
  <c r="J28" i="12"/>
  <c r="O28" i="12"/>
  <c r="O30" i="12"/>
  <c r="I28" i="12"/>
  <c r="N28" i="12"/>
  <c r="N30" i="12"/>
  <c r="M28" i="12"/>
  <c r="M30" i="12"/>
  <c r="L28" i="12"/>
  <c r="L30" i="12"/>
  <c r="E28" i="12"/>
  <c r="J30" i="12"/>
  <c r="I30" i="12"/>
  <c r="D27" i="12"/>
  <c r="D28" i="12" s="1"/>
  <c r="H4" i="12"/>
  <c r="H27" i="12" s="1"/>
  <c r="D20" i="12"/>
  <c r="H2" i="12"/>
  <c r="H20" i="12" s="1"/>
  <c r="O26" i="11"/>
  <c r="J26" i="11"/>
  <c r="O29" i="11"/>
  <c r="N29" i="11"/>
  <c r="N26" i="11"/>
  <c r="I26" i="11"/>
  <c r="M29" i="11"/>
  <c r="H26" i="11"/>
  <c r="M26" i="11"/>
  <c r="L26" i="11"/>
  <c r="L29" i="11"/>
  <c r="K29" i="11"/>
  <c r="K26" i="11"/>
  <c r="J29" i="11"/>
  <c r="E26" i="11"/>
  <c r="D26" i="11"/>
  <c r="I29" i="11"/>
  <c r="D10" i="11"/>
  <c r="H9" i="11"/>
  <c r="J24" i="11"/>
  <c r="O24" i="11"/>
  <c r="I24" i="11"/>
  <c r="N24" i="11"/>
  <c r="M24" i="11"/>
  <c r="D23" i="11"/>
  <c r="D24" i="11" s="1"/>
  <c r="H5" i="11"/>
  <c r="H23" i="11" s="1"/>
  <c r="H24" i="11" s="1"/>
  <c r="J28" i="11"/>
  <c r="O28" i="11"/>
  <c r="O30" i="11"/>
  <c r="N28" i="11"/>
  <c r="I28" i="11"/>
  <c r="N30" i="11"/>
  <c r="M30" i="11"/>
  <c r="M28" i="11"/>
  <c r="L28" i="11"/>
  <c r="L30" i="11"/>
  <c r="K30" i="11"/>
  <c r="K28" i="11"/>
  <c r="E28" i="11"/>
  <c r="J30" i="11"/>
  <c r="I30" i="11"/>
  <c r="D27" i="11"/>
  <c r="D28" i="11" s="1"/>
  <c r="H4" i="11"/>
  <c r="H27" i="11" s="1"/>
  <c r="D20" i="11"/>
  <c r="H2" i="11"/>
  <c r="H20" i="11" s="1"/>
  <c r="O26" i="10"/>
  <c r="J26" i="10"/>
  <c r="O29" i="10"/>
  <c r="N29" i="10"/>
  <c r="I26" i="10"/>
  <c r="N26" i="10"/>
  <c r="M26" i="10"/>
  <c r="H26" i="10"/>
  <c r="M29" i="10"/>
  <c r="L29" i="10"/>
  <c r="L26" i="10"/>
  <c r="K29" i="10"/>
  <c r="K26" i="10"/>
  <c r="J29" i="10"/>
  <c r="E26" i="10"/>
  <c r="D26" i="10"/>
  <c r="I29" i="10"/>
  <c r="H21" i="10"/>
  <c r="D20" i="10"/>
  <c r="H9" i="10"/>
  <c r="D10" i="10"/>
  <c r="J24" i="10"/>
  <c r="O24" i="10"/>
  <c r="I24" i="10"/>
  <c r="N24" i="10"/>
  <c r="M24" i="10"/>
  <c r="H5" i="10"/>
  <c r="H23" i="10" s="1"/>
  <c r="H24" i="10" s="1"/>
  <c r="D23" i="10"/>
  <c r="D24" i="10" s="1"/>
  <c r="O30" i="10"/>
  <c r="J28" i="10"/>
  <c r="O28" i="10"/>
  <c r="N28" i="10"/>
  <c r="I28" i="10"/>
  <c r="N30" i="10"/>
  <c r="M28" i="10"/>
  <c r="M30" i="10"/>
  <c r="L30" i="10"/>
  <c r="L28" i="10"/>
  <c r="K28" i="10"/>
  <c r="K30" i="10"/>
  <c r="E28" i="10"/>
  <c r="J30" i="10"/>
  <c r="I30" i="10"/>
  <c r="H4" i="10"/>
  <c r="H27" i="10" s="1"/>
  <c r="D27" i="10"/>
  <c r="D28" i="10" s="1"/>
  <c r="P29" i="9"/>
  <c r="K26" i="9"/>
  <c r="P26" i="9"/>
  <c r="O29" i="9"/>
  <c r="O26" i="9"/>
  <c r="J26" i="9"/>
  <c r="I26" i="9"/>
  <c r="N26" i="9"/>
  <c r="N29" i="9"/>
  <c r="H26" i="9"/>
  <c r="M26" i="9"/>
  <c r="M29" i="9"/>
  <c r="L29" i="9"/>
  <c r="L26" i="9"/>
  <c r="E26" i="9"/>
  <c r="J29" i="9"/>
  <c r="I29" i="9"/>
  <c r="D26" i="9"/>
  <c r="H21" i="9"/>
  <c r="D20" i="9"/>
  <c r="D10" i="9"/>
  <c r="H9" i="9"/>
  <c r="K24" i="9"/>
  <c r="P24" i="9"/>
  <c r="J24" i="9"/>
  <c r="O24" i="9"/>
  <c r="I24" i="9"/>
  <c r="N24" i="9"/>
  <c r="M24" i="9"/>
  <c r="H5" i="9"/>
  <c r="H23" i="9" s="1"/>
  <c r="H24" i="9" s="1"/>
  <c r="D23" i="9"/>
  <c r="D24" i="9" s="1"/>
  <c r="K28" i="9"/>
  <c r="P28" i="9"/>
  <c r="P30" i="9"/>
  <c r="J28" i="9"/>
  <c r="O28" i="9"/>
  <c r="O30" i="9"/>
  <c r="N28" i="9"/>
  <c r="N30" i="9"/>
  <c r="I28" i="9"/>
  <c r="M28" i="9"/>
  <c r="M30" i="9"/>
  <c r="L28" i="9"/>
  <c r="L30" i="9"/>
  <c r="J30" i="9"/>
  <c r="E28" i="9"/>
  <c r="I30" i="9"/>
  <c r="H4" i="9"/>
  <c r="H27" i="9" s="1"/>
  <c r="D27" i="9"/>
  <c r="D28" i="9" s="1"/>
  <c r="O26" i="8"/>
  <c r="O29" i="8"/>
  <c r="J26" i="8"/>
  <c r="N26" i="8"/>
  <c r="I26" i="8"/>
  <c r="N29" i="8"/>
  <c r="M26" i="8"/>
  <c r="H26" i="8"/>
  <c r="M29" i="8"/>
  <c r="L29" i="8"/>
  <c r="L26" i="8"/>
  <c r="K29" i="8"/>
  <c r="K26" i="8"/>
  <c r="J29" i="8"/>
  <c r="E26" i="8"/>
  <c r="I29" i="8"/>
  <c r="D26" i="8"/>
  <c r="H9" i="8"/>
  <c r="D10" i="8"/>
  <c r="J24" i="8"/>
  <c r="O24" i="8"/>
  <c r="I24" i="8"/>
  <c r="N24" i="8"/>
  <c r="M24" i="8"/>
  <c r="H5" i="8"/>
  <c r="H23" i="8" s="1"/>
  <c r="H24" i="8" s="1"/>
  <c r="D23" i="8"/>
  <c r="D24" i="8" s="1"/>
  <c r="J28" i="8"/>
  <c r="O28" i="8"/>
  <c r="O30" i="8"/>
  <c r="I28" i="8"/>
  <c r="N28" i="8"/>
  <c r="N30" i="8"/>
  <c r="M28" i="8"/>
  <c r="M30" i="8"/>
  <c r="L28" i="8"/>
  <c r="L30" i="8"/>
  <c r="K30" i="8"/>
  <c r="K28" i="8"/>
  <c r="E28" i="8"/>
  <c r="J30" i="8"/>
  <c r="I30" i="8"/>
  <c r="D27" i="8"/>
  <c r="D28" i="8" s="1"/>
  <c r="H4" i="8"/>
  <c r="H27" i="8" s="1"/>
  <c r="D20" i="8"/>
  <c r="H2" i="8"/>
  <c r="H20" i="8" s="1"/>
  <c r="O29" i="7"/>
  <c r="O26" i="7"/>
  <c r="J26" i="7"/>
  <c r="N29" i="7"/>
  <c r="I26" i="7"/>
  <c r="N26" i="7"/>
  <c r="M29" i="7"/>
  <c r="H26" i="7"/>
  <c r="M26" i="7"/>
  <c r="L26" i="7"/>
  <c r="L29" i="7"/>
  <c r="K26" i="7"/>
  <c r="K29" i="7"/>
  <c r="J29" i="7"/>
  <c r="E26" i="7"/>
  <c r="D26" i="7"/>
  <c r="I29" i="7"/>
  <c r="H9" i="7"/>
  <c r="D10" i="7"/>
  <c r="O24" i="7"/>
  <c r="J24" i="7"/>
  <c r="I24" i="7"/>
  <c r="N24" i="7"/>
  <c r="M24" i="7"/>
  <c r="D23" i="7"/>
  <c r="D24" i="7" s="1"/>
  <c r="H5" i="7"/>
  <c r="H23" i="7" s="1"/>
  <c r="H24" i="7" s="1"/>
  <c r="J28" i="7"/>
  <c r="O28" i="7"/>
  <c r="O30" i="7"/>
  <c r="N30" i="7"/>
  <c r="I28" i="7"/>
  <c r="N28" i="7"/>
  <c r="M28" i="7"/>
  <c r="M30" i="7"/>
  <c r="L28" i="7"/>
  <c r="L30" i="7"/>
  <c r="K30" i="7"/>
  <c r="K28" i="7"/>
  <c r="E28" i="7"/>
  <c r="J30" i="7"/>
  <c r="I30" i="7"/>
  <c r="H4" i="7"/>
  <c r="H27" i="7" s="1"/>
  <c r="D27" i="7"/>
  <c r="D28" i="7" s="1"/>
  <c r="H2" i="7"/>
  <c r="H20" i="7" s="1"/>
  <c r="D20" i="7"/>
  <c r="K26" i="6"/>
  <c r="P29" i="6"/>
  <c r="P26" i="6"/>
  <c r="O26" i="6"/>
  <c r="J26" i="6"/>
  <c r="O29" i="6"/>
  <c r="N26" i="6"/>
  <c r="I26" i="6"/>
  <c r="N29" i="6"/>
  <c r="H26" i="6"/>
  <c r="M29" i="6"/>
  <c r="M26" i="6"/>
  <c r="L26" i="6"/>
  <c r="L29" i="6"/>
  <c r="J29" i="6"/>
  <c r="E26" i="6"/>
  <c r="I29" i="6"/>
  <c r="D26" i="6"/>
  <c r="H21" i="6"/>
  <c r="H20" i="6" s="1"/>
  <c r="D20" i="6"/>
  <c r="H9" i="6"/>
  <c r="D10" i="6"/>
  <c r="K24" i="6"/>
  <c r="P24" i="6"/>
  <c r="J24" i="6"/>
  <c r="O24" i="6"/>
  <c r="I24" i="6"/>
  <c r="N24" i="6"/>
  <c r="M24" i="6"/>
  <c r="H5" i="6"/>
  <c r="H23" i="6" s="1"/>
  <c r="H24" i="6" s="1"/>
  <c r="D23" i="6"/>
  <c r="D24" i="6" s="1"/>
  <c r="P28" i="6"/>
  <c r="K28" i="6"/>
  <c r="P30" i="6"/>
  <c r="O28" i="6"/>
  <c r="J28" i="6"/>
  <c r="O30" i="6"/>
  <c r="N28" i="6"/>
  <c r="N30" i="6"/>
  <c r="I28" i="6"/>
  <c r="M30" i="6"/>
  <c r="M28" i="6"/>
  <c r="L30" i="6"/>
  <c r="L28" i="6"/>
  <c r="E28" i="6"/>
  <c r="J30" i="6"/>
  <c r="I30" i="6"/>
  <c r="D27" i="6"/>
  <c r="D28" i="6" s="1"/>
  <c r="H4" i="6"/>
  <c r="H27" i="6" s="1"/>
  <c r="O29" i="5"/>
  <c r="J26" i="5"/>
  <c r="O26" i="5"/>
  <c r="N29" i="5"/>
  <c r="I26" i="5"/>
  <c r="N26" i="5"/>
  <c r="M26" i="5"/>
  <c r="M29" i="5"/>
  <c r="H26" i="5"/>
  <c r="L29" i="5"/>
  <c r="L26" i="5"/>
  <c r="K26" i="5"/>
  <c r="K29" i="5"/>
  <c r="E26" i="5"/>
  <c r="J29" i="5"/>
  <c r="I29" i="5"/>
  <c r="D26" i="5"/>
  <c r="D20" i="5"/>
  <c r="H21" i="5"/>
  <c r="H9" i="5"/>
  <c r="D10" i="5"/>
  <c r="J24" i="5"/>
  <c r="O24" i="5"/>
  <c r="N24" i="5"/>
  <c r="I24" i="5"/>
  <c r="M24" i="5"/>
  <c r="H5" i="5"/>
  <c r="H23" i="5" s="1"/>
  <c r="H24" i="5" s="1"/>
  <c r="D23" i="5"/>
  <c r="D24" i="5" s="1"/>
  <c r="O30" i="5"/>
  <c r="J28" i="5"/>
  <c r="O28" i="5"/>
  <c r="N30" i="5"/>
  <c r="I28" i="5"/>
  <c r="N28" i="5"/>
  <c r="M28" i="5"/>
  <c r="M30" i="5"/>
  <c r="L28" i="5"/>
  <c r="L30" i="5"/>
  <c r="K28" i="5"/>
  <c r="K30" i="5"/>
  <c r="E28" i="5"/>
  <c r="J30" i="5"/>
  <c r="I30" i="5"/>
  <c r="D27" i="5"/>
  <c r="D28" i="5" s="1"/>
  <c r="H4" i="5"/>
  <c r="H27" i="5" s="1"/>
  <c r="O29" i="4"/>
  <c r="O26" i="4"/>
  <c r="J26" i="4"/>
  <c r="I26" i="4"/>
  <c r="N29" i="4"/>
  <c r="N26" i="4"/>
  <c r="M26" i="4"/>
  <c r="M29" i="4"/>
  <c r="H26" i="4"/>
  <c r="L29" i="4"/>
  <c r="L26" i="4"/>
  <c r="K29" i="4"/>
  <c r="K26" i="4"/>
  <c r="J29" i="4"/>
  <c r="E26" i="4"/>
  <c r="I29" i="4"/>
  <c r="D26" i="4"/>
  <c r="H21" i="4"/>
  <c r="D20" i="4"/>
  <c r="D10" i="4"/>
  <c r="H9" i="4"/>
  <c r="O24" i="4"/>
  <c r="J24" i="4"/>
  <c r="N24" i="4"/>
  <c r="I24" i="4"/>
  <c r="M24" i="4"/>
  <c r="D23" i="4"/>
  <c r="D24" i="4" s="1"/>
  <c r="H5" i="4"/>
  <c r="H23" i="4" s="1"/>
  <c r="H24" i="4" s="1"/>
  <c r="J28" i="4"/>
  <c r="O30" i="4"/>
  <c r="O28" i="4"/>
  <c r="N28" i="4"/>
  <c r="I28" i="4"/>
  <c r="N30" i="4"/>
  <c r="M30" i="4"/>
  <c r="M28" i="4"/>
  <c r="L28" i="4"/>
  <c r="L30" i="4"/>
  <c r="K28" i="4"/>
  <c r="K30" i="4"/>
  <c r="J30" i="4"/>
  <c r="E28" i="4"/>
  <c r="I30" i="4"/>
  <c r="H4" i="4"/>
  <c r="H27" i="4" s="1"/>
  <c r="D27" i="4"/>
  <c r="D28" i="4" s="1"/>
  <c r="P29" i="3"/>
  <c r="P26" i="3"/>
  <c r="K26" i="3"/>
  <c r="J26" i="3"/>
  <c r="O29" i="3"/>
  <c r="O26" i="3"/>
  <c r="N26" i="3"/>
  <c r="I26" i="3"/>
  <c r="N29" i="3"/>
  <c r="M29" i="3"/>
  <c r="M26" i="3"/>
  <c r="H26" i="3"/>
  <c r="L26" i="3"/>
  <c r="L29" i="3"/>
  <c r="E26" i="3"/>
  <c r="J29" i="3"/>
  <c r="I29" i="3"/>
  <c r="D26" i="3"/>
  <c r="H9" i="3"/>
  <c r="D10" i="3"/>
  <c r="K24" i="3"/>
  <c r="P24" i="3"/>
  <c r="J24" i="3"/>
  <c r="O24" i="3"/>
  <c r="I24" i="3"/>
  <c r="N24" i="3"/>
  <c r="M24" i="3"/>
  <c r="H5" i="3"/>
  <c r="H23" i="3" s="1"/>
  <c r="H24" i="3" s="1"/>
  <c r="D23" i="3"/>
  <c r="D24" i="3" s="1"/>
  <c r="K28" i="3"/>
  <c r="P30" i="3"/>
  <c r="P28" i="3"/>
  <c r="J28" i="3"/>
  <c r="O30" i="3"/>
  <c r="O28" i="3"/>
  <c r="I28" i="3"/>
  <c r="N28" i="3"/>
  <c r="N30" i="3"/>
  <c r="M30" i="3"/>
  <c r="M28" i="3"/>
  <c r="L28" i="3"/>
  <c r="L30" i="3"/>
  <c r="E28" i="3"/>
  <c r="J30" i="3"/>
  <c r="I30" i="3"/>
  <c r="H4" i="3"/>
  <c r="H27" i="3" s="1"/>
  <c r="D27" i="3"/>
  <c r="D28" i="3" s="1"/>
  <c r="H2" i="3"/>
  <c r="H20" i="3" s="1"/>
  <c r="D20" i="3"/>
  <c r="O26" i="2"/>
  <c r="O29" i="2"/>
  <c r="J26" i="2"/>
  <c r="N29" i="2"/>
  <c r="I26" i="2"/>
  <c r="N26" i="2"/>
  <c r="M26" i="2"/>
  <c r="M29" i="2"/>
  <c r="H26" i="2"/>
  <c r="L29" i="2"/>
  <c r="L26" i="2"/>
  <c r="K26" i="2"/>
  <c r="K29" i="2"/>
  <c r="E26" i="2"/>
  <c r="J29" i="2"/>
  <c r="I29" i="2"/>
  <c r="D26" i="2"/>
  <c r="H21" i="2"/>
  <c r="H20" i="2" s="1"/>
  <c r="D20" i="2"/>
  <c r="H9" i="2"/>
  <c r="D10" i="2"/>
  <c r="J24" i="2"/>
  <c r="O24" i="2"/>
  <c r="I24" i="2"/>
  <c r="N24" i="2"/>
  <c r="M24" i="2"/>
  <c r="D23" i="2"/>
  <c r="D24" i="2" s="1"/>
  <c r="H5" i="2"/>
  <c r="H23" i="2" s="1"/>
  <c r="H24" i="2" s="1"/>
  <c r="O30" i="2"/>
  <c r="J28" i="2"/>
  <c r="O28" i="2"/>
  <c r="N28" i="2"/>
  <c r="I28" i="2"/>
  <c r="N30" i="2"/>
  <c r="M28" i="2"/>
  <c r="M30" i="2"/>
  <c r="L28" i="2"/>
  <c r="L30" i="2"/>
  <c r="K30" i="2"/>
  <c r="K28" i="2"/>
  <c r="E28" i="2"/>
  <c r="J30" i="2"/>
  <c r="I30" i="2"/>
  <c r="D27" i="2"/>
  <c r="D28" i="2" s="1"/>
  <c r="H4" i="2"/>
  <c r="H27" i="2" s="1"/>
  <c r="O26" i="1"/>
  <c r="O29" i="1"/>
  <c r="J26" i="1"/>
  <c r="I26" i="1"/>
  <c r="N29" i="1"/>
  <c r="N26" i="1"/>
  <c r="M26" i="1"/>
  <c r="M29" i="1"/>
  <c r="H26" i="1"/>
  <c r="L26" i="1"/>
  <c r="L29" i="1"/>
  <c r="K29" i="1"/>
  <c r="K26" i="1"/>
  <c r="E26" i="1"/>
  <c r="J29" i="1"/>
  <c r="I29" i="1"/>
  <c r="D26" i="1"/>
  <c r="D20" i="1"/>
  <c r="H21" i="1"/>
  <c r="H20" i="1" s="1"/>
  <c r="H9" i="1"/>
  <c r="D10" i="1"/>
  <c r="J24" i="1"/>
  <c r="O24" i="1"/>
  <c r="I24" i="1"/>
  <c r="N24" i="1"/>
  <c r="M24" i="1"/>
  <c r="D23" i="1"/>
  <c r="D24" i="1" s="1"/>
  <c r="H5" i="1"/>
  <c r="H23" i="1" s="1"/>
  <c r="H24" i="1" s="1"/>
  <c r="O28" i="1"/>
  <c r="O30" i="1"/>
  <c r="J28" i="1"/>
  <c r="N28" i="1"/>
  <c r="N30" i="1"/>
  <c r="I28" i="1"/>
  <c r="M30" i="1"/>
  <c r="M28" i="1"/>
  <c r="L30" i="1"/>
  <c r="L28" i="1"/>
  <c r="K28" i="1"/>
  <c r="K30" i="1"/>
  <c r="J30" i="1"/>
  <c r="E28" i="1"/>
  <c r="I30" i="1"/>
  <c r="H4" i="1"/>
  <c r="H27" i="1" s="1"/>
  <c r="D27" i="1"/>
  <c r="D28" i="1" s="1"/>
  <c r="E24" i="62"/>
  <c r="E24" i="57"/>
  <c r="E24" i="54"/>
  <c r="E24" i="44"/>
  <c r="E24" i="41"/>
  <c r="E24" i="34"/>
  <c r="E24" i="32"/>
  <c r="E24" i="28"/>
  <c r="E24" i="25"/>
  <c r="E24" i="1"/>
  <c r="E24" i="21"/>
  <c r="E24" i="19"/>
  <c r="E24" i="18"/>
  <c r="E24" i="17"/>
  <c r="E24" i="15"/>
  <c r="E24" i="13"/>
  <c r="E24" i="12"/>
  <c r="E24" i="11"/>
  <c r="E24" i="10"/>
  <c r="E24" i="9"/>
  <c r="E24" i="8"/>
  <c r="E24" i="7"/>
  <c r="E24" i="6"/>
  <c r="E24" i="5"/>
  <c r="E24" i="4"/>
  <c r="E24" i="61"/>
  <c r="E24" i="58"/>
  <c r="E24" i="56"/>
  <c r="E24" i="52"/>
  <c r="E24" i="48"/>
  <c r="E24" i="45"/>
  <c r="E24" i="42"/>
  <c r="E24" i="38"/>
  <c r="E24" i="36"/>
  <c r="E24" i="33"/>
  <c r="E24" i="29"/>
  <c r="E24" i="3"/>
  <c r="E24" i="2"/>
  <c r="E24" i="60"/>
  <c r="E24" i="59"/>
  <c r="K30" i="57"/>
  <c r="E24" i="55"/>
  <c r="E24" i="50"/>
  <c r="E24" i="49"/>
  <c r="E24" i="37"/>
  <c r="E24" i="35"/>
  <c r="E24" i="31"/>
  <c r="E24" i="30"/>
  <c r="E24" i="27"/>
  <c r="E24" i="24"/>
  <c r="E24" i="23"/>
  <c r="E24" i="22"/>
  <c r="H20" i="36" l="1"/>
  <c r="H20" i="4"/>
  <c r="H20" i="40"/>
  <c r="H20" i="5"/>
  <c r="H20" i="45"/>
  <c r="H20" i="10"/>
  <c r="H20" i="50"/>
  <c r="H20" i="29"/>
  <c r="H20" i="9"/>
  <c r="H28" i="16"/>
  <c r="H30" i="16"/>
  <c r="H30" i="62"/>
  <c r="H28" i="62"/>
  <c r="H30" i="61"/>
  <c r="H28" i="61"/>
  <c r="H30" i="60"/>
  <c r="H28" i="60"/>
  <c r="H30" i="59"/>
  <c r="H28" i="59"/>
  <c r="H30" i="58"/>
  <c r="H28" i="58"/>
  <c r="H30" i="57"/>
  <c r="H28" i="57"/>
  <c r="H30" i="56"/>
  <c r="H28" i="56"/>
  <c r="H30" i="55"/>
  <c r="H28" i="55"/>
  <c r="H30" i="54"/>
  <c r="H28" i="54"/>
  <c r="H30" i="53"/>
  <c r="H28" i="53"/>
  <c r="H30" i="52"/>
  <c r="H28" i="52"/>
  <c r="H30" i="51"/>
  <c r="H28" i="51"/>
  <c r="H30" i="50"/>
  <c r="H28" i="50"/>
  <c r="H30" i="49"/>
  <c r="H28" i="49"/>
  <c r="H30" i="48"/>
  <c r="H28" i="48"/>
  <c r="H30" i="47"/>
  <c r="H28" i="47"/>
  <c r="H30" i="46"/>
  <c r="H28" i="46"/>
  <c r="H30" i="45"/>
  <c r="H28" i="45"/>
  <c r="H30" i="44"/>
  <c r="H28" i="44"/>
  <c r="H30" i="43"/>
  <c r="H28" i="43"/>
  <c r="H30" i="42"/>
  <c r="H28" i="42"/>
  <c r="H30" i="41"/>
  <c r="H28" i="41"/>
  <c r="H30" i="40"/>
  <c r="H28" i="40"/>
  <c r="H30" i="39"/>
  <c r="H28" i="39"/>
  <c r="H30" i="38"/>
  <c r="H28" i="38"/>
  <c r="H30" i="37"/>
  <c r="H28" i="37"/>
  <c r="H30" i="36"/>
  <c r="H28" i="36"/>
  <c r="H30" i="35"/>
  <c r="H28" i="35"/>
  <c r="H30" i="34"/>
  <c r="H28" i="34"/>
  <c r="H30" i="33"/>
  <c r="H28" i="33"/>
  <c r="H30" i="32"/>
  <c r="H28" i="32"/>
  <c r="H30" i="31"/>
  <c r="H28" i="31"/>
  <c r="H30" i="30"/>
  <c r="H28" i="30"/>
  <c r="H30" i="29"/>
  <c r="H28" i="29"/>
  <c r="H30" i="28"/>
  <c r="H28" i="28"/>
  <c r="H30" i="27"/>
  <c r="H28" i="27"/>
  <c r="H30" i="26"/>
  <c r="H28" i="26"/>
  <c r="H30" i="25"/>
  <c r="H28" i="25"/>
  <c r="H30" i="24"/>
  <c r="H28" i="24"/>
  <c r="H30" i="23"/>
  <c r="H28" i="23"/>
  <c r="H30" i="22"/>
  <c r="H28" i="22"/>
  <c r="H30" i="21"/>
  <c r="H28" i="21"/>
  <c r="H30" i="20"/>
  <c r="H28" i="20"/>
  <c r="H30" i="19"/>
  <c r="H28" i="19"/>
  <c r="H30" i="18"/>
  <c r="H28" i="18"/>
  <c r="H30" i="17"/>
  <c r="H28" i="17"/>
  <c r="H30" i="15"/>
  <c r="H28" i="15"/>
  <c r="H30" i="14"/>
  <c r="H28" i="14"/>
  <c r="H30" i="13"/>
  <c r="H28" i="13"/>
  <c r="H30" i="12"/>
  <c r="H28" i="12"/>
  <c r="H30" i="11"/>
  <c r="H28" i="11"/>
  <c r="H30" i="10"/>
  <c r="H28" i="10"/>
  <c r="H30" i="9"/>
  <c r="H28" i="9"/>
  <c r="H30" i="8"/>
  <c r="H28" i="8"/>
  <c r="H30" i="7"/>
  <c r="H28" i="7"/>
  <c r="H30" i="6"/>
  <c r="H28" i="6"/>
  <c r="H30" i="5"/>
  <c r="H28" i="5"/>
  <c r="H30" i="4"/>
  <c r="H28" i="4"/>
  <c r="H30" i="3"/>
  <c r="H28" i="3"/>
  <c r="H30" i="2"/>
  <c r="H28" i="2"/>
  <c r="H30" i="1"/>
  <c r="H2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0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</futureMetadata>
  <valueMetadata count="30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</valueMetadata>
</metadata>
</file>

<file path=xl/sharedStrings.xml><?xml version="1.0" encoding="utf-8"?>
<sst xmlns="http://schemas.openxmlformats.org/spreadsheetml/2006/main" count="19790" uniqueCount="1320">
  <si>
    <t>DMND</t>
  </si>
  <si>
    <t>Q1</t>
  </si>
  <si>
    <t>Q2</t>
  </si>
  <si>
    <t>tahun Berjalan</t>
  </si>
  <si>
    <t>XIDX:DMND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</si>
  <si>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</si>
  <si>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</si>
  <si>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</si>
  <si>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</si>
  <si>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</si>
  <si>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</si>
  <si>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</si>
  <si>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</si>
  <si>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</si>
  <si>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</si>
  <si>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</si>
  <si>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</si>
  <si>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</si>
  <si>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</si>
  <si>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</si>
  <si>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</si>
  <si>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</si>
  <si>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</si>
  <si>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</si>
  <si>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</si>
  <si>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</si>
  <si>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</si>
  <si>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</si>
  <si>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</si>
  <si>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</si>
  <si>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</si>
  <si>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</si>
  <si>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2025</t>
  </si>
  <si>
    <t>12M 2024</t>
  </si>
  <si>
    <t>12M 2023</t>
  </si>
  <si>
    <t>12M 2022</t>
  </si>
  <si>
    <t>12M 2021</t>
  </si>
  <si>
    <t>12M 2020</t>
  </si>
  <si>
    <t>12M 2019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</si>
  <si>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</si>
  <si>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</si>
  <si>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</si>
  <si>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</si>
  <si>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</si>
  <si>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</si>
  <si>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</si>
  <si>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</si>
  <si>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</si>
  <si>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</si>
  <si>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</si>
  <si>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</si>
  <si>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</si>
  <si>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</si>
  <si>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</si>
  <si>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</si>
  <si>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</si>
  <si>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</si>
  <si>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</si>
  <si>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</si>
  <si>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</si>
  <si>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</si>
  <si>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</si>
  <si>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</si>
  <si>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</si>
  <si>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</si>
  <si>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</si>
  <si>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</si>
  <si>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</si>
  <si>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</si>
  <si>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Q2 2026</t>
  </si>
  <si>
    <t>Q1 2026</t>
  </si>
  <si>
    <t>Q4 2025</t>
  </si>
  <si>
    <t>Q3 2025</t>
  </si>
  <si>
    <t>2026</t>
  </si>
  <si>
    <t>Income Statement</t>
  </si>
  <si>
    <t>Total Beban Pokok Penjualan</t>
  </si>
  <si>
    <t>Laba Kotor</t>
  </si>
  <si>
    <t>Total Beban Usaha</t>
  </si>
  <si>
    <t>Beban Penjualan</t>
  </si>
  <si>
    <t>Beban Umum Dan Administra...</t>
  </si>
  <si>
    <t>Laba Usaha</t>
  </si>
  <si>
    <t>Penghasilan/Beban Lain-Lain</t>
  </si>
  <si>
    <t>Laba (Rugi) Selisih Kurs</t>
  </si>
  <si>
    <t>Pendapatan Keuangan</t>
  </si>
  <si>
    <t>Bagian Atas Hasil Bersih ...</t>
  </si>
  <si>
    <t>Others</t>
  </si>
  <si>
    <t>Total Penghasilan/Beban Lain-...</t>
  </si>
  <si>
    <t>Laba Bersih Tahun Berjalan</t>
  </si>
  <si>
    <t>Pendapatan Komprehensif Lain</t>
  </si>
  <si>
    <t>Jumlah Laba Komprehensif</t>
  </si>
  <si>
    <t>Laba Bersih Yang Dapat Diatribu...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</si>
  <si>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</si>
  <si>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</si>
  <si>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</si>
  <si>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</si>
  <si>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</si>
  <si>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Lancar</t>
  </si>
  <si>
    <t>Deposito Berjangka</t>
  </si>
  <si>
    <t>Piutang Usaha</t>
  </si>
  <si>
    <t>Pihak Ketiga</t>
  </si>
  <si>
    <t>Pihak Berelasi</t>
  </si>
  <si>
    <t>Total Piutang Usaha</t>
  </si>
  <si>
    <t>Persediaan</t>
  </si>
  <si>
    <t>Total Aset Lancar</t>
  </si>
  <si>
    <t>Aset Tidak Lancar</t>
  </si>
  <si>
    <t>Aset Tetap</t>
  </si>
  <si>
    <t>Aset Tak Berwujud</t>
  </si>
  <si>
    <t>Investasi Pada Entitas A...</t>
  </si>
  <si>
    <t>Aset Pajak Tangguhan</t>
  </si>
  <si>
    <t>Total Aset Tidak Lancar</t>
  </si>
  <si>
    <t>Total Aset</t>
  </si>
  <si>
    <t>Liabilitas Dan Ekuitas</t>
  </si>
  <si>
    <t>Liabilitas</t>
  </si>
  <si>
    <t>Liabilitas Jangka Pendek</t>
  </si>
  <si>
    <t>Utang Usaha</t>
  </si>
  <si>
    <t>Total Utang Usaha</t>
  </si>
  <si>
    <t>Utang Bank Jangka Pen...</t>
  </si>
  <si>
    <t>Liabilitas Pajak Tang...</t>
  </si>
  <si>
    <t>Obligasi Konversi</t>
  </si>
  <si>
    <t>Utang Pajak</t>
  </si>
  <si>
    <t>Utang Sewa Pembiayaan</t>
  </si>
  <si>
    <t>Total Liabilitas Jangk...</t>
  </si>
  <si>
    <t>Liabilitas Jangka Panjan...</t>
  </si>
  <si>
    <t>Total Liabilitas</t>
  </si>
  <si>
    <t>Ekuitas</t>
  </si>
  <si>
    <t>Modal Saham</t>
  </si>
  <si>
    <t>Tambahan Modal Disetor</t>
  </si>
  <si>
    <t>Saldo Laba</t>
  </si>
  <si>
    <t>Telah Ditentukan Peng...</t>
  </si>
  <si>
    <t>Belum Ditentukan Peng...</t>
  </si>
  <si>
    <t>Total Saldo Laba</t>
  </si>
  <si>
    <t>Kepentingan Non Pengenda...</t>
  </si>
  <si>
    <t>Total Liabilitas Dan Ekuitas</t>
  </si>
  <si>
    <t>Saham Beredar</t>
  </si>
  <si>
    <t>Cash Flow</t>
  </si>
  <si>
    <t>Arus Kas Dari Aktivitas Operasi</t>
  </si>
  <si>
    <t>Penerimaan Kas Dari Pelan...</t>
  </si>
  <si>
    <t>Penerimaan Bunga</t>
  </si>
  <si>
    <t>Pembayaran Kas Kepada Pem...</t>
  </si>
  <si>
    <t>Pembayaran Kas Untuk Kary...</t>
  </si>
  <si>
    <t>Pembayaran Kas Untuk Akti...</t>
  </si>
  <si>
    <t>Pembayaran Bunga</t>
  </si>
  <si>
    <t>Penerimaan Dari Klaim Pen...</t>
  </si>
  <si>
    <t>Pembayaran Pajak Penghasi...</t>
  </si>
  <si>
    <t>Total Arus Kas Dari Aktivitas...</t>
  </si>
  <si>
    <t>Arus Kas Dari Aktivitas Investa...</t>
  </si>
  <si>
    <t>Penerimaan Kas Dari Penju...</t>
  </si>
  <si>
    <t>Penempatan Pada Deposito ...</t>
  </si>
  <si>
    <t>Penerimaan Dari Deposito ...</t>
  </si>
  <si>
    <t>Uang Muka Untuk Pembangun...</t>
  </si>
  <si>
    <t>Investasi Pada Entitas As...</t>
  </si>
  <si>
    <t>Perolehan Aset Tetap</t>
  </si>
  <si>
    <t>Penambahan Aset Tidak Ber...</t>
  </si>
  <si>
    <t>Arus Kas Dari Aktivitas Pendana...</t>
  </si>
  <si>
    <t>Penerimaan Dari Utang Ban...</t>
  </si>
  <si>
    <t>Penerimaan Obligasi Konve...</t>
  </si>
  <si>
    <t>Pembayaran Obligasi Konve...</t>
  </si>
  <si>
    <t>Penerimaan Dari Penerbita...</t>
  </si>
  <si>
    <t>Pembayaran Biaya Emisi Sa...</t>
  </si>
  <si>
    <t>Pembayaran Utang Bank</t>
  </si>
  <si>
    <t>Pembayaran Utang Sewa Pem...</t>
  </si>
  <si>
    <t>Pembayaran Dividen</t>
  </si>
  <si>
    <t>Pembayaran Dividen Entita...</t>
  </si>
  <si>
    <t>Penerimaan Kepentingan No...</t>
  </si>
  <si>
    <t>Kenaikan (Penurunan) Bersih Kas...</t>
  </si>
  <si>
    <t>Kas Dan Setara Kas Awal Periode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</si>
  <si>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</si>
  <si>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</si>
  <si>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</si>
  <si>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</si>
  <si>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</si>
  <si>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</si>
  <si>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</si>
  <si>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</si>
  <si>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</si>
  <si>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Total Equity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</si>
  <si>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</si>
  <si>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</si>
  <si>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</si>
  <si>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</si>
  <si>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</si>
  <si>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</si>
  <si>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Common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</si>
  <si>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</si>
  <si>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</si>
  <si>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</si>
  <si>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</si>
  <si>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</si>
  <si>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</si>
  <si>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</si>
  <si>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</si>
  <si>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</si>
  <si>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</si>
  <si>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</si>
  <si>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</si>
  <si>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</si>
  <si>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</si>
  <si>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</si>
  <si>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Key Stats</t>
  </si>
  <si>
    <t>Net Income</t>
  </si>
  <si>
    <t>Net Income - Div (TTM)</t>
  </si>
  <si>
    <t>Net Income - Div Yield</t>
  </si>
  <si>
    <t>EPS - Payout Ratio</t>
  </si>
  <si>
    <t>EPS - Div Yield</t>
  </si>
  <si>
    <t>Revenue</t>
  </si>
  <si>
    <t>Revenue - Div (TTM)</t>
  </si>
  <si>
    <t>Revenue - Payout Ratio</t>
  </si>
  <si>
    <t>Revenue - Div Yield</t>
  </si>
  <si>
    <t>Current PE Ratio (Annualised)</t>
  </si>
  <si>
    <t>Current PE Ratio (TTM)</t>
  </si>
  <si>
    <t>IHSG PE Ratio TTM (Median)</t>
  </si>
  <si>
    <t>Earnings Yield (TTM)</t>
  </si>
  <si>
    <t>Current Price to Sales (TTM)</t>
  </si>
  <si>
    <t>Current Price to Book Value</t>
  </si>
  <si>
    <t>Current Price To Cashflow (TTM)</t>
  </si>
  <si>
    <t>Current Price To Free Cashflow (TTM)</t>
  </si>
  <si>
    <t>EV to EBIT (TTM)</t>
  </si>
  <si>
    <t>EV to EBITDA (TTM)</t>
  </si>
  <si>
    <t>PEG Ratio</t>
  </si>
  <si>
    <t>PEG Ratio (3yr)</t>
  </si>
  <si>
    <t>Current EPS (TTM)</t>
  </si>
  <si>
    <t>Current EPS (Annualised)</t>
  </si>
  <si>
    <t>Revenue Per Share (TTM)</t>
  </si>
  <si>
    <t>Cash Per Share (Quarter)</t>
  </si>
  <si>
    <t>Current Book Value Per Share</t>
  </si>
  <si>
    <t>Free Cashflow Per Share (TTM)</t>
  </si>
  <si>
    <t>Current Ratio (Quarter)</t>
  </si>
  <si>
    <t>Quick Ratio (Quarter)</t>
  </si>
  <si>
    <t>Debt to Equity Ratio (Quarter)</t>
  </si>
  <si>
    <t>LT Debt/Equity (Quarter)</t>
  </si>
  <si>
    <t>Total Liabilities/Equity (Quarter)</t>
  </si>
  <si>
    <t>Total Debt/Total Assets (Quarter)</t>
  </si>
  <si>
    <t>Financial Leverage (Quarter)</t>
  </si>
  <si>
    <t>Interest Coverage (TTM)</t>
  </si>
  <si>
    <t>Altman Z-Score (Modified)</t>
  </si>
  <si>
    <t>Return on Assets (TTM)</t>
  </si>
  <si>
    <t>Return on Equity (TTM)</t>
  </si>
  <si>
    <t>Return on Capital Employed (TTM)</t>
  </si>
  <si>
    <t>Return On Invested Capital (TTM)</t>
  </si>
  <si>
    <t>Days Sales Outstanding (Quarter)</t>
  </si>
  <si>
    <t>Days Inventory (Quarter)</t>
  </si>
  <si>
    <t>Days Payables Outstanding (Quarter)</t>
  </si>
  <si>
    <t>Cash Conversion Cycle (Quarter)</t>
  </si>
  <si>
    <t>Receivables Turnover (Quarter)</t>
  </si>
  <si>
    <t>Asset Turnover (TTM)</t>
  </si>
  <si>
    <t>Inventory Turnover (TTM)</t>
  </si>
  <si>
    <t>Enterprise Value</t>
  </si>
  <si>
    <t>Current Share Outstanding</t>
  </si>
  <si>
    <t>Free Float</t>
  </si>
  <si>
    <t>Gross Profit Margin (Quarter)</t>
  </si>
  <si>
    <t>Operating Profit Margin (Quarter)</t>
  </si>
  <si>
    <t>Net Profit Margin (Quarter)</t>
  </si>
  <si>
    <t>Revenue (Quarter YoY Growth)</t>
  </si>
  <si>
    <t>Gross Profit (Quarter YoY Growth)</t>
  </si>
  <si>
    <t>Net Income (Quarter YoY Growth)</t>
  </si>
  <si>
    <t>Dividend</t>
  </si>
  <si>
    <t>Dividend (TTM)</t>
  </si>
  <si>
    <t>Payout Ratio</t>
  </si>
  <si>
    <t>Dividend Yield</t>
  </si>
  <si>
    <t>Latest Dividend Ex-Date</t>
  </si>
  <si>
    <t>30 Jun 26</t>
  </si>
  <si>
    <t>Piotroski F-Score</t>
  </si>
  <si>
    <t>Relative Strength Rating</t>
  </si>
  <si>
    <t>Rank (Market Cap)</t>
  </si>
  <si>
    <t>Rank (Current PE Ratio TTM)</t>
  </si>
  <si>
    <t>Rank (Earnings Yield)</t>
  </si>
  <si>
    <t>Rank (P/S)</t>
  </si>
  <si>
    <t>Rank (P/B)</t>
  </si>
  <si>
    <t>Rank (Near 52 Weeks High)</t>
  </si>
  <si>
    <t>Revenue (TTM)</t>
  </si>
  <si>
    <t>Gross Profit (TTM)</t>
  </si>
  <si>
    <t>EBITDA (TTM)</t>
  </si>
  <si>
    <t>Net Income (TTM)</t>
  </si>
  <si>
    <t>Cash (Quarter)</t>
  </si>
  <si>
    <t>Total Assets (Quarter)</t>
  </si>
  <si>
    <t>Total Liabilities (Quarter)</t>
  </si>
  <si>
    <t>Total Equity</t>
  </si>
  <si>
    <t>Cash From Operations (TTM)</t>
  </si>
  <si>
    <t>Cash From Investing (TTM)</t>
  </si>
  <si>
    <t>Cash From Financing (TTM)</t>
  </si>
  <si>
    <t>Capital expenditure (TTM)</t>
  </si>
  <si>
    <t>Free cash flow (TTM)</t>
  </si>
  <si>
    <t>PURA</t>
  </si>
  <si>
    <t>XIDX:PURA</t>
  </si>
  <si>
    <t>Kepentingan Non-Pegendali</t>
  </si>
  <si>
    <t>Piutang Lain-Lain</t>
  </si>
  <si>
    <t>Total Piutang Lain-Lai...</t>
  </si>
  <si>
    <t>Piutang Pihak Berelasi</t>
  </si>
  <si>
    <t>Beban Akrual</t>
  </si>
  <si>
    <t>Bagian Lancar Atas Li...</t>
  </si>
  <si>
    <t>Utang Bank Jangka...</t>
  </si>
  <si>
    <t>Utang Lembaga Keu...</t>
  </si>
  <si>
    <t>Utang Pembiayaan ...</t>
  </si>
  <si>
    <t>Total Bagian Lancar...</t>
  </si>
  <si>
    <t>Liabilitas Jangka Pan...</t>
  </si>
  <si>
    <t>Total Liabilitas Ja...</t>
  </si>
  <si>
    <t>Penerimaan Dari Pelanggan</t>
  </si>
  <si>
    <t>Penerimaan Dari Penghasil...</t>
  </si>
  <si>
    <t>Pembayaran Kepada Pemasok</t>
  </si>
  <si>
    <t>Pembayaran Untuk Beban Op...</t>
  </si>
  <si>
    <t>Pengeluaran Kas Untuk Ope...</t>
  </si>
  <si>
    <t>Penambahan Uang Muka Pemb...</t>
  </si>
  <si>
    <t>Perolehan Aset Hak Guna</t>
  </si>
  <si>
    <t>Penerimaan Dari Piutang P...</t>
  </si>
  <si>
    <t>Pembayaran Uang Muka Pemb...</t>
  </si>
  <si>
    <t>Pengembalian Uang Muka Pe...</t>
  </si>
  <si>
    <t>Pembayaran Pembiayaan Kon...</t>
  </si>
  <si>
    <t>Penerimaan Dari Pinjaman ...</t>
  </si>
  <si>
    <t>Penerimaan Dari Utang Lem...</t>
  </si>
  <si>
    <t>Pembayaran Kepada Lembaga...</t>
  </si>
  <si>
    <t>Penerimaan (Pembayaran) U...</t>
  </si>
  <si>
    <t>Penerimaan (Pembayaran) ...</t>
  </si>
  <si>
    <t>Total Penerimaan (Pemba...</t>
  </si>
  <si>
    <t>Kenaikan (Penurunan) Pinj...</t>
  </si>
  <si>
    <t>Pembayaran Biaya Profesi ...</t>
  </si>
  <si>
    <t>Penambahan Tambahan Modal...</t>
  </si>
  <si>
    <t>Penambahan Setoran Modal ...</t>
  </si>
  <si>
    <t>Selisih Lebih Dari Pelaks...</t>
  </si>
  <si>
    <t>PTPW</t>
  </si>
  <si>
    <t>XIDX:PTPW</t>
  </si>
  <si>
    <t>12M 2018</t>
  </si>
  <si>
    <t>Piutang Retensi</t>
  </si>
  <si>
    <t>Tagihan Bruto Kepada Pem...</t>
  </si>
  <si>
    <t>Investasi Jangka Panjang</t>
  </si>
  <si>
    <t>Goodwill</t>
  </si>
  <si>
    <t>Utang Lain-Lain</t>
  </si>
  <si>
    <t>Total Utang Lain-La...</t>
  </si>
  <si>
    <t>Utang Bank</t>
  </si>
  <si>
    <t>Utang Sewa Pembia...</t>
  </si>
  <si>
    <t>Utang Pihak Berelasi</t>
  </si>
  <si>
    <t>Pembayaran Kepada Karyawa...</t>
  </si>
  <si>
    <t>Pembayaran Lainnya</t>
  </si>
  <si>
    <t>Pembayaran Beban Keuangan</t>
  </si>
  <si>
    <t>Pembayaran Untuk Piutang ...</t>
  </si>
  <si>
    <t>Penambahan Piutang Lain-L...</t>
  </si>
  <si>
    <t>Penempatan Setara Kas Yan...</t>
  </si>
  <si>
    <t>Pencairan Setara Kas Yang...</t>
  </si>
  <si>
    <t>Akuisisi Entitas Anak</t>
  </si>
  <si>
    <t>Kas Yang Diperoleh Dari A...</t>
  </si>
  <si>
    <t>Uang Muka Perolehan Aset ...</t>
  </si>
  <si>
    <t>Penjualan Aset Tetap</t>
  </si>
  <si>
    <t>Penerimaan Setoran Modal</t>
  </si>
  <si>
    <t>Penerimaan Agio Saham</t>
  </si>
  <si>
    <t>Penerimaan Dari :</t>
  </si>
  <si>
    <t>Total Penerimaan Dari :</t>
  </si>
  <si>
    <t>Pembayaran Untuk :</t>
  </si>
  <si>
    <t>Utang Pihak Ketiga</t>
  </si>
  <si>
    <t>Total Pembayaran Untuk ...</t>
  </si>
  <si>
    <t>07 Jul 26</t>
  </si>
  <si>
    <t>TAMA</t>
  </si>
  <si>
    <t>XIDX:TAMA</t>
  </si>
  <si>
    <t>Final</t>
  </si>
  <si>
    <t>Total Pendapatan Komprehensif...</t>
  </si>
  <si>
    <t>Properti Investasi</t>
  </si>
  <si>
    <t>Utang Pemegang Saham</t>
  </si>
  <si>
    <t>Adjustment</t>
  </si>
  <si>
    <t>Pembayaran Pajak</t>
  </si>
  <si>
    <t>Penerimaan (Pembayaran) L...</t>
  </si>
  <si>
    <t>Hasil Penjualan Aset Teta...</t>
  </si>
  <si>
    <t>Uang Muka Untuk Perolehan...</t>
  </si>
  <si>
    <t>Pembayaran Uang Muka Inve...</t>
  </si>
  <si>
    <t>Penerimaan Pengembalian U...</t>
  </si>
  <si>
    <t>Penerimaan Penjualan Inve...</t>
  </si>
  <si>
    <t>Penambahan Properti Inves...</t>
  </si>
  <si>
    <t>Penerimaan Pihak Berelasi</t>
  </si>
  <si>
    <t>Pembayaran Pihak Berelasi</t>
  </si>
  <si>
    <t>Penerimaan Setoran Modal ...</t>
  </si>
  <si>
    <t>Penerimaan Tambahan Setor...</t>
  </si>
  <si>
    <t>Pembayaran Biaya Emisi</t>
  </si>
  <si>
    <t>Penerimaan Utang Bank Jan...</t>
  </si>
  <si>
    <t>Pembayaran Utang Bank Jan...</t>
  </si>
  <si>
    <t>Pembayaran Utang Lain-Lai...</t>
  </si>
  <si>
    <t>IKAN</t>
  </si>
  <si>
    <t>XIDX:IKAN</t>
  </si>
  <si>
    <t>Pajak Kini</t>
  </si>
  <si>
    <t>Pajak Tangguhan</t>
  </si>
  <si>
    <t>Total Beban Pajak Penghasilan</t>
  </si>
  <si>
    <t>Pembayaran Atas Beban Keu...</t>
  </si>
  <si>
    <t>Penerimaan (Pembayaran) D...</t>
  </si>
  <si>
    <t>Aset Tidak Lancar Lainya</t>
  </si>
  <si>
    <t>Penerimaan Saham Baru Dar...</t>
  </si>
  <si>
    <t>Biaya Emisi Saham</t>
  </si>
  <si>
    <t>Penerimaan (Pembayaran) P...</t>
  </si>
  <si>
    <t>Tambahan Setoran Modal</t>
  </si>
  <si>
    <t>Penambahan (Pembayaran) U...</t>
  </si>
  <si>
    <t>AYLS</t>
  </si>
  <si>
    <t>XIDX:AYLS</t>
  </si>
  <si>
    <t>Penerimaan Operasional La...</t>
  </si>
  <si>
    <t>Pembelian Persediaan Bara...</t>
  </si>
  <si>
    <t>Pembayaran Pada Karyawan</t>
  </si>
  <si>
    <t>Pembayaran Uang Muka</t>
  </si>
  <si>
    <t>Pembayaran Dana Penunjang...</t>
  </si>
  <si>
    <t>Pajak Penghasilan Badan</t>
  </si>
  <si>
    <t>Laba Penjualan Aset Tetap</t>
  </si>
  <si>
    <t>Kenaikan (Penurunan) Utan...</t>
  </si>
  <si>
    <t>Kenaikan Pinjaman Bank</t>
  </si>
  <si>
    <t>Penurunan Pinjaman Bank</t>
  </si>
  <si>
    <t>Utang Kepada Pemegang Sah...</t>
  </si>
  <si>
    <t>Pelunasan Bank Dipercepat</t>
  </si>
  <si>
    <t>Pembayaran Dividen Kas</t>
  </si>
  <si>
    <t>Dampak Neto Perubahan Nilai Tuk...</t>
  </si>
  <si>
    <t>DADA</t>
  </si>
  <si>
    <t>XIDX:DADA</t>
  </si>
  <si>
    <t>Penyesuaian Proforma</t>
  </si>
  <si>
    <t>Tanah Untuk Dikembangkan</t>
  </si>
  <si>
    <t>Utang Bank Jangka Pan...</t>
  </si>
  <si>
    <t>Pembayaran Kas Kepada Kon...</t>
  </si>
  <si>
    <t>Pembayaran Kas Untuk Oper...</t>
  </si>
  <si>
    <t>Penerimaan Kas Untuk Oper...</t>
  </si>
  <si>
    <t>Pembayaran Kas Untuk Paja...</t>
  </si>
  <si>
    <t>Penerimaan Kas Dari Pengh...</t>
  </si>
  <si>
    <t>Pembayaran Kas Untuk Beba...</t>
  </si>
  <si>
    <t>Penerimaan Dari Piutang L...</t>
  </si>
  <si>
    <t>Kenaikan Untuk Piutang La...</t>
  </si>
  <si>
    <t>Piutang Lain-Lain Pihak K...</t>
  </si>
  <si>
    <t>Penambahan Tanah Untuk Di...</t>
  </si>
  <si>
    <t>Akuisisi Entitas Anak Dar...</t>
  </si>
  <si>
    <t>Penerimaan Dari Penawaran...</t>
  </si>
  <si>
    <t>Kenaikan Piutang Lain-Lai...</t>
  </si>
  <si>
    <t>Penurunan Piutang Lain-La...</t>
  </si>
  <si>
    <t>Penurunan Utang Lain-Lain...</t>
  </si>
  <si>
    <t>Kenaikan Utang Lain-Lain ...</t>
  </si>
  <si>
    <t>Penerimaan Pinjaman Bank ...</t>
  </si>
  <si>
    <t>Pembayaran Pinjaman Bank ...</t>
  </si>
  <si>
    <t>Penerimaan Dari Utang Kep...</t>
  </si>
  <si>
    <t>05 Oct 26</t>
  </si>
  <si>
    <t>ASPI</t>
  </si>
  <si>
    <t>XIDX:ASPI</t>
  </si>
  <si>
    <t>Laba Bersih Dari Operasi Yang D...</t>
  </si>
  <si>
    <t>Hak Minoritas</t>
  </si>
  <si>
    <t>Pengembalian Atas Pembaya...</t>
  </si>
  <si>
    <t>Pembayaran Beban Operasi</t>
  </si>
  <si>
    <t>Penerimaan Dari Lainnya</t>
  </si>
  <si>
    <t>Aset Keuangan Lainnya</t>
  </si>
  <si>
    <t>Modal Disetor Lainnya Ent...</t>
  </si>
  <si>
    <t>Penerimaan Utang Lain-Lai...</t>
  </si>
  <si>
    <t>Penambahan Investasi Saha...</t>
  </si>
  <si>
    <t>Saham Waran</t>
  </si>
  <si>
    <t>Pembayaran Biaya Emisi Pe...</t>
  </si>
  <si>
    <t>ESTA</t>
  </si>
  <si>
    <t>XIDX:ESTA</t>
  </si>
  <si>
    <t>Beban Pemasaran</t>
  </si>
  <si>
    <t>Laba (Rugi) Atas Penjuala...</t>
  </si>
  <si>
    <t>Utang Pembelian Aset ...</t>
  </si>
  <si>
    <t>Pembayaran Untuk Beban Ke...</t>
  </si>
  <si>
    <t>Pembayaran Untuk Pajak Pe...</t>
  </si>
  <si>
    <t>Pembayaran Untuk Aktivita...</t>
  </si>
  <si>
    <t>Penjualan Properti Invest...</t>
  </si>
  <si>
    <t>Penambahan Aset Keuangan ...</t>
  </si>
  <si>
    <t>Pengurangan Aset Keuangan...</t>
  </si>
  <si>
    <t>Pembayaran Utang Pembelia...</t>
  </si>
  <si>
    <t>Akuisisi Bisnis</t>
  </si>
  <si>
    <t>Investasi</t>
  </si>
  <si>
    <t>Penambahan Utang Bank Jan...</t>
  </si>
  <si>
    <t>Pembayaran Kepada Pihak B...</t>
  </si>
  <si>
    <t>Pembayaran Beban Emisi Sa...</t>
  </si>
  <si>
    <t>Pembayaran Utang Pembiaya...</t>
  </si>
  <si>
    <t>Penerimaan Dari Utang Lai...</t>
  </si>
  <si>
    <t>Penambahan Modal Saham</t>
  </si>
  <si>
    <t>Tambahan Modal Disetor Da...</t>
  </si>
  <si>
    <t>Penerbitan Saham Melalui ...</t>
  </si>
  <si>
    <t>Penerimaan Dari Pihak Ber...</t>
  </si>
  <si>
    <t>Penerimaan (Pembayaran) K...</t>
  </si>
  <si>
    <t>BESS</t>
  </si>
  <si>
    <t>XIDX:BESS</t>
  </si>
  <si>
    <t>Penerimaan Dari Klaim Asu...</t>
  </si>
  <si>
    <t>Pembayaran Beban Usaha</t>
  </si>
  <si>
    <t>Pelunasan (Pemberian) Piu...</t>
  </si>
  <si>
    <t>Penerimaan Dari (Pembayar...</t>
  </si>
  <si>
    <t>Penawaran Umum Perdana Sa...</t>
  </si>
  <si>
    <t>Penambahan Modal</t>
  </si>
  <si>
    <t>Penambahan Utang Lain-Lai...</t>
  </si>
  <si>
    <t>Penambahan Beban Ditanggu...</t>
  </si>
  <si>
    <t>Pelaksanaan Waran</t>
  </si>
  <si>
    <t>Penambahan Utang Bank</t>
  </si>
  <si>
    <t>Beban Emisi Saham</t>
  </si>
  <si>
    <t>Pembayaran Porsi Pokok Li...</t>
  </si>
  <si>
    <t>AMAN</t>
  </si>
  <si>
    <t>XIDX:AMAN</t>
  </si>
  <si>
    <t>Investasi Jangka Pendek</t>
  </si>
  <si>
    <t>Bagian Lancar Atas Liabi...</t>
  </si>
  <si>
    <t>Utang Pembiayaan Kons...</t>
  </si>
  <si>
    <t>Total Bagian Lancar At...</t>
  </si>
  <si>
    <t>Utang Dari Pihak Bere...</t>
  </si>
  <si>
    <t>Pembayaran Untuk:</t>
  </si>
  <si>
    <t>Pengembangan Tanah Dan B...</t>
  </si>
  <si>
    <t>Supplier</t>
  </si>
  <si>
    <t>Total Pembayaran Untuk:</t>
  </si>
  <si>
    <t>Pembayaran Bunga Pinjaman</t>
  </si>
  <si>
    <t>Pembayaran Untuk Pajak</t>
  </si>
  <si>
    <t>Pembayaran (Penerimaan) L...</t>
  </si>
  <si>
    <t>Perolehan Aset Lain-Lain</t>
  </si>
  <si>
    <t>Investasi Obligasi Jangka...</t>
  </si>
  <si>
    <t>Pelepasan Entitas Anak Da...</t>
  </si>
  <si>
    <t>Penerimaan Pinjaman Bank</t>
  </si>
  <si>
    <t>Pembayaran Pinjaman Bank</t>
  </si>
  <si>
    <t>Penerimaan Kepada Pihak B...</t>
  </si>
  <si>
    <t>04 Jul 24</t>
  </si>
  <si>
    <t>CARE</t>
  </si>
  <si>
    <t>XIDX:CARE</t>
  </si>
  <si>
    <t>Keuntungan Atas Penjualan...</t>
  </si>
  <si>
    <t>Wesel Bayar</t>
  </si>
  <si>
    <t>Utang Sukuk</t>
  </si>
  <si>
    <t>Pembayaran Kepada Pemasok...</t>
  </si>
  <si>
    <t>Pemasok Dan Beban Operas...</t>
  </si>
  <si>
    <t>Karyawan</t>
  </si>
  <si>
    <t>Lain-Lain</t>
  </si>
  <si>
    <t>Total Pembayaran Kepada...</t>
  </si>
  <si>
    <t>Pelepasan Entitas Anak</t>
  </si>
  <si>
    <t>Penerimaan Dari Pelepasan...</t>
  </si>
  <si>
    <t>Setoran Modal Dari Kepent...</t>
  </si>
  <si>
    <t>Pengembalian Uang Muka As...</t>
  </si>
  <si>
    <t>Penempatan Investasi Jang...</t>
  </si>
  <si>
    <t>Pencairan Investasi Jangk...</t>
  </si>
  <si>
    <t>Penempatan Kas Yang Dibat...</t>
  </si>
  <si>
    <t>Penarikan Kas Yang Dibata...</t>
  </si>
  <si>
    <t>Pembayaran Utang Entitas ...</t>
  </si>
  <si>
    <t>Penarikan Pinjaman Kepada...</t>
  </si>
  <si>
    <t>Pembayaran Pinjaman Kepad...</t>
  </si>
  <si>
    <t>Pembayaran Pinjaman Wesel...</t>
  </si>
  <si>
    <t>Penarikan Utang Sukuk</t>
  </si>
  <si>
    <t>Pembayaran Biaya Emisi We...</t>
  </si>
  <si>
    <t>Pembayaran Biaya Transaks...</t>
  </si>
  <si>
    <t>Denda Pelunasan Dipercepa...</t>
  </si>
  <si>
    <t>Pembayaran Uang Muka Biay...</t>
  </si>
  <si>
    <t>Pembayaran</t>
  </si>
  <si>
    <t>Penerimaan</t>
  </si>
  <si>
    <t>Total Pihak Berelasi</t>
  </si>
  <si>
    <t>Utang Bank Jangka Pendek</t>
  </si>
  <si>
    <t>Total Utang Bank Jangka...</t>
  </si>
  <si>
    <t>Utang Bank Jangka Panjang</t>
  </si>
  <si>
    <t>Kas Dan Setara Kas Entitas Anak...</t>
  </si>
  <si>
    <t>SAMF</t>
  </si>
  <si>
    <t>XIDX:SAMF</t>
  </si>
  <si>
    <t>Utang Pembiayaan</t>
  </si>
  <si>
    <t>Pembayaran Kas Pada Opera...</t>
  </si>
  <si>
    <t>Penerimaan Pendapatan Bun...</t>
  </si>
  <si>
    <t>Penerimaan Lainnya</t>
  </si>
  <si>
    <t>Dampak Penambahan Investa...</t>
  </si>
  <si>
    <t>Pelepasan Investasi Keuan...</t>
  </si>
  <si>
    <t>Penambahan Investasi Keua...</t>
  </si>
  <si>
    <t>Pelepasan Investasi Saham</t>
  </si>
  <si>
    <t>Pembayaran Tambahan Modal...</t>
  </si>
  <si>
    <t>Penerimaan Tambahan Modal...</t>
  </si>
  <si>
    <t>Emisi Saham</t>
  </si>
  <si>
    <t>Penerimaan Komponen Ekuit...</t>
  </si>
  <si>
    <t>Penerimaan Utang Pembiaya...</t>
  </si>
  <si>
    <t>Pembayaran Piutang Kepada...</t>
  </si>
  <si>
    <t>Pembayaran Kepada Utang P...</t>
  </si>
  <si>
    <t>Penerimaan Dari Utang Pih...</t>
  </si>
  <si>
    <t>29 Jun 26</t>
  </si>
  <si>
    <t>SBAT</t>
  </si>
  <si>
    <t>XIDX:SBAT</t>
  </si>
  <si>
    <t>Q3 2023</t>
  </si>
  <si>
    <t>Q2 2023</t>
  </si>
  <si>
    <t>Q1 2023</t>
  </si>
  <si>
    <t>Q4 2022</t>
  </si>
  <si>
    <t>2023</t>
  </si>
  <si>
    <t>Pembayaran Untuk Gaji Dan...</t>
  </si>
  <si>
    <t>Penerimaan Dari Pendapata...</t>
  </si>
  <si>
    <t>Penerimaan Klaim Asuransi</t>
  </si>
  <si>
    <t>Penerimaan Pengembalian P...</t>
  </si>
  <si>
    <t>Investasi Pada Saham</t>
  </si>
  <si>
    <t>Pembayaran Piutang Lain-L...</t>
  </si>
  <si>
    <t>Pembelian Aset Tetap</t>
  </si>
  <si>
    <t>Penambahan Modal Setor</t>
  </si>
  <si>
    <t>Pembayaran Biaya Penawara...</t>
  </si>
  <si>
    <t>Penerimaan Piutang Lain-L...</t>
  </si>
  <si>
    <t>Penerimaan Dari Pelaksana...</t>
  </si>
  <si>
    <t>Kas Dan Bank Entitas Anak Yang ...</t>
  </si>
  <si>
    <t>KBAG</t>
  </si>
  <si>
    <t>XIDX:KBAG</t>
  </si>
  <si>
    <t>Pembayaran Pajak Final</t>
  </si>
  <si>
    <t>Pembayaran Beban Operasio...</t>
  </si>
  <si>
    <t>Pembayaran Beban Bunga</t>
  </si>
  <si>
    <t>Pembayaran Beban Pajak Pe...</t>
  </si>
  <si>
    <t>Penerimaan Atas Pinjaman ...</t>
  </si>
  <si>
    <t>Pembayaran Atas Pinjaman ...</t>
  </si>
  <si>
    <t>Pembayaran Uang Muka Dan ...</t>
  </si>
  <si>
    <t>Pembayaran Biaya Perpanja...</t>
  </si>
  <si>
    <t>Pembayaran Surat Utang</t>
  </si>
  <si>
    <t>Penerimaan Surat Utang</t>
  </si>
  <si>
    <t>Peluanasan Utang Kepada P...</t>
  </si>
  <si>
    <t>Pembayaran Liabilitas Sew...</t>
  </si>
  <si>
    <t>Penerimaan Sehubungan Den...</t>
  </si>
  <si>
    <t>Penerimaan Utang Kepada P...</t>
  </si>
  <si>
    <t>Pembayaran Kepada Pihak K...</t>
  </si>
  <si>
    <t>Penerimaan Dari Pihak Ket...</t>
  </si>
  <si>
    <t>18 Jul 22</t>
  </si>
  <si>
    <t>CBMF</t>
  </si>
  <si>
    <t>XIDX:CBMF</t>
  </si>
  <si>
    <t>Pembayaran Kas Kepada Kar...</t>
  </si>
  <si>
    <t>Penerimaan Kas Dari Penge...</t>
  </si>
  <si>
    <t>Penerimaan Kas Dari Uang ...</t>
  </si>
  <si>
    <t>Uang Muka Penjualan Aktiv...</t>
  </si>
  <si>
    <t>Pembayaran Uang Muka Pele...</t>
  </si>
  <si>
    <t>Penerimaan Utang Bank</t>
  </si>
  <si>
    <t>Pembayaran Biaya Yang Mas...</t>
  </si>
  <si>
    <t>RONY</t>
  </si>
  <si>
    <t>XIDX:RONY</t>
  </si>
  <si>
    <t>Pendapatan Operasional La...</t>
  </si>
  <si>
    <t>Beban Operasional Lainnya</t>
  </si>
  <si>
    <t>Pembayaran Beban Bunga Da...</t>
  </si>
  <si>
    <t>Uang Muka Modal Kerja</t>
  </si>
  <si>
    <t>Pencairan Deposit Sewa</t>
  </si>
  <si>
    <t>Pembayaran Uang Jaminan</t>
  </si>
  <si>
    <t>Penerimaan Pinjaman Dari ...</t>
  </si>
  <si>
    <t>Pembayaran Untuk Pembiaya...</t>
  </si>
  <si>
    <t>Penerimaan Utang Pihak Be...</t>
  </si>
  <si>
    <t>Pembayaran Ke Pihak Berel...</t>
  </si>
  <si>
    <t>CSMI</t>
  </si>
  <si>
    <t>XIDX:CSMI</t>
  </si>
  <si>
    <t>Penerimaan Dari Penjualan...</t>
  </si>
  <si>
    <t>Nilai Buku Aset Tetap</t>
  </si>
  <si>
    <t>Penerimaan Utang Sewa Pem...</t>
  </si>
  <si>
    <t>Penambahan Penawaran Saha...</t>
  </si>
  <si>
    <t>BBSS</t>
  </si>
  <si>
    <t>XIDX:BBSS</t>
  </si>
  <si>
    <t>Penerimaan Kas Dari Pihak...</t>
  </si>
  <si>
    <t>Penerimaan Kas Dari Liabi...</t>
  </si>
  <si>
    <t>Penambahan (Pengembalian)...</t>
  </si>
  <si>
    <t>Pembayaran Utang Pihak Be...</t>
  </si>
  <si>
    <t>Pengembalian Piutang Piha...</t>
  </si>
  <si>
    <t>Penambahan Modal Disetor</t>
  </si>
  <si>
    <t>Divestasi</t>
  </si>
  <si>
    <t>Agio Saham</t>
  </si>
  <si>
    <t>Pengeluaran Biaya Emisi S...</t>
  </si>
  <si>
    <t>BHAT</t>
  </si>
  <si>
    <t>XIDX:BHAT</t>
  </si>
  <si>
    <t>Q2 2025</t>
  </si>
  <si>
    <t>Q1 2025</t>
  </si>
  <si>
    <t>Q4 2024</t>
  </si>
  <si>
    <t>2025</t>
  </si>
  <si>
    <t>Premi Bruto</t>
  </si>
  <si>
    <t>Premi Reasuransi</t>
  </si>
  <si>
    <t>Penurunan (Kenaikan) Prem...</t>
  </si>
  <si>
    <t>Hasil Investasi</t>
  </si>
  <si>
    <t>Beban Umum Dan Administr...</t>
  </si>
  <si>
    <t>Beban Akuisisi</t>
  </si>
  <si>
    <t>Total Investasi Jangka ...</t>
  </si>
  <si>
    <t>Piutang Premi</t>
  </si>
  <si>
    <t>Piutang Reasuransi</t>
  </si>
  <si>
    <t>Aset Reasuransi</t>
  </si>
  <si>
    <t>Utang Klaim</t>
  </si>
  <si>
    <t>Utang Reasuransi</t>
  </si>
  <si>
    <t>Total Utang Lain-Lain</t>
  </si>
  <si>
    <t>Surat Berharga Jangka Me...</t>
  </si>
  <si>
    <t>Liabilitas Kontrak Asura...</t>
  </si>
  <si>
    <t>Penerimaan Premi</t>
  </si>
  <si>
    <t>Penerimaan Klaim Reasuran...</t>
  </si>
  <si>
    <t>Penerimaan Lain-Lain</t>
  </si>
  <si>
    <t>Pembayaran Klaim</t>
  </si>
  <si>
    <t>Pembayaran Premi Reasuran...</t>
  </si>
  <si>
    <t>Pembayaran Beban Komisi</t>
  </si>
  <si>
    <t>Pembayaran Lain-Lain</t>
  </si>
  <si>
    <t>Pencairan Investasi</t>
  </si>
  <si>
    <t>Penerimaan Hasil Investas...</t>
  </si>
  <si>
    <t>Penempatan Investasi</t>
  </si>
  <si>
    <t>Perolehan Surat Promes</t>
  </si>
  <si>
    <t>Penerbitan Surat Utang Ja...</t>
  </si>
  <si>
    <t>Pembayaran Biaya Penerbit...</t>
  </si>
  <si>
    <t>Pemnbayaran Emisi Saham</t>
  </si>
  <si>
    <t>EPAC</t>
  </si>
  <si>
    <t>XIDX:EPAC</t>
  </si>
  <si>
    <t>Pinjaman Jangka Pende...</t>
  </si>
  <si>
    <t>Penerimaan Penghasilan Ke...</t>
  </si>
  <si>
    <t>Penerimaan Hasil Penjuala...</t>
  </si>
  <si>
    <t>Penurunan (Peningkatan) K...</t>
  </si>
  <si>
    <t>Kas Entitas Anak Yang Dia...</t>
  </si>
  <si>
    <t>Penerimaan Dari Ipo</t>
  </si>
  <si>
    <t>Penambahan Uang Muka Inve...</t>
  </si>
  <si>
    <t>Penerimaan Kas Lainnya Da...</t>
  </si>
  <si>
    <t>Pembayaran Pinjaman Dari ...</t>
  </si>
  <si>
    <t>UANG</t>
  </si>
  <si>
    <t>XIDX:UANG</t>
  </si>
  <si>
    <t>Aset Real Estat</t>
  </si>
  <si>
    <t>Utang Jangka Panj...</t>
  </si>
  <si>
    <t>Pembayaran Kepada:</t>
  </si>
  <si>
    <t>Pemasok</t>
  </si>
  <si>
    <t>Kegiatan Operasional Lain...</t>
  </si>
  <si>
    <t>Uang Muka Investasi</t>
  </si>
  <si>
    <t>Investasi Pada Entitas An...</t>
  </si>
  <si>
    <t>Pengurangan (Penambahan) ...</t>
  </si>
  <si>
    <t>Uang Muka Pembelian Aset ...</t>
  </si>
  <si>
    <t>Perolehan Aset Real Estat</t>
  </si>
  <si>
    <t>Pembayaran Utang Sewa</t>
  </si>
  <si>
    <t>Penerimaan Uang Muka Inve...</t>
  </si>
  <si>
    <t>Pembayaran Utang Bank Ja...</t>
  </si>
  <si>
    <t>Penerimaan Utang Bank Ja...</t>
  </si>
  <si>
    <t>Penurunan (Kenaikan) Piut...</t>
  </si>
  <si>
    <t>Penerimaan Utang Pemegang...</t>
  </si>
  <si>
    <t>Pembayaran Utang Lembaga ...</t>
  </si>
  <si>
    <t>Pembayarn Dividen</t>
  </si>
  <si>
    <t>Penerimaan Utang Titipan</t>
  </si>
  <si>
    <t>27 Jun 24</t>
  </si>
  <si>
    <t>PGUN</t>
  </si>
  <si>
    <t>XIDX:PGUN</t>
  </si>
  <si>
    <t>Q3 2026</t>
  </si>
  <si>
    <t>Tanaman Perkebunan</t>
  </si>
  <si>
    <t>Tanaman Telah Menghas...</t>
  </si>
  <si>
    <t>Tanaman Belum Menghas...</t>
  </si>
  <si>
    <t>Pembibitan</t>
  </si>
  <si>
    <t>Total Tanaman Perkebun...</t>
  </si>
  <si>
    <t>Pembayaran Untuk Pajak-Pa...</t>
  </si>
  <si>
    <t>Penerimaan Restitusi Paja...</t>
  </si>
  <si>
    <t>Penerimaan Kas Lainnya</t>
  </si>
  <si>
    <t>Pembayaran Operasi Lainny...</t>
  </si>
  <si>
    <t>Pembayaran Untuk Peroleha...</t>
  </si>
  <si>
    <t>Penerimaan Piutang Plasma</t>
  </si>
  <si>
    <t>Penerimaan Dari Pemberian...</t>
  </si>
  <si>
    <t>Pemberian Pinjaman Kepada...</t>
  </si>
  <si>
    <t>Pembayaran Sewa Pembiayaa...</t>
  </si>
  <si>
    <t>Penambahan Modal Melalui ...</t>
  </si>
  <si>
    <t>Biaya Emisi</t>
  </si>
  <si>
    <t>Penerimaan Pembayaran Piu...</t>
  </si>
  <si>
    <t>Pembayaran Dividen Dari A...</t>
  </si>
  <si>
    <t>04 Jun 26</t>
  </si>
  <si>
    <t>SOFA</t>
  </si>
  <si>
    <t>XIDX:SOFA</t>
  </si>
  <si>
    <t>Total Tambahan Modal D...</t>
  </si>
  <si>
    <t>Pembayaran Untuk Beban Us...</t>
  </si>
  <si>
    <t>Pembayaran Karyawan</t>
  </si>
  <si>
    <t>Penerimaan Penjualan Aset...</t>
  </si>
  <si>
    <t>Perolehan Aset Takberwuju...</t>
  </si>
  <si>
    <t>Agio Waran</t>
  </si>
  <si>
    <t>PPGL</t>
  </si>
  <si>
    <t>XIDX:PPGL</t>
  </si>
  <si>
    <t>Beban Usaha</t>
  </si>
  <si>
    <t>Pembayaran Kas Kepada:</t>
  </si>
  <si>
    <t>Operasional Lainnya</t>
  </si>
  <si>
    <t>Total Pembayaran Kas Ke...</t>
  </si>
  <si>
    <t>Pembayaran Beban Pajak</t>
  </si>
  <si>
    <t>Penghasilan Klaim Asurans...</t>
  </si>
  <si>
    <t>Penerimaan (Penempatan) D...</t>
  </si>
  <si>
    <t>Penjualan Kembali Portofo...</t>
  </si>
  <si>
    <t>Hasil Penjualan Properti ...</t>
  </si>
  <si>
    <t>Kenaikan Piutang Pemegang...</t>
  </si>
  <si>
    <t>Aset Lain-Lain</t>
  </si>
  <si>
    <t>Penempatan Portofolio Efe...</t>
  </si>
  <si>
    <t>Investasi Saham</t>
  </si>
  <si>
    <t>Perolehan Dari Penawaran ...</t>
  </si>
  <si>
    <t>Penambahan Liabilitas Sew...</t>
  </si>
  <si>
    <t>Penempatan Deposito Yang ...</t>
  </si>
  <si>
    <t>Penerimaan Utang Ke Lemba...</t>
  </si>
  <si>
    <t>Pembayaran Utang Ke Lemba...</t>
  </si>
  <si>
    <t>Pembayaran Utang Dividen</t>
  </si>
  <si>
    <t>Penerimaan Utang Lainnya</t>
  </si>
  <si>
    <t>Pembayaran Dividen Dari E...</t>
  </si>
  <si>
    <t>Penurunan Modal Oleh Kepe...</t>
  </si>
  <si>
    <t>02 Jun 26</t>
  </si>
  <si>
    <t>TOYS</t>
  </si>
  <si>
    <t>XIDX:TOYS</t>
  </si>
  <si>
    <t>Q4 2023</t>
  </si>
  <si>
    <t>Kenaikan Modal Saham</t>
  </si>
  <si>
    <t>Pembayaran Pembiayaan</t>
  </si>
  <si>
    <t>SGER</t>
  </si>
  <si>
    <t>XIDX:SGER</t>
  </si>
  <si>
    <t>Aset Eksplorasi Dan Eval...</t>
  </si>
  <si>
    <t>Properti Pertambangan</t>
  </si>
  <si>
    <t>Utang Obligasi</t>
  </si>
  <si>
    <t>Perolehan Aset Tak Berwuj...</t>
  </si>
  <si>
    <t>Penempatan Aset Keuangan ...</t>
  </si>
  <si>
    <t>Pengeluaran Untuk Propert...</t>
  </si>
  <si>
    <t>Penambahan Aset Eksploras...</t>
  </si>
  <si>
    <t>Akuisisi Kepentingan Non-...</t>
  </si>
  <si>
    <t>Pembayaran Uang Muka Proy...</t>
  </si>
  <si>
    <t>Pembayaran Untuk Utang Ba...</t>
  </si>
  <si>
    <t>Kenaikan Utang Pembiayaan</t>
  </si>
  <si>
    <t>Penurunan Utang Pembiayaa...</t>
  </si>
  <si>
    <t>Obligasi</t>
  </si>
  <si>
    <t>Setoran Modal Kepentingan...</t>
  </si>
  <si>
    <t>Perolehan Dari Peningkata...</t>
  </si>
  <si>
    <t>Pembayaran Untuk Utang Pi...</t>
  </si>
  <si>
    <t>Penurunan Kas Dan Bank Dari Pel...</t>
  </si>
  <si>
    <t>16 May 25</t>
  </si>
  <si>
    <t>TRJA</t>
  </si>
  <si>
    <t>XIDX:TRJA</t>
  </si>
  <si>
    <t>Pembayaran Untuk Operasi ...</t>
  </si>
  <si>
    <t>Penerimaan Kas Dari Klaim...</t>
  </si>
  <si>
    <t>Penerimaan Kas Dari Lain-...</t>
  </si>
  <si>
    <t>Hasil Penjualan Aset Hak ...</t>
  </si>
  <si>
    <t>Perolehan Aset Tetap Lain...</t>
  </si>
  <si>
    <t>Perolehan Investasi Lain-...</t>
  </si>
  <si>
    <t>Perolehan Aset Lancar Lai...</t>
  </si>
  <si>
    <t>Penerimaan Dari Utang Ba...</t>
  </si>
  <si>
    <t>Penerimaan Utang Dari Pih...</t>
  </si>
  <si>
    <t>Pembayaran Dividen Kepada...</t>
  </si>
  <si>
    <t>Pembayaran Utang Oleh Pem...</t>
  </si>
  <si>
    <t>Penambahan Setoran Modal</t>
  </si>
  <si>
    <t>Pembayaran Utang Pihak Ke...</t>
  </si>
  <si>
    <t>Pembayaran Porsi Pokok L...</t>
  </si>
  <si>
    <t>06 Jul 23</t>
  </si>
  <si>
    <t>PNGO</t>
  </si>
  <si>
    <t>XIDX:PNGO</t>
  </si>
  <si>
    <t>Pendapatan Bunga</t>
  </si>
  <si>
    <t>Pembayaran Kepada Pemerin...</t>
  </si>
  <si>
    <t>Penambahan Tanaman Perkeb...</t>
  </si>
  <si>
    <t>Penambahan Piutang Plasma</t>
  </si>
  <si>
    <t>Uang Muka Pembelian Aset</t>
  </si>
  <si>
    <t>Penerimaan Dari Setoran M...</t>
  </si>
  <si>
    <t>Penambahan Modal (Ipo)</t>
  </si>
  <si>
    <t>Penambahan Modal Entitas ...</t>
  </si>
  <si>
    <t>15 Jan 26</t>
  </si>
  <si>
    <t>SCNP</t>
  </si>
  <si>
    <t>XIDX:SCNP</t>
  </si>
  <si>
    <t>Beban Penyusutan</t>
  </si>
  <si>
    <t>Penerimaan Royalti Fees K...</t>
  </si>
  <si>
    <t>Pembayaran Imbalan Kerja</t>
  </si>
  <si>
    <t>Hasil Pelepasan Entitas A...</t>
  </si>
  <si>
    <t>Hasil Penjualan Aset Tak ...</t>
  </si>
  <si>
    <t>Perolehan Properti Invest...</t>
  </si>
  <si>
    <t>Penerbitan Saham</t>
  </si>
  <si>
    <t>Penerbitan Saham Dari Non...</t>
  </si>
  <si>
    <t>Penurunan Modal Disetor</t>
  </si>
  <si>
    <t>Peningkatan Modal Disetor</t>
  </si>
  <si>
    <t>Perubahan Pada Kas Yang D...</t>
  </si>
  <si>
    <t>Pembelian Kembali Saham T...</t>
  </si>
  <si>
    <t>Entitas Anak Yang Dilepas...</t>
  </si>
  <si>
    <t>Total Kas Dan Setara Kas Awal...</t>
  </si>
  <si>
    <t>19 Jun 26</t>
  </si>
  <si>
    <t>BBSI</t>
  </si>
  <si>
    <t>XIDX:BBSI</t>
  </si>
  <si>
    <t>Beban Bunga</t>
  </si>
  <si>
    <t>Total Beban Pokok Penjualan...</t>
  </si>
  <si>
    <t>Provisi Dan Komisi Lainn...</t>
  </si>
  <si>
    <t>Penerimaan Kembali Aset ...</t>
  </si>
  <si>
    <t>Total Pendapatan Operas...</t>
  </si>
  <si>
    <t>Beban Tenaga Kerja</t>
  </si>
  <si>
    <t>Beban Penyisihan Kerugia...</t>
  </si>
  <si>
    <t>Total Beban Operasional...</t>
  </si>
  <si>
    <t>Pendapatan Non-Operasiona...</t>
  </si>
  <si>
    <t>Beban Non-Operasional</t>
  </si>
  <si>
    <t>Penempatan Pada Bank Indo...</t>
  </si>
  <si>
    <t>Total Penempatan Pada B...</t>
  </si>
  <si>
    <t>Pinjaman Yang Diberikan</t>
  </si>
  <si>
    <t>Total Pinjaman Yang Dib...</t>
  </si>
  <si>
    <t>Liabilitas Segera</t>
  </si>
  <si>
    <t>Total Liabilitas Seger...</t>
  </si>
  <si>
    <t>Simpanan Nasabah</t>
  </si>
  <si>
    <t>Total Deposito Berj...</t>
  </si>
  <si>
    <t>Total Simpanan Nasabah</t>
  </si>
  <si>
    <t>Simpanan Dari Bank Lain</t>
  </si>
  <si>
    <t>Liabilitas Pajak Tangguh...</t>
  </si>
  <si>
    <t>Pendapatan Bunga Yang Dit...</t>
  </si>
  <si>
    <t>Pendapatan Non Operasi - ...</t>
  </si>
  <si>
    <t>Beban Non Operasi - Bersi...</t>
  </si>
  <si>
    <t>Penurunan (Kenaikan) Atas...</t>
  </si>
  <si>
    <t>Surat-Surat Berharga</t>
  </si>
  <si>
    <t>Efek-Efek</t>
  </si>
  <si>
    <t>Kredit Yang Diberikan</t>
  </si>
  <si>
    <t>Total Penurunan (Kenaik...</t>
  </si>
  <si>
    <t>Kenaikan (Penurunan) Atas...</t>
  </si>
  <si>
    <t>Simpanan Dari Nasabah</t>
  </si>
  <si>
    <t>Kenaikan (Penurunan) Dep...</t>
  </si>
  <si>
    <t>Liabilitas Lain-Lain</t>
  </si>
  <si>
    <t>Total Kenaikan (Penurun...</t>
  </si>
  <si>
    <t>Penjualan Aset Tidak Lanc...</t>
  </si>
  <si>
    <t>Pembelian Aset Takberwuju...</t>
  </si>
  <si>
    <t>Pembelian Program Kompute...</t>
  </si>
  <si>
    <t>Pembayaran Pokok Liabilit...</t>
  </si>
  <si>
    <t>NPL - Gross</t>
  </si>
  <si>
    <t>NPL - Coverage</t>
  </si>
  <si>
    <t>Capital Adequacy Ratio</t>
  </si>
  <si>
    <t>Loan to Deposit Ratio</t>
  </si>
  <si>
    <t>CASA Ratio</t>
  </si>
  <si>
    <t>Cost of Credit</t>
  </si>
  <si>
    <t>Net Interest Margin (NIM)</t>
  </si>
  <si>
    <t>KMDS</t>
  </si>
  <si>
    <t>XIDX:KMDS</t>
  </si>
  <si>
    <t>Penerimaan Dari Aktivitas...</t>
  </si>
  <si>
    <t>Penjualan Aset Hak Guna</t>
  </si>
  <si>
    <t>Pembelian Aset Hak Guna</t>
  </si>
  <si>
    <t>Penerimaan Dividen</t>
  </si>
  <si>
    <t>Pembayaran Untuk Pihak La...</t>
  </si>
  <si>
    <t>Penerimaan (Pembayaran Un...</t>
  </si>
  <si>
    <t>Pembayaran Bunga Sewa Pem...</t>
  </si>
  <si>
    <t>Penerimaan Bunga Pinjaman...</t>
  </si>
  <si>
    <t>Pembagian Dividen</t>
  </si>
  <si>
    <t>PURI</t>
  </si>
  <si>
    <t>XIDX:PURI</t>
  </si>
  <si>
    <t>Pinjaman Jangka Panja...</t>
  </si>
  <si>
    <t>Total Pinjaman Jang...</t>
  </si>
  <si>
    <t>Pembayaran Kas Operasiona...</t>
  </si>
  <si>
    <t>Investasi Pada Perusahaan...</t>
  </si>
  <si>
    <t>Pelepasan Aset Tersedia U...</t>
  </si>
  <si>
    <t>Penerimaan (Pembayaran( P...</t>
  </si>
  <si>
    <t>08 Jul 22</t>
  </si>
  <si>
    <t>SOHO</t>
  </si>
  <si>
    <t>XIDX:SOHO</t>
  </si>
  <si>
    <t>Beban Penelitian Dan Peng...</t>
  </si>
  <si>
    <t>Pembayaran Kas Untuk Gaji...</t>
  </si>
  <si>
    <t>Penerimaan Kas Untuk Kegi...</t>
  </si>
  <si>
    <t>Penerimaan Kas Untuk Pene...</t>
  </si>
  <si>
    <t>Penerimaan Dividen Kas</t>
  </si>
  <si>
    <t>Penerimaan Atas Penjualan...</t>
  </si>
  <si>
    <t>Penurunan Pada Uang Muka ...</t>
  </si>
  <si>
    <t>Penerimaan Atas Surat Uta...</t>
  </si>
  <si>
    <t>Perolehan Surat Utang Pem...</t>
  </si>
  <si>
    <t>Perolehan Aset Guna Usaha</t>
  </si>
  <si>
    <t>Hasil Penjualan Aset Tida...</t>
  </si>
  <si>
    <t>Perolehan Kepemilikan Ent...</t>
  </si>
  <si>
    <t>Kenaikan Pada Uang Muka P...</t>
  </si>
  <si>
    <t>Pembayaran Kembali Obliga...</t>
  </si>
  <si>
    <t>Penerbitan Saham - Pencat...</t>
  </si>
  <si>
    <t>Penerbitan Saham - Konver...</t>
  </si>
  <si>
    <t>Penerbitan Saham - Mip</t>
  </si>
  <si>
    <t>Pembayaran Dividen Tunai ...</t>
  </si>
  <si>
    <t>HOMI</t>
  </si>
  <si>
    <t>XIDX:HOMI</t>
  </si>
  <si>
    <t>Total Aset Tetap</t>
  </si>
  <si>
    <t>Pembayaran Kas Kepada Keg...</t>
  </si>
  <si>
    <t>Penerimaan Pendapatan Keu...</t>
  </si>
  <si>
    <t>Pembayaran Biaya Keuangan</t>
  </si>
  <si>
    <t>Pembayaran Uang Muka Pero...</t>
  </si>
  <si>
    <t>Penerimaan Dari Hasil Pen...</t>
  </si>
  <si>
    <t>Setoran Modal</t>
  </si>
  <si>
    <t>Penurunan (Peningkatan) P...</t>
  </si>
  <si>
    <t>Setoran Modal Entitas Ana...</t>
  </si>
  <si>
    <t>ROCK</t>
  </si>
  <si>
    <t>XIDX:ROCK</t>
  </si>
  <si>
    <t>Penerimaan Atas Pengembal...</t>
  </si>
  <si>
    <t>Penambahan Investasi Pada...</t>
  </si>
  <si>
    <t>Perolehan Proyek Dalam Pe...</t>
  </si>
  <si>
    <t>Pencairan (Penempatan) Ua...</t>
  </si>
  <si>
    <t>Penambahan Uang Muka Jang...</t>
  </si>
  <si>
    <t>Penerimaan Dari Efek Pena...</t>
  </si>
  <si>
    <t>Agio Saham Sebagai Efek D...</t>
  </si>
  <si>
    <t>Penerimaan Dari Kepenting...</t>
  </si>
  <si>
    <t>Penerimaan Pihak Ketiga</t>
  </si>
  <si>
    <t>Pembayaran Ke Pihak Ketig...</t>
  </si>
  <si>
    <t>ENZO</t>
  </si>
  <si>
    <t>XIDX:ENZO</t>
  </si>
  <si>
    <t>Obligasi Pemerintah</t>
  </si>
  <si>
    <t>Hewan Ternak Produksi - ...</t>
  </si>
  <si>
    <t>Pengeluaran Kas Kepada Pe...</t>
  </si>
  <si>
    <t>Beban Operasi Lain</t>
  </si>
  <si>
    <t>Total Pengeluaran Kas K...</t>
  </si>
  <si>
    <t>Pembayaran Atas:</t>
  </si>
  <si>
    <t>Pajak Penghasilan</t>
  </si>
  <si>
    <t>Total Pembayaran Atas:</t>
  </si>
  <si>
    <t>Uang Muka Pembelian Kanto...</t>
  </si>
  <si>
    <t>Uang Muka Kontraktor</t>
  </si>
  <si>
    <t>Pembatalan Uang Muka Kont...</t>
  </si>
  <si>
    <t>Uang Muka Pembelian Tanah</t>
  </si>
  <si>
    <t>Penambahan Investasi Atas...</t>
  </si>
  <si>
    <t>Penerimaan Kas Dari Penye...</t>
  </si>
  <si>
    <t>Hasil Penjualan Hewan Ter...</t>
  </si>
  <si>
    <t>Kas Yang Diperoleh Saat K...</t>
  </si>
  <si>
    <t>Penyertaan Saham</t>
  </si>
  <si>
    <t>Penerimaan Dari Eksekusi ...</t>
  </si>
  <si>
    <t>Penurunan Piutang Pihak B...</t>
  </si>
  <si>
    <t>Pembayaran Piutang Pihak ...</t>
  </si>
  <si>
    <t>Penerimaan Setoran Agio S...</t>
  </si>
  <si>
    <t>Penerimaan Dari Obligasi ...</t>
  </si>
  <si>
    <t>Pembayaran Pinjaman Jangk...</t>
  </si>
  <si>
    <t>Utang Obligasi - Bersih</t>
  </si>
  <si>
    <t>Total Pembayaran Pinjam...</t>
  </si>
  <si>
    <t>Setoran Modal Saham Dari ...</t>
  </si>
  <si>
    <t>Penerimaan (Penurunan) Neto Pin...</t>
  </si>
  <si>
    <t>PLAN</t>
  </si>
  <si>
    <t>XIDX:PLAN</t>
  </si>
  <si>
    <t>Total Pihak Berelas...</t>
  </si>
  <si>
    <t>Pembayaran Kas Kepada Pe...</t>
  </si>
  <si>
    <t>Pembayaran Beban Operasi...</t>
  </si>
  <si>
    <t>Penerimaan Pengasilan Keu...</t>
  </si>
  <si>
    <t>Penerimaan (Penambahan) P...</t>
  </si>
  <si>
    <t>Penerimaan Atas Agio Saha...</t>
  </si>
  <si>
    <t>PTDU</t>
  </si>
  <si>
    <t>XIDX:PTDU</t>
  </si>
  <si>
    <t>Total Piutang Retensi</t>
  </si>
  <si>
    <t>Utang Pembelian A...</t>
  </si>
  <si>
    <t>Penempatan Investasi Pada...</t>
  </si>
  <si>
    <t>Penerimaan Uang Muka Seto...</t>
  </si>
  <si>
    <t>Pembayaran Utang Kepada P...</t>
  </si>
  <si>
    <t>Pengembalian Investasi Pa...</t>
  </si>
  <si>
    <t>ATAP</t>
  </si>
  <si>
    <t>XIDX:ATAP</t>
  </si>
  <si>
    <t>Pembayaran Untuk Pengemba...</t>
  </si>
  <si>
    <t>Kenaikan (Penurunan) Aset...</t>
  </si>
  <si>
    <t>Pembayaran Dividen Tunai</t>
  </si>
  <si>
    <t>Penerimaan Dana Hasil Ipo</t>
  </si>
  <si>
    <t>Penerimaan Pinjaman Pihak...</t>
  </si>
  <si>
    <t>11 Jul 23</t>
  </si>
  <si>
    <t>VICI</t>
  </si>
  <si>
    <t>XIDX:VICI</t>
  </si>
  <si>
    <t>12M 2017</t>
  </si>
  <si>
    <t>Penerimaan Dari:</t>
  </si>
  <si>
    <t>Penghasilan Bunga</t>
  </si>
  <si>
    <t>Penghasilan Lainnya</t>
  </si>
  <si>
    <t>Restitusi Pajak Penghasi...</t>
  </si>
  <si>
    <t>Total Penerimaan Dari:</t>
  </si>
  <si>
    <t>Lainnya</t>
  </si>
  <si>
    <t>Perolehan Aset Tetap Dan ...</t>
  </si>
  <si>
    <t>Pembelian Perangkat Lunak</t>
  </si>
  <si>
    <t>Pencairan (Penempatan) De...</t>
  </si>
  <si>
    <t>Perolehan Merek Dagang</t>
  </si>
  <si>
    <t>Penambaan Properti Invest...</t>
  </si>
  <si>
    <t>Penambahan Uang Muka Mere...</t>
  </si>
  <si>
    <t>Pembayaran Provisi Utang ...</t>
  </si>
  <si>
    <t>09 Jun 26</t>
  </si>
  <si>
    <t>PMMP</t>
  </si>
  <si>
    <t>XIDX:PMMP</t>
  </si>
  <si>
    <t>Proforma Laba Bersih Dari Trans...</t>
  </si>
  <si>
    <t>Penerimaan Kas Dari Tagi...</t>
  </si>
  <si>
    <t>Penerbitan Saham Baru Seh...</t>
  </si>
  <si>
    <t>Penurunan (Penambahan) Ka...</t>
  </si>
  <si>
    <t>Pembayaran Kas Pinjaman B...</t>
  </si>
  <si>
    <t>Pembayaran Kas Utang Pemb...</t>
  </si>
  <si>
    <t>Penerimaan Kas Dari Penam...</t>
  </si>
  <si>
    <t>08 Sep 21</t>
  </si>
  <si>
    <t>WIFI</t>
  </si>
  <si>
    <t>XIDX:WIFI</t>
  </si>
  <si>
    <t>Dana Yang Dibatasi Penggu...</t>
  </si>
  <si>
    <t>Pembayaran Uang Muka Peny...</t>
  </si>
  <si>
    <t>Pembayaran (Penambahan) P...</t>
  </si>
  <si>
    <t>Pembayaran Uang Muka Aset...</t>
  </si>
  <si>
    <t>Perolehan Entitas Anak</t>
  </si>
  <si>
    <t>Penjualan Saham Entitas A...</t>
  </si>
  <si>
    <t>Penerimaan Dari Konversi ...</t>
  </si>
  <si>
    <t>Investasi Ke Entitas Anak</t>
  </si>
  <si>
    <t>Penerimaan Pinjaman Jangk...</t>
  </si>
  <si>
    <t>Penerimaan Dari Obligasi</t>
  </si>
  <si>
    <t>Pembayaran Obligasi</t>
  </si>
  <si>
    <t>Biaya Emisi Dari Obligasi</t>
  </si>
  <si>
    <t>Penerimaan Dari Sukuk</t>
  </si>
  <si>
    <t>Pembayaran Emisi Saham</t>
  </si>
  <si>
    <t>Penerimaan Dari Pmthmetd</t>
  </si>
  <si>
    <t>Setoran Modal Oleh Kepent...</t>
  </si>
  <si>
    <t>Penerimaan Pinjaman</t>
  </si>
  <si>
    <t>Pembayaran Pinjaman</t>
  </si>
  <si>
    <t>Penerimaan Pinjaman Lainn...</t>
  </si>
  <si>
    <t>Forward PE Ratio</t>
  </si>
  <si>
    <t>PEG (Forward)</t>
  </si>
  <si>
    <t>09 Jul 26</t>
  </si>
  <si>
    <t>FAPA</t>
  </si>
  <si>
    <t>XIDX:FAPA</t>
  </si>
  <si>
    <t>Pendapatan Bunga Deposito...</t>
  </si>
  <si>
    <t>Pembayaran Aktivitas Oper...</t>
  </si>
  <si>
    <t>Penambahan Piutang Perkeb...</t>
  </si>
  <si>
    <t>Penambahan Proyek Perkebu...</t>
  </si>
  <si>
    <t>Penambahan Tanaman Belum ...</t>
  </si>
  <si>
    <t>Penerimaan Setoran Pemesa...</t>
  </si>
  <si>
    <t>Dampak Penurunan Nilai No...</t>
  </si>
  <si>
    <t>Dampak Dari Restrukturisa...</t>
  </si>
  <si>
    <t>Pembayaran Bunga Utang Ba...</t>
  </si>
  <si>
    <t>Pembayaran Bunga Liabilit...</t>
  </si>
  <si>
    <t>Perolehan Sewa Pembiayaan</t>
  </si>
  <si>
    <t>Penerbitan Saham Dengan P...</t>
  </si>
  <si>
    <t>Pembayaran Pembelian Saha...</t>
  </si>
  <si>
    <t>Penerimaan (Pengeluaran) ...</t>
  </si>
  <si>
    <t>DCII</t>
  </si>
  <si>
    <t>XIDX:DCII</t>
  </si>
  <si>
    <t>Penerimaan Dari Restitusi...</t>
  </si>
  <si>
    <t>Penambahan Pembelian Aset...</t>
  </si>
  <si>
    <t>Deposito Berjangka Yang J...</t>
  </si>
  <si>
    <t>KETR</t>
  </si>
  <si>
    <t>XIDX:KETR</t>
  </si>
  <si>
    <t>Total Tagihan Bruto Ke...</t>
  </si>
  <si>
    <t>Pembayaran Bunga Dan Beba...</t>
  </si>
  <si>
    <t>Uang Muka Aset Dalam Peny...</t>
  </si>
  <si>
    <t>Perolehan Aset Dalam Peny...</t>
  </si>
  <si>
    <t>Penempatan Deposito Berja...</t>
  </si>
  <si>
    <t>Pencairan Deposito Berjan...</t>
  </si>
  <si>
    <t>Penerimaan Utang Obligasi</t>
  </si>
  <si>
    <t>Pembayaran Utang Obligasi</t>
  </si>
  <si>
    <t>Penerimaan Pinjaman Lain-...</t>
  </si>
  <si>
    <t>Pembayaran Pinjaman Lain-...</t>
  </si>
  <si>
    <t>Penerimaan Pinjaman Lemba...</t>
  </si>
  <si>
    <t>Pembayaran Pinjaman Lemba...</t>
  </si>
  <si>
    <t>Penambahan Utang Pembiaya...</t>
  </si>
  <si>
    <t>Penerimaan Liabilitas Sew...</t>
  </si>
  <si>
    <t>DGNS</t>
  </si>
  <si>
    <t>XIDX:DGNS</t>
  </si>
  <si>
    <t>Pembayaran Biaya Bunga</t>
  </si>
  <si>
    <t>Penerimaan Pembayaran Ata...</t>
  </si>
  <si>
    <t>Penempatan Uang Muka Inve...</t>
  </si>
  <si>
    <t>Peningkatan Aset Keuangan...</t>
  </si>
  <si>
    <t>Penerimaan Utang Pembelia...</t>
  </si>
  <si>
    <t>Penerbitan Modal Saham</t>
  </si>
  <si>
    <t>Penerimaan Modal Saham Me...</t>
  </si>
  <si>
    <t>Penerimaan Hasil Penerbit...</t>
  </si>
  <si>
    <t>06 Aug 21</t>
  </si>
  <si>
    <t>UFOE</t>
  </si>
  <si>
    <t>XIDX:UFOE</t>
  </si>
  <si>
    <t>Penerimaan Bunga Bersih</t>
  </si>
  <si>
    <t>Penambahan Aset Lain - La...</t>
  </si>
  <si>
    <t>Penurunan Aset Lain - Lai...</t>
  </si>
  <si>
    <t>Investasi Kepada Entitas ...</t>
  </si>
  <si>
    <t>Deviden Dari Entitas Anak</t>
  </si>
  <si>
    <t>Aset Hak Guna</t>
  </si>
  <si>
    <t>Aset Tidak Lancar Lainnya</t>
  </si>
  <si>
    <t>08 Jul 24</t>
  </si>
  <si>
    <t>BANK</t>
  </si>
  <si>
    <t>XIDX:BANK</t>
  </si>
  <si>
    <t>Giro Pada Bank Indonesia</t>
  </si>
  <si>
    <t>Surat Berharga Yang Dite...</t>
  </si>
  <si>
    <t>Liabilitas Akseptasi</t>
  </si>
  <si>
    <t>Dana Syirkah Temporer</t>
  </si>
  <si>
    <t>Total Dana Syirkah Tem...</t>
  </si>
  <si>
    <t>Penerimaan Keuntungan Mur...</t>
  </si>
  <si>
    <t>Penerimaan Ijarah</t>
  </si>
  <si>
    <t>Penerimaan Operasi Lainny...</t>
  </si>
  <si>
    <t>Penerimaan Dari Piutang Y...</t>
  </si>
  <si>
    <t>Penerimaan Dari Pembiayaa...</t>
  </si>
  <si>
    <t>Pembayaran Bagi Hasil Dan...</t>
  </si>
  <si>
    <t>(Pembayaran) Penerimaan P...</t>
  </si>
  <si>
    <t>Penerimaan Non Operasiona...</t>
  </si>
  <si>
    <t>Perubahan Dalam Aset Dan ...</t>
  </si>
  <si>
    <t>Kenaikan (Penurunan) Ase...</t>
  </si>
  <si>
    <t>Piutang Murabahah</t>
  </si>
  <si>
    <t>Pinjaman Qardh</t>
  </si>
  <si>
    <t>Pembiayaan Musyarakah</t>
  </si>
  <si>
    <t>Pembiayaan Mudharabah</t>
  </si>
  <si>
    <t>Piutang Ijarah</t>
  </si>
  <si>
    <t>Aset Ijarah</t>
  </si>
  <si>
    <t>Total Kenaikan (Penuru...</t>
  </si>
  <si>
    <t>Kenaikan (Penurunan) Lia...</t>
  </si>
  <si>
    <t>Liabilitas Kepada Ban...</t>
  </si>
  <si>
    <t>Surat Berharga Yang D...</t>
  </si>
  <si>
    <t>Simpanan Wadiah Nasab...</t>
  </si>
  <si>
    <t>Simpanan Dari Bank La...</t>
  </si>
  <si>
    <t>Tabungan Mudharabah</t>
  </si>
  <si>
    <t>Deposito Mudharabah</t>
  </si>
  <si>
    <t>Tabungan Mudharabah B...</t>
  </si>
  <si>
    <t>Deposito Mudharabah B...</t>
  </si>
  <si>
    <t>Kenaikan (Penurunan) ...</t>
  </si>
  <si>
    <t>Total Perubahan Dalam A...</t>
  </si>
  <si>
    <t>Penerimaan (Penempatan) S...</t>
  </si>
  <si>
    <t>Penerimaan Dari Investasi...</t>
  </si>
  <si>
    <t>Perolehan Investasi Dalam...</t>
  </si>
  <si>
    <t>Penerimaan (Perolehan) Da...</t>
  </si>
  <si>
    <t>Perolehan Perangkat Lunak</t>
  </si>
  <si>
    <t>Penerimaan Modal Dari Hme...</t>
  </si>
  <si>
    <t>Penerimaan Modal Dari Pmt...</t>
  </si>
  <si>
    <t>Penerimaan Modal Dari Pem...</t>
  </si>
  <si>
    <t>Keuntungan Komprehensif L...</t>
  </si>
  <si>
    <t>Pembayaran Kas Lainnya</t>
  </si>
  <si>
    <t>Pembayaran Pinjaman Yang ...</t>
  </si>
  <si>
    <t>NPF - Gross</t>
  </si>
  <si>
    <t>NPF - Coverage</t>
  </si>
  <si>
    <t>Financing to Deposit Ratio</t>
  </si>
  <si>
    <t>WMUU</t>
  </si>
  <si>
    <t>XIDX:WMUU</t>
  </si>
  <si>
    <t>2024</t>
  </si>
  <si>
    <t>2022</t>
  </si>
  <si>
    <t>2021</t>
  </si>
  <si>
    <t>2020</t>
  </si>
  <si>
    <t>2019</t>
  </si>
  <si>
    <t>24 Jun 22</t>
  </si>
  <si>
    <t>EDGE</t>
  </si>
  <si>
    <t>XIDX:EDGE</t>
  </si>
  <si>
    <t>Operasi Yang Dihentikan</t>
  </si>
  <si>
    <t>Liabilitas Derivatif</t>
  </si>
  <si>
    <t>Pengembalian Pajak Pengha...</t>
  </si>
  <si>
    <t>Pembayaran Bunga Atas Lia...</t>
  </si>
  <si>
    <t>Penerimaan Dari Peningkat...</t>
  </si>
  <si>
    <t>Penempatan Uang Jaminan</t>
  </si>
  <si>
    <t>Penerimaan Atas Likuidasi...</t>
  </si>
  <si>
    <t>Kenaikan Dana Yang Dibata...</t>
  </si>
  <si>
    <t>Penurunan Dana Yang Dibat...</t>
  </si>
  <si>
    <t>Kenaikan Uang Muka Pembel...</t>
  </si>
  <si>
    <t>Hasil Penjualan Investasi...</t>
  </si>
  <si>
    <t>Penurunan (Kenaikan) Aset...</t>
  </si>
  <si>
    <t>Penambahan (Pengurangan) ...</t>
  </si>
  <si>
    <t>Setoran Modal Pihak Non-P...</t>
  </si>
  <si>
    <t>Pengurangan Bagian Kepent...</t>
  </si>
  <si>
    <t>Pembayaran Dividen Ke Pih...</t>
  </si>
  <si>
    <t>Efek Dekonsolidasi Entitas Anak</t>
  </si>
  <si>
    <t>Dampak Perubahan Selisih Kurs P...</t>
  </si>
  <si>
    <t>UNIQ</t>
  </si>
  <si>
    <t>XIDX:UNIQ</t>
  </si>
  <si>
    <t>Penerimaan Klaim Pengemba...</t>
  </si>
  <si>
    <t>Kenaikan Jaminan</t>
  </si>
  <si>
    <t>Penawaran Umum Perdana</t>
  </si>
  <si>
    <t>Penerimaan Pinjaman Opsi ...</t>
  </si>
  <si>
    <t>05 Jul 24</t>
  </si>
  <si>
    <t>BEBS</t>
  </si>
  <si>
    <t>XIDX:BEBS</t>
  </si>
  <si>
    <t>Q3 2024</t>
  </si>
  <si>
    <t>Q2 2024</t>
  </si>
  <si>
    <t>Q1 2024</t>
  </si>
  <si>
    <t>Perolehan Hak Guna Usaha</t>
  </si>
  <si>
    <t>Kenaikan (Penurunan) Piut...</t>
  </si>
  <si>
    <t>Setoran Modal Saham Entit...</t>
  </si>
  <si>
    <t>Pembayaran Liabilias Sewa</t>
  </si>
  <si>
    <t>Kenaikan Hutang Bank</t>
  </si>
  <si>
    <t>Kenaikan Aset Lancar Lain...</t>
  </si>
  <si>
    <t>24 May 22</t>
  </si>
  <si>
    <t>SNLK</t>
  </si>
  <si>
    <t>XIDX:SNLK</t>
  </si>
  <si>
    <t>Pembayaran Kepada Pajak</t>
  </si>
  <si>
    <t>Kendaraan</t>
  </si>
  <si>
    <t>Perolehan Perlengkapan Op...</t>
  </si>
  <si>
    <t>Pembayaran Sewa Tanah</t>
  </si>
  <si>
    <t>ZYRX</t>
  </si>
  <si>
    <t>XIDX:ZYRX</t>
  </si>
  <si>
    <t>Utang Lain Jangka...</t>
  </si>
  <si>
    <t>Pembayaran Untuk Kegiatan...</t>
  </si>
  <si>
    <t>Perolehan Uang Muka Pembe...</t>
  </si>
  <si>
    <t>Pembelian Aset Keuangan Y...</t>
  </si>
  <si>
    <t>Penerimaan Dari Tambahan ...</t>
  </si>
  <si>
    <t>Penerimaan Pembiayaan Mus...</t>
  </si>
  <si>
    <t>Pembayaran Pembiayaan Mus...</t>
  </si>
  <si>
    <t>Pengaruh Perubahan Kurs V...</t>
  </si>
  <si>
    <t>11 May 26</t>
  </si>
  <si>
    <t>LFLO</t>
  </si>
  <si>
    <t>XIDX:LFLO</t>
  </si>
  <si>
    <t>Pelepasan Aset Tetap</t>
  </si>
  <si>
    <t>Perolehan Aset Hak Guna U...</t>
  </si>
  <si>
    <t>Pembelian Kepemilikan Non...</t>
  </si>
  <si>
    <t>03 Jun 26</t>
  </si>
  <si>
    <t>FIMP</t>
  </si>
  <si>
    <t>XIDX:FIMP</t>
  </si>
  <si>
    <t>Pembayaran Beban Pajak Fi...</t>
  </si>
  <si>
    <t>Penambahan Aset Tetap</t>
  </si>
  <si>
    <t>Penawaran Umum Perdana S...</t>
  </si>
  <si>
    <t>Total Setoran Modal</t>
  </si>
  <si>
    <t>Total Penerimaan Atas A...</t>
  </si>
  <si>
    <t>TAPG</t>
  </si>
  <si>
    <t>XIDX:TAPG</t>
  </si>
  <si>
    <t>Liabilitas Keuang...</t>
  </si>
  <si>
    <t>Penerimaan Tagihan Restit...</t>
  </si>
  <si>
    <t>Penerimaan Surat-Surat Be...</t>
  </si>
  <si>
    <t>Penempatan Surat-Surat Be...</t>
  </si>
  <si>
    <t>Penurunan Surat Berharga</t>
  </si>
  <si>
    <t>Penerimaan Pendapatan Dev...</t>
  </si>
  <si>
    <t>Penerimaan Pendapatan Div...</t>
  </si>
  <si>
    <t>Penerimaan Dana Dari Bank...</t>
  </si>
  <si>
    <t>Pembiayaan Pengembangan K...</t>
  </si>
  <si>
    <t>Penambahan Aset Takberwuj...</t>
  </si>
  <si>
    <t>Kenaikan Investasi Pada E...</t>
  </si>
  <si>
    <t>Penjualan Saham Perusahaa...</t>
  </si>
  <si>
    <t>Peningkatan Modal Saham E...</t>
  </si>
  <si>
    <t>Pembayaran Dividen Kas En...</t>
  </si>
  <si>
    <t>Penerimaan Dari Transaksi...</t>
  </si>
  <si>
    <t>12 Aug 26</t>
  </si>
  <si>
    <t>NPGF</t>
  </si>
  <si>
    <t>XIDX:NPGF</t>
  </si>
  <si>
    <t>Upah Tenaga Kerja Langsun...</t>
  </si>
  <si>
    <t>Biaya Overhead Pabrik</t>
  </si>
  <si>
    <t>Beban Penjualan Dan Marke...</t>
  </si>
  <si>
    <t>Beban Administrasi Dan Um...</t>
  </si>
  <si>
    <t>Pembayaran Gaji Karyawan</t>
  </si>
  <si>
    <t>Pembayaran Utang Pajak</t>
  </si>
  <si>
    <t>Pedapatan (Beban) Lain-La...</t>
  </si>
  <si>
    <t>Laba Operasional Sebelum ...</t>
  </si>
  <si>
    <t>Perubahan Modal Kerja :</t>
  </si>
  <si>
    <t>(Kenaikan) Penurunan Piu...</t>
  </si>
  <si>
    <t>(Kenaikan) Penurunan Per...</t>
  </si>
  <si>
    <t>(Kenaikan) Biaya Dibayar...</t>
  </si>
  <si>
    <t>(Kenaikan) Penurunan Uan...</t>
  </si>
  <si>
    <t>(Kenaikan) Penurunan Hut...</t>
  </si>
  <si>
    <t>(Kenaikan) Penurunan Bia...</t>
  </si>
  <si>
    <t>Total Perubahan Modal K...</t>
  </si>
  <si>
    <t>Pengembalian Piutang Lain...</t>
  </si>
  <si>
    <t>Biaya Atas Pelepasan Aset...</t>
  </si>
  <si>
    <t>Pengeluaran Investasi Lai...</t>
  </si>
  <si>
    <t>Kenaikan Piutang Pihak Be...</t>
  </si>
  <si>
    <t>Penerimaan Piutang Pihak ...</t>
  </si>
  <si>
    <t>Penerimaan (Pembayaran) N...</t>
  </si>
  <si>
    <t>Hutang Bank Jangka Pende...</t>
  </si>
  <si>
    <t>Kenaikan (Penurunan) Huta...</t>
  </si>
  <si>
    <t>Kenaikan (Penurunan) Liab...</t>
  </si>
  <si>
    <t>Kenaikan (Penurunan) Moda...</t>
  </si>
  <si>
    <t>Kenaikan (Penurunan) Peng...</t>
  </si>
  <si>
    <t>Kenaikan (Penurunan) Penc...</t>
  </si>
  <si>
    <t>Kenaikan (Penurunan) Sald...</t>
  </si>
  <si>
    <t>Penerimaan Dari Hutang Ba...</t>
  </si>
  <si>
    <t>Pembayaran Hutang Pihak B...</t>
  </si>
  <si>
    <t>Penerimaan Dari Hutang Pi...</t>
  </si>
  <si>
    <t>Dividen</t>
  </si>
  <si>
    <t>Penyisihan Pendapatan Unt...</t>
  </si>
  <si>
    <t>Biaya Emisi Saham Perdana</t>
  </si>
  <si>
    <t>Penerimaan Dari Pendanaan...</t>
  </si>
  <si>
    <t>10 Aug 26</t>
  </si>
  <si>
    <t>LUCY</t>
  </si>
  <si>
    <t>XIDX:LUCY</t>
  </si>
  <si>
    <t>Penerimaan Penghasilan Bu...</t>
  </si>
  <si>
    <t>Penerimaan Penghasilan La...</t>
  </si>
  <si>
    <t>Perolehan Aset Lainnya</t>
  </si>
  <si>
    <t>Pembayaran Deviden</t>
  </si>
  <si>
    <t>Pembayaran Dividen Interi...</t>
  </si>
  <si>
    <t>Total Piutang Lain-Lain</t>
  </si>
  <si>
    <t>Utang Sewa</t>
  </si>
  <si>
    <t>Piutang Berelasi</t>
  </si>
  <si>
    <t>Total Piutang Berelasi</t>
  </si>
  <si>
    <t>11 May 23</t>
  </si>
  <si>
    <t>ADCP</t>
  </si>
  <si>
    <t>XIDX:ADCP</t>
  </si>
  <si>
    <t>Utang Obligasi Dan Su...</t>
  </si>
  <si>
    <t>Utang Lembaga Keuanga...</t>
  </si>
  <si>
    <t>Utang Lain Jangka Pan...</t>
  </si>
  <si>
    <t>(Peningkatan) Penurunan R...</t>
  </si>
  <si>
    <t>Penerimaan Dari Rekening ...</t>
  </si>
  <si>
    <t>Pembayaran Bagi Hasil Hot...</t>
  </si>
  <si>
    <t>Investasi Pada Operasi Be...</t>
  </si>
  <si>
    <t>Pelepasan Saham Entitas A...</t>
  </si>
  <si>
    <t>Akuisisi Entitas Anak Bar...</t>
  </si>
  <si>
    <t>Penempatan Kas Dan Setara...</t>
  </si>
  <si>
    <t>Pelepasan (Penambahan) Ta...</t>
  </si>
  <si>
    <t>Pembayaran Beban Pinjaman</t>
  </si>
  <si>
    <t>Penerimaan Utang Lembaga ...</t>
  </si>
  <si>
    <t>Penerimaan Sukuk</t>
  </si>
  <si>
    <t>Pembayaran Sukuk</t>
  </si>
  <si>
    <t>Penerimaan Ipo</t>
  </si>
  <si>
    <t>Pembayaran Ipo</t>
  </si>
  <si>
    <t>Penerimaan Obligasi</t>
  </si>
  <si>
    <t>Pembayaran Biaya Emisi Ob...</t>
  </si>
  <si>
    <t>Penyertaan Modal</t>
  </si>
  <si>
    <t>Pembayaran Profit Sharing...</t>
  </si>
  <si>
    <t>Pembayaran Pinjaman Pihak...</t>
  </si>
  <si>
    <t>Kas Dan Setara Kas Operasi Bers...</t>
  </si>
  <si>
    <t>07 Jul 22</t>
  </si>
  <si>
    <t>HOPE</t>
  </si>
  <si>
    <t>XIDX:HOPE</t>
  </si>
  <si>
    <t>Penerimaan Atas Piutang P...</t>
  </si>
  <si>
    <t>Akuisisi Atas Investasi S...</t>
  </si>
  <si>
    <t>Pembayaran/Penerimaan Uta...</t>
  </si>
  <si>
    <t>Setoran Modal Saham Melal...</t>
  </si>
  <si>
    <t>Penurunan Bersih Kas Dan Setara...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</si>
</sst>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eetMetadata" Target="metadata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microsoft.com/office/2017/06/relationships/rdArray" Target="richData/rdarray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microsoft.com/office/2017/06/relationships/rdRichValue" Target="richData/rdrichvalue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microsoft.com/office/2017/06/relationships/richStyles" Target="richData/rich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73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05">
  <a r="1">
    <v t="i">0</v>
  </a>
  <a r="1">
    <v>95</v>
  </a>
  <a r="1">
    <v>50</v>
  </a>
  <a r="1">
    <v>59</v>
  </a>
  <a r="1">
    <v>111</v>
  </a>
  <a r="1">
    <v>90</v>
  </a>
  <a r="1">
    <v>147</v>
  </a>
  <a r="1">
    <v>24</v>
  </a>
  <a r="1">
    <v>68</v>
  </a>
  <a r="1">
    <v>192</v>
  </a>
  <a r="1">
    <v>-99999901</v>
  </a>
  <a r="1">
    <v>176</v>
  </a>
  <a r="1">
    <v>130</v>
  </a>
  <a r="1">
    <v>104</v>
  </a>
  <a r="1">
    <v>208</v>
  </a>
  <a r="1">
    <v>308</v>
  </a>
  <a r="1">
    <v>77</v>
  </a>
  <a r="1">
    <v>61</v>
  </a>
  <a r="1">
    <v>140</v>
  </a>
  <a r="1">
    <v>118</v>
  </a>
  <a r="1">
    <v>85</v>
  </a>
  <a r="1">
    <v>27</v>
  </a>
  <a r="1">
    <v>224</v>
  </a>
  <a r="1">
    <v>67</v>
  </a>
  <a r="1">
    <v>57</v>
  </a>
  <a r="1">
    <v>96</v>
  </a>
  <a r="1">
    <v>60</v>
  </a>
  <a r="1">
    <v>680</v>
  </a>
  <a r="1">
    <v>635</v>
  </a>
  <a r="1">
    <v>86</v>
  </a>
  <a r="1">
    <v>575</v>
  </a>
  <a r="1">
    <v>765</v>
  </a>
  <a r="1">
    <v>1840</v>
  </a>
  <a r="1">
    <v>610</v>
  </a>
  <a r="1">
    <v>545</v>
  </a>
  <a r="1">
    <v>1500</v>
  </a>
  <a r="1">
    <v>1445</v>
  </a>
  <a r="1">
    <v>88</v>
  </a>
  <a r="1">
    <v>438</v>
  </a>
  <a r="1">
    <v>356</v>
  </a>
  <a r="1">
    <v>100</v>
  </a>
  <a r="1">
    <v>216</v>
  </a>
  <a r="1">
    <v>132</v>
  </a>
  <a r="1">
    <v>55.1068</v>
  </a>
  <a r="1">
    <v>141.70320000000001</v>
  </a>
  <a r="1">
    <v>1150</v>
  </a>
  <a r="1">
    <v>193.8578</v>
  </a>
  <a r="1">
    <v>530</v>
  </a>
  <a r="1">
    <v>760</v>
  </a>
  <a r="1">
    <v>155</v>
  </a>
  <a r="1">
    <v>446</v>
  </a>
  <a r="1">
    <v>228</v>
  </a>
  <a r="1">
    <v>272</v>
  </a>
  <a r="1">
    <v>184</v>
  </a>
  <a r="1">
    <v>101</v>
  </a>
  <a r="1">
    <v>175</v>
  </a>
  <a r="1">
    <v>128</v>
  </a>
  <a r="1">
    <v>91</v>
  </a>
  <a r="1">
    <v>64</v>
  </a>
  <a r="1">
    <v>32</v>
  </a>
  <a r="1">
    <v>55</v>
  </a>
  <a r="1">
    <v>320</v>
  </a>
  <a r="1">
    <v>133</v>
  </a>
  <a r="1">
    <v>151</v>
  </a>
  <a r="1">
    <v>525</v>
  </a>
  <a r="1">
    <v>166</v>
  </a>
  <a r="1">
    <v>164</v>
  </a>
  <a r="1">
    <v>129</v>
  </a>
  <a r="1">
    <v>52</v>
  </a>
  <a r="1">
    <v>9</v>
  </a>
  <a r="1">
    <v>8</v>
  </a>
  <a r="1">
    <v>10</v>
  </a>
  <a r="1">
    <v>62</v>
  </a>
  <a r="1">
    <v>153</v>
  </a>
  <a r="1">
    <v>41</v>
  </a>
  <a r="1">
    <v>76</v>
  </a>
  <a r="1">
    <v>48</v>
  </a>
  <a r="1">
    <v>900</v>
  </a>
  <a r="1">
    <v>620</v>
  </a>
  <a r="1">
    <v>700</v>
  </a>
  <a r="1">
    <v>372</v>
  </a>
  <a r="1">
    <v>220</v>
  </a>
  <a r="1">
    <v>515</v>
  </a>
  <a r="1">
    <v>4680</v>
  </a>
  <a r="1">
    <v>4000</v>
  </a>
  <a r="1">
    <v>5050</v>
  </a>
  <a r="1">
    <v>3700</v>
  </a>
  <a r="1">
    <v>4510</v>
  </a>
  <a r="1">
    <v>2290</v>
  </a>
  <a r="1">
    <v>1415</v>
  </a>
  <a r="1">
    <v>1240</v>
  </a>
  <a r="1">
    <v>825</v>
  </a>
  <a r="1">
    <v>950</v>
  </a>
  <a r="1">
    <v>250</v>
  </a>
  <a r="1">
    <v>426</v>
  </a>
  <a r="1">
    <v>154</v>
  </a>
  <a r="1">
    <v>660</v>
  </a>
  <a r="1">
    <v>3250</v>
  </a>
  <a r="1">
    <v>2170</v>
  </a>
  <a r="1">
    <v>410</v>
  </a>
  <a r="1">
    <v>1605</v>
  </a>
  <a r="1">
    <v>154.6969</v>
  </a>
  <a r="1">
    <v>136</v>
  </a>
  <a r="1">
    <v>1282.5637999999999</v>
  </a>
  <a r="1">
    <v>187.84630000000001</v>
  </a>
  <a r="1">
    <v>145</v>
  </a>
  <a r="1">
    <v>745</v>
  </a>
  <a r="1">
    <v>244</v>
  </a>
  <a r="1">
    <v>246</v>
  </a>
  <a r="1">
    <v>195</v>
  </a>
  <a r="1">
    <v>226</v>
  </a>
  <a r="1">
    <v>304</v>
  </a>
  <a r="1">
    <v>196</v>
  </a>
  <a r="1">
    <v>810</v>
  </a>
  <a r="1">
    <v>895</v>
  </a>
  <a r="1">
    <v>670</v>
  </a>
  <a r="1">
    <v>4500</v>
  </a>
  <a r="1">
    <v>1945</v>
  </a>
  <a r="1">
    <v>3450</v>
  </a>
  <a r="1">
    <v>276</v>
  </a>
  <a r="1">
    <v>234</v>
  </a>
  <a r="1">
    <v>1070</v>
  </a>
  <a r="1">
    <v>488</v>
  </a>
  <a r="1">
    <v>406</v>
  </a>
  <a r="1">
    <v>43975</v>
  </a>
  <a r="1">
    <v>42100</v>
  </a>
  <a r="1">
    <v>36825</v>
  </a>
  <a r="1">
    <v>200000</v>
  </a>
  <a r="1">
    <v>209750</v>
  </a>
  <a r="1">
    <v>43000</v>
  </a>
  <a r="1">
    <v>180500</v>
  </a>
  <a r="1">
    <v>540</v>
  </a>
  <a r="1">
    <v>3640</v>
  </a>
  <a r="1">
    <v>2880</v>
  </a>
  <a r="1">
    <v>3020</v>
  </a>
  <a r="1">
    <v>210</v>
  </a>
  <a r="1">
    <v>81</v>
  </a>
  <a r="1">
    <v>3025.9065000000001</v>
  </a>
  <a r="1">
    <v>5090.3100000000004</v>
  </a>
  <a r="1">
    <v>7375</v>
  </a>
  <a r="1">
    <v>4996.0450000000001</v>
  </a>
  <a r="1">
    <v>6700</v>
  </a>
  <a r="1">
    <v>4053.395</v>
  </a>
  <a r="1">
    <v>6375</v>
  </a>
  <a r="1">
    <v>75</v>
  </a>
  <a r="1">
    <v>256</v>
  </a>
  <a r="1">
    <v>484</v>
  </a>
  <a r="1">
    <v>262</v>
  </a>
  <a r="1">
    <v>510</v>
  </a>
  <a r="1">
    <v>655</v>
  </a>
  <a r="1">
    <v>580</v>
  </a>
  <a r="1">
    <v>312</v>
  </a>
  <a r="1">
    <v>650</v>
  </a>
  <a r="1">
    <v>590</v>
  </a>
  <a r="1">
    <v>705</v>
  </a>
  <a r="1">
    <v>202</v>
  </a>
  <a r="1">
    <v>300</v>
  </a>
  <a r="1">
    <v>102</v>
  </a>
  <a r="1">
    <v>252</v>
  </a>
  <a r="1">
    <v>120</v>
  </a>
  <a r="1">
    <v>800</v>
  </a>
  <a r="1">
    <v>1555</v>
  </a>
  <a r="1">
    <v>1400</v>
  </a>
  <a r="1">
    <v>1610</v>
  </a>
  <a r="1">
    <v>3120</v>
  </a>
  <a r="1">
    <v>3090</v>
  </a>
  <a r="1">
    <v>3390</v>
  </a>
  <a r="1">
    <v>152</v>
  </a>
  <a r="1">
    <v>83</v>
  </a>
  <a r="1">
    <v>181</v>
  </a>
  <a r="1">
    <v>25</v>
  </a>
  <a r="1">
    <v>394</v>
  </a>
  <a r="1">
    <v>28</v>
  </a>
  <a r="1">
    <v>45</v>
  </a>
  <a r="1">
    <v>34</v>
  </a>
  <a r="1">
    <v>36</v>
  </a>
  <a r="1">
    <v>33</v>
  </a>
  <a r="1">
    <v>190</v>
  </a>
  <a r="1">
    <v>18</v>
  </a>
  <a r="1">
    <v>58</v>
  </a>
  <a r="1">
    <v>44</v>
  </a>
  <a r="1">
    <v>123</v>
  </a>
  <a r="1">
    <v>29</v>
  </a>
  <a r="1">
    <v>12</v>
  </a>
  <a r="1">
    <v>66</v>
  </a>
  <a r="1">
    <v>35</v>
  </a>
  <a r="1">
    <v>1490</v>
  </a>
  <a r="1">
    <v>2390</v>
  </a>
  <a r="1">
    <v>910</v>
  </a>
  <a r="1">
    <v>1565</v>
  </a>
  <a r="1">
    <v>338</v>
  </a>
  <a r="1">
    <v>370</v>
  </a>
  <a r="1">
    <v>812.5</v>
  </a>
  <a r="1">
    <v>260</v>
  </a>
  <a r="1">
    <v>637.5</v>
  </a>
  <a r="1">
    <v>1060</v>
  </a>
  <a r="1">
    <v>1370</v>
  </a>
  <a r="1">
    <v>460</v>
  </a>
  <a r="1">
    <v>500</v>
  </a>
  <a r="1">
    <v>2100</v>
  </a>
  <a r="1">
    <v>278</v>
  </a>
  <a r="1">
    <v>131</v>
  </a>
  <a r="1">
    <v>258</v>
  </a>
  <a r="1">
    <v>142</v>
  </a>
  <a r="1">
    <v>298</v>
  </a>
  <a r="1">
    <v>200</v>
  </a>
  <a r="1">
    <v>424</v>
  </a>
  <a r="1">
    <v>470</v>
  </a>
  <a r="1">
    <v>434</v>
  </a>
  <a r="1">
    <v>535</v>
  </a>
  <a r="1">
    <v>585</v>
  </a>
  <a r="1">
    <v>600</v>
  </a>
  <a r="1">
    <v>3660</v>
  </a>
  <a r="1">
    <v>3160</v>
  </a>
  <a r="1">
    <v>3900</v>
  </a>
  <a r="1">
    <v>830</v>
  </a>
  <a r="1">
    <v>4300</v>
  </a>
  <a r="1">
    <v>4200</v>
  </a>
  <a r="1">
    <v>4690</v>
  </a>
  <a r="1">
    <v>1075</v>
  </a>
  <a r="1">
    <v>975</v>
  </a>
  <a r="1">
    <v>860</v>
  </a>
  <a r="1">
    <v>1350</v>
  </a>
  <a r="1">
    <v>945</v>
  </a>
  <a r="1">
    <v>725</v>
  </a>
  <a r="1">
    <v>1035</v>
  </a>
  <a r="1">
    <v>232</v>
  </a>
  <a r="1">
    <v>160</v>
  </a>
  <a r="1">
    <v>143</v>
  </a>
  <a r="1">
    <v>218</v>
  </a>
  <a r="1">
    <v>161</v>
  </a>
  <a r="1">
    <v>182</v>
  </a>
  <a r="1">
    <v>198.8</v>
  </a>
  <a r="1">
    <v>313.60000000000002</v>
  </a>
  <a r="1">
    <v>541.79999999999995</v>
  </a>
  <a r="1">
    <v>418</v>
  </a>
  <a r="1">
    <v>374</v>
  </a>
  <a r="1">
    <v>382</v>
  </a>
  <a r="1">
    <v>414</v>
  </a>
  <a r="1">
    <v>89</v>
  </a>
  <a r="1">
    <v>362</v>
  </a>
  <a r="1">
    <v>74</v>
  </a>
  <a r="1">
    <v>138</v>
  </a>
  <a r="1">
    <v>615</v>
  </a>
  <a r="1">
    <v>70</v>
  </a>
  <a r="1">
    <v>212</v>
  </a>
  <a r="1">
    <v>240</v>
  </a>
  <a r="1">
    <v>170</v>
  </a>
  <a r="1">
    <v>1590</v>
  </a>
  <a r="1">
    <v>1215</v>
  </a>
  <a r="1">
    <v>875</v>
  </a>
  <a r="1">
    <v>344</v>
  </a>
  <a r="1">
    <v>51</v>
  </a>
  <a r="1">
    <v>197</v>
  </a>
  <a r="1">
    <v>815</v>
  </a>
  <a r="1">
    <v>920</v>
  </a>
  <a r="1">
    <v>640</v>
  </a>
  <a r="1">
    <v>108</v>
  </a>
  <a r="1">
    <v>46</v>
  </a>
  <a r="1">
    <v>17</v>
  </a>
  <a r="1">
    <v>191</v>
  </a>
  <a r="1">
    <v>452</v>
  </a>
  <a r="1">
    <v>135</v>
  </a>
  <a r="1">
    <v>167</v>
  </a>
  <a r="1">
    <v>388</v>
  </a>
  <a r="1">
    <v>805</v>
  </a>
  <a r="1">
    <v>416</v>
  </a>
  <a r="1">
    <v>9775</v>
  </a>
  <a r="1">
    <v>6950</v>
  </a>
  <a r="1">
    <v>8150</v>
  </a>
  <a r="1">
    <v>141</v>
  </a>
  <a r="1">
    <v>39</v>
  </a>
  <a r="1">
    <v>69</v>
  </a>
  <a r="1">
    <v>40</v>
  </a>
  <a r="1">
    <v>1000</v>
  </a>
  <a r="1">
    <v>865</v>
  </a>
  <a r="1">
    <v>462</v>
  </a>
  <a r="1">
    <v>14</v>
  </a>
  <a r="1">
    <v>163</v>
  </a>
  <a r="1">
    <v>16</v>
  </a>
  <a r="1">
    <v>65</v>
  </a>
  <a r="1">
    <v>79</v>
  </a>
  <a r="1">
    <v>148</v>
  </a>
  <a r="1">
    <v>398</v>
  </a>
  <a r="1">
    <v>171</v>
  </a>
  <a r="1">
    <v>180</v>
  </a>
  <a r="1">
    <v>306</v>
  </a>
  <a r="1">
    <v>3720</v>
  </a>
  <a r="1">
    <v>1510</v>
  </a>
  <a r="1">
    <v>570</v>
  </a>
  <a r="1">
    <v>98</v>
  </a>
  <a r="1">
    <v>1175</v>
  </a>
  <a r="1">
    <v>740</v>
  </a>
  <a r="1">
    <v>21</v>
  </a>
  <a r="1">
    <v>49</v>
  </a>
  <a r="1">
    <v>199</v>
  </a>
  <a r="1">
    <v>547.5</v>
  </a>
  <a r="1">
    <v>235</v>
  </a>
  <a r="1">
    <v>372.5</v>
  </a>
  <a r="1">
    <v>387.5</v>
  </a>
  <a r="1">
    <v>270</v>
  </a>
  <a r="1">
    <v>334</v>
  </a>
  <a r="1">
    <v>322</v>
  </a>
  <a r="1">
    <v>476</v>
  </a>
  <a r="1">
    <v>189</v>
  </a>
</arrayData>
</file>

<file path=xl/richData/rdrichvalue.xml><?xml version="1.0" encoding="utf-8"?>
<rvData xmlns="http://schemas.microsoft.com/office/spreadsheetml/2017/richdata" count="766">
  <rv s="0">
    <fb>640</fb>
    <v>0</v>
  </rv>
  <rv s="0">
    <fb>585</fb>
    <v>0</v>
  </rv>
  <rv s="0">
    <fb>725</fb>
    <v>0</v>
  </rv>
  <rv s="0">
    <fb>815</fb>
    <v>0</v>
  </rv>
  <rv s="0">
    <fb>875</fb>
    <v>0</v>
  </rv>
  <rv s="0">
    <fb>920</fb>
    <v>0</v>
  </rv>
  <rv s="0">
    <fb>28</fb>
    <v>0</v>
  </rv>
  <rv s="0">
    <fb>29</fb>
    <v>0</v>
  </rv>
  <rv s="0">
    <fb>44</fb>
    <v>0</v>
  </rv>
  <rv s="0">
    <fb>12</fb>
    <v>0</v>
  </rv>
  <rv s="0">
    <fb>50</fb>
    <v>0</v>
  </rv>
  <rv s="0">
    <fb>64</fb>
    <v>0</v>
  </rv>
  <rv s="0">
    <fb>123</fb>
    <v>0</v>
  </rv>
  <rv s="0">
    <fb>945</fb>
    <v>0</v>
  </rv>
  <rv s="0">
    <fb>1350</fb>
    <v>0</v>
  </rv>
  <rv s="0">
    <fb>1035</fb>
    <v>0</v>
  </rv>
  <rv s="0">
    <fb>860</fb>
    <v>0</v>
  </rv>
  <rv s="0">
    <fb>975</fb>
    <v>0</v>
  </rv>
  <rv s="0">
    <fb>900</fb>
    <v>0</v>
  </rv>
  <rv s="0">
    <fb>1075</fb>
    <v>0</v>
  </rv>
  <rv s="0">
    <fb>163</fb>
    <v>0</v>
  </rv>
  <rv s="0">
    <fb>142</fb>
    <v>0</v>
  </rv>
  <rv s="0">
    <fb>52</fb>
    <v>0</v>
  </rv>
  <rv s="0">
    <fb>14</fb>
    <v>0</v>
  </rv>
  <rv s="0">
    <fb>16</fb>
    <v>0</v>
  </rv>
  <rv s="0">
    <fb>60</fb>
    <v>0</v>
  </rv>
  <rv s="0">
    <fb>100</fb>
    <v>0</v>
  </rv>
  <rv s="0">
    <fb>90</fb>
    <v>0</v>
  </rv>
  <rv s="0">
    <fb>68</fb>
    <v>0</v>
  </rv>
  <rv s="0">
    <fb>111</fb>
    <v>0</v>
  </rv>
  <rv s="0">
    <fb>24</fb>
    <v>0</v>
  </rv>
  <rv s="0">
    <fb>59</fb>
    <v>0</v>
  </rv>
  <rv s="0">
    <fb>95</fb>
    <v>0</v>
  </rv>
  <rv s="0">
    <fb>147</fb>
    <v>0</v>
  </rv>
  <rv s="0">
    <fb>197</fb>
    <v>0</v>
  </rv>
  <rv s="0">
    <fb>176</fb>
    <v>0</v>
  </rv>
  <rv s="0">
    <fb>226</fb>
    <v>0</v>
  </rv>
  <rv s="0">
    <fb>129</fb>
    <v>0</v>
  </rv>
  <rv s="0">
    <fb>51</fb>
    <v>0</v>
  </rv>
  <rv s="0">
    <fb>101</fb>
    <v>0</v>
  </rv>
  <rv s="0">
    <fb>374</fb>
    <v>0</v>
  </rv>
  <rv s="0">
    <fb>8</fb>
    <v>0</v>
  </rv>
  <rv s="0">
    <fb>9</fb>
    <v>0</v>
  </rv>
  <rv s="0">
    <fb>300</fb>
    <v>0</v>
  </rv>
  <rv s="0">
    <fb>362</fb>
    <v>0</v>
  </rv>
  <rv s="0">
    <fb>680</fb>
    <v>0</v>
  </rv>
  <rv s="0">
    <fb>132</fb>
    <v>0</v>
  </rv>
  <rv s="0">
    <fb>138</fb>
    <v>0</v>
  </rv>
  <rv s="0">
    <fb>89</fb>
    <v>0</v>
  </rv>
  <rv s="0">
    <fb>74</fb>
    <v>0</v>
  </rv>
  <rv s="0">
    <fb>208</fb>
    <v>0</v>
  </rv>
  <rv s="0">
    <fb>77</fb>
    <v>0</v>
  </rv>
  <rv s="0">
    <fb>104</fb>
    <v>0</v>
  </rv>
  <rv s="0">
    <fb>192</fb>
    <v>0</v>
  </rv>
  <rv s="0">
    <fb>308</fb>
    <v>0</v>
  </rv>
  <rv s="0">
    <fb>130</fb>
    <v>0</v>
  </rv>
  <rv s="0">
    <fb>1215</fb>
    <v>0</v>
  </rv>
  <rv s="0">
    <fb>910</fb>
    <v>0</v>
  </rv>
  <rv s="0">
    <fb>1590</fb>
    <v>0</v>
  </rv>
  <rv s="0">
    <fb>344</fb>
    <v>0</v>
  </rv>
  <rv s="0">
    <fb>212</fb>
    <v>0</v>
  </rv>
  <rv s="0">
    <fb>170</fb>
    <v>0</v>
  </rv>
  <rv s="0">
    <fb>240</fb>
    <v>0</v>
  </rv>
  <rv s="0">
    <fb>252</fb>
    <v>0</v>
  </rv>
  <rv s="0">
    <fb>202</fb>
    <v>0</v>
  </rv>
  <rv s="0">
    <fb>102</fb>
    <v>0</v>
  </rv>
  <rv s="0">
    <fb>120</fb>
    <v>0</v>
  </rv>
  <rv s="0">
    <fb>705</fb>
    <v>0</v>
  </rv>
  <rv s="0">
    <fb>525</fb>
    <v>0</v>
  </rv>
  <rv s="0">
    <fb>312</fb>
    <v>0</v>
  </rv>
  <rv s="0">
    <fb>410</fb>
    <v>0</v>
  </rv>
  <rv s="0">
    <fb>414</fb>
    <v>0</v>
  </rv>
  <rv s="0">
    <fb>189</fb>
    <v>0</v>
  </rv>
  <rv s="0">
    <fb>160</fb>
    <v>0</v>
  </rv>
  <rv s="0">
    <fb>476</fb>
    <v>0</v>
  </rv>
  <rv s="0">
    <fb>515</fb>
    <v>0</v>
  </rv>
  <rv s="0">
    <fb>322</fb>
    <v>0</v>
  </rv>
  <rv s="0">
    <fb>334</fb>
    <v>0</v>
  </rv>
  <rv s="0">
    <fb>270</fb>
    <v>0</v>
  </rv>
  <rv s="0">
    <fb>387.5</fb>
    <v>0</v>
  </rv>
  <rv s="0">
    <fb>372.5</fb>
    <v>0</v>
  </rv>
  <rv s="0">
    <fb>235</fb>
    <v>0</v>
  </rv>
  <rv s="0">
    <fb>547.5</fb>
    <v>0</v>
  </rv>
  <rv s="0">
    <fb>199</fb>
    <v>0</v>
  </rv>
  <rv s="0">
    <fb>45</fb>
    <v>0</v>
  </rv>
  <rv s="0">
    <fb>36</fb>
    <v>0</v>
  </rv>
  <rv s="0">
    <fb>49</fb>
    <v>0</v>
  </rv>
  <rv s="0">
    <fb>21</fb>
    <v>0</v>
  </rv>
  <rv s="0">
    <fb>62</fb>
    <v>0</v>
  </rv>
  <rv s="0">
    <fb>98</fb>
    <v>0</v>
  </rv>
  <rv s="0">
    <fb>570</fb>
    <v>0</v>
  </rv>
  <rv s="0">
    <fb>1510</fb>
    <v>0</v>
  </rv>
  <rv s="0">
    <fb>1060</fb>
    <v>0</v>
  </rv>
  <rv s="0">
    <fb>3720</fb>
    <v>0</v>
  </rv>
  <rv s="0">
    <fb>306</fb>
    <v>0</v>
  </rv>
  <rv s="0">
    <fb>180</fb>
    <v>0</v>
  </rv>
  <rv s="0">
    <fb>81</fb>
    <v>0</v>
  </rv>
  <rv s="0">
    <fb>210</fb>
    <v>0</v>
  </rv>
  <rv s="0">
    <fb>3020</fb>
    <v>0</v>
  </rv>
  <rv s="0">
    <fb>2880</fb>
    <v>0</v>
  </rv>
  <rv s="0">
    <fb>3640</fb>
    <v>0</v>
  </rv>
  <rv s="0">
    <fb>540</fb>
    <v>0</v>
  </rv>
  <rv s="0">
    <fb>171</fb>
    <v>0</v>
  </rv>
  <rv s="0">
    <fb>88</fb>
    <v>0</v>
  </rv>
  <rv s="0">
    <fb>398</fb>
    <v>0</v>
  </rv>
  <rv s="0">
    <fb>148</fb>
    <v>0</v>
  </rv>
  <rv s="0">
    <fb>79</fb>
    <v>0</v>
  </rv>
  <rv s="0">
    <fb>65</fb>
    <v>0</v>
  </rv>
  <rv s="0">
    <fb>1400</fb>
    <v>0</v>
  </rv>
  <rv s="0">
    <fb>462</fb>
    <v>0</v>
  </rv>
  <rv s="0">
    <fb>865</fb>
    <v>0</v>
  </rv>
  <rv s="0">
    <fb>1000</fb>
    <v>0</v>
  </rv>
  <rv s="0">
    <fb>620</fb>
    <v>0</v>
  </rv>
  <rv s="0">
    <fb>40</fb>
    <v>0</v>
  </rv>
  <rv s="0">
    <fb>69</fb>
    <v>0</v>
  </rv>
  <rv s="0">
    <fb>39</fb>
    <v>0</v>
  </rv>
  <rv s="0">
    <fb>10</fb>
    <v>0</v>
  </rv>
  <rv s="0">
    <fb>141</fb>
    <v>0</v>
  </rv>
  <rv s="0">
    <fb>3450</fb>
    <v>0</v>
  </rv>
  <rv s="0">
    <fb>1945</fb>
    <v>0</v>
  </rv>
  <rv s="0">
    <fb>4500</fb>
    <v>0</v>
  </rv>
  <rv s="0">
    <fb>670</fb>
    <v>0</v>
  </rv>
  <rv s="0">
    <fb>895</fb>
    <v>0</v>
  </rv>
  <rv s="0">
    <fb>810</fb>
    <v>0</v>
  </rv>
  <rv s="0">
    <fb>196</fb>
    <v>0</v>
  </rv>
  <rv s="0">
    <fb>8150</fb>
    <v>0</v>
  </rv>
  <rv s="0">
    <fb>6950</fb>
    <v>0</v>
  </rv>
  <rv s="0">
    <fb>9775</fb>
    <v>0</v>
  </rv>
  <rv s="0">
    <fb>416</fb>
    <v>0</v>
  </rv>
  <rv s="0">
    <fb>805</fb>
    <v>0</v>
  </rv>
  <rv s="0">
    <fb>388</fb>
    <v>0</v>
  </rv>
  <rv s="0">
    <fb>250</fb>
    <v>0</v>
  </rv>
  <rv s="0">
    <fb>452</fb>
    <v>0</v>
  </rv>
  <rv s="0">
    <fb>191</fb>
    <v>0</v>
  </rv>
  <rv s="0">
    <fb>372</fb>
    <v>0</v>
  </rv>
  <rv s="0">
    <fb>46</fb>
    <v>0</v>
  </rv>
  <rv s="0">
    <fb>17</fb>
    <v>0</v>
  </rv>
  <rv s="0">
    <fb>108</fb>
    <v>0</v>
  </rv>
  <rv s="0">
    <fb>167</fb>
    <v>0</v>
  </rv>
  <rv s="0">
    <fb>184</fb>
    <v>0</v>
  </rv>
  <rv s="0">
    <fb>135</fb>
    <v>0</v>
  </rv>
  <rv s="0">
    <fb>152</fb>
    <v>0</v>
  </rv>
  <rv s="0">
    <fb>70</fb>
    <v>0</v>
  </rv>
  <rv s="0">
    <fb>232</fb>
    <v>0</v>
  </rv>
  <rv s="0">
    <fb>615</fb>
    <v>0</v>
  </rv>
  <rv s="0">
    <fb>418</fb>
    <v>0</v>
  </rv>
  <rv s="0">
    <fb>382</fb>
    <v>0</v>
  </rv>
  <rv s="0">
    <fb>541.79999999999995</fb>
    <v>0</v>
  </rv>
  <rv s="0">
    <fb>182</fb>
    <v>0</v>
  </rv>
  <rv s="0">
    <fb>313.60000000000002</fb>
    <v>0</v>
  </rv>
  <rv s="0">
    <fb>198.8</fb>
    <v>0</v>
  </rv>
  <rv s="0">
    <fb>128</fb>
    <v>0</v>
  </rv>
  <rv s="0">
    <fb>175</fb>
    <v>0</v>
  </rv>
  <rv s="0">
    <fb>272</fb>
    <v>0</v>
  </rv>
  <rv s="0">
    <fb>228</fb>
    <v>0</v>
  </rv>
  <rv s="0">
    <fb>446</fb>
    <v>0</v>
  </rv>
  <rv s="0">
    <fb>155</fb>
    <v>0</v>
  </rv>
  <rv s="0">
    <fb>3120</fb>
    <v>0</v>
  </rv>
  <rv s="0">
    <fb>3390</fb>
    <v>0</v>
  </rv>
  <rv s="0">
    <fb>3090</fb>
    <v>0</v>
  </rv>
  <rv s="0">
    <fb>1610</fb>
    <v>0</v>
  </rv>
  <rv s="0">
    <fb>1555</fb>
    <v>0</v>
  </rv>
  <rv s="0">
    <fb>800</fb>
    <v>0</v>
  </rv>
  <rv s="0">
    <fb>143</fb>
    <v>0</v>
  </rv>
  <rv s="0">
    <fb>161</fb>
    <v>0</v>
  </rv>
  <rv s="0">
    <fb>218</fb>
    <v>0</v>
  </rv>
  <rv s="0">
    <fb>256</fb>
    <v>0</v>
  </rv>
  <rv s="0">
    <fb>4690</fb>
    <v>0</v>
  </rv>
  <rv s="0">
    <fb>3900</fb>
    <v>0</v>
  </rv>
  <rv s="0">
    <fb>4200</fb>
    <v>0</v>
  </rv>
  <rv s="0">
    <fb>3660</fb>
    <v>0</v>
  </rv>
  <rv s="0">
    <fb>3160</fb>
    <v>0</v>
  </rv>
  <rv s="0">
    <fb>4300</fb>
    <v>0</v>
  </rv>
  <rv s="0">
    <fb>830</fb>
    <v>0</v>
  </rv>
  <rv s="0">
    <fb>600</fb>
    <v>0</v>
  </rv>
  <rv s="0">
    <fb>535</fb>
    <v>0</v>
  </rv>
  <rv s="0">
    <fb>424</fb>
    <v>0</v>
  </rv>
  <rv s="0">
    <fb>575</fb>
    <v>0</v>
  </rv>
  <rv s="0">
    <fb>434</fb>
    <v>0</v>
  </rv>
  <rv s="0">
    <fb>470</fb>
    <v>0</v>
  </rv>
  <rv s="0">
    <fb>131</fb>
    <v>0</v>
  </rv>
  <rv s="0">
    <fb>258</fb>
    <v>0</v>
  </rv>
  <rv s="0">
    <fb>278</fb>
    <v>0</v>
  </rv>
  <rv s="0">
    <fb>200</fb>
    <v>0</v>
  </rv>
  <rv s="0">
    <fb>394</fb>
    <v>0</v>
  </rv>
  <rv s="0">
    <fb>298</fb>
    <v>0</v>
  </rv>
  <rv s="0">
    <fb>2100</fb>
    <v>0</v>
  </rv>
  <rv s="0">
    <fb>1370</fb>
    <v>0</v>
  </rv>
  <rv s="0">
    <fb>635</fb>
    <v>0</v>
  </rv>
  <rv s="0">
    <fb>500</fb>
    <v>0</v>
  </rv>
  <rv s="0">
    <fb>637.5</fb>
    <v>0</v>
  </rv>
  <rv s="0">
    <fb>460</fb>
    <v>0</v>
  </rv>
  <rv s="0">
    <fb>260</fb>
    <v>0</v>
  </rv>
  <rv s="0">
    <fb>655</fb>
    <v>0</v>
  </rv>
  <rv s="0">
    <fb>370</fb>
    <v>0</v>
  </rv>
  <rv s="0">
    <fb>220</fb>
    <v>0</v>
  </rv>
  <rv s="0">
    <fb>338</fb>
    <v>0</v>
  </rv>
  <rv s="0">
    <fb>812.5</fb>
    <v>0</v>
  </rv>
  <rv s="0">
    <fb>660</fb>
    <v>0</v>
  </rv>
  <rv s="0">
    <fb>2390</fb>
    <v>0</v>
  </rv>
  <rv s="0">
    <fb>1565</fb>
    <v>0</v>
  </rv>
  <rv s="0">
    <fb>1490</fb>
    <v>0</v>
  </rv>
  <rv s="0">
    <fb>61</fb>
    <v>0</v>
  </rv>
  <rv s="0">
    <fb>35</fb>
    <v>0</v>
  </rv>
  <rv s="0">
    <fb>66</fb>
    <v>0</v>
  </rv>
  <rv s="0">
    <fb>33</fb>
    <v>0</v>
  </rv>
  <rv s="0">
    <fb>34</fb>
    <v>0</v>
  </rv>
  <rv s="0">
    <fb>27</fb>
    <v>0</v>
  </rv>
  <rv s="0">
    <fb>18</fb>
    <v>0</v>
  </rv>
  <rv s="0">
    <fb>58</fb>
    <v>0</v>
  </rv>
  <rv s="0">
    <fb>190</fb>
    <v>0</v>
  </rv>
  <rv s="0">
    <fb>25</fb>
    <v>0</v>
  </rv>
  <rv s="0">
    <fb>83</fb>
    <v>0</v>
  </rv>
  <rv s="0">
    <fb>181</fb>
    <v>0</v>
  </rv>
  <rv s="0">
    <fb>590</fb>
    <v>0</v>
  </rv>
  <rv s="0">
    <fb>580</fb>
    <v>0</v>
  </rv>
  <rv s="0">
    <fb>650</fb>
    <v>0</v>
  </rv>
  <rv s="0">
    <fb>510</fb>
    <v>0</v>
  </rv>
  <rv s="0">
    <fb>75</fb>
    <v>0</v>
  </rv>
  <rv s="0">
    <fb>262</fb>
    <v>0</v>
  </rv>
  <rv s="0">
    <fb>484</fb>
    <v>0</v>
  </rv>
  <rv s="0">
    <fb>2170</fb>
    <v>0</v>
  </rv>
  <rv s="0">
    <fb>1605</fb>
    <v>0</v>
  </rv>
  <rv s="0">
    <fb>3250</fb>
    <v>0</v>
  </rv>
  <rv s="0">
    <fb>154</fb>
    <v>0</v>
  </rv>
  <rv s="0">
    <fb>545</fb>
    <v>0</v>
  </rv>
  <rv s="0">
    <fb>6700</fb>
    <v>0</v>
  </rv>
  <rv s="0">
    <fb>7375</fb>
    <v>0</v>
  </rv>
  <rv s="0">
    <fb>6375</fb>
    <v>0</v>
  </rv>
  <rv s="0">
    <fb>5090.3100000000004</fb>
    <v>0</v>
  </rv>
  <rv s="0">
    <fb>4996.0450000000001</fb>
    <v>0</v>
  </rv>
  <rv s="0">
    <fb>4053.395</fb>
    <v>0</v>
  </rv>
  <rv s="0">
    <fb>3025.9065000000001</fb>
    <v>0</v>
  </rv>
  <rv s="0">
    <fb>209750</fb>
    <v>0</v>
  </rv>
  <rv s="0">
    <fb>180500</fb>
    <v>0</v>
  </rv>
  <rv s="0">
    <fb>200000</fb>
    <v>0</v>
  </rv>
  <rv s="0">
    <fb>42100</fb>
    <v>0</v>
  </rv>
  <rv s="0">
    <fb>43000</fb>
    <v>0</v>
  </rv>
  <rv s="0">
    <fb>36825</fb>
    <v>0</v>
  </rv>
  <rv s="0">
    <fb>43975</fb>
    <v>0</v>
  </rv>
  <rv s="0">
    <fb>406</fb>
    <v>0</v>
  </rv>
  <rv s="0">
    <fb>488</fb>
    <v>0</v>
  </rv>
  <rv s="0">
    <fb>1070</fb>
    <v>0</v>
  </rv>
  <rv s="0">
    <fb>234</fb>
    <v>0</v>
  </rv>
  <rv s="0">
    <fb>276</fb>
    <v>0</v>
  </rv>
  <rv s="0">
    <fb>304</fb>
    <v>0</v>
  </rv>
  <rv s="0">
    <fb>195</fb>
    <v>0</v>
  </rv>
  <rv s="0">
    <fb>246</fb>
    <v>0</v>
  </rv>
  <rv s="0">
    <fb>244</fb>
    <v>0</v>
  </rv>
  <rv s="0">
    <fb>745</fb>
    <v>0</v>
  </rv>
  <rv s="0">
    <fb>145</fb>
    <v>0</v>
  </rv>
  <rv s="0">
    <fb>136</fb>
    <v>0</v>
  </rv>
  <rv s="0">
    <fb>154.6969</fb>
    <v>0</v>
  </rv>
  <rv s="0">
    <fb>187.84630000000001</fb>
    <v>0</v>
  </rv>
  <rv s="0">
    <fb>1282.5637999999999</fb>
    <v>0</v>
  </rv>
  <rv s="0">
    <fb>426</fb>
    <v>0</v>
  </rv>
  <rv s="0">
    <fb>950</fb>
    <v>0</v>
  </rv>
  <rv s="0">
    <fb>825</fb>
    <v>0</v>
  </rv>
  <rv s="0">
    <fb>1240</fb>
    <v>0</v>
  </rv>
  <rv s="0">
    <fb>1415</fb>
    <v>0</v>
  </rv>
  <rv s="0">
    <fb>2290</fb>
    <v>0</v>
  </rv>
  <rv s="0">
    <fb>85</fb>
    <v>0</v>
  </rv>
  <rv s="0">
    <fb>153</fb>
    <v>0</v>
  </rv>
  <rv s="0">
    <fb>4510</fb>
    <v>0</v>
  </rv>
  <rv s="0">
    <fb>3700</fb>
    <v>0</v>
  </rv>
  <rv s="0">
    <fb>5050</fb>
    <v>0</v>
  </rv>
  <rv s="0">
    <fb>4000</fb>
    <v>0</v>
  </rv>
  <rv s="0">
    <fb>4680</fb>
    <v>0</v>
  </rv>
  <rv s="0">
    <fb>356</fb>
    <v>0</v>
  </rv>
  <rv s="0">
    <fb>438</fb>
    <v>0</v>
  </rv>
  <rv s="0">
    <fb>216</fb>
    <v>0</v>
  </rv>
  <rv s="0">
    <fb>740</fb>
    <v>0</v>
  </rv>
  <rv s="0">
    <fb>1175</fb>
    <v>0</v>
  </rv>
  <rv s="0">
    <fb>700</fb>
    <v>0</v>
  </rv>
  <rv s="0">
    <fb>151</fb>
    <v>0</v>
  </rv>
  <rv s="0">
    <fb>164</fb>
    <v>0</v>
  </rv>
  <rv s="0">
    <fb>133</fb>
    <v>0</v>
  </rv>
  <rv s="0">
    <fb>166</fb>
    <v>0</v>
  </rv>
  <rv s="0">
    <fb>320</fb>
    <v>0</v>
  </rv>
  <rv s="0">
    <fb>86</fb>
    <v>0</v>
  </rv>
  <rv s="0">
    <fb>57</fb>
    <v>0</v>
  </rv>
  <rv s="0">
    <fb>96</fb>
    <v>0</v>
  </rv>
  <rv s="0">
    <fb>48</fb>
    <v>0</v>
  </rv>
  <rv s="0">
    <fb>76</fb>
    <v>0</v>
  </rv>
  <rv s="0">
    <fb>41</fb>
    <v>0</v>
  </rv>
  <rv s="0">
    <fb>1840</fb>
    <v>0</v>
  </rv>
  <rv s="0">
    <fb>1445</fb>
    <v>0</v>
  </rv>
  <rv s="0">
    <fb>1500</fb>
    <v>0</v>
  </rv>
  <rv s="0">
    <fb>765</fb>
    <v>0</v>
  </rv>
  <rv s="0">
    <fb>610</fb>
    <v>0</v>
  </rv>
  <rv s="0">
    <fb>55</fb>
    <v>0</v>
  </rv>
  <rv s="0">
    <fb>32</fb>
    <v>0</v>
  </rv>
  <rv s="0">
    <fb>91</fb>
    <v>0</v>
  </rv>
  <rv s="0">
    <fb>1150</fb>
    <v>0</v>
  </rv>
  <rv s="0">
    <fb>760</fb>
    <v>0</v>
  </rv>
  <rv s="0">
    <fb>530</fb>
    <v>0</v>
  </rv>
  <rv s="0">
    <fb>141.70320000000001</fb>
    <v>0</v>
  </rv>
  <rv s="0">
    <fb>193.8578</fb>
    <v>0</v>
  </rv>
  <rv s="0">
    <fb>55.1068</fb>
    <v>0</v>
  </rv>
  <rv s="0">
    <fb>67</fb>
    <v>0</v>
  </rv>
  <rv s="0">
    <fb>224</fb>
    <v>0</v>
  </rv>
  <rv s="0">
    <fb>118</fb>
    <v>0</v>
  </rv>
  <rv s="0">
    <fb>140</fb>
    <v>0</v>
  </rv>
  <rv s="1">
    <v>1</v>
    <v>XIDX:IKAN</v>
    <v>Daily</v>
    <v>44560</v>
    <v>44560</v>
    <v>0</v>
    <v>1</v>
    <v>637764192000000000,639285204265545941,0</v>
    <v>0</v>
    <v>btov4c</v>
    <v>XIDX:IKAN</v>
    <v>1</v>
  </rv>
  <rv s="1">
    <v>1</v>
    <v>XIDX:IKAN</v>
    <v>Daily</v>
    <v>45289</v>
    <v>45289</v>
    <v>0</v>
    <v>1</v>
    <v>638394048000000000,639285204266028280,0</v>
    <v>0</v>
    <v>btov4c</v>
    <v>XIDX:IKAN</v>
    <v>2</v>
  </rv>
  <rv s="1">
    <v>1</v>
    <v>XIDX:IKAN</v>
    <v>Daily</v>
    <v>44925</v>
    <v>44925</v>
    <v>0</v>
    <v>1</v>
    <v>638079552000000000,639285204297575741,0</v>
    <v>0</v>
    <v>btov4c</v>
    <v>XIDX:IKAN</v>
    <v>3</v>
  </rv>
  <rv s="1">
    <v>1</v>
    <v>XIDX:IKAN</v>
    <v>Daily</v>
    <v>46021</v>
    <v>46021</v>
    <v>0</v>
    <v>1</v>
    <v>639026496000000000,639285204298055733,0</v>
    <v>0</v>
    <v>btov4c</v>
    <v>XIDX:IKAN</v>
    <v>4</v>
  </rv>
  <rv s="1">
    <v>1</v>
    <v>XIDX:IKAN</v>
    <v>Daily</v>
    <v>46111</v>
    <v>46111</v>
    <v>0</v>
    <v>1</v>
    <v>639104256000000000,639285204298525738,0</v>
    <v>0</v>
    <v>btov4c</v>
    <v>XIDX:IKAN</v>
    <v>5</v>
  </rv>
  <rv s="1">
    <v>1</v>
    <v>XIDX:IKAN</v>
    <v>Daily</v>
    <v>44195</v>
    <v>44195</v>
    <v>0</v>
    <v>1</v>
    <v>637448832000000000,639285204368306542,0</v>
    <v>0</v>
    <v>btov4c</v>
    <v>XIDX:IKAN</v>
    <v>6</v>
  </rv>
  <rv s="1">
    <v>1</v>
    <v>XIDX:IKAN</v>
    <v>Daily</v>
    <v>45656</v>
    <v>45656</v>
    <v>0</v>
    <v>1</v>
    <v>638711136000000000,639285204368775303,0</v>
    <v>0</v>
    <v>btov4c</v>
    <v>XIDX:IKAN</v>
    <v>7</v>
  </rv>
  <rv s="1">
    <v>1</v>
    <v>XIDX:IKAN</v>
    <v>Daily</v>
    <v>46203</v>
    <v>46203</v>
    <v>0</v>
    <v>1</v>
    <v>639183744000000000,639285204366515294,0</v>
    <v>0</v>
    <v>btov4c</v>
    <v>XIDX:IKAN</v>
    <v>8</v>
  </rv>
  <rv s="1">
    <v>1</v>
    <v>XIDX:ESTA</v>
    <v>Daily</v>
    <v>44925</v>
    <v>44925</v>
    <v>0</v>
    <v>1</v>
    <v>638079552000000000,639285204280631146,0</v>
    <v>0</v>
    <v>btxltc</v>
    <v>XIDX:ESTA</v>
    <v>9</v>
  </rv>
  <rv s="1">
    <v>1</v>
    <v>XIDX:ESTA</v>
    <v>Daily</v>
    <v>46021</v>
    <v>46021</v>
    <v>0</v>
    <v>1</v>
    <v>639026496000000000,639285204281108579,0</v>
    <v>0</v>
    <v>btxltc</v>
    <v>XIDX:ESTA</v>
    <v>10</v>
  </rv>
  <rv s="1">
    <v>1</v>
    <v>XIDX:ESTA</v>
    <v>Daily</v>
    <v>46111</v>
    <v>46111</v>
    <v>0</v>
    <v>1</v>
    <v>639104256000000000,639285204276518523,0</v>
    <v>0</v>
    <v>btxltc</v>
    <v>XIDX:ESTA</v>
    <v>11</v>
  </rv>
  <rv s="1">
    <v>1</v>
    <v>XIDX:ESTA</v>
    <v>Daily</v>
    <v>44195</v>
    <v>44195</v>
    <v>0</v>
    <v>1</v>
    <v>637448832000000000,639285204297071205,0</v>
    <v>0</v>
    <v>btxltc</v>
    <v>XIDX:ESTA</v>
    <v>12</v>
  </rv>
  <rv s="1">
    <v>1</v>
    <v>XIDX:ESTA</v>
    <v>Daily</v>
    <v>45289</v>
    <v>45289</v>
    <v>0</v>
    <v>1</v>
    <v>638394048000000000,639285204297541187,0</v>
    <v>0</v>
    <v>btxltc</v>
    <v>XIDX:ESTA</v>
    <v>13</v>
  </rv>
  <rv s="1">
    <v>1</v>
    <v>XIDX:ESTA</v>
    <v>Daily</v>
    <v>46203</v>
    <v>46203</v>
    <v>0</v>
    <v>1</v>
    <v>639183744000000000,639285204298021199,0</v>
    <v>0</v>
    <v>btxltc</v>
    <v>XIDX:ESTA</v>
    <v>14</v>
  </rv>
  <rv s="1">
    <v>1</v>
    <v>XIDX:ESTA</v>
    <v>Daily</v>
    <v>44560</v>
    <v>44560</v>
    <v>0</v>
    <v>1</v>
    <v>637764192000000000,639285204368099622,0</v>
    <v>0</v>
    <v>btxltc</v>
    <v>XIDX:ESTA</v>
    <v>15</v>
  </rv>
  <rv s="1">
    <v>1</v>
    <v>XIDX:ESTA</v>
    <v>Daily</v>
    <v>45656</v>
    <v>45656</v>
    <v>0</v>
    <v>1</v>
    <v>638711136000000000,639285204368579623,0</v>
    <v>0</v>
    <v>btxltc</v>
    <v>XIDX:ESTA</v>
    <v>16</v>
  </rv>
  <rv s="1">
    <v>1</v>
    <v>XIDX:HOPE</v>
    <v>Daily</v>
    <v>45289</v>
    <v>45289</v>
    <v>0</v>
    <v>1</v>
    <v>638394048000000000,639285204244828780,0</v>
    <v>0</v>
    <v>c24y52</v>
    <v>XIDX:HOPE</v>
    <v>17</v>
  </rv>
  <rv s="1">
    <v>1</v>
    <v>XIDX:HOPE</v>
    <v>Daily</v>
    <v>46021</v>
    <v>46021</v>
    <v>0</v>
    <v>1</v>
    <v>639026496000000000,639285204245298592,0</v>
    <v>0</v>
    <v>c24y52</v>
    <v>XIDX:HOPE</v>
    <v>18</v>
  </rv>
  <rv s="1">
    <v>1</v>
    <v>XIDX:HOPE</v>
    <v>Daily</v>
    <v>46203</v>
    <v>46203</v>
    <v>0</v>
    <v>1</v>
    <v>639183744000000000,639285204245768583,0</v>
    <v>0</v>
    <v>c24y52</v>
    <v>XIDX:HOPE</v>
    <v>19</v>
  </rv>
  <rv s="1">
    <v>1</v>
    <v>XIDX:HOPE</v>
    <v>Daily</v>
    <v>44560</v>
    <v>44560</v>
    <v>0</v>
    <v>1</v>
    <v>637764192000000000,639285204308062138,0</v>
    <v>0</v>
    <v>c24y52</v>
    <v>XIDX:HOPE</v>
    <v>20</v>
  </rv>
  <rv s="1">
    <v>1</v>
    <v>XIDX:HOPE</v>
    <v>Daily</v>
    <v>44925</v>
    <v>44925</v>
    <v>0</v>
    <v>1</v>
    <v>638079552000000000,639285204310802123,0</v>
    <v>0</v>
    <v>c24y52</v>
    <v>XIDX:HOPE</v>
    <v>2</v>
  </rv>
  <rv s="1">
    <v>1</v>
    <v>XIDX:HOPE</v>
    <v>Daily</v>
    <v>45656</v>
    <v>45656</v>
    <v>0</v>
    <v>1</v>
    <v>638711136000000000,639285204311272113,0</v>
    <v>0</v>
    <v>c24y52</v>
    <v>XIDX:HOPE</v>
    <v>21</v>
  </rv>
  <rv s="1">
    <v>1</v>
    <v>XIDX:HOPE</v>
    <v>Daily</v>
    <v>46111</v>
    <v>46111</v>
    <v>0</v>
    <v>1</v>
    <v>639104256000000000,639285204311748509,0</v>
    <v>0</v>
    <v>c24y52</v>
    <v>XIDX:HOPE</v>
    <v>22</v>
  </rv>
  <rv s="1">
    <v>1</v>
    <v>XIDX:ADCP</v>
    <v>Daily</v>
    <v>44925</v>
    <v>44925</v>
    <v>0</v>
    <v>1</v>
    <v>638079552000000000,639285204247695922,0</v>
    <v>0</v>
    <v>c59mf2</v>
    <v>XIDX:ADCP</v>
    <v>23</v>
  </rv>
  <rv s="1">
    <v>1</v>
    <v>XIDX:ADCP</v>
    <v>Daily</v>
    <v>45289</v>
    <v>45289</v>
    <v>0</v>
    <v>1</v>
    <v>638394048000000000,639285204248175921,0</v>
    <v>0</v>
    <v>c59mf2</v>
    <v>XIDX:ADCP</v>
    <v>2</v>
  </rv>
  <rv s="1">
    <v>1</v>
    <v>XIDX:ADCP</v>
    <v>Daily</v>
    <v>46021</v>
    <v>46021</v>
    <v>0</v>
    <v>1</v>
    <v>639026496000000000,639285204248644579,0</v>
    <v>0</v>
    <v>c59mf2</v>
    <v>XIDX:ADCP</v>
    <v>24</v>
  </rv>
  <rv s="1">
    <v>1</v>
    <v>XIDX:ADCP</v>
    <v>Daily</v>
    <v>46203</v>
    <v>46203</v>
    <v>0</v>
    <v>1</v>
    <v>639183744000000000,639285204248724585,0</v>
    <v>0</v>
    <v>c59mf2</v>
    <v>XIDX:ADCP</v>
    <v>10</v>
  </rv>
  <rv s="1">
    <v>1</v>
    <v>XIDX:ADCP</v>
    <v>Daily</v>
    <v>45656</v>
    <v>45656</v>
    <v>0</v>
    <v>1</v>
    <v>638711136000000000,639285204312686237,0</v>
    <v>0</v>
    <v>c59mf2</v>
    <v>XIDX:ADCP</v>
    <v>2</v>
  </rv>
  <rv s="1">
    <v>1</v>
    <v>XIDX:ADCP</v>
    <v>Daily</v>
    <v>46111</v>
    <v>46111</v>
    <v>0</v>
    <v>1</v>
    <v>639104256000000000,639285204313170998,0</v>
    <v>0</v>
    <v>c59mf2</v>
    <v>XIDX:ADCP</v>
    <v>2</v>
  </rv>
  <rv s="1">
    <v>1</v>
    <v>XIDX:LFLO</v>
    <v>Daily</v>
    <v>44560</v>
    <v>44560</v>
    <v>0</v>
    <v>1</v>
    <v>637764192000000000,639285204258455956,0</v>
    <v>0</v>
    <v>c1g5f2</v>
    <v>XIDX:LFLO</v>
    <v>25</v>
  </rv>
  <rv s="1">
    <v>1</v>
    <v>XIDX:LFLO</v>
    <v>Daily</v>
    <v>45289</v>
    <v>45289</v>
    <v>0</v>
    <v>1</v>
    <v>638394048000000000,639285204258944708,0</v>
    <v>0</v>
    <v>c1g5f2</v>
    <v>XIDX:LFLO</v>
    <v>26</v>
  </rv>
  <rv s="1">
    <v>1</v>
    <v>XIDX:LFLO</v>
    <v>Daily</v>
    <v>46021</v>
    <v>46021</v>
    <v>0</v>
    <v>1</v>
    <v>639026496000000000,639285204259415956,0</v>
    <v>0</v>
    <v>c1g5f2</v>
    <v>XIDX:LFLO</v>
    <v>27</v>
  </rv>
  <rv s="1">
    <v>1</v>
    <v>XIDX:LFLO</v>
    <v>Daily</v>
    <v>46203</v>
    <v>46203</v>
    <v>0</v>
    <v>1</v>
    <v>639183744000000000,639285204259900673,0</v>
    <v>0</v>
    <v>c1g5f2</v>
    <v>XIDX:LFLO</v>
    <v>28</v>
  </rv>
  <rv s="1">
    <v>1</v>
    <v>XIDX:LFLO</v>
    <v>Daily</v>
    <v>44925</v>
    <v>44925</v>
    <v>0</v>
    <v>1</v>
    <v>638079552000000000,639285204313586239,0</v>
    <v>0</v>
    <v>c1g5f2</v>
    <v>XIDX:LFLO</v>
    <v>24</v>
  </rv>
  <rv s="1">
    <v>1</v>
    <v>XIDX:LFLO</v>
    <v>Daily</v>
    <v>45656</v>
    <v>45656</v>
    <v>0</v>
    <v>1</v>
    <v>638711136000000000,639285204314066259,0</v>
    <v>0</v>
    <v>c1g5f2</v>
    <v>XIDX:LFLO</v>
    <v>29</v>
  </rv>
  <rv s="1">
    <v>1</v>
    <v>XIDX:LFLO</v>
    <v>Daily</v>
    <v>46111</v>
    <v>46111</v>
    <v>0</v>
    <v>1</v>
    <v>639104256000000000,639285204314540991,0</v>
    <v>0</v>
    <v>c1g5f2</v>
    <v>XIDX:LFLO</v>
    <v>30</v>
  </rv>
  <rv s="1">
    <v>1</v>
    <v>XIDX:TAPG</v>
    <v>Daily</v>
    <v>44925</v>
    <v>44925</v>
    <v>0</v>
    <v>1</v>
    <v>638079552000000000,639285204257395937,0</v>
    <v>0</v>
    <v>c1pha2</v>
    <v>XIDX:TAPG</v>
    <v>28</v>
  </rv>
  <rv s="1">
    <v>1</v>
    <v>XIDX:TAPG</v>
    <v>Daily</v>
    <v>45656</v>
    <v>45656</v>
    <v>0</v>
    <v>1</v>
    <v>638711136000000000,639285204257875946,0</v>
    <v>0</v>
    <v>c1pha2</v>
    <v>XIDX:TAPG</v>
    <v>31</v>
  </rv>
  <rv s="1">
    <v>1</v>
    <v>XIDX:TAPG</v>
    <v>Daily</v>
    <v>46111</v>
    <v>46111</v>
    <v>0</v>
    <v>1</v>
    <v>639104256000000000,639285204258364710,0</v>
    <v>0</v>
    <v>c1pha2</v>
    <v>XIDX:TAPG</v>
    <v>32</v>
  </rv>
  <rv s="1">
    <v>1</v>
    <v>XIDX:TAPG</v>
    <v>Daily</v>
    <v>44560</v>
    <v>44560</v>
    <v>0</v>
    <v>1</v>
    <v>637764192000000000,639285204311546230,0</v>
    <v>0</v>
    <v>c1pha2</v>
    <v>XIDX:TAPG</v>
    <v>33</v>
  </rv>
  <rv s="1">
    <v>1</v>
    <v>XIDX:TAPG</v>
    <v>Daily</v>
    <v>45289</v>
    <v>45289</v>
    <v>0</v>
    <v>1</v>
    <v>638394048000000000,639285204312035217,0</v>
    <v>0</v>
    <v>c1pha2</v>
    <v>XIDX:TAPG</v>
    <v>34</v>
  </rv>
  <rv s="1">
    <v>1</v>
    <v>XIDX:TAPG</v>
    <v>Daily</v>
    <v>46021</v>
    <v>46021</v>
    <v>0</v>
    <v>1</v>
    <v>639026496000000000,639285204312506233,0</v>
    <v>0</v>
    <v>c1pha2</v>
    <v>XIDX:TAPG</v>
    <v>35</v>
  </rv>
  <rv s="1">
    <v>1</v>
    <v>XIDX:TAPG</v>
    <v>Daily</v>
    <v>46203</v>
    <v>46203</v>
    <v>0</v>
    <v>1</v>
    <v>639183744000000000,639285204312985209,0</v>
    <v>0</v>
    <v>c1pha2</v>
    <v>XIDX:TAPG</v>
    <v>36</v>
  </rv>
  <rv s="1">
    <v>1</v>
    <v>XIDX:UNIQ</v>
    <v>Daily</v>
    <v>44560</v>
    <v>44560</v>
    <v>0</v>
    <v>1</v>
    <v>637764192000000000,639285204251560643,0</v>
    <v>0</v>
    <v>bzv6mw</v>
    <v>XIDX:UNIQ</v>
    <v>37</v>
  </rv>
  <rv s="1">
    <v>1</v>
    <v>XIDX:UNIQ</v>
    <v>Daily</v>
    <v>44925</v>
    <v>44925</v>
    <v>0</v>
    <v>1</v>
    <v>638079552000000000,639285204252030631,0</v>
    <v>0</v>
    <v>bzv6mw</v>
    <v>XIDX:UNIQ</v>
    <v>3</v>
  </rv>
  <rv s="1">
    <v>1</v>
    <v>XIDX:UNIQ</v>
    <v>Daily</v>
    <v>45656</v>
    <v>45656</v>
    <v>0</v>
    <v>1</v>
    <v>638711136000000000,639285204252514632,0</v>
    <v>0</v>
    <v>bzv6mw</v>
    <v>XIDX:UNIQ</v>
    <v>38</v>
  </rv>
  <rv s="1">
    <v>1</v>
    <v>XIDX:UNIQ</v>
    <v>Daily</v>
    <v>46021</v>
    <v>46021</v>
    <v>0</v>
    <v>1</v>
    <v>639026496000000000,639285204252995918,0</v>
    <v>0</v>
    <v>bzv6mw</v>
    <v>XIDX:UNIQ</v>
    <v>39</v>
  </rv>
  <rv s="1">
    <v>1</v>
    <v>XIDX:UNIQ</v>
    <v>Daily</v>
    <v>46203</v>
    <v>46203</v>
    <v>0</v>
    <v>1</v>
    <v>639183744000000000,639285204253470619,0</v>
    <v>0</v>
    <v>bzv6mw</v>
    <v>XIDX:UNIQ</v>
    <v>40</v>
  </rv>
  <rv s="1">
    <v>1</v>
    <v>XIDX:UNIQ</v>
    <v>Daily</v>
    <v>45289</v>
    <v>45289</v>
    <v>0</v>
    <v>1</v>
    <v>638394048000000000,639285204314866252,0</v>
    <v>0</v>
    <v>bzv6mw</v>
    <v>XIDX:UNIQ</v>
    <v>41</v>
  </rv>
  <rv s="1">
    <v>1</v>
    <v>XIDX:UNIQ</v>
    <v>Daily</v>
    <v>46111</v>
    <v>46111</v>
    <v>0</v>
    <v>1</v>
    <v>639104256000000000,639285204315341010,0</v>
    <v>0</v>
    <v>bzv6mw</v>
    <v>XIDX:UNIQ</v>
    <v>42</v>
  </rv>
  <rv s="1">
    <v>1</v>
    <v>XIDX:LUCY</v>
    <v>Daily</v>
    <v>44560</v>
    <v>44560</v>
    <v>0</v>
    <v>1</v>
    <v>637764192000000000,639285204250156039,0</v>
    <v>0</v>
    <v>c1zlh7</v>
    <v>XIDX:LUCY</v>
    <v>43</v>
  </rv>
  <rv s="1">
    <v>1</v>
    <v>XIDX:LUCY</v>
    <v>Daily</v>
    <v>45289</v>
    <v>45289</v>
    <v>0</v>
    <v>1</v>
    <v>638394048000000000,639285204250646598,0</v>
    <v>0</v>
    <v>c1zlh7</v>
    <v>XIDX:LUCY</v>
    <v>44</v>
  </rv>
  <rv s="1">
    <v>1</v>
    <v>XIDX:LUCY</v>
    <v>Daily</v>
    <v>45656</v>
    <v>45656</v>
    <v>0</v>
    <v>1</v>
    <v>638711136000000000,639285204251126032,0</v>
    <v>0</v>
    <v>c1zlh7</v>
    <v>XIDX:LUCY</v>
    <v>42</v>
  </rv>
  <rv s="1">
    <v>1</v>
    <v>XIDX:LUCY</v>
    <v>Daily</v>
    <v>46111</v>
    <v>46111</v>
    <v>0</v>
    <v>1</v>
    <v>639104256000000000,639285204251596600,0</v>
    <v>0</v>
    <v>c1zlh7</v>
    <v>XIDX:LUCY</v>
    <v>45</v>
  </rv>
  <rv s="1">
    <v>1</v>
    <v>XIDX:LUCY</v>
    <v>Daily</v>
    <v>44925</v>
    <v>44925</v>
    <v>0</v>
    <v>1</v>
    <v>638079552000000000,639285204313647253,0</v>
    <v>0</v>
    <v>c1zlh7</v>
    <v>XIDX:LUCY</v>
    <v>46</v>
  </rv>
  <rv s="1">
    <v>1</v>
    <v>XIDX:LUCY</v>
    <v>Daily</v>
    <v>46021</v>
    <v>46021</v>
    <v>0</v>
    <v>1</v>
    <v>639026496000000000,639285204314117477,0</v>
    <v>0</v>
    <v>c1zlh7</v>
    <v>XIDX:LUCY</v>
    <v>47</v>
  </rv>
  <rv s="1">
    <v>1</v>
    <v>XIDX:LUCY</v>
    <v>Daily</v>
    <v>46203</v>
    <v>46203</v>
    <v>0</v>
    <v>1</v>
    <v>639183744000000000,639285204314585635,0</v>
    <v>0</v>
    <v>c1zlh7</v>
    <v>XIDX:LUCY</v>
    <v>48</v>
  </rv>
  <rv s="1">
    <v>1</v>
    <v>XIDX:TRJA</v>
    <v>Daily</v>
    <v>44195</v>
    <v>44195</v>
    <v>0</v>
    <v>1</v>
    <v>637448832000000000,639285204281901152,0</v>
    <v>0</v>
    <v>bviktc</v>
    <v>XIDX:TRJA</v>
    <v>49</v>
  </rv>
  <rv s="1">
    <v>1</v>
    <v>XIDX:TRJA</v>
    <v>Daily</v>
    <v>44560</v>
    <v>44560</v>
    <v>0</v>
    <v>1</v>
    <v>637764192000000000,639285204276648524,0</v>
    <v>0</v>
    <v>bviktc</v>
    <v>XIDX:TRJA</v>
    <v>50</v>
  </rv>
  <rv s="1">
    <v>1</v>
    <v>XIDX:TRJA</v>
    <v>Daily</v>
    <v>44925</v>
    <v>44925</v>
    <v>0</v>
    <v>1</v>
    <v>638079552000000000,639285204277131127,0</v>
    <v>0</v>
    <v>bviktc</v>
    <v>XIDX:TRJA</v>
    <v>51</v>
  </rv>
  <rv s="1">
    <v>1</v>
    <v>XIDX:TRJA</v>
    <v>Daily</v>
    <v>45289</v>
    <v>45289</v>
    <v>0</v>
    <v>1</v>
    <v>638394048000000000,639285204277608529,0</v>
    <v>0</v>
    <v>bviktc</v>
    <v>XIDX:TRJA</v>
    <v>52</v>
  </rv>
  <rv s="1">
    <v>1</v>
    <v>XIDX:TRJA</v>
    <v>Daily</v>
    <v>45656</v>
    <v>45656</v>
    <v>0</v>
    <v>1</v>
    <v>638711136000000000,639285204278088536,0</v>
    <v>0</v>
    <v>bviktc</v>
    <v>XIDX:TRJA</v>
    <v>53</v>
  </rv>
  <rv s="1">
    <v>1</v>
    <v>XIDX:TRJA</v>
    <v>Daily</v>
    <v>46203</v>
    <v>46203</v>
    <v>0</v>
    <v>1</v>
    <v>639183744000000000,639285204278581146,0</v>
    <v>0</v>
    <v>bviktc</v>
    <v>XIDX:TRJA</v>
    <v>54</v>
  </rv>
  <rv s="1">
    <v>1</v>
    <v>XIDX:TRJA</v>
    <v>Daily</v>
    <v>46021</v>
    <v>46021</v>
    <v>0</v>
    <v>1</v>
    <v>639026496000000000,639285204341111403,0</v>
    <v>0</v>
    <v>bviktc</v>
    <v>XIDX:TRJA</v>
    <v>55</v>
  </rv>
  <rv s="1">
    <v>1</v>
    <v>XIDX:TRJA</v>
    <v>Daily</v>
    <v>46111</v>
    <v>46111</v>
    <v>0</v>
    <v>1</v>
    <v>639104256000000000,639285204362221537,0</v>
    <v>0</v>
    <v>bviktc</v>
    <v>XIDX:TRJA</v>
    <v>56</v>
  </rv>
  <rv s="1">
    <v>1</v>
    <v>XIDX:NPGF</v>
    <v>Daily</v>
    <v>44560</v>
    <v>44560</v>
    <v>0</v>
    <v>1</v>
    <v>637764192000000000,639285204254531962,0</v>
    <v>0</v>
    <v>c1mpp2</v>
    <v>XIDX:NPGF</v>
    <v>57</v>
  </rv>
  <rv s="1">
    <v>1</v>
    <v>XIDX:NPGF</v>
    <v>Daily</v>
    <v>45289</v>
    <v>45289</v>
    <v>0</v>
    <v>1</v>
    <v>638394048000000000,639285204255013448,0</v>
    <v>0</v>
    <v>c1mpp2</v>
    <v>XIDX:NPGF</v>
    <v>2</v>
  </rv>
  <rv s="1">
    <v>1</v>
    <v>XIDX:NPGF</v>
    <v>Daily</v>
    <v>46021</v>
    <v>46021</v>
    <v>0</v>
    <v>1</v>
    <v>639026496000000000,639285204255481055,0</v>
    <v>0</v>
    <v>c1mpp2</v>
    <v>XIDX:NPGF</v>
    <v>3</v>
  </rv>
  <rv s="1">
    <v>1</v>
    <v>XIDX:NPGF</v>
    <v>Daily</v>
    <v>46111</v>
    <v>46111</v>
    <v>0</v>
    <v>1</v>
    <v>639104256000000000,639285204255971968,0</v>
    <v>0</v>
    <v>c1mpp2</v>
    <v>XIDX:NPGF</v>
    <v>58</v>
  </rv>
  <rv s="1">
    <v>1</v>
    <v>XIDX:NPGF</v>
    <v>Daily</v>
    <v>44925</v>
    <v>44925</v>
    <v>0</v>
    <v>1</v>
    <v>638079552000000000,639285204310123514,0</v>
    <v>0</v>
    <v>c1mpp2</v>
    <v>XIDX:NPGF</v>
    <v>2</v>
  </rv>
  <rv s="1">
    <v>1</v>
    <v>XIDX:NPGF</v>
    <v>Daily</v>
    <v>45656</v>
    <v>45656</v>
    <v>0</v>
    <v>1</v>
    <v>638711136000000000,639285204310602047,0</v>
    <v>0</v>
    <v>c1mpp2</v>
    <v>XIDX:NPGF</v>
    <v>59</v>
  </rv>
  <rv s="1">
    <v>1</v>
    <v>XIDX:NPGF</v>
    <v>Daily</v>
    <v>46203</v>
    <v>46203</v>
    <v>0</v>
    <v>1</v>
    <v>639183744000000000,639285204311072042,0</v>
    <v>0</v>
    <v>c1mpp2</v>
    <v>XIDX:NPGF</v>
    <v>60</v>
  </rv>
  <rv s="1">
    <v>1</v>
    <v>XIDX:ZYRX</v>
    <v>Daily</v>
    <v>44925</v>
    <v>44925</v>
    <v>0</v>
    <v>1</v>
    <v>638079552000000000,639285204260858288,0</v>
    <v>0</v>
    <v>c1c1kr</v>
    <v>XIDX:ZYRX</v>
    <v>61</v>
  </rv>
  <rv s="1">
    <v>1</v>
    <v>XIDX:ZYRX</v>
    <v>Daily</v>
    <v>45656</v>
    <v>45656</v>
    <v>0</v>
    <v>1</v>
    <v>638711136000000000,639285204261338262,0</v>
    <v>0</v>
    <v>c1c1kr</v>
    <v>XIDX:ZYRX</v>
    <v>62</v>
  </rv>
  <rv s="1">
    <v>1</v>
    <v>XIDX:ZYRX</v>
    <v>Daily</v>
    <v>46111</v>
    <v>46111</v>
    <v>0</v>
    <v>1</v>
    <v>639104256000000000,639285204247193567,0</v>
    <v>0</v>
    <v>c1c1kr</v>
    <v>XIDX:ZYRX</v>
    <v>63</v>
  </rv>
  <rv s="1">
    <v>1</v>
    <v>XIDX:ZYRX</v>
    <v>Daily</v>
    <v>44560</v>
    <v>44560</v>
    <v>0</v>
    <v>1</v>
    <v>637764192000000000,639285204312568374,0</v>
    <v>0</v>
    <v>c1c1kr</v>
    <v>XIDX:ZYRX</v>
    <v>64</v>
  </rv>
  <rv s="1">
    <v>1</v>
    <v>XIDX:ZYRX</v>
    <v>Daily</v>
    <v>45289</v>
    <v>45289</v>
    <v>0</v>
    <v>1</v>
    <v>638394048000000000,639285204313048364,0</v>
    <v>0</v>
    <v>c1c1kr</v>
    <v>XIDX:ZYRX</v>
    <v>65</v>
  </rv>
  <rv s="1">
    <v>1</v>
    <v>XIDX:ZYRX</v>
    <v>Daily</v>
    <v>46021</v>
    <v>46021</v>
    <v>0</v>
    <v>1</v>
    <v>639026496000000000,639285204313523629,0</v>
    <v>0</v>
    <v>c1c1kr</v>
    <v>XIDX:ZYRX</v>
    <v>66</v>
  </rv>
  <rv s="1">
    <v>1</v>
    <v>XIDX:ZYRX</v>
    <v>Daily</v>
    <v>46203</v>
    <v>46203</v>
    <v>0</v>
    <v>1</v>
    <v>639183744000000000,639285204314009668,0</v>
    <v>0</v>
    <v>c1c1kr</v>
    <v>XIDX:ZYRX</v>
    <v>67</v>
  </rv>
  <rv s="1">
    <v>1</v>
    <v>XIDX:DADA</v>
    <v>Daily</v>
    <v>44560</v>
    <v>44560</v>
    <v>0</v>
    <v>1</v>
    <v>637764192000000000,639285204278914725,0</v>
    <v>0</v>
    <v>btov1h</v>
    <v>XIDX:DADA</v>
    <v>2</v>
  </rv>
  <rv s="1">
    <v>1</v>
    <v>XIDX:DADA</v>
    <v>Daily</v>
    <v>46021</v>
    <v>46021</v>
    <v>0</v>
    <v>1</v>
    <v>639026496000000000,639285204279398309,0</v>
    <v>0</v>
    <v>btov1h</v>
    <v>XIDX:DADA</v>
    <v>2</v>
  </rv>
  <rv s="1">
    <v>1</v>
    <v>XIDX:DADA</v>
    <v>Daily</v>
    <v>46111</v>
    <v>46111</v>
    <v>0</v>
    <v>1</v>
    <v>639104256000000000,639285204279878298,0</v>
    <v>0</v>
    <v>btov1h</v>
    <v>XIDX:DADA</v>
    <v>2</v>
  </rv>
  <rv s="1">
    <v>1</v>
    <v>XIDX:DADA</v>
    <v>Daily</v>
    <v>44195</v>
    <v>44195</v>
    <v>0</v>
    <v>1</v>
    <v>637448832000000000,639285204299914861,0</v>
    <v>0</v>
    <v>btov1h</v>
    <v>XIDX:DADA</v>
    <v>68</v>
  </rv>
  <rv s="1">
    <v>1</v>
    <v>XIDX:DADA</v>
    <v>Daily</v>
    <v>45289</v>
    <v>45289</v>
    <v>0</v>
    <v>1</v>
    <v>638394048000000000,639285204300384872,0</v>
    <v>0</v>
    <v>btov1h</v>
    <v>XIDX:DADA</v>
    <v>69</v>
  </rv>
  <rv s="1">
    <v>1</v>
    <v>XIDX:DADA</v>
    <v>Daily</v>
    <v>44925</v>
    <v>44925</v>
    <v>0</v>
    <v>1</v>
    <v>638079552000000000,639285204364955210,0</v>
    <v>0</v>
    <v>btov1h</v>
    <v>XIDX:DADA</v>
    <v>2</v>
  </rv>
  <rv s="1">
    <v>1</v>
    <v>XIDX:DADA</v>
    <v>Daily</v>
    <v>45656</v>
    <v>45656</v>
    <v>0</v>
    <v>1</v>
    <v>638711136000000000,639285204365437762,0</v>
    <v>0</v>
    <v>btov1h</v>
    <v>XIDX:DADA</v>
    <v>70</v>
  </rv>
  <rv s="1">
    <v>1</v>
    <v>XIDX:DADA</v>
    <v>Daily</v>
    <v>46203</v>
    <v>46203</v>
    <v>0</v>
    <v>1</v>
    <v>639183744000000000,639285204365915220,0</v>
    <v>0</v>
    <v>btov1h</v>
    <v>XIDX:DADA</v>
    <v>2</v>
  </rv>
  <rv s="1">
    <v>1</v>
    <v>XIDX:WMUU</v>
    <v>Daily</v>
    <v>44925</v>
    <v>44925</v>
    <v>0</v>
    <v>1</v>
    <v>638079552000000000,639285204250988772,0</v>
    <v>0</v>
    <v>bxjkec</v>
    <v>XIDX:WMUU</v>
    <v>20</v>
  </rv>
  <rv s="1">
    <v>1</v>
    <v>XIDX:WMUU</v>
    <v>Daily</v>
    <v>45656</v>
    <v>45656</v>
    <v>0</v>
    <v>1</v>
    <v>638711136000000000,639285204251462443,0</v>
    <v>0</v>
    <v>bxjkec</v>
    <v>XIDX:WMUU</v>
    <v>71</v>
  </rv>
  <rv s="1">
    <v>1</v>
    <v>XIDX:WMUU</v>
    <v>Daily</v>
    <v>46111</v>
    <v>46111</v>
    <v>0</v>
    <v>1</v>
    <v>639104256000000000,639285204251932448,0</v>
    <v>0</v>
    <v>bxjkec</v>
    <v>XIDX:WMUU</v>
    <v>72</v>
  </rv>
  <rv s="1">
    <v>1</v>
    <v>XIDX:WMUU</v>
    <v>Daily</v>
    <v>44560</v>
    <v>44560</v>
    <v>0</v>
    <v>1</v>
    <v>637764192000000000,639285204315432088,0</v>
    <v>0</v>
    <v>bxjkec</v>
    <v>XIDX:WMUU</v>
    <v>73</v>
  </rv>
  <rv s="1">
    <v>1</v>
    <v>XIDX:WMUU</v>
    <v>Daily</v>
    <v>45289</v>
    <v>45289</v>
    <v>0</v>
    <v>1</v>
    <v>638394048000000000,639285204315912087,0</v>
    <v>0</v>
    <v>bxjkec</v>
    <v>XIDX:WMUU</v>
    <v>2</v>
  </rv>
  <rv s="1">
    <v>1</v>
    <v>XIDX:WMUU</v>
    <v>Daily</v>
    <v>46021</v>
    <v>46021</v>
    <v>0</v>
    <v>1</v>
    <v>639026496000000000,639285204316382077,0</v>
    <v>0</v>
    <v>bxjkec</v>
    <v>XIDX:WMUU</v>
    <v>17</v>
  </rv>
  <rv s="1">
    <v>1</v>
    <v>XIDX:WMUU</v>
    <v>Daily</v>
    <v>46203</v>
    <v>46203</v>
    <v>0</v>
    <v>1</v>
    <v>639183744000000000,639285204316852079,0</v>
    <v>0</v>
    <v>bxjkec</v>
    <v>XIDX:WMUU</v>
    <v>2</v>
  </rv>
  <rv s="1">
    <v>1</v>
    <v>XIDX:FIMP</v>
    <v>Daily</v>
    <v>44560</v>
    <v>44560</v>
    <v>0</v>
    <v>1</v>
    <v>637764192000000000,639285204258841011,0</v>
    <v>0</v>
    <v>c1paqh</v>
    <v>XIDX:FIMP</v>
    <v>74</v>
  </rv>
  <rv s="1">
    <v>1</v>
    <v>XIDX:FIMP</v>
    <v>Daily</v>
    <v>45289</v>
    <v>45289</v>
    <v>0</v>
    <v>1</v>
    <v>638394048000000000,639285204257031010,0</v>
    <v>0</v>
    <v>c1paqh</v>
    <v>XIDX:FIMP</v>
    <v>75</v>
  </rv>
  <rv s="1">
    <v>1</v>
    <v>XIDX:FIMP</v>
    <v>Daily</v>
    <v>46021</v>
    <v>46021</v>
    <v>0</v>
    <v>1</v>
    <v>639026496000000000,639285204257508342,0</v>
    <v>0</v>
    <v>c1paqh</v>
    <v>XIDX:FIMP</v>
    <v>10</v>
  </rv>
  <rv s="1">
    <v>1</v>
    <v>XIDX:FIMP</v>
    <v>Daily</v>
    <v>46111</v>
    <v>46111</v>
    <v>0</v>
    <v>1</v>
    <v>639104256000000000,639285204257978348,0</v>
    <v>0</v>
    <v>c1paqh</v>
    <v>XIDX:FIMP</v>
    <v>10</v>
  </rv>
  <rv s="1">
    <v>1</v>
    <v>XIDX:FIMP</v>
    <v>Daily</v>
    <v>44925</v>
    <v>44925</v>
    <v>0</v>
    <v>1</v>
    <v>638079552000000000,639285204311218960,0</v>
    <v>0</v>
    <v>c1paqh</v>
    <v>XIDX:FIMP</v>
    <v>75</v>
  </rv>
  <rv s="1">
    <v>1</v>
    <v>XIDX:FIMP</v>
    <v>Daily</v>
    <v>45656</v>
    <v>45656</v>
    <v>0</v>
    <v>1</v>
    <v>638711136000000000,639285204311691278,0</v>
    <v>0</v>
    <v>c1paqh</v>
    <v>XIDX:FIMP</v>
    <v>76</v>
  </rv>
  <rv s="1">
    <v>1</v>
    <v>XIDX:FIMP</v>
    <v>Daily</v>
    <v>46203</v>
    <v>46203</v>
    <v>0</v>
    <v>1</v>
    <v>639183744000000000,639285204312171271,0</v>
    <v>0</v>
    <v>c1paqh</v>
    <v>XIDX:FIMP</v>
    <v>10</v>
  </rv>
  <rv s="1">
    <v>1</v>
    <v>XIDX:SNLK</v>
    <v>Daily</v>
    <v>44560</v>
    <v>44560</v>
    <v>0</v>
    <v>1</v>
    <v>637764192000000000,639285204249578535,0</v>
    <v>0</v>
    <v>c1c3ur</v>
    <v>XIDX:SNLK</v>
    <v>77</v>
  </rv>
  <rv s="1">
    <v>1</v>
    <v>XIDX:SNLK</v>
    <v>Daily</v>
    <v>44925</v>
    <v>44925</v>
    <v>0</v>
    <v>1</v>
    <v>638079552000000000,639285204250058529,0</v>
    <v>0</v>
    <v>c1c3ur</v>
    <v>XIDX:SNLK</v>
    <v>78</v>
  </rv>
  <rv s="1">
    <v>1</v>
    <v>XIDX:SNLK</v>
    <v>Daily</v>
    <v>45656</v>
    <v>45656</v>
    <v>0</v>
    <v>1</v>
    <v>638711136000000000,639285204250542462,0</v>
    <v>0</v>
    <v>c1c3ur</v>
    <v>XIDX:SNLK</v>
    <v>79</v>
  </rv>
  <rv s="1">
    <v>1</v>
    <v>XIDX:SNLK</v>
    <v>Daily</v>
    <v>46021</v>
    <v>46021</v>
    <v>0</v>
    <v>1</v>
    <v>639026496000000000,639285204251038758,0</v>
    <v>0</v>
    <v>c1c3ur</v>
    <v>XIDX:SNLK</v>
    <v>80</v>
  </rv>
  <rv s="1">
    <v>1</v>
    <v>XIDX:SNLK</v>
    <v>Daily</v>
    <v>46203</v>
    <v>46203</v>
    <v>0</v>
    <v>1</v>
    <v>639183744000000000,639285204251512456,0</v>
    <v>0</v>
    <v>c1c3ur</v>
    <v>XIDX:SNLK</v>
    <v>81</v>
  </rv>
  <rv s="1">
    <v>1</v>
    <v>XIDX:SNLK</v>
    <v>Daily</v>
    <v>45289</v>
    <v>45289</v>
    <v>0</v>
    <v>1</v>
    <v>638394048000000000,639285204314482093,0</v>
    <v>0</v>
    <v>c1c3ur</v>
    <v>XIDX:SNLK</v>
    <v>82</v>
  </rv>
  <rv s="1">
    <v>1</v>
    <v>XIDX:SNLK</v>
    <v>Daily</v>
    <v>46111</v>
    <v>46111</v>
    <v>0</v>
    <v>1</v>
    <v>639104256000000000,639285204314952091,0</v>
    <v>0</v>
    <v>c1c3ur</v>
    <v>XIDX:SNLK</v>
    <v>51</v>
  </rv>
  <rv s="1">
    <v>1</v>
    <v>XIDX:EDGE</v>
    <v>Daily</v>
    <v>46111</v>
    <v>46111</v>
    <v>0</v>
    <v>1</v>
    <v>639104256000000000,639285204254440250,0</v>
    <v>0</v>
    <v>bxmmkr</v>
    <v>XIDX:EDGE</v>
    <v>10</v>
  </rv>
  <rv s="1">
    <v>1</v>
    <v>XIDX:EDGE</v>
    <v>Daily</v>
    <v>44560</v>
    <v>44560</v>
    <v>0</v>
    <v>1</v>
    <v>637764192000000000,639285204312560032,0</v>
    <v>0</v>
    <v>bxmmkr</v>
    <v>XIDX:EDGE</v>
    <v>83</v>
  </rv>
  <rv s="1">
    <v>1</v>
    <v>XIDX:EDGE</v>
    <v>Daily</v>
    <v>44925</v>
    <v>44925</v>
    <v>0</v>
    <v>1</v>
    <v>638079552000000000,639285204313040035,0</v>
    <v>0</v>
    <v>bxmmkr</v>
    <v>XIDX:EDGE</v>
    <v>84</v>
  </rv>
  <rv s="1">
    <v>1</v>
    <v>XIDX:EDGE</v>
    <v>Daily</v>
    <v>45289</v>
    <v>45289</v>
    <v>0</v>
    <v>1</v>
    <v>638394048000000000,639285204313516996,0</v>
    <v>0</v>
    <v>bxmmkr</v>
    <v>XIDX:EDGE</v>
    <v>85</v>
  </rv>
  <rv s="1">
    <v>1</v>
    <v>XIDX:EDGE</v>
    <v>Daily</v>
    <v>45656</v>
    <v>45656</v>
    <v>0</v>
    <v>1</v>
    <v>638711136000000000,639285204314006995,0</v>
    <v>0</v>
    <v>bxmmkr</v>
    <v>XIDX:EDGE</v>
    <v>86</v>
  </rv>
  <rv s="1">
    <v>1</v>
    <v>XIDX:EDGE</v>
    <v>Daily</v>
    <v>46021</v>
    <v>46021</v>
    <v>0</v>
    <v>1</v>
    <v>639026496000000000,639285204314486988,0</v>
    <v>0</v>
    <v>bxmmkr</v>
    <v>XIDX:EDGE</v>
    <v>87</v>
  </rv>
  <rv s="1">
    <v>1</v>
    <v>XIDX:EDGE</v>
    <v>Daily</v>
    <v>46203</v>
    <v>46203</v>
    <v>0</v>
    <v>1</v>
    <v>639183744000000000,639285204314956984,0</v>
    <v>0</v>
    <v>bxmmkr</v>
    <v>XIDX:EDGE</v>
    <v>10</v>
  </rv>
  <rv s="1">
    <v>1</v>
    <v>XIDX:BANK</v>
    <v>Daily</v>
    <v>44560</v>
    <v>44560</v>
    <v>0</v>
    <v>1</v>
    <v>637764192000000000,639285204254304631,0</v>
    <v>0</v>
    <v>bxjrc7</v>
    <v>XIDX:BANK</v>
    <v>88</v>
  </rv>
  <rv s="1">
    <v>1</v>
    <v>XIDX:BANK</v>
    <v>Daily</v>
    <v>44925</v>
    <v>44925</v>
    <v>0</v>
    <v>1</v>
    <v>638079552000000000,639285204254774621,0</v>
    <v>0</v>
    <v>bxjrc7</v>
    <v>XIDX:BANK</v>
    <v>89</v>
  </rv>
  <rv s="1">
    <v>1</v>
    <v>XIDX:BANK</v>
    <v>Daily</v>
    <v>45289</v>
    <v>45289</v>
    <v>0</v>
    <v>1</v>
    <v>638394048000000000,639285204249954606,0</v>
    <v>0</v>
    <v>bxjrc7</v>
    <v>XIDX:BANK</v>
    <v>90</v>
  </rv>
  <rv s="1">
    <v>1</v>
    <v>XIDX:BANK</v>
    <v>Daily</v>
    <v>45656</v>
    <v>45656</v>
    <v>0</v>
    <v>1</v>
    <v>638711136000000000,639285204250424606,0</v>
    <v>0</v>
    <v>bxjrc7</v>
    <v>XIDX:BANK</v>
    <v>91</v>
  </rv>
  <rv s="1">
    <v>1</v>
    <v>XIDX:BANK</v>
    <v>Daily</v>
    <v>46021</v>
    <v>46021</v>
    <v>0</v>
    <v>1</v>
    <v>639026496000000000,639285204250904588,0</v>
    <v>0</v>
    <v>bxjrc7</v>
    <v>XIDX:BANK</v>
    <v>92</v>
  </rv>
  <rv s="1">
    <v>1</v>
    <v>XIDX:BANK</v>
    <v>Daily</v>
    <v>46203</v>
    <v>46203</v>
    <v>0</v>
    <v>1</v>
    <v>639183744000000000,639285204251384662,0</v>
    <v>0</v>
    <v>bxjrc7</v>
    <v>XIDX:BANK</v>
    <v>93</v>
  </rv>
  <rv s="1">
    <v>1</v>
    <v>XIDX:BANK</v>
    <v>Daily</v>
    <v>46111</v>
    <v>46111</v>
    <v>0</v>
    <v>1</v>
    <v>639104256000000000,639285204251864620,0</v>
    <v>0</v>
    <v>bxjrc7</v>
    <v>XIDX:BANK</v>
    <v>94</v>
  </rv>
  <rv s="1">
    <v>1</v>
    <v>XIDX:WIFI</v>
    <v>Daily</v>
    <v>45289</v>
    <v>45289</v>
    <v>0</v>
    <v>1</v>
    <v>638394048000000000,639285204254131003,0</v>
    <v>0</v>
    <v>bx86dm</v>
    <v>XIDX:WIFI</v>
    <v>95</v>
  </rv>
  <rv s="1">
    <v>1</v>
    <v>XIDX:WIFI</v>
    <v>Daily</v>
    <v>44195</v>
    <v>44195</v>
    <v>0</v>
    <v>1</v>
    <v>637448832000000000,639285204316509034,0</v>
    <v>0</v>
    <v>bx86dm</v>
    <v>XIDX:WIFI</v>
    <v>96</v>
  </rv>
  <rv s="1">
    <v>1</v>
    <v>XIDX:WIFI</v>
    <v>Daily</v>
    <v>44925</v>
    <v>44925</v>
    <v>0</v>
    <v>1</v>
    <v>638079552000000000,639285204316981313,0</v>
    <v>0</v>
    <v>bx86dm</v>
    <v>XIDX:WIFI</v>
    <v>12</v>
  </rv>
  <rv s="1">
    <v>1</v>
    <v>XIDX:WIFI</v>
    <v>Daily</v>
    <v>46021</v>
    <v>46021</v>
    <v>0</v>
    <v>1</v>
    <v>639026496000000000,639285204317449045,0</v>
    <v>0</v>
    <v>bx86dm</v>
    <v>XIDX:WIFI</v>
    <v>97</v>
  </rv>
  <rv s="1">
    <v>1</v>
    <v>XIDX:WIFI</v>
    <v>Daily</v>
    <v>46111</v>
    <v>46111</v>
    <v>0</v>
    <v>1</v>
    <v>639104256000000000,639285204313599000,0</v>
    <v>0</v>
    <v>bx86dm</v>
    <v>XIDX:WIFI</v>
    <v>98</v>
  </rv>
  <rv s="1">
    <v>1</v>
    <v>XIDX:WIFI</v>
    <v>Daily</v>
    <v>44560</v>
    <v>44560</v>
    <v>0</v>
    <v>1</v>
    <v>637764192000000000,639285204366661566,0</v>
    <v>0</v>
    <v>bx86dm</v>
    <v>XIDX:WIFI</v>
    <v>34</v>
  </rv>
  <rv s="1">
    <v>1</v>
    <v>XIDX:WIFI</v>
    <v>Daily</v>
    <v>45656</v>
    <v>45656</v>
    <v>0</v>
    <v>1</v>
    <v>638711136000000000,639285204367141568,0</v>
    <v>0</v>
    <v>bx86dm</v>
    <v>XIDX:WIFI</v>
    <v>99</v>
  </rv>
  <rv s="1">
    <v>1</v>
    <v>XIDX:WIFI</v>
    <v>Daily</v>
    <v>46203</v>
    <v>46203</v>
    <v>0</v>
    <v>1</v>
    <v>639183744000000000,639285204367621580,0</v>
    <v>0</v>
    <v>bx86dm</v>
    <v>XIDX:WIFI</v>
    <v>100</v>
  </rv>
  <rv s="1">
    <v>1</v>
    <v>XIDX:UFOE</v>
    <v>Daily</v>
    <v>45289</v>
    <v>45289</v>
    <v>0</v>
    <v>1</v>
    <v>638394048000000000,639285204252344620,0</v>
    <v>0</v>
    <v>bxjur7</v>
    <v>XIDX:UFOE</v>
    <v>101</v>
  </rv>
  <rv s="1">
    <v>1</v>
    <v>XIDX:UFOE</v>
    <v>Daily</v>
    <v>46203</v>
    <v>46203</v>
    <v>0</v>
    <v>1</v>
    <v>639183744000000000,639285204252824623,0</v>
    <v>0</v>
    <v>bxjur7</v>
    <v>XIDX:UFOE</v>
    <v>102</v>
  </rv>
  <rv s="1">
    <v>1</v>
    <v>XIDX:UFOE</v>
    <v>Daily</v>
    <v>44560</v>
    <v>44560</v>
    <v>0</v>
    <v>1</v>
    <v>637764192000000000,639285204314654955,0</v>
    <v>0</v>
    <v>bxjur7</v>
    <v>XIDX:UFOE</v>
    <v>103</v>
  </rv>
  <rv s="1">
    <v>1</v>
    <v>XIDX:UFOE</v>
    <v>Daily</v>
    <v>44925</v>
    <v>44925</v>
    <v>0</v>
    <v>1</v>
    <v>638079552000000000,639285204315124956,0</v>
    <v>0</v>
    <v>bxjur7</v>
    <v>XIDX:UFOE</v>
    <v>104</v>
  </rv>
  <rv s="1">
    <v>1</v>
    <v>XIDX:UFOE</v>
    <v>Daily</v>
    <v>45656</v>
    <v>45656</v>
    <v>0</v>
    <v>1</v>
    <v>638711136000000000,639285204315594967,0</v>
    <v>0</v>
    <v>bxjur7</v>
    <v>XIDX:UFOE</v>
    <v>81</v>
  </rv>
  <rv s="1">
    <v>1</v>
    <v>XIDX:UFOE</v>
    <v>Daily</v>
    <v>46021</v>
    <v>46021</v>
    <v>0</v>
    <v>1</v>
    <v>639026496000000000,639285204316074948,0</v>
    <v>0</v>
    <v>bxjur7</v>
    <v>XIDX:UFOE</v>
    <v>53</v>
  </rv>
  <rv s="1">
    <v>1</v>
    <v>XIDX:UFOE</v>
    <v>Daily</v>
    <v>46111</v>
    <v>46111</v>
    <v>0</v>
    <v>1</v>
    <v>639104256000000000,639285204316544969,0</v>
    <v>0</v>
    <v>bxjur7</v>
    <v>XIDX:UFOE</v>
    <v>105</v>
  </rv>
  <rv s="1">
    <v>1</v>
    <v>XIDX:DGNS</v>
    <v>Daily</v>
    <v>44560</v>
    <v>44560</v>
    <v>0</v>
    <v>1</v>
    <v>637764192000000000,639285204250702454,0</v>
    <v>0</v>
    <v>bxbs2w</v>
    <v>XIDX:DGNS</v>
    <v>106</v>
  </rv>
  <rv s="1">
    <v>1</v>
    <v>XIDX:DGNS</v>
    <v>Daily</v>
    <v>44925</v>
    <v>44925</v>
    <v>0</v>
    <v>1</v>
    <v>638079552000000000,639285204251188510,0</v>
    <v>0</v>
    <v>bxbs2w</v>
    <v>XIDX:DGNS</v>
    <v>107</v>
  </rv>
  <rv s="1">
    <v>1</v>
    <v>XIDX:DGNS</v>
    <v>Daily</v>
    <v>45289</v>
    <v>45289</v>
    <v>0</v>
    <v>1</v>
    <v>638394048000000000,639285204251672450,0</v>
    <v>0</v>
    <v>bxbs2w</v>
    <v>XIDX:DGNS</v>
    <v>108</v>
  </rv>
  <rv s="1">
    <v>1</v>
    <v>XIDX:DGNS</v>
    <v>Daily</v>
    <v>45656</v>
    <v>45656</v>
    <v>0</v>
    <v>1</v>
    <v>638711136000000000,639285204252142447,0</v>
    <v>0</v>
    <v>bxbs2w</v>
    <v>XIDX:DGNS</v>
    <v>109</v>
  </rv>
  <rv s="1">
    <v>1</v>
    <v>XIDX:DGNS</v>
    <v>Daily</v>
    <v>46021</v>
    <v>46021</v>
    <v>0</v>
    <v>1</v>
    <v>639026496000000000,639285204252618748,0</v>
    <v>0</v>
    <v>bxbs2w</v>
    <v>XIDX:DGNS</v>
    <v>53</v>
  </rv>
  <rv s="1">
    <v>1</v>
    <v>XIDX:DGNS</v>
    <v>Daily</v>
    <v>46203</v>
    <v>46203</v>
    <v>0</v>
    <v>1</v>
    <v>639183744000000000,639285204253092426,0</v>
    <v>0</v>
    <v>bxbs2w</v>
    <v>XIDX:DGNS</v>
    <v>110</v>
  </rv>
  <rv s="1">
    <v>1</v>
    <v>XIDX:DGNS</v>
    <v>Daily</v>
    <v>46111</v>
    <v>46111</v>
    <v>0</v>
    <v>1</v>
    <v>639104256000000000,639285204253578738,0</v>
    <v>0</v>
    <v>bxbs2w</v>
    <v>XIDX:DGNS</v>
    <v>111</v>
  </rv>
  <rv s="1">
    <v>1</v>
    <v>XIDX:UANG</v>
    <v>Daily</v>
    <v>44195</v>
    <v>44195</v>
    <v>0</v>
    <v>1</v>
    <v>637448832000000000,639285204276989906,0</v>
    <v>0</v>
    <v>bv1qlh</v>
    <v>XIDX:UANG</v>
    <v>112</v>
  </rv>
  <rv s="1">
    <v>1</v>
    <v>XIDX:UANG</v>
    <v>Daily</v>
    <v>44560</v>
    <v>44560</v>
    <v>0</v>
    <v>1</v>
    <v>637764192000000000,639285204277469900,0</v>
    <v>0</v>
    <v>bv1qlh</v>
    <v>XIDX:UANG</v>
    <v>113</v>
  </rv>
  <rv s="1">
    <v>1</v>
    <v>XIDX:UANG</v>
    <v>Daily</v>
    <v>44925</v>
    <v>44925</v>
    <v>0</v>
    <v>1</v>
    <v>638079552000000000,639285204277943635,0</v>
    <v>0</v>
    <v>bv1qlh</v>
    <v>XIDX:UANG</v>
    <v>114</v>
  </rv>
  <rv s="1">
    <v>1</v>
    <v>XIDX:UANG</v>
    <v>Daily</v>
    <v>45289</v>
    <v>45289</v>
    <v>0</v>
    <v>1</v>
    <v>638394048000000000,639285204278418327,0</v>
    <v>0</v>
    <v>bv1qlh</v>
    <v>XIDX:UANG</v>
    <v>115</v>
  </rv>
  <rv s="1">
    <v>1</v>
    <v>XIDX:UANG</v>
    <v>Daily</v>
    <v>45656</v>
    <v>45656</v>
    <v>0</v>
    <v>1</v>
    <v>638711136000000000,639285204276523628,0</v>
    <v>0</v>
    <v>bv1qlh</v>
    <v>XIDX:UANG</v>
    <v>10</v>
  </rv>
  <rv s="1">
    <v>1</v>
    <v>XIDX:UANG</v>
    <v>Daily</v>
    <v>46021</v>
    <v>46021</v>
    <v>0</v>
    <v>1</v>
    <v>639026496000000000,639285204277003634,0</v>
    <v>0</v>
    <v>bv1qlh</v>
    <v>XIDX:UANG</v>
    <v>116</v>
  </rv>
  <rv s="1">
    <v>1</v>
    <v>XIDX:UANG</v>
    <v>Daily</v>
    <v>46203</v>
    <v>46203</v>
    <v>0</v>
    <v>1</v>
    <v>639183744000000000,639285204277489905,0</v>
    <v>0</v>
    <v>bv1qlh</v>
    <v>XIDX:UANG</v>
    <v>117</v>
  </rv>
  <rv s="1">
    <v>1</v>
    <v>XIDX:UANG</v>
    <v>Daily</v>
    <v>46111</v>
    <v>46111</v>
    <v>0</v>
    <v>1</v>
    <v>639104256000000000,639285204277978327,0</v>
    <v>0</v>
    <v>bv1qlh</v>
    <v>XIDX:UANG</v>
    <v>118</v>
  </rv>
  <rv s="1">
    <v>1</v>
    <v>XIDX:KETR</v>
    <v>Daily</v>
    <v>44925</v>
    <v>44925</v>
    <v>0</v>
    <v>1</v>
    <v>638079552000000000,639285204254053454,0</v>
    <v>0</v>
    <v>c7x3cw</v>
    <v>XIDX:KETR</v>
    <v>119</v>
  </rv>
  <rv s="1">
    <v>1</v>
    <v>XIDX:KETR</v>
    <v>Daily</v>
    <v>45289</v>
    <v>45289</v>
    <v>0</v>
    <v>1</v>
    <v>638394048000000000,639285204254533450,0</v>
    <v>0</v>
    <v>c7x3cw</v>
    <v>XIDX:KETR</v>
    <v>120</v>
  </rv>
  <rv s="1">
    <v>1</v>
    <v>XIDX:KETR</v>
    <v>Daily</v>
    <v>46021</v>
    <v>46021</v>
    <v>0</v>
    <v>1</v>
    <v>639026496000000000,639285204250571955,0</v>
    <v>0</v>
    <v>c7x3cw</v>
    <v>XIDX:KETR</v>
    <v>121</v>
  </rv>
  <rv s="1">
    <v>1</v>
    <v>XIDX:KETR</v>
    <v>Daily</v>
    <v>46203</v>
    <v>46203</v>
    <v>0</v>
    <v>1</v>
    <v>639183744000000000,639285204251101956,0</v>
    <v>0</v>
    <v>c7x3cw</v>
    <v>XIDX:KETR</v>
    <v>122</v>
  </rv>
  <rv s="1">
    <v>1</v>
    <v>XIDX:KETR</v>
    <v>Daily</v>
    <v>45656</v>
    <v>45656</v>
    <v>0</v>
    <v>1</v>
    <v>638711136000000000,639285204367163621,0</v>
    <v>0</v>
    <v>c7x3cw</v>
    <v>XIDX:KETR</v>
    <v>11</v>
  </rv>
  <rv s="1">
    <v>1</v>
    <v>XIDX:KETR</v>
    <v>Daily</v>
    <v>46111</v>
    <v>46111</v>
    <v>0</v>
    <v>1</v>
    <v>639104256000000000,639285204367643616,0</v>
    <v>0</v>
    <v>c7x3cw</v>
    <v>XIDX:KETR</v>
    <v>123</v>
  </rv>
  <rv s="1">
    <v>1</v>
    <v>XIDX:DCII</v>
    <v>Daily</v>
    <v>44560</v>
    <v>44560</v>
    <v>0</v>
    <v>1</v>
    <v>637764192000000000,639285204252530270,0</v>
    <v>0</v>
    <v>bxbr3m</v>
    <v>XIDX:DCII</v>
    <v>124</v>
  </rv>
  <rv s="1">
    <v>1</v>
    <v>XIDX:DCII</v>
    <v>Daily</v>
    <v>45656</v>
    <v>45656</v>
    <v>0</v>
    <v>1</v>
    <v>638711136000000000,639285204252997576,0</v>
    <v>0</v>
    <v>bxbr3m</v>
    <v>XIDX:DCII</v>
    <v>125</v>
  </rv>
  <rv s="1">
    <v>1</v>
    <v>XIDX:DCII</v>
    <v>Daily</v>
    <v>44925</v>
    <v>44925</v>
    <v>0</v>
    <v>1</v>
    <v>638079552000000000,639285204313638729,0</v>
    <v>0</v>
    <v>bxbr3m</v>
    <v>XIDX:DCII</v>
    <v>126</v>
  </rv>
  <rv s="1">
    <v>1</v>
    <v>XIDX:DCII</v>
    <v>Daily</v>
    <v>46021</v>
    <v>46021</v>
    <v>0</v>
    <v>1</v>
    <v>639026496000000000,639285204314120024,0</v>
    <v>0</v>
    <v>bxbr3m</v>
    <v>XIDX:DCII</v>
    <v>127</v>
  </rv>
  <rv s="1">
    <v>1</v>
    <v>XIDX:DCII</v>
    <v>Daily</v>
    <v>46111</v>
    <v>46111</v>
    <v>0</v>
    <v>1</v>
    <v>639104256000000000,639285204314606993,0</v>
    <v>0</v>
    <v>bxbr3m</v>
    <v>XIDX:DCII</v>
    <v>128</v>
  </rv>
  <rv s="1">
    <v>1</v>
    <v>XIDX:DCII</v>
    <v>Daily</v>
    <v>45289</v>
    <v>45289</v>
    <v>0</v>
    <v>1</v>
    <v>638394048000000000,639285204368116523,0</v>
    <v>0</v>
    <v>bxbr3m</v>
    <v>XIDX:DCII</v>
    <v>129</v>
  </rv>
  <rv s="1">
    <v>1</v>
    <v>XIDX:DCII</v>
    <v>Daily</v>
    <v>46203</v>
    <v>46203</v>
    <v>0</v>
    <v>1</v>
    <v>639183744000000000,639285204368589811,0</v>
    <v>0</v>
    <v>bxbr3m</v>
    <v>XIDX:DCII</v>
    <v>130</v>
  </rv>
  <rv s="1">
    <v>1</v>
    <v>XIDX:CSMI</v>
    <v>Daily</v>
    <v>44195</v>
    <v>44195</v>
    <v>0</v>
    <v>1</v>
    <v>637448832000000000,639285204287796997,0</v>
    <v>0</v>
    <v>bua4a2</v>
    <v>XIDX:CSMI</v>
    <v>131</v>
  </rv>
  <rv s="1">
    <v>1</v>
    <v>XIDX:CSMI</v>
    <v>Daily</v>
    <v>44560</v>
    <v>44560</v>
    <v>0</v>
    <v>1</v>
    <v>637764192000000000,639285204288267002,0</v>
    <v>0</v>
    <v>bua4a2</v>
    <v>XIDX:CSMI</v>
    <v>132</v>
  </rv>
  <rv s="1">
    <v>1</v>
    <v>XIDX:CSMI</v>
    <v>Daily</v>
    <v>44925</v>
    <v>44925</v>
    <v>0</v>
    <v>1</v>
    <v>638079552000000000,639285204288745794,0</v>
    <v>0</v>
    <v>bua4a2</v>
    <v>XIDX:CSMI</v>
    <v>10</v>
  </rv>
  <rv s="1">
    <v>1</v>
    <v>XIDX:CSMI</v>
    <v>Daily</v>
    <v>45289</v>
    <v>45289</v>
    <v>0</v>
    <v>1</v>
    <v>638394048000000000,639285204289225794,0</v>
    <v>0</v>
    <v>bua4a2</v>
    <v>XIDX:CSMI</v>
    <v>133</v>
  </rv>
  <rv s="1">
    <v>1</v>
    <v>XIDX:CSMI</v>
    <v>Daily</v>
    <v>45656</v>
    <v>45656</v>
    <v>0</v>
    <v>1</v>
    <v>638711136000000000,639285204289707005,0</v>
    <v>0</v>
    <v>bua4a2</v>
    <v>XIDX:CSMI</v>
    <v>134</v>
  </rv>
  <rv s="1">
    <v>1</v>
    <v>XIDX:CSMI</v>
    <v>Daily</v>
    <v>46021</v>
    <v>46021</v>
    <v>0</v>
    <v>1</v>
    <v>639026496000000000,639285204290417031,0</v>
    <v>0</v>
    <v>bua4a2</v>
    <v>XIDX:CSMI</v>
    <v>135</v>
  </rv>
  <rv s="1">
    <v>1</v>
    <v>XIDX:CSMI</v>
    <v>Daily</v>
    <v>46203</v>
    <v>46203</v>
    <v>0</v>
    <v>1</v>
    <v>639183744000000000,639285204290897845,0</v>
    <v>0</v>
    <v>bua4a2</v>
    <v>XIDX:CSMI</v>
    <v>3</v>
  </rv>
  <rv s="1">
    <v>1</v>
    <v>XIDX:CSMI</v>
    <v>Daily</v>
    <v>46111</v>
    <v>46111</v>
    <v>0</v>
    <v>1</v>
    <v>639104256000000000,639285204291377846,0</v>
    <v>0</v>
    <v>bua4a2</v>
    <v>XIDX:CSMI</v>
    <v>136</v>
  </rv>
  <rv s="1">
    <v>1</v>
    <v>XIDX:FAPA</v>
    <v>Daily</v>
    <v>44560</v>
    <v>44560</v>
    <v>0</v>
    <v>1</v>
    <v>637764192000000000,639285204253948478,0</v>
    <v>0</v>
    <v>bx7mww</v>
    <v>XIDX:FAPA</v>
    <v>137</v>
  </rv>
  <rv s="1">
    <v>1</v>
    <v>XIDX:FAPA</v>
    <v>Daily</v>
    <v>45656</v>
    <v>45656</v>
    <v>0</v>
    <v>1</v>
    <v>638711136000000000,639285204254438738,0</v>
    <v>0</v>
    <v>bx7mww</v>
    <v>XIDX:FAPA</v>
    <v>138</v>
  </rv>
  <rv s="1">
    <v>1</v>
    <v>XIDX:FAPA</v>
    <v>Daily</v>
    <v>46203</v>
    <v>46203</v>
    <v>0</v>
    <v>1</v>
    <v>639183744000000000,639285204254919439,0</v>
    <v>0</v>
    <v>bx7mww</v>
    <v>XIDX:FAPA</v>
    <v>139</v>
  </rv>
  <rv s="1">
    <v>1</v>
    <v>XIDX:FAPA</v>
    <v>Daily</v>
    <v>45289</v>
    <v>45289</v>
    <v>0</v>
    <v>1</v>
    <v>638394048000000000,639285204315082098,0</v>
    <v>0</v>
    <v>bx7mww</v>
    <v>XIDX:FAPA</v>
    <v>140</v>
  </rv>
  <rv s="1">
    <v>1</v>
    <v>XIDX:FAPA</v>
    <v>Daily</v>
    <v>46111</v>
    <v>46111</v>
    <v>0</v>
    <v>1</v>
    <v>639104256000000000,639285204315552105,0</v>
    <v>0</v>
    <v>bx7mww</v>
    <v>XIDX:FAPA</v>
    <v>141</v>
  </rv>
  <rv s="1">
    <v>1</v>
    <v>XIDX:FAPA</v>
    <v>Daily</v>
    <v>44195</v>
    <v>44195</v>
    <v>0</v>
    <v>1</v>
    <v>637448832000000000,639285204369061814,0</v>
    <v>0</v>
    <v>bx7mww</v>
    <v>XIDX:FAPA</v>
    <v>10</v>
  </rv>
  <rv s="1">
    <v>1</v>
    <v>XIDX:FAPA</v>
    <v>Daily</v>
    <v>44925</v>
    <v>44925</v>
    <v>0</v>
    <v>1</v>
    <v>638079552000000000,639285204369541810,0</v>
    <v>0</v>
    <v>bx7mww</v>
    <v>XIDX:FAPA</v>
    <v>142</v>
  </rv>
  <rv s="1">
    <v>1</v>
    <v>XIDX:FAPA</v>
    <v>Daily</v>
    <v>46021</v>
    <v>46021</v>
    <v>0</v>
    <v>1</v>
    <v>639026496000000000,639285204370011817,0</v>
    <v>0</v>
    <v>bx7mww</v>
    <v>XIDX:FAPA</v>
    <v>143</v>
  </rv>
  <rv s="1">
    <v>1</v>
    <v>XIDX:PMMP</v>
    <v>Daily</v>
    <v>45656</v>
    <v>45656</v>
    <v>0</v>
    <v>1</v>
    <v>638711136000000000,639285204255084625,0</v>
    <v>0</v>
    <v>bx3rtc</v>
    <v>XIDX:PMMP</v>
    <v>144</v>
  </rv>
  <rv s="1">
    <v>1</v>
    <v>XIDX:PMMP</v>
    <v>Daily</v>
    <v>46111</v>
    <v>46111</v>
    <v>0</v>
    <v>1</v>
    <v>639104256000000000,639285204255554649,0</v>
    <v>0</v>
    <v>bx3rtc</v>
    <v>XIDX:PMMP</v>
    <v>10</v>
  </rv>
  <rv s="1">
    <v>1</v>
    <v>XIDX:PMMP</v>
    <v>Daily</v>
    <v>44195</v>
    <v>44195</v>
    <v>0</v>
    <v>1</v>
    <v>637448832000000000,639285204314564940,0</v>
    <v>0</v>
    <v>bx3rtc</v>
    <v>XIDX:PMMP</v>
    <v>145</v>
  </rv>
  <rv s="1">
    <v>1</v>
    <v>XIDX:PMMP</v>
    <v>Daily</v>
    <v>44925</v>
    <v>44925</v>
    <v>0</v>
    <v>1</v>
    <v>638079552000000000,639285204315034969,0</v>
    <v>0</v>
    <v>bx3rtc</v>
    <v>XIDX:PMMP</v>
    <v>99</v>
  </rv>
  <rv s="1">
    <v>1</v>
    <v>XIDX:PMMP</v>
    <v>Daily</v>
    <v>44560</v>
    <v>44560</v>
    <v>0</v>
    <v>1</v>
    <v>637764192000000000,639285204368565237,0</v>
    <v>0</v>
    <v>bx3rtc</v>
    <v>XIDX:PMMP</v>
    <v>146</v>
  </rv>
  <rv s="1">
    <v>1</v>
    <v>XIDX:PMMP</v>
    <v>Daily</v>
    <v>45289</v>
    <v>45289</v>
    <v>0</v>
    <v>1</v>
    <v>638394048000000000,639285204369035223,0</v>
    <v>0</v>
    <v>bx3rtc</v>
    <v>XIDX:PMMP</v>
    <v>147</v>
  </rv>
  <rv s="1">
    <v>1</v>
    <v>XIDX:PMMP</v>
    <v>Daily</v>
    <v>46203</v>
    <v>46203</v>
    <v>0</v>
    <v>1</v>
    <v>639183744000000000,639285204369515241,0</v>
    <v>0</v>
    <v>bx3rtc</v>
    <v>XIDX:PMMP</v>
    <v>10</v>
  </rv>
  <rv s="1">
    <v>1</v>
    <v>XIDX:VICI</v>
    <v>Daily</v>
    <v>44925</v>
    <v>44925</v>
    <v>0</v>
    <v>1</v>
    <v>638079552000000000,639285204256976015,0</v>
    <v>0</v>
    <v>bx3pp2</v>
    <v>XIDX:VICI</v>
    <v>148</v>
  </rv>
  <rv s="1">
    <v>1</v>
    <v>XIDX:VICI</v>
    <v>Daily</v>
    <v>45656</v>
    <v>45656</v>
    <v>0</v>
    <v>1</v>
    <v>638711136000000000,639285204257476670,0</v>
    <v>0</v>
    <v>bx3pp2</v>
    <v>XIDX:VICI</v>
    <v>149</v>
  </rv>
  <rv s="1">
    <v>1</v>
    <v>XIDX:VICI</v>
    <v>Daily</v>
    <v>46203</v>
    <v>46203</v>
    <v>0</v>
    <v>1</v>
    <v>639183744000000000,639285204257968424,0</v>
    <v>0</v>
    <v>bx3pp2</v>
    <v>XIDX:VICI</v>
    <v>150</v>
  </rv>
  <rv s="1">
    <v>1</v>
    <v>XIDX:VICI</v>
    <v>Daily</v>
    <v>44560</v>
    <v>44560</v>
    <v>0</v>
    <v>1</v>
    <v>637764192000000000,639285204315507264,0</v>
    <v>0</v>
    <v>bx3pp2</v>
    <v>XIDX:VICI</v>
    <v>82</v>
  </rv>
  <rv s="1">
    <v>1</v>
    <v>XIDX:VICI</v>
    <v>Daily</v>
    <v>46021</v>
    <v>46021</v>
    <v>0</v>
    <v>1</v>
    <v>639026496000000000,639285204315987462,0</v>
    <v>0</v>
    <v>bx3pp2</v>
    <v>XIDX:VICI</v>
    <v>27</v>
  </rv>
  <rv s="1">
    <v>1</v>
    <v>XIDX:VICI</v>
    <v>Daily</v>
    <v>44195</v>
    <v>44195</v>
    <v>0</v>
    <v>1</v>
    <v>637448832000000000,639285204368645281,0</v>
    <v>0</v>
    <v>bx3pp2</v>
    <v>XIDX:VICI</v>
    <v>151</v>
  </rv>
  <rv s="1">
    <v>1</v>
    <v>XIDX:VICI</v>
    <v>Daily</v>
    <v>45289</v>
    <v>45289</v>
    <v>0</v>
    <v>1</v>
    <v>638394048000000000,639285204369126498,0</v>
    <v>0</v>
    <v>bx3pp2</v>
    <v>XIDX:VICI</v>
    <v>152</v>
  </rv>
  <rv s="1">
    <v>1</v>
    <v>XIDX:VICI</v>
    <v>Daily</v>
    <v>46111</v>
    <v>46111</v>
    <v>0</v>
    <v>1</v>
    <v>639104256000000000,639285204369607807,0</v>
    <v>0</v>
    <v>bx3pp2</v>
    <v>XIDX:VICI</v>
    <v>153</v>
  </rv>
  <rv s="1">
    <v>1</v>
    <v>XIDX:AMAN</v>
    <v>Daily</v>
    <v>44925</v>
    <v>44925</v>
    <v>0</v>
    <v>1</v>
    <v>638079552000000000,639285204278221836,0</v>
    <v>0</v>
    <v>btysar</v>
    <v>XIDX:AMAN</v>
    <v>154</v>
  </rv>
  <rv s="1">
    <v>1</v>
    <v>XIDX:AMAN</v>
    <v>Daily</v>
    <v>46021</v>
    <v>46021</v>
    <v>0</v>
    <v>1</v>
    <v>639026496000000000,639285204278701831,0</v>
    <v>0</v>
    <v>btysar</v>
    <v>XIDX:AMAN</v>
    <v>155</v>
  </rv>
  <rv s="1">
    <v>1</v>
    <v>XIDX:AMAN</v>
    <v>Daily</v>
    <v>46111</v>
    <v>46111</v>
    <v>0</v>
    <v>1</v>
    <v>639104256000000000,639285204279189455,0</v>
    <v>0</v>
    <v>btysar</v>
    <v>XIDX:AMAN</v>
    <v>156</v>
  </rv>
  <rv s="1">
    <v>1</v>
    <v>XIDX:AMAN</v>
    <v>Daily</v>
    <v>44560</v>
    <v>44560</v>
    <v>0</v>
    <v>1</v>
    <v>637764192000000000,639285204298329343,0</v>
    <v>0</v>
    <v>btysar</v>
    <v>XIDX:AMAN</v>
    <v>64</v>
  </rv>
  <rv s="1">
    <v>1</v>
    <v>XIDX:AMAN</v>
    <v>Daily</v>
    <v>45656</v>
    <v>45656</v>
    <v>0</v>
    <v>1</v>
    <v>638711136000000000,639285204298799335,0</v>
    <v>0</v>
    <v>btysar</v>
    <v>XIDX:AMAN</v>
    <v>157</v>
  </rv>
  <rv s="1">
    <v>1</v>
    <v>XIDX:AMAN</v>
    <v>Daily</v>
    <v>46203</v>
    <v>46203</v>
    <v>0</v>
    <v>1</v>
    <v>639183744000000000,639285204299269328,0</v>
    <v>0</v>
    <v>btysar</v>
    <v>XIDX:AMAN</v>
    <v>158</v>
  </rv>
  <rv s="1">
    <v>1</v>
    <v>XIDX:AMAN</v>
    <v>Daily</v>
    <v>44195</v>
    <v>44195</v>
    <v>0</v>
    <v>1</v>
    <v>637448832000000000,639285204366489098,0</v>
    <v>0</v>
    <v>btysar</v>
    <v>XIDX:AMAN</v>
    <v>151</v>
  </rv>
  <rv s="1">
    <v>1</v>
    <v>XIDX:AMAN</v>
    <v>Daily</v>
    <v>45289</v>
    <v>45289</v>
    <v>0</v>
    <v>1</v>
    <v>638394048000000000,639285204365224377,0</v>
    <v>0</v>
    <v>btysar</v>
    <v>XIDX:AMAN</v>
    <v>159</v>
  </rv>
  <rv s="1">
    <v>1</v>
    <v>XIDX:PNGO</v>
    <v>Daily</v>
    <v>44195</v>
    <v>44195</v>
    <v>0</v>
    <v>1</v>
    <v>637448832000000000,639285204279023445,0</v>
    <v>0</v>
    <v>bvilbh</v>
    <v>XIDX:PNGO</v>
    <v>160</v>
  </rv>
  <rv s="1">
    <v>1</v>
    <v>XIDX:PNGO</v>
    <v>Daily</v>
    <v>44560</v>
    <v>44560</v>
    <v>0</v>
    <v>1</v>
    <v>637764192000000000,639285204279502038,0</v>
    <v>0</v>
    <v>bvilbh</v>
    <v>XIDX:PNGO</v>
    <v>161</v>
  </rv>
  <rv s="1">
    <v>1</v>
    <v>XIDX:PNGO</v>
    <v>Daily</v>
    <v>45289</v>
    <v>45289</v>
    <v>0</v>
    <v>1</v>
    <v>638394048000000000,639285204279983458,0</v>
    <v>0</v>
    <v>bvilbh</v>
    <v>XIDX:PNGO</v>
    <v>162</v>
  </rv>
  <rv s="1">
    <v>1</v>
    <v>XIDX:PNGO</v>
    <v>Daily</v>
    <v>45656</v>
    <v>45656</v>
    <v>0</v>
    <v>1</v>
    <v>638711136000000000,639285204280462018,0</v>
    <v>0</v>
    <v>bvilbh</v>
    <v>XIDX:PNGO</v>
    <v>163</v>
  </rv>
  <rv s="1">
    <v>1</v>
    <v>XIDX:PNGO</v>
    <v>Daily</v>
    <v>46111</v>
    <v>46111</v>
    <v>0</v>
    <v>1</v>
    <v>639104256000000000,639285204280940965,0</v>
    <v>0</v>
    <v>bvilbh</v>
    <v>XIDX:PNGO</v>
    <v>164</v>
  </rv>
  <rv s="1">
    <v>1</v>
    <v>XIDX:PNGO</v>
    <v>Daily</v>
    <v>44925</v>
    <v>44925</v>
    <v>0</v>
    <v>1</v>
    <v>638079552000000000,639285204339682091,0</v>
    <v>0</v>
    <v>bvilbh</v>
    <v>XIDX:PNGO</v>
    <v>162</v>
  </rv>
  <rv s="1">
    <v>1</v>
    <v>XIDX:PNGO</v>
    <v>Daily</v>
    <v>46021</v>
    <v>46021</v>
    <v>0</v>
    <v>1</v>
    <v>639026496000000000,639285204340162111,0</v>
    <v>0</v>
    <v>bvilbh</v>
    <v>XIDX:PNGO</v>
    <v>165</v>
  </rv>
  <rv s="1">
    <v>1</v>
    <v>XIDX:PNGO</v>
    <v>Daily</v>
    <v>46203</v>
    <v>46203</v>
    <v>0</v>
    <v>1</v>
    <v>639183744000000000,639285204340643574,0</v>
    <v>0</v>
    <v>bvilbh</v>
    <v>XIDX:PNGO</v>
    <v>166</v>
  </rv>
  <rv s="1">
    <v>1</v>
    <v>XIDX:ATAP</v>
    <v>Daily</v>
    <v>44195</v>
    <v>44195</v>
    <v>0</v>
    <v>1</v>
    <v>637448832000000000,639285204258451016,0</v>
    <v>0</v>
    <v>bwzup2</v>
    <v>XIDX:ATAP</v>
    <v>167</v>
  </rv>
  <rv s="1">
    <v>1</v>
    <v>XIDX:ATAP</v>
    <v>Daily</v>
    <v>44925</v>
    <v>44925</v>
    <v>0</v>
    <v>1</v>
    <v>638079552000000000,639285204256628328,0</v>
    <v>0</v>
    <v>bwzup2</v>
    <v>XIDX:ATAP</v>
    <v>168</v>
  </rv>
  <rv s="1">
    <v>1</v>
    <v>XIDX:ATAP</v>
    <v>Daily</v>
    <v>46021</v>
    <v>46021</v>
    <v>0</v>
    <v>1</v>
    <v>639026496000000000,639285204257108336,0</v>
    <v>0</v>
    <v>bwzup2</v>
    <v>XIDX:ATAP</v>
    <v>78</v>
  </rv>
  <rv s="1">
    <v>1</v>
    <v>XIDX:ATAP</v>
    <v>Daily</v>
    <v>46111</v>
    <v>46111</v>
    <v>0</v>
    <v>1</v>
    <v>639104256000000000,639285204257588336,0</v>
    <v>0</v>
    <v>bwzup2</v>
    <v>XIDX:ATAP</v>
    <v>115</v>
  </rv>
  <rv s="1">
    <v>1</v>
    <v>XIDX:ATAP</v>
    <v>Daily</v>
    <v>44560</v>
    <v>44560</v>
    <v>0</v>
    <v>1</v>
    <v>637764192000000000,639285204316469034,0</v>
    <v>0</v>
    <v>bwzup2</v>
    <v>XIDX:ATAP</v>
    <v>169</v>
  </rv>
  <rv s="1">
    <v>1</v>
    <v>XIDX:ATAP</v>
    <v>Daily</v>
    <v>45656</v>
    <v>45656</v>
    <v>0</v>
    <v>1</v>
    <v>638711136000000000,639285204316939039,0</v>
    <v>0</v>
    <v>bwzup2</v>
    <v>XIDX:ATAP</v>
    <v>170</v>
  </rv>
  <rv s="1">
    <v>1</v>
    <v>XIDX:ATAP</v>
    <v>Daily</v>
    <v>45289</v>
    <v>45289</v>
    <v>0</v>
    <v>1</v>
    <v>638394048000000000,639285204370069634,0</v>
    <v>0</v>
    <v>bwzup2</v>
    <v>XIDX:ATAP</v>
    <v>68</v>
  </rv>
  <rv s="1">
    <v>1</v>
    <v>XIDX:ATAP</v>
    <v>Daily</v>
    <v>46203</v>
    <v>46203</v>
    <v>0</v>
    <v>1</v>
    <v>639183744000000000,639285204370549655,0</v>
    <v>0</v>
    <v>bwzup2</v>
    <v>XIDX:ATAP</v>
    <v>171</v>
  </rv>
  <rv s="1">
    <v>1</v>
    <v>XIDX:PLAN</v>
    <v>Daily</v>
    <v>44195</v>
    <v>44195</v>
    <v>0</v>
    <v>1</v>
    <v>637448832000000000,639285204259498396,0</v>
    <v>0</v>
    <v>bvsmnm</v>
    <v>XIDX:PLAN</v>
    <v>40</v>
  </rv>
  <rv s="1">
    <v>1</v>
    <v>XIDX:PLAN</v>
    <v>Daily</v>
    <v>45289</v>
    <v>45289</v>
    <v>0</v>
    <v>1</v>
    <v>638394048000000000,639285204259978390,0</v>
    <v>0</v>
    <v>bvsmnm</v>
    <v>XIDX:PLAN</v>
    <v>172</v>
  </rv>
  <rv s="1">
    <v>1</v>
    <v>XIDX:PLAN</v>
    <v>Daily</v>
    <v>46021</v>
    <v>46021</v>
    <v>0</v>
    <v>1</v>
    <v>639026496000000000,639285204260455974,0</v>
    <v>0</v>
    <v>bvsmnm</v>
    <v>XIDX:PLAN</v>
    <v>173</v>
  </rv>
  <rv s="1">
    <v>1</v>
    <v>XIDX:PLAN</v>
    <v>Daily</v>
    <v>46203</v>
    <v>46203</v>
    <v>0</v>
    <v>1</v>
    <v>639183744000000000,639285204260925973,0</v>
    <v>0</v>
    <v>bvsmnm</v>
    <v>XIDX:PLAN</v>
    <v>174</v>
  </rv>
  <rv s="1">
    <v>1</v>
    <v>XIDX:PLAN</v>
    <v>Daily</v>
    <v>44560</v>
    <v>44560</v>
    <v>0</v>
    <v>1</v>
    <v>637764192000000000,639285204371496489,0</v>
    <v>0</v>
    <v>bvsmnm</v>
    <v>XIDX:PLAN</v>
    <v>175</v>
  </rv>
  <rv s="1">
    <v>1</v>
    <v>XIDX:PLAN</v>
    <v>Daily</v>
    <v>44925</v>
    <v>44925</v>
    <v>0</v>
    <v>1</v>
    <v>638079552000000000,639285204371965286,0</v>
    <v>0</v>
    <v>bvsmnm</v>
    <v>XIDX:PLAN</v>
    <v>21</v>
  </rv>
  <rv s="1">
    <v>1</v>
    <v>XIDX:PLAN</v>
    <v>Daily</v>
    <v>45656</v>
    <v>45656</v>
    <v>0</v>
    <v>1</v>
    <v>638711136000000000,639285204372445257,0</v>
    <v>0</v>
    <v>bvsmnm</v>
    <v>XIDX:PLAN</v>
    <v>172</v>
  </rv>
  <rv s="1">
    <v>1</v>
    <v>XIDX:PLAN</v>
    <v>Daily</v>
    <v>46111</v>
    <v>46111</v>
    <v>0</v>
    <v>1</v>
    <v>639104256000000000,639285204372915276,0</v>
    <v>0</v>
    <v>bvsmnm</v>
    <v>XIDX:PLAN</v>
    <v>176</v>
  </rv>
  <rv s="1">
    <v>1</v>
    <v>XIDX:PTDU</v>
    <v>Daily</v>
    <v>44560</v>
    <v>44560</v>
    <v>0</v>
    <v>1</v>
    <v>637764192000000000,639285204258058347,0</v>
    <v>0</v>
    <v>bwzbim</v>
    <v>XIDX:PTDU</v>
    <v>177</v>
  </rv>
  <rv s="1">
    <v>1</v>
    <v>XIDX:PTDU</v>
    <v>Daily</v>
    <v>45656</v>
    <v>45656</v>
    <v>0</v>
    <v>1</v>
    <v>638711136000000000,639285204258538358,0</v>
    <v>0</v>
    <v>bwzbim</v>
    <v>XIDX:PTDU</v>
    <v>178</v>
  </rv>
  <rv s="1">
    <v>1</v>
    <v>XIDX:PTDU</v>
    <v>Daily</v>
    <v>46203</v>
    <v>46203</v>
    <v>0</v>
    <v>1</v>
    <v>639183744000000000,639285204259008358,0</v>
    <v>0</v>
    <v>bwzbim</v>
    <v>XIDX:PTDU</v>
    <v>10</v>
  </rv>
  <rv s="1">
    <v>1</v>
    <v>XIDX:PTDU</v>
    <v>Daily</v>
    <v>44195</v>
    <v>44195</v>
    <v>0</v>
    <v>1</v>
    <v>637448832000000000,639285204317881302,0</v>
    <v>0</v>
    <v>bwzbim</v>
    <v>XIDX:PTDU</v>
    <v>10</v>
  </rv>
  <rv s="1">
    <v>1</v>
    <v>XIDX:PTDU</v>
    <v>Daily</v>
    <v>44925</v>
    <v>44925</v>
    <v>0</v>
    <v>1</v>
    <v>638079552000000000,639285204317299034,0</v>
    <v>0</v>
    <v>bwzbim</v>
    <v>XIDX:PTDU</v>
    <v>179</v>
  </rv>
  <rv s="1">
    <v>1</v>
    <v>XIDX:PTDU</v>
    <v>Daily</v>
    <v>45289</v>
    <v>45289</v>
    <v>0</v>
    <v>1</v>
    <v>638394048000000000,639285204317781331,0</v>
    <v>0</v>
    <v>bwzbim</v>
    <v>XIDX:PTDU</v>
    <v>2</v>
  </rv>
  <rv s="1">
    <v>1</v>
    <v>XIDX:PTDU</v>
    <v>Daily</v>
    <v>46111</v>
    <v>46111</v>
    <v>0</v>
    <v>1</v>
    <v>639104256000000000,639285204318259043,0</v>
    <v>0</v>
    <v>bwzbim</v>
    <v>XIDX:PTDU</v>
    <v>10</v>
  </rv>
  <rv s="1">
    <v>1</v>
    <v>XIDX:PURA</v>
    <v>Daily</v>
    <v>44560</v>
    <v>44560</v>
    <v>0</v>
    <v>1</v>
    <v>637764192000000000,639285204267941970,0</v>
    <v>0</v>
    <v>btjqcw</v>
    <v>XIDX:PURA</v>
    <v>58</v>
  </rv>
  <rv s="1">
    <v>1</v>
    <v>XIDX:PURA</v>
    <v>Daily</v>
    <v>46021</v>
    <v>46021</v>
    <v>0</v>
    <v>1</v>
    <v>639026496000000000,639285204268421972,0</v>
    <v>0</v>
    <v>btjqcw</v>
    <v>XIDX:PURA</v>
    <v>180</v>
  </rv>
  <rv s="1">
    <v>1</v>
    <v>XIDX:PURA</v>
    <v>Daily</v>
    <v>44195</v>
    <v>44195</v>
    <v>0</v>
    <v>1</v>
    <v>637448832000000000,639285204304250923,0</v>
    <v>0</v>
    <v>btjqcw</v>
    <v>XIDX:PURA</v>
    <v>181</v>
  </rv>
  <rv s="1">
    <v>1</v>
    <v>XIDX:PURA</v>
    <v>Daily</v>
    <v>45289</v>
    <v>45289</v>
    <v>0</v>
    <v>1</v>
    <v>638394048000000000,639285204304732010,0</v>
    <v>0</v>
    <v>btjqcw</v>
    <v>XIDX:PURA</v>
    <v>2</v>
  </rv>
  <rv s="1">
    <v>1</v>
    <v>XIDX:PURA</v>
    <v>Daily</v>
    <v>46203</v>
    <v>46203</v>
    <v>0</v>
    <v>1</v>
    <v>639183744000000000,639285204305202013,0</v>
    <v>0</v>
    <v>btjqcw</v>
    <v>XIDX:PURA</v>
    <v>182</v>
  </rv>
  <rv s="1">
    <v>1</v>
    <v>XIDX:PURA</v>
    <v>Daily</v>
    <v>44925</v>
    <v>44925</v>
    <v>0</v>
    <v>1</v>
    <v>638079552000000000,639285204369363635,0</v>
    <v>0</v>
    <v>btjqcw</v>
    <v>XIDX:PURA</v>
    <v>2</v>
  </rv>
  <rv s="1">
    <v>1</v>
    <v>XIDX:PURA</v>
    <v>Daily</v>
    <v>45656</v>
    <v>45656</v>
    <v>0</v>
    <v>1</v>
    <v>638711136000000000,639285204369842188,0</v>
    <v>0</v>
    <v>btjqcw</v>
    <v>XIDX:PURA</v>
    <v>183</v>
  </rv>
  <rv s="1">
    <v>1</v>
    <v>XIDX:PURA</v>
    <v>Daily</v>
    <v>46111</v>
    <v>46111</v>
    <v>0</v>
    <v>1</v>
    <v>639104256000000000,639285204370312153,0</v>
    <v>0</v>
    <v>btjqcw</v>
    <v>XIDX:PURA</v>
    <v>172</v>
  </rv>
  <rv s="1">
    <v>1</v>
    <v>XIDX:ENZO</v>
    <v>Daily</v>
    <v>44560</v>
    <v>44560</v>
    <v>0</v>
    <v>1</v>
    <v>637764192000000000,639285204257960253,0</v>
    <v>0</v>
    <v>bvqna2</v>
    <v>XIDX:ENZO</v>
    <v>2</v>
  </rv>
  <rv s="1">
    <v>1</v>
    <v>XIDX:ENZO</v>
    <v>Daily</v>
    <v>44925</v>
    <v>44925</v>
    <v>0</v>
    <v>1</v>
    <v>638079552000000000,639285204319210010,0</v>
    <v>0</v>
    <v>bvqna2</v>
    <v>XIDX:ENZO</v>
    <v>184</v>
  </rv>
  <rv s="1">
    <v>1</v>
    <v>XIDX:ENZO</v>
    <v>Daily</v>
    <v>46021</v>
    <v>46021</v>
    <v>0</v>
    <v>1</v>
    <v>639026496000000000,639285204319690062,0</v>
    <v>0</v>
    <v>bvqna2</v>
    <v>XIDX:ENZO</v>
    <v>180</v>
  </rv>
  <rv s="1">
    <v>1</v>
    <v>XIDX:ENZO</v>
    <v>Daily</v>
    <v>46111</v>
    <v>46111</v>
    <v>0</v>
    <v>1</v>
    <v>639104256000000000,639285204320168721,0</v>
    <v>0</v>
    <v>bvqna2</v>
    <v>XIDX:ENZO</v>
    <v>17</v>
  </rv>
  <rv s="1">
    <v>1</v>
    <v>XIDX:ENZO</v>
    <v>Daily</v>
    <v>44195</v>
    <v>44195</v>
    <v>0</v>
    <v>1</v>
    <v>637448832000000000,639285204369039816,0</v>
    <v>0</v>
    <v>bvqna2</v>
    <v>XIDX:ENZO</v>
    <v>2</v>
  </rv>
  <rv s="1">
    <v>1</v>
    <v>XIDX:ENZO</v>
    <v>Daily</v>
    <v>45289</v>
    <v>45289</v>
    <v>0</v>
    <v>1</v>
    <v>638394048000000000,639285204369509820,0</v>
    <v>0</v>
    <v>bvqna2</v>
    <v>XIDX:ENZO</v>
    <v>2</v>
  </rv>
  <rv s="1">
    <v>1</v>
    <v>XIDX:ENZO</v>
    <v>Daily</v>
    <v>45656</v>
    <v>45656</v>
    <v>0</v>
    <v>1</v>
    <v>638711136000000000,639285204369989820,0</v>
    <v>0</v>
    <v>bvqna2</v>
    <v>XIDX:ENZO</v>
    <v>185</v>
  </rv>
  <rv s="1">
    <v>1</v>
    <v>XIDX:ENZO</v>
    <v>Daily</v>
    <v>46203</v>
    <v>46203</v>
    <v>0</v>
    <v>1</v>
    <v>639183744000000000,639285204370466506,0</v>
    <v>0</v>
    <v>bvqna2</v>
    <v>XIDX:ENZO</v>
    <v>3</v>
  </rv>
  <rv s="1">
    <v>1</v>
    <v>XIDX:ROCK</v>
    <v>Daily</v>
    <v>44560</v>
    <v>44560</v>
    <v>0</v>
    <v>1</v>
    <v>637764192000000000,639285204258921039,0</v>
    <v>0</v>
    <v>bvpnqh</v>
    <v>XIDX:ROCK</v>
    <v>154</v>
  </rv>
  <rv s="1">
    <v>1</v>
    <v>XIDX:ROCK</v>
    <v>Daily</v>
    <v>45289</v>
    <v>45289</v>
    <v>0</v>
    <v>1</v>
    <v>638394048000000000,639285204259403455,0</v>
    <v>0</v>
    <v>bvpnqh</v>
    <v>XIDX:ROCK</v>
    <v>10</v>
  </rv>
  <rv s="1">
    <v>1</v>
    <v>XIDX:ROCK</v>
    <v>Daily</v>
    <v>46021</v>
    <v>46021</v>
    <v>0</v>
    <v>1</v>
    <v>639026496000000000,639285204259881038,0</v>
    <v>0</v>
    <v>bvpnqh</v>
    <v>XIDX:ROCK</v>
    <v>186</v>
  </rv>
  <rv s="1">
    <v>1</v>
    <v>XIDX:ROCK</v>
    <v>Daily</v>
    <v>46111</v>
    <v>46111</v>
    <v>0</v>
    <v>1</v>
    <v>639104256000000000,639285204260361028,0</v>
    <v>0</v>
    <v>bvpnqh</v>
    <v>XIDX:ROCK</v>
    <v>187</v>
  </rv>
  <rv s="1">
    <v>1</v>
    <v>XIDX:ROCK</v>
    <v>Daily</v>
    <v>44195</v>
    <v>44195</v>
    <v>0</v>
    <v>1</v>
    <v>637448832000000000,639285204370942156,0</v>
    <v>0</v>
    <v>bvpnqh</v>
    <v>XIDX:ROCK</v>
    <v>188</v>
  </rv>
  <rv s="1">
    <v>1</v>
    <v>XIDX:ROCK</v>
    <v>Daily</v>
    <v>44925</v>
    <v>44925</v>
    <v>0</v>
    <v>1</v>
    <v>638079552000000000,639285204371422152,0</v>
    <v>0</v>
    <v>bvpnqh</v>
    <v>XIDX:ROCK</v>
    <v>52</v>
  </rv>
  <rv s="1">
    <v>1</v>
    <v>XIDX:ROCK</v>
    <v>Daily</v>
    <v>45656</v>
    <v>45656</v>
    <v>0</v>
    <v>1</v>
    <v>638711136000000000,639285204371900692,0</v>
    <v>0</v>
    <v>bvpnqh</v>
    <v>XIDX:ROCK</v>
    <v>10</v>
  </rv>
  <rv s="1">
    <v>1</v>
    <v>XIDX:ROCK</v>
    <v>Daily</v>
    <v>46203</v>
    <v>46203</v>
    <v>0</v>
    <v>1</v>
    <v>639183744000000000,639285204372372153,0</v>
    <v>0</v>
    <v>bvpnqh</v>
    <v>XIDX:ROCK</v>
    <v>189</v>
  </rv>
  <rv s="1">
    <v>1</v>
    <v>XIDX:HOMI</v>
    <v>Daily</v>
    <v>44925</v>
    <v>44925</v>
    <v>0</v>
    <v>1</v>
    <v>638079552000000000,639285204261309509,0</v>
    <v>0</v>
    <v>bvpl7w</v>
    <v>XIDX:HOMI</v>
    <v>190</v>
  </rv>
  <rv s="1">
    <v>1</v>
    <v>XIDX:HOMI</v>
    <v>Daily</v>
    <v>45656</v>
    <v>45656</v>
    <v>0</v>
    <v>1</v>
    <v>638711136000000000,639285204261775585,0</v>
    <v>0</v>
    <v>bvpl7w</v>
    <v>XIDX:HOMI</v>
    <v>191</v>
  </rv>
  <rv s="1">
    <v>1</v>
    <v>XIDX:HOMI</v>
    <v>Daily</v>
    <v>46203</v>
    <v>46203</v>
    <v>0</v>
    <v>1</v>
    <v>639183744000000000,639285204262255568,0</v>
    <v>0</v>
    <v>bvpl7w</v>
    <v>XIDX:HOMI</v>
    <v>135</v>
  </rv>
  <rv s="1">
    <v>1</v>
    <v>XIDX:HOMI</v>
    <v>Daily</v>
    <v>44560</v>
    <v>44560</v>
    <v>0</v>
    <v>1</v>
    <v>637764192000000000,639285204320654879,0</v>
    <v>0</v>
    <v>bvpl7w</v>
    <v>XIDX:HOMI</v>
    <v>192</v>
  </rv>
  <rv s="1">
    <v>1</v>
    <v>XIDX:HOMI</v>
    <v>Daily</v>
    <v>44195</v>
    <v>44195</v>
    <v>0</v>
    <v>1</v>
    <v>637448832000000000,639285204372861425,0</v>
    <v>0</v>
    <v>bvpl7w</v>
    <v>XIDX:HOMI</v>
    <v>96</v>
  </rv>
  <rv s="1">
    <v>1</v>
    <v>XIDX:HOMI</v>
    <v>Daily</v>
    <v>45289</v>
    <v>45289</v>
    <v>0</v>
    <v>1</v>
    <v>638394048000000000,639285204373344280,0</v>
    <v>0</v>
    <v>bvpl7w</v>
    <v>XIDX:HOMI</v>
    <v>81</v>
  </rv>
  <rv s="1">
    <v>1</v>
    <v>XIDX:HOMI</v>
    <v>Daily</v>
    <v>46021</v>
    <v>46021</v>
    <v>0</v>
    <v>1</v>
    <v>639026496000000000,639285204368879077,0</v>
    <v>0</v>
    <v>bvpl7w</v>
    <v>XIDX:HOMI</v>
    <v>149</v>
  </rv>
  <rv s="1">
    <v>1</v>
    <v>XIDX:HOMI</v>
    <v>Daily</v>
    <v>46111</v>
    <v>46111</v>
    <v>0</v>
    <v>1</v>
    <v>639104256000000000,639285204369349085,0</v>
    <v>0</v>
    <v>bvpl7w</v>
    <v>XIDX:HOMI</v>
    <v>193</v>
  </rv>
  <rv s="1">
    <v>1</v>
    <v>XIDX:SOHO</v>
    <v>Daily</v>
    <v>44560</v>
    <v>44560</v>
    <v>0</v>
    <v>1</v>
    <v>637764192000000000,639285204274488923,0</v>
    <v>0</v>
    <v>bvpia2</v>
    <v>XIDX:SOHO</v>
    <v>194</v>
  </rv>
  <rv s="1">
    <v>1</v>
    <v>XIDX:SOHO</v>
    <v>Daily</v>
    <v>45656</v>
    <v>45656</v>
    <v>0</v>
    <v>1</v>
    <v>638711136000000000,639285204274980202,0</v>
    <v>0</v>
    <v>bvpia2</v>
    <v>XIDX:SOHO</v>
    <v>28</v>
  </rv>
  <rv s="1">
    <v>1</v>
    <v>XIDX:SOHO</v>
    <v>Daily</v>
    <v>46203</v>
    <v>46203</v>
    <v>0</v>
    <v>1</v>
    <v>639183744000000000,639285204275457365,0</v>
    <v>0</v>
    <v>bvpia2</v>
    <v>XIDX:SOHO</v>
    <v>195</v>
  </rv>
  <rv s="1">
    <v>1</v>
    <v>XIDX:SOHO</v>
    <v>Daily</v>
    <v>44925</v>
    <v>44925</v>
    <v>0</v>
    <v>1</v>
    <v>638079552000000000,639285204321600008,0</v>
    <v>0</v>
    <v>bvpia2</v>
    <v>XIDX:SOHO</v>
    <v>10</v>
  </rv>
  <rv s="1">
    <v>1</v>
    <v>XIDX:SOHO</v>
    <v>Daily</v>
    <v>46021</v>
    <v>46021</v>
    <v>0</v>
    <v>1</v>
    <v>639026496000000000,639285204349069875,0</v>
    <v>0</v>
    <v>bvpia2</v>
    <v>XIDX:SOHO</v>
    <v>196</v>
  </rv>
  <rv s="1">
    <v>1</v>
    <v>XIDX:SOHO</v>
    <v>Daily</v>
    <v>44195</v>
    <v>44195</v>
    <v>0</v>
    <v>1</v>
    <v>637448832000000000,639285204369828432,0</v>
    <v>0</v>
    <v>bvpia2</v>
    <v>XIDX:SOHO</v>
    <v>197</v>
  </rv>
  <rv s="1">
    <v>1</v>
    <v>XIDX:SOHO</v>
    <v>Daily</v>
    <v>45289</v>
    <v>45289</v>
    <v>0</v>
    <v>1</v>
    <v>638394048000000000,639285204370306505,0</v>
    <v>0</v>
    <v>bvpia2</v>
    <v>XIDX:SOHO</v>
    <v>198</v>
  </rv>
  <rv s="1">
    <v>1</v>
    <v>XIDX:SOHO</v>
    <v>Daily</v>
    <v>46111</v>
    <v>46111</v>
    <v>0</v>
    <v>1</v>
    <v>639104256000000000,639285204370789818,0</v>
    <v>0</v>
    <v>bvpia2</v>
    <v>XIDX:SOHO</v>
    <v>199</v>
  </rv>
  <rv s="1">
    <v>1</v>
    <v>XIDX:PURI</v>
    <v>Daily</v>
    <v>44925</v>
    <v>44925</v>
    <v>0</v>
    <v>1</v>
    <v>638079552000000000,639285204276413445,0</v>
    <v>0</v>
    <v>bvmvlh</v>
    <v>XIDX:PURI</v>
    <v>51</v>
  </rv>
  <rv s="1">
    <v>1</v>
    <v>XIDX:PURI</v>
    <v>Daily</v>
    <v>45656</v>
    <v>45656</v>
    <v>0</v>
    <v>1</v>
    <v>638711136000000000,639285204276882028,0</v>
    <v>0</v>
    <v>bvmvlh</v>
    <v>XIDX:PURI</v>
    <v>200</v>
  </rv>
  <rv s="1">
    <v>1</v>
    <v>XIDX:PURI</v>
    <v>Daily</v>
    <v>46203</v>
    <v>46203</v>
    <v>0</v>
    <v>1</v>
    <v>639183744000000000,639285204277362020,0</v>
    <v>0</v>
    <v>bvmvlh</v>
    <v>XIDX:PURI</v>
    <v>201</v>
  </rv>
  <rv s="1">
    <v>1</v>
    <v>XIDX:PURI</v>
    <v>Daily</v>
    <v>44560</v>
    <v>44560</v>
    <v>0</v>
    <v>1</v>
    <v>637764192000000000,639285204349543578,0</v>
    <v>0</v>
    <v>bvmvlh</v>
    <v>XIDX:PURI</v>
    <v>171</v>
  </rv>
  <rv s="1">
    <v>1</v>
    <v>XIDX:PURI</v>
    <v>Daily</v>
    <v>46021</v>
    <v>46021</v>
    <v>0</v>
    <v>1</v>
    <v>639026496000000000,639285204350012134,0</v>
    <v>0</v>
    <v>bvmvlh</v>
    <v>XIDX:PURI</v>
    <v>202</v>
  </rv>
  <rv s="1">
    <v>1</v>
    <v>XIDX:PURI</v>
    <v>Daily</v>
    <v>46111</v>
    <v>46111</v>
    <v>0</v>
    <v>1</v>
    <v>639104256000000000,639285204350482125,0</v>
    <v>0</v>
    <v>bvmvlh</v>
    <v>XIDX:PURI</v>
    <v>203</v>
  </rv>
  <rv s="1">
    <v>1</v>
    <v>XIDX:PURI</v>
    <v>Daily</v>
    <v>44195</v>
    <v>44195</v>
    <v>0</v>
    <v>1</v>
    <v>637448832000000000,639285204371253634,0</v>
    <v>0</v>
    <v>bvmvlh</v>
    <v>XIDX:PURI</v>
    <v>204</v>
  </rv>
  <rv s="1">
    <v>1</v>
    <v>XIDX:PURI</v>
    <v>Daily</v>
    <v>45289</v>
    <v>45289</v>
    <v>0</v>
    <v>1</v>
    <v>638394048000000000,639285204371730695,0</v>
    <v>0</v>
    <v>bvmvlh</v>
    <v>XIDX:PURI</v>
    <v>205</v>
  </rv>
  <rv s="1">
    <v>1</v>
    <v>XIDX:KMDS</v>
    <v>Daily</v>
    <v>45289</v>
    <v>45289</v>
    <v>0</v>
    <v>1</v>
    <v>638394048000000000,639285204277844727,0</v>
    <v>0</v>
    <v>bvpjz2</v>
    <v>XIDX:KMDS</v>
    <v>206</v>
  </rv>
  <rv s="1">
    <v>1</v>
    <v>XIDX:KMDS</v>
    <v>Daily</v>
    <v>44195</v>
    <v>44195</v>
    <v>0</v>
    <v>1</v>
    <v>637448832000000000,639285204350955186,0</v>
    <v>0</v>
    <v>bvpjz2</v>
    <v>XIDX:KMDS</v>
    <v>207</v>
  </rv>
  <rv s="1">
    <v>1</v>
    <v>XIDX:KMDS</v>
    <v>Daily</v>
    <v>44560</v>
    <v>44560</v>
    <v>0</v>
    <v>1</v>
    <v>637764192000000000,639285204351415155,0</v>
    <v>0</v>
    <v>bvpjz2</v>
    <v>XIDX:KMDS</v>
    <v>208</v>
  </rv>
  <rv s="1">
    <v>1</v>
    <v>XIDX:KMDS</v>
    <v>Daily</v>
    <v>46021</v>
    <v>46021</v>
    <v>0</v>
    <v>1</v>
    <v>639026496000000000,639285204351917836,0</v>
    <v>0</v>
    <v>bvpjz2</v>
    <v>XIDX:KMDS</v>
    <v>27</v>
  </rv>
  <rv s="1">
    <v>1</v>
    <v>XIDX:KMDS</v>
    <v>Daily</v>
    <v>46203</v>
    <v>46203</v>
    <v>0</v>
    <v>1</v>
    <v>639183744000000000,639285204352395175,0</v>
    <v>0</v>
    <v>bvpjz2</v>
    <v>XIDX:KMDS</v>
    <v>209</v>
  </rv>
  <rv s="1">
    <v>1</v>
    <v>XIDX:KMDS</v>
    <v>Daily</v>
    <v>44925</v>
    <v>44925</v>
    <v>0</v>
    <v>1</v>
    <v>638079552000000000,639285204372687754,0</v>
    <v>0</v>
    <v>bvpjz2</v>
    <v>XIDX:KMDS</v>
    <v>30</v>
  </rv>
  <rv s="1">
    <v>1</v>
    <v>XIDX:KMDS</v>
    <v>Daily</v>
    <v>45656</v>
    <v>45656</v>
    <v>0</v>
    <v>1</v>
    <v>638711136000000000,639285204373165264,0</v>
    <v>0</v>
    <v>bvpjz2</v>
    <v>XIDX:KMDS</v>
    <v>210</v>
  </rv>
  <rv s="1">
    <v>1</v>
    <v>XIDX:KMDS</v>
    <v>Daily</v>
    <v>46111</v>
    <v>46111</v>
    <v>0</v>
    <v>1</v>
    <v>639104256000000000,639285204383015324,0</v>
    <v>0</v>
    <v>bvpjz2</v>
    <v>XIDX:KMDS</v>
    <v>211</v>
  </rv>
  <rv s="1">
    <v>1</v>
    <v>XIDX:BBSI</v>
    <v>Daily</v>
    <v>45289</v>
    <v>45289</v>
    <v>0</v>
    <v>1</v>
    <v>638394048000000000,639285204278327361,0</v>
    <v>0</v>
    <v>bvpgvh</v>
    <v>XIDX:BBSI</v>
    <v>212</v>
  </rv>
  <rv s="1">
    <v>1</v>
    <v>XIDX:BBSI</v>
    <v>Daily</v>
    <v>44925</v>
    <v>44925</v>
    <v>0</v>
    <v>1</v>
    <v>638079552000000000,639285204353346674,0</v>
    <v>0</v>
    <v>bvpgvh</v>
    <v>XIDX:BBSI</v>
    <v>213</v>
  </rv>
  <rv s="1">
    <v>1</v>
    <v>XIDX:BBSI</v>
    <v>Daily</v>
    <v>46021</v>
    <v>46021</v>
    <v>0</v>
    <v>1</v>
    <v>639026496000000000,639285204336826785,0</v>
    <v>0</v>
    <v>bvpgvh</v>
    <v>XIDX:BBSI</v>
    <v>214</v>
  </rv>
  <rv s="1">
    <v>1</v>
    <v>XIDX:BBSI</v>
    <v>Daily</v>
    <v>46203</v>
    <v>46203</v>
    <v>0</v>
    <v>1</v>
    <v>639183744000000000,639285204337308652,0</v>
    <v>0</v>
    <v>bvpgvh</v>
    <v>XIDX:BBSI</v>
    <v>10</v>
  </rv>
  <rv s="1">
    <v>1</v>
    <v>XIDX:BBSI</v>
    <v>Daily</v>
    <v>44195</v>
    <v>44195</v>
    <v>0</v>
    <v>1</v>
    <v>637448832000000000,639285204383486362,0</v>
    <v>0</v>
    <v>bvpgvh</v>
    <v>XIDX:BBSI</v>
    <v>215</v>
  </rv>
  <rv s="1">
    <v>1</v>
    <v>XIDX:BBSI</v>
    <v>Daily</v>
    <v>44560</v>
    <v>44560</v>
    <v>0</v>
    <v>1</v>
    <v>637764192000000000,639285204383968433,0</v>
    <v>0</v>
    <v>bvpgvh</v>
    <v>XIDX:BBSI</v>
    <v>216</v>
  </rv>
  <rv s="1">
    <v>1</v>
    <v>XIDX:BBSI</v>
    <v>Daily</v>
    <v>45656</v>
    <v>45656</v>
    <v>0</v>
    <v>1</v>
    <v>638711136000000000,639285204384448408,0</v>
    <v>0</v>
    <v>bvpgvh</v>
    <v>XIDX:BBSI</v>
    <v>217</v>
  </rv>
  <rv s="1">
    <v>1</v>
    <v>XIDX:BBSI</v>
    <v>Daily</v>
    <v>46111</v>
    <v>46111</v>
    <v>0</v>
    <v>1</v>
    <v>639104256000000000,639285204384928399,0</v>
    <v>0</v>
    <v>bvpgvh</v>
    <v>XIDX:BBSI</v>
    <v>218</v>
  </rv>
  <rv s="1">
    <v>1</v>
    <v>XIDX:PTPW</v>
    <v>Daily</v>
    <v>44195</v>
    <v>44195</v>
    <v>0</v>
    <v>1</v>
    <v>637448832000000000,639285204266988656,0</v>
    <v>0</v>
    <v>btowc7</v>
    <v>XIDX:PTPW</v>
    <v>219</v>
  </rv>
  <rv s="1">
    <v>1</v>
    <v>XIDX:PTPW</v>
    <v>Daily</v>
    <v>45289</v>
    <v>45289</v>
    <v>0</v>
    <v>1</v>
    <v>638394048000000000,639285204267462338,0</v>
    <v>0</v>
    <v>btowc7</v>
    <v>XIDX:PTPW</v>
    <v>220</v>
  </rv>
  <rv s="1">
    <v>1</v>
    <v>XIDX:PTPW</v>
    <v>Daily</v>
    <v>44925</v>
    <v>44925</v>
    <v>0</v>
    <v>1</v>
    <v>638079552000000000,639285204300927881,0</v>
    <v>0</v>
    <v>btowc7</v>
    <v>XIDX:PTPW</v>
    <v>77</v>
  </rv>
  <rv s="1">
    <v>1</v>
    <v>XIDX:PTPW</v>
    <v>Daily</v>
    <v>45656</v>
    <v>45656</v>
    <v>0</v>
    <v>1</v>
    <v>638711136000000000,639285204301412174,0</v>
    <v>0</v>
    <v>btowc7</v>
    <v>XIDX:PTPW</v>
    <v>221</v>
  </rv>
  <rv s="1">
    <v>1</v>
    <v>XIDX:PTPW</v>
    <v>Daily</v>
    <v>46203</v>
    <v>46203</v>
    <v>0</v>
    <v>1</v>
    <v>639183744000000000,639285204303767848,0</v>
    <v>0</v>
    <v>btowc7</v>
    <v>XIDX:PTPW</v>
    <v>222</v>
  </rv>
  <rv s="1">
    <v>1</v>
    <v>XIDX:PTPW</v>
    <v>Daily</v>
    <v>46111</v>
    <v>46111</v>
    <v>0</v>
    <v>1</v>
    <v>639104256000000000,639285204368411814,0</v>
    <v>0</v>
    <v>btowc7</v>
    <v>XIDX:PTPW</v>
    <v>223</v>
  </rv>
  <rv s="1">
    <v>1</v>
    <v>XIDX:PTPW</v>
    <v>Daily</v>
    <v>44560</v>
    <v>44560</v>
    <v>0</v>
    <v>1</v>
    <v>637764192000000000,639285204393528201,0</v>
    <v>0</v>
    <v>btowc7</v>
    <v>XIDX:PTPW</v>
    <v>224</v>
  </rv>
  <rv s="1">
    <v>1</v>
    <v>XIDX:PTPW</v>
    <v>Daily</v>
    <v>46021</v>
    <v>46021</v>
    <v>0</v>
    <v>1</v>
    <v>639026496000000000,639285204394001714,0</v>
    <v>0</v>
    <v>btowc7</v>
    <v>XIDX:PTPW</v>
    <v>225</v>
  </rv>
  <rv s="1">
    <v>1</v>
    <v>XIDX:SCNP</v>
    <v>Daily</v>
    <v>44925</v>
    <v>44925</v>
    <v>0</v>
    <v>1</v>
    <v>638079552000000000,639285204277558107,0</v>
    <v>0</v>
    <v>bvpljc</v>
    <v>XIDX:SCNP</v>
    <v>226</v>
  </rv>
  <rv s="1">
    <v>1</v>
    <v>XIDX:SCNP</v>
    <v>Daily</v>
    <v>46021</v>
    <v>46021</v>
    <v>0</v>
    <v>1</v>
    <v>639026496000000000,639285204278056875,0</v>
    <v>0</v>
    <v>bvpljc</v>
    <v>XIDX:SCNP</v>
    <v>227</v>
  </rv>
  <rv s="1">
    <v>1</v>
    <v>XIDX:SCNP</v>
    <v>Daily</v>
    <v>46203</v>
    <v>46203</v>
    <v>0</v>
    <v>1</v>
    <v>639183744000000000,639285204278535859,0</v>
    <v>0</v>
    <v>bvpljc</v>
    <v>XIDX:SCNP</v>
    <v>228</v>
  </rv>
  <rv s="1">
    <v>1</v>
    <v>XIDX:SCNP</v>
    <v>Daily</v>
    <v>44195</v>
    <v>44195</v>
    <v>0</v>
    <v>1</v>
    <v>637448832000000000,639285204337787512,0</v>
    <v>0</v>
    <v>bvpljc</v>
    <v>XIDX:SCNP</v>
    <v>145</v>
  </rv>
  <rv s="1">
    <v>1</v>
    <v>XIDX:SCNP</v>
    <v>Daily</v>
    <v>44560</v>
    <v>44560</v>
    <v>0</v>
    <v>1</v>
    <v>637764192000000000,639285204338255491,0</v>
    <v>0</v>
    <v>bvpljc</v>
    <v>XIDX:SCNP</v>
    <v>110</v>
  </rv>
  <rv s="1">
    <v>1</v>
    <v>XIDX:SCNP</v>
    <v>Daily</v>
    <v>45289</v>
    <v>45289</v>
    <v>0</v>
    <v>1</v>
    <v>638394048000000000,639285204338735482,0</v>
    <v>0</v>
    <v>bvpljc</v>
    <v>XIDX:SCNP</v>
    <v>229</v>
  </rv>
  <rv s="1">
    <v>1</v>
    <v>XIDX:SCNP</v>
    <v>Daily</v>
    <v>45656</v>
    <v>45656</v>
    <v>0</v>
    <v>1</v>
    <v>638711136000000000,639285204385406240,0</v>
    <v>0</v>
    <v>bvpljc</v>
    <v>XIDX:SCNP</v>
    <v>230</v>
  </rv>
  <rv s="1">
    <v>1</v>
    <v>XIDX:SCNP</v>
    <v>Daily</v>
    <v>46111</v>
    <v>46111</v>
    <v>0</v>
    <v>1</v>
    <v>639104256000000000,639285204385895179,0</v>
    <v>0</v>
    <v>bvpljc</v>
    <v>XIDX:SCNP</v>
    <v>231</v>
  </rv>
  <rv s="1">
    <v>1</v>
    <v>XIDX:SGER</v>
    <v>Daily</v>
    <v>44195</v>
    <v>44195</v>
    <v>0</v>
    <v>1</v>
    <v>637448832000000000,639285204279071125,0</v>
    <v>0</v>
    <v>bvdqa2</v>
    <v>XIDX:SGER</v>
    <v>232</v>
  </rv>
  <rv s="1">
    <v>1</v>
    <v>XIDX:SGER</v>
    <v>Daily</v>
    <v>44560</v>
    <v>44560</v>
    <v>0</v>
    <v>1</v>
    <v>637764192000000000,639285204279548556,0</v>
    <v>0</v>
    <v>bvdqa2</v>
    <v>XIDX:SGER</v>
    <v>233</v>
  </rv>
  <rv s="1">
    <v>1</v>
    <v>XIDX:SGER</v>
    <v>Daily</v>
    <v>45289</v>
    <v>45289</v>
    <v>0</v>
    <v>1</v>
    <v>638394048000000000,639285204280028568,0</v>
    <v>0</v>
    <v>bvdqa2</v>
    <v>XIDX:SGER</v>
    <v>234</v>
  </rv>
  <rv s="1">
    <v>1</v>
    <v>XIDX:SGER</v>
    <v>Daily</v>
    <v>46021</v>
    <v>46021</v>
    <v>0</v>
    <v>1</v>
    <v>639026496000000000,639285204280508573,0</v>
    <v>0</v>
    <v>bvdqa2</v>
    <v>XIDX:SGER</v>
    <v>235</v>
  </rv>
  <rv s="1">
    <v>1</v>
    <v>XIDX:SGER</v>
    <v>Daily</v>
    <v>46203</v>
    <v>46203</v>
    <v>0</v>
    <v>1</v>
    <v>639183744000000000,639285204280978577,0</v>
    <v>0</v>
    <v>bvdqa2</v>
    <v>XIDX:SGER</v>
    <v>236</v>
  </rv>
  <rv s="1">
    <v>1</v>
    <v>XIDX:SGER</v>
    <v>Daily</v>
    <v>44925</v>
    <v>44925</v>
    <v>0</v>
    <v>1</v>
    <v>638079552000000000,639285204363169570,0</v>
    <v>0</v>
    <v>bvdqa2</v>
    <v>XIDX:SGER</v>
    <v>231</v>
  </rv>
  <rv s="1">
    <v>1</v>
    <v>XIDX:SGER</v>
    <v>Daily</v>
    <v>45656</v>
    <v>45656</v>
    <v>0</v>
    <v>1</v>
    <v>638711136000000000,639285204363641566,0</v>
    <v>0</v>
    <v>bvdqa2</v>
    <v>XIDX:SGER</v>
    <v>237</v>
  </rv>
  <rv s="1">
    <v>1</v>
    <v>XIDX:SGER</v>
    <v>Daily</v>
    <v>46111</v>
    <v>46111</v>
    <v>0</v>
    <v>1</v>
    <v>639104256000000000,639285204364109578,0</v>
    <v>0</v>
    <v>bvdqa2</v>
    <v>XIDX:SGER</v>
    <v>238</v>
  </rv>
  <rv s="1">
    <v>1</v>
    <v>XIDX:ASPI</v>
    <v>Daily</v>
    <v>44925</v>
    <v>44925</v>
    <v>0</v>
    <v>1</v>
    <v>638079552000000000,639285204277474710,0</v>
    <v>0</v>
    <v>btr8pr</v>
    <v>XIDX:ASPI</v>
    <v>239</v>
  </rv>
  <rv s="1">
    <v>1</v>
    <v>XIDX:ASPI</v>
    <v>Daily</v>
    <v>45656</v>
    <v>45656</v>
    <v>0</v>
    <v>1</v>
    <v>638711136000000000,639285204277954712,0</v>
    <v>0</v>
    <v>btr8pr</v>
    <v>XIDX:ASPI</v>
    <v>42</v>
  </rv>
  <rv s="1">
    <v>1</v>
    <v>XIDX:ASPI</v>
    <v>Daily</v>
    <v>46203</v>
    <v>46203</v>
    <v>0</v>
    <v>1</v>
    <v>639183744000000000,639285204278424743,0</v>
    <v>0</v>
    <v>btr8pr</v>
    <v>XIDX:ASPI</v>
    <v>240</v>
  </rv>
  <rv s="1">
    <v>1</v>
    <v>XIDX:ASPI</v>
    <v>Daily</v>
    <v>44560</v>
    <v>44560</v>
    <v>0</v>
    <v>1</v>
    <v>637764192000000000,639285204298494879,0</v>
    <v>0</v>
    <v>btr8pr</v>
    <v>XIDX:ASPI</v>
    <v>241</v>
  </rv>
  <rv s="1">
    <v>1</v>
    <v>XIDX:ASPI</v>
    <v>Daily</v>
    <v>46021</v>
    <v>46021</v>
    <v>0</v>
    <v>1</v>
    <v>639026496000000000,639285204298954864,0</v>
    <v>0</v>
    <v>btr8pr</v>
    <v>XIDX:ASPI</v>
    <v>27</v>
  </rv>
  <rv s="1">
    <v>1</v>
    <v>XIDX:ASPI</v>
    <v>Daily</v>
    <v>46111</v>
    <v>46111</v>
    <v>0</v>
    <v>1</v>
    <v>639104256000000000,639285204299434867,0</v>
    <v>0</v>
    <v>btr8pr</v>
    <v>XIDX:ASPI</v>
    <v>156</v>
  </rv>
  <rv s="1">
    <v>1</v>
    <v>XIDX:ASPI</v>
    <v>Daily</v>
    <v>44195</v>
    <v>44195</v>
    <v>0</v>
    <v>1</v>
    <v>637448832000000000,639285204369055240,0</v>
    <v>0</v>
    <v>btr8pr</v>
    <v>XIDX:ASPI</v>
    <v>40</v>
  </rv>
  <rv s="1">
    <v>1</v>
    <v>XIDX:ASPI</v>
    <v>Daily</v>
    <v>45289</v>
    <v>45289</v>
    <v>0</v>
    <v>1</v>
    <v>638394048000000000,639285204369535247,0</v>
    <v>0</v>
    <v>btr8pr</v>
    <v>XIDX:ASPI</v>
    <v>242</v>
  </rv>
  <rv s="1">
    <v>1</v>
    <v>XIDX:TOYS</v>
    <v>Daily</v>
    <v>44560</v>
    <v>44560</v>
    <v>0</v>
    <v>1</v>
    <v>637764192000000000,639285204276775381,0</v>
    <v>0</v>
    <v>bvbtc7</v>
    <v>XIDX:TOYS</v>
    <v>226</v>
  </rv>
  <rv s="1">
    <v>1</v>
    <v>XIDX:TOYS</v>
    <v>Daily</v>
    <v>45289</v>
    <v>45289</v>
    <v>0</v>
    <v>1</v>
    <v>638394048000000000,639285204277259471,0</v>
    <v>0</v>
    <v>bvbtc7</v>
    <v>XIDX:TOYS</v>
    <v>10</v>
  </rv>
  <rv s="1">
    <v>1</v>
    <v>XIDX:TOYS</v>
    <v>Daily</v>
    <v>46203</v>
    <v>46203</v>
    <v>0</v>
    <v>1</v>
    <v>639183744000000000,639285204277745374,0</v>
    <v>0</v>
    <v>bvbtc7</v>
    <v>XIDX:TOYS</v>
    <v>10</v>
  </rv>
  <rv s="1">
    <v>1</v>
    <v>XIDX:TOYS</v>
    <v>Daily</v>
    <v>44195</v>
    <v>44195</v>
    <v>0</v>
    <v>1</v>
    <v>637448832000000000,639285204365064375,0</v>
    <v>0</v>
    <v>bvbtc7</v>
    <v>XIDX:TOYS</v>
    <v>243</v>
  </rv>
  <rv s="1">
    <v>1</v>
    <v>XIDX:TOYS</v>
    <v>Daily</v>
    <v>44925</v>
    <v>44925</v>
    <v>0</v>
    <v>1</v>
    <v>638079552000000000,639285204365544371,0</v>
    <v>0</v>
    <v>bvbtc7</v>
    <v>XIDX:TOYS</v>
    <v>244</v>
  </rv>
  <rv s="1">
    <v>1</v>
    <v>XIDX:TOYS</v>
    <v>Daily</v>
    <v>46111</v>
    <v>46111</v>
    <v>0</v>
    <v>1</v>
    <v>639104256000000000,639285204366019099,0</v>
    <v>0</v>
    <v>bvbtc7</v>
    <v>XIDX:TOYS</v>
    <v>10</v>
  </rv>
  <rv s="1">
    <v>1</v>
    <v>XIDX:BESS</v>
    <v>Daily</v>
    <v>45289</v>
    <v>45289</v>
    <v>0</v>
    <v>1</v>
    <v>638394048000000000,639285204279674731,0</v>
    <v>0</v>
    <v>btyakr</v>
    <v>XIDX:BESS</v>
    <v>245</v>
  </rv>
  <rv s="1">
    <v>1</v>
    <v>XIDX:BESS</v>
    <v>Daily</v>
    <v>44195</v>
    <v>44195</v>
    <v>0</v>
    <v>1</v>
    <v>637448832000000000,639285204299754856,0</v>
    <v>0</v>
    <v>btyakr</v>
    <v>XIDX:BESS</v>
    <v>246</v>
  </rv>
  <rv s="1">
    <v>1</v>
    <v>XIDX:BESS</v>
    <v>Daily</v>
    <v>44925</v>
    <v>44925</v>
    <v>0</v>
    <v>1</v>
    <v>638079552000000000,639285204300224858,0</v>
    <v>0</v>
    <v>btyakr</v>
    <v>XIDX:BESS</v>
    <v>247</v>
  </rv>
  <rv s="1">
    <v>1</v>
    <v>XIDX:BESS</v>
    <v>Daily</v>
    <v>46021</v>
    <v>46021</v>
    <v>0</v>
    <v>1</v>
    <v>639026496000000000,639285204300694872,0</v>
    <v>0</v>
    <v>btyakr</v>
    <v>XIDX:BESS</v>
    <v>248</v>
  </rv>
  <rv s="1">
    <v>1</v>
    <v>XIDX:BESS</v>
    <v>Daily</v>
    <v>46111</v>
    <v>46111</v>
    <v>0</v>
    <v>1</v>
    <v>639104256000000000,639285204301164848,0</v>
    <v>0</v>
    <v>btyakr</v>
    <v>XIDX:BESS</v>
    <v>249</v>
  </rv>
  <rv s="1">
    <v>1</v>
    <v>XIDX:BESS</v>
    <v>Daily</v>
    <v>44560</v>
    <v>44560</v>
    <v>0</v>
    <v>1</v>
    <v>637764192000000000,639285204366175205,0</v>
    <v>0</v>
    <v>btyakr</v>
    <v>XIDX:BESS</v>
    <v>250</v>
  </rv>
  <rv s="1">
    <v>1</v>
    <v>XIDX:BESS</v>
    <v>Daily</v>
    <v>45656</v>
    <v>45656</v>
    <v>0</v>
    <v>1</v>
    <v>638711136000000000,639285204366667775,0</v>
    <v>0</v>
    <v>btyakr</v>
    <v>XIDX:BESS</v>
    <v>251</v>
  </rv>
  <rv s="1">
    <v>1</v>
    <v>XIDX:BESS</v>
    <v>Daily</v>
    <v>46203</v>
    <v>46203</v>
    <v>0</v>
    <v>1</v>
    <v>639183744000000000,639285204367157760,0</v>
    <v>0</v>
    <v>btyakr</v>
    <v>XIDX:BESS</v>
    <v>188</v>
  </rv>
  <rv s="1">
    <v>1</v>
    <v>XIDX:AYLS</v>
    <v>Daily</v>
    <v>45289</v>
    <v>45289</v>
    <v>0</v>
    <v>1</v>
    <v>638394048000000000,639285204280364930,0</v>
    <v>0</v>
    <v>btox8m</v>
    <v>XIDX:AYLS</v>
    <v>252</v>
  </rv>
  <rv s="1">
    <v>1</v>
    <v>XIDX:AYLS</v>
    <v>Daily</v>
    <v>46203</v>
    <v>46203</v>
    <v>0</v>
    <v>1</v>
    <v>639183744000000000,639285204280834932,0</v>
    <v>0</v>
    <v>btox8m</v>
    <v>XIDX:AYLS</v>
    <v>11</v>
  </rv>
  <rv s="1">
    <v>1</v>
    <v>XIDX:AYLS</v>
    <v>Daily</v>
    <v>44925</v>
    <v>44925</v>
    <v>0</v>
    <v>1</v>
    <v>638079552000000000,639285204301340911,0</v>
    <v>0</v>
    <v>btox8m</v>
    <v>XIDX:AYLS</v>
    <v>54</v>
  </rv>
  <rv s="1">
    <v>1</v>
    <v>XIDX:AYLS</v>
    <v>Daily</v>
    <v>44560</v>
    <v>44560</v>
    <v>0</v>
    <v>1</v>
    <v>637764192000000000,639285204366876523,0</v>
    <v>0</v>
    <v>btox8m</v>
    <v>XIDX:AYLS</v>
    <v>236</v>
  </rv>
  <rv s="1">
    <v>1</v>
    <v>XIDX:AYLS</v>
    <v>Daily</v>
    <v>45656</v>
    <v>45656</v>
    <v>0</v>
    <v>1</v>
    <v>638711136000000000,639285204367355778,0</v>
    <v>0</v>
    <v>btox8m</v>
    <v>XIDX:AYLS</v>
    <v>67</v>
  </rv>
  <rv s="1">
    <v>1</v>
    <v>XIDX:AYLS</v>
    <v>Daily</v>
    <v>46111</v>
    <v>46111</v>
    <v>0</v>
    <v>1</v>
    <v>639104256000000000,639285204367831278,0</v>
    <v>0</v>
    <v>btox8m</v>
    <v>XIDX:AYLS</v>
    <v>253</v>
  </rv>
  <rv s="1">
    <v>1</v>
    <v>XIDX:AYLS</v>
    <v>Daily</v>
    <v>44195</v>
    <v>44195</v>
    <v>0</v>
    <v>1</v>
    <v>637448832000000000,639285204386366020,0</v>
    <v>0</v>
    <v>btox8m</v>
    <v>XIDX:AYLS</v>
    <v>2</v>
  </rv>
  <rv s="1">
    <v>1</v>
    <v>XIDX:AYLS</v>
    <v>Daily</v>
    <v>46021</v>
    <v>46021</v>
    <v>0</v>
    <v>1</v>
    <v>639026496000000000,639285204386846626,0</v>
    <v>0</v>
    <v>btox8m</v>
    <v>XIDX:AYLS</v>
    <v>110</v>
  </rv>
  <rv s="1">
    <v>1</v>
    <v>XIDX:DMND</v>
    <v>Daily</v>
    <v>46021</v>
    <v>46021</v>
    <v>0</v>
    <v>1</v>
    <v>639026496000000000,639285204268911969,0</v>
    <v>0</v>
    <v>bti2qh</v>
    <v>XIDX:DMND</v>
    <v>224</v>
  </rv>
  <rv s="1">
    <v>1</v>
    <v>XIDX:DMND</v>
    <v>Daily</v>
    <v>44925</v>
    <v>44925</v>
    <v>0</v>
    <v>1</v>
    <v>638079552000000000,639285204306152035,0</v>
    <v>0</v>
    <v>bti2qh</v>
    <v>XIDX:DMND</v>
    <v>254</v>
  </rv>
  <rv s="1">
    <v>1</v>
    <v>XIDX:DMND</v>
    <v>Daily</v>
    <v>44560</v>
    <v>44560</v>
    <v>0</v>
    <v>1</v>
    <v>637764192000000000,639285204370783648,0</v>
    <v>0</v>
    <v>bti2qh</v>
    <v>XIDX:DMND</v>
    <v>250</v>
  </rv>
  <rv s="1">
    <v>1</v>
    <v>XIDX:DMND</v>
    <v>Daily</v>
    <v>45289</v>
    <v>45289</v>
    <v>0</v>
    <v>1</v>
    <v>638394048000000000,639285204365670720,0</v>
    <v>0</v>
    <v>bti2qh</v>
    <v>XIDX:DMND</v>
    <v>254</v>
  </rv>
  <rv s="1">
    <v>1</v>
    <v>XIDX:DMND</v>
    <v>Daily</v>
    <v>46203</v>
    <v>46203</v>
    <v>0</v>
    <v>1</v>
    <v>639183744000000000,639285204366212185,0</v>
    <v>0</v>
    <v>bti2qh</v>
    <v>XIDX:DMND</v>
    <v>210</v>
  </rv>
  <rv s="1">
    <v>1</v>
    <v>XIDX:DMND</v>
    <v>Daily</v>
    <v>44195</v>
    <v>44195</v>
    <v>0</v>
    <v>1</v>
    <v>637448832000000000,639285204394472225,0</v>
    <v>0</v>
    <v>bti2qh</v>
    <v>XIDX:DMND</v>
    <v>255</v>
  </rv>
  <rv s="1">
    <v>1</v>
    <v>XIDX:DMND</v>
    <v>Daily</v>
    <v>45656</v>
    <v>45656</v>
    <v>0</v>
    <v>1</v>
    <v>638711136000000000,639285204394950616,0</v>
    <v>0</v>
    <v>bti2qh</v>
    <v>XIDX:DMND</v>
    <v>10</v>
  </rv>
  <rv s="1">
    <v>1</v>
    <v>XIDX:DMND</v>
    <v>Daily</v>
    <v>46111</v>
    <v>46111</v>
    <v>0</v>
    <v>1</v>
    <v>639104256000000000,639285204395423670,0</v>
    <v>0</v>
    <v>bti2qh</v>
    <v>XIDX:DMND</v>
    <v>256</v>
  </rv>
  <rv s="1">
    <v>1</v>
    <v>XIDX:SOFA</v>
    <v>Daily</v>
    <v>44195</v>
    <v>44195</v>
    <v>0</v>
    <v>1</v>
    <v>637448832000000000,639285204270650198,0</v>
    <v>0</v>
    <v>bv1prw</v>
    <v>XIDX:SOFA</v>
    <v>257</v>
  </rv>
  <rv s="1">
    <v>1</v>
    <v>XIDX:SOFA</v>
    <v>Daily</v>
    <v>44560</v>
    <v>44560</v>
    <v>0</v>
    <v>1</v>
    <v>637764192000000000,639285204271127395,0</v>
    <v>0</v>
    <v>bv1prw</v>
    <v>XIDX:SOFA</v>
    <v>258</v>
  </rv>
  <rv s="1">
    <v>1</v>
    <v>XIDX:SOFA</v>
    <v>Daily</v>
    <v>44925</v>
    <v>44925</v>
    <v>0</v>
    <v>1</v>
    <v>638079552000000000,639285204274150210,0</v>
    <v>0</v>
    <v>bv1prw</v>
    <v>XIDX:SOFA</v>
    <v>172</v>
  </rv>
  <rv s="1">
    <v>1</v>
    <v>XIDX:SOFA</v>
    <v>Daily</v>
    <v>45289</v>
    <v>45289</v>
    <v>0</v>
    <v>1</v>
    <v>638394048000000000,639285204274620194,0</v>
    <v>0</v>
    <v>bv1prw</v>
    <v>XIDX:SOFA</v>
    <v>259</v>
  </rv>
  <rv s="1">
    <v>1</v>
    <v>XIDX:SOFA</v>
    <v>Daily</v>
    <v>45656</v>
    <v>45656</v>
    <v>0</v>
    <v>1</v>
    <v>638711136000000000,639285204275097365,0</v>
    <v>0</v>
    <v>bv1prw</v>
    <v>XIDX:SOFA</v>
    <v>258</v>
  </rv>
  <rv s="1">
    <v>1</v>
    <v>XIDX:SOFA</v>
    <v>Daily</v>
    <v>46021</v>
    <v>46021</v>
    <v>0</v>
    <v>1</v>
    <v>639026496000000000,639285204275560195,0</v>
    <v>0</v>
    <v>bv1prw</v>
    <v>XIDX:SOFA</v>
    <v>80</v>
  </rv>
  <rv s="1">
    <v>1</v>
    <v>XIDX:SOFA</v>
    <v>Daily</v>
    <v>46203</v>
    <v>46203</v>
    <v>0</v>
    <v>1</v>
    <v>639183744000000000,639285204276038920,0</v>
    <v>0</v>
    <v>bv1prw</v>
    <v>XIDX:SOFA</v>
    <v>260</v>
  </rv>
  <rv s="1">
    <v>1</v>
    <v>XIDX:SOFA</v>
    <v>Daily</v>
    <v>46111</v>
    <v>46111</v>
    <v>0</v>
    <v>1</v>
    <v>639104256000000000,639285204276510192,0</v>
    <v>0</v>
    <v>bv1prw</v>
    <v>XIDX:SOFA</v>
    <v>261</v>
  </rv>
  <rv s="1">
    <v>1</v>
    <v>XIDX:PPGL</v>
    <v>Daily</v>
    <v>44195</v>
    <v>44195</v>
    <v>0</v>
    <v>1</v>
    <v>637448832000000000,639285204269866042,0</v>
    <v>0</v>
    <v>bv7ka2</v>
    <v>XIDX:PPGL</v>
    <v>167</v>
  </rv>
  <rv s="1">
    <v>1</v>
    <v>XIDX:PPGL</v>
    <v>Daily</v>
    <v>44560</v>
    <v>44560</v>
    <v>0</v>
    <v>1</v>
    <v>637764192000000000,639285204266820684,0</v>
    <v>0</v>
    <v>bv7ka2</v>
    <v>XIDX:PPGL</v>
    <v>262</v>
  </rv>
  <rv s="1">
    <v>1</v>
    <v>XIDX:PPGL</v>
    <v>Daily</v>
    <v>44925</v>
    <v>44925</v>
    <v>0</v>
    <v>1</v>
    <v>638079552000000000,639285204267304807,0</v>
    <v>0</v>
    <v>bv7ka2</v>
    <v>XIDX:PPGL</v>
    <v>262</v>
  </rv>
  <rv s="1">
    <v>1</v>
    <v>XIDX:PPGL</v>
    <v>Daily</v>
    <v>45289</v>
    <v>45289</v>
    <v>0</v>
    <v>1</v>
    <v>638394048000000000,639285204267784809,0</v>
    <v>0</v>
    <v>bv7ka2</v>
    <v>XIDX:PPGL</v>
    <v>157</v>
  </rv>
  <rv s="1">
    <v>1</v>
    <v>XIDX:PPGL</v>
    <v>Daily</v>
    <v>45656</v>
    <v>45656</v>
    <v>0</v>
    <v>1</v>
    <v>638711136000000000,639285204268270703,0</v>
    <v>0</v>
    <v>bv7ka2</v>
    <v>XIDX:PPGL</v>
    <v>13</v>
  </rv>
  <rv s="1">
    <v>1</v>
    <v>XIDX:PPGL</v>
    <v>Daily</v>
    <v>46021</v>
    <v>46021</v>
    <v>0</v>
    <v>1</v>
    <v>639026496000000000,639285204268746017,0</v>
    <v>0</v>
    <v>bv7ka2</v>
    <v>XIDX:PPGL</v>
    <v>53</v>
  </rv>
  <rv s="1">
    <v>1</v>
    <v>XIDX:PPGL</v>
    <v>Daily</v>
    <v>46203</v>
    <v>46203</v>
    <v>0</v>
    <v>1</v>
    <v>639183744000000000,639285204269216019,0</v>
    <v>0</v>
    <v>bv7ka2</v>
    <v>XIDX:PPGL</v>
    <v>263</v>
  </rv>
  <rv s="1">
    <v>1</v>
    <v>XIDX:PPGL</v>
    <v>Daily</v>
    <v>46111</v>
    <v>46111</v>
    <v>0</v>
    <v>1</v>
    <v>639104256000000000,639285204269686018,0</v>
    <v>0</v>
    <v>bv7ka2</v>
    <v>XIDX:PPGL</v>
    <v>253</v>
  </rv>
  <rv s="1">
    <v>1</v>
    <v>XIDX:PGUN</v>
    <v>Daily</v>
    <v>44195</v>
    <v>44195</v>
    <v>0</v>
    <v>1</v>
    <v>637448832000000000,639285204277468179,0</v>
    <v>0</v>
    <v>bv2tpr</v>
    <v>XIDX:PGUN</v>
    <v>93</v>
  </rv>
  <rv s="1">
    <v>1</v>
    <v>XIDX:PGUN</v>
    <v>Daily</v>
    <v>44560</v>
    <v>44560</v>
    <v>0</v>
    <v>1</v>
    <v>637764192000000000,639285204277942263,0</v>
    <v>0</v>
    <v>bv2tpr</v>
    <v>XIDX:PGUN</v>
    <v>264</v>
  </rv>
  <rv s="1">
    <v>1</v>
    <v>XIDX:PGUN</v>
    <v>Daily</v>
    <v>44925</v>
    <v>44925</v>
    <v>0</v>
    <v>1</v>
    <v>638079552000000000,639285204278418650,0</v>
    <v>0</v>
    <v>bv2tpr</v>
    <v>XIDX:PGUN</v>
    <v>265</v>
  </rv>
  <rv s="1">
    <v>1</v>
    <v>XIDX:PGUN</v>
    <v>Daily</v>
    <v>45289</v>
    <v>45289</v>
    <v>0</v>
    <v>1</v>
    <v>638394048000000000,639285204274122289,0</v>
    <v>0</v>
    <v>bv2tpr</v>
    <v>XIDX:PGUN</v>
    <v>266</v>
  </rv>
  <rv s="1">
    <v>1</v>
    <v>XIDX:PGUN</v>
    <v>Daily</v>
    <v>45656</v>
    <v>45656</v>
    <v>0</v>
    <v>1</v>
    <v>638711136000000000,639285204274602299,0</v>
    <v>0</v>
    <v>bv2tpr</v>
    <v>XIDX:PGUN</v>
    <v>10</v>
  </rv>
  <rv s="1">
    <v>1</v>
    <v>XIDX:PGUN</v>
    <v>Daily</v>
    <v>46021</v>
    <v>46021</v>
    <v>0</v>
    <v>1</v>
    <v>639026496000000000,639285204275072281,0</v>
    <v>0</v>
    <v>bv2tpr</v>
    <v>XIDX:PGUN</v>
    <v>267</v>
  </rv>
  <rv s="1">
    <v>1</v>
    <v>XIDX:PGUN</v>
    <v>Daily</v>
    <v>46203</v>
    <v>46203</v>
    <v>0</v>
    <v>1</v>
    <v>639183744000000000,639285204275548650,0</v>
    <v>0</v>
    <v>bv2tpr</v>
    <v>XIDX:PGUN</v>
    <v>268</v>
  </rv>
  <rv s="1">
    <v>1</v>
    <v>XIDX:PGUN</v>
    <v>Daily</v>
    <v>46111</v>
    <v>46111</v>
    <v>0</v>
    <v>1</v>
    <v>639104256000000000,639285204276032295,0</v>
    <v>0</v>
    <v>bv2tpr</v>
    <v>XIDX:PGUN</v>
    <v>269</v>
  </rv>
  <rv s="1">
    <v>1</v>
    <v>XIDX:SBAT</v>
    <v>Daily</v>
    <v>44195</v>
    <v>44195</v>
    <v>0</v>
    <v>1</v>
    <v>637448832000000000,639285204295244820,0</v>
    <v>0</v>
    <v>bu9d8m</v>
    <v>XIDX:SBAT</v>
    <v>67</v>
  </rv>
  <rv s="1">
    <v>1</v>
    <v>XIDX:SBAT</v>
    <v>Daily</v>
    <v>44560</v>
    <v>44560</v>
    <v>0</v>
    <v>1</v>
    <v>637764192000000000,639285204295714844,0</v>
    <v>0</v>
    <v>bu9d8m</v>
    <v>XIDX:SBAT</v>
    <v>2</v>
  </rv>
  <rv s="1">
    <v>1</v>
    <v>XIDX:SBAT</v>
    <v>Daily</v>
    <v>44925</v>
    <v>44925</v>
    <v>0</v>
    <v>1</v>
    <v>638079552000000000,639285204296184822,0</v>
    <v>0</v>
    <v>bu9d8m</v>
    <v>XIDX:SBAT</v>
    <v>2</v>
  </rv>
  <rv s="1">
    <v>1</v>
    <v>XIDX:SBAT</v>
    <v>Daily</v>
    <v>46203</v>
    <v>46203</v>
    <v>0</v>
    <v>1</v>
    <v>639183744000000000,639285204292194801,0</v>
    <v>0</v>
    <v>bu9d8m</v>
    <v>XIDX:SBAT</v>
    <v>10</v>
  </rv>
  <rv s="1">
    <v>1</v>
    <v>XIDX:SBAT</v>
    <v>Daily</v>
    <v>46111</v>
    <v>46111</v>
    <v>0</v>
    <v>1</v>
    <v>639104256000000000,639285204292674807,0</v>
    <v>0</v>
    <v>bu9d8m</v>
    <v>XIDX:SBAT</v>
    <v>10</v>
  </rv>
  <rv s="1">
    <v>1</v>
    <v>XIDX:EPAC</v>
    <v>Daily</v>
    <v>44195</v>
    <v>44195</v>
    <v>0</v>
    <v>1</v>
    <v>637448832000000000,639285204278916083,0</v>
    <v>0</v>
    <v>buzekr</v>
    <v>XIDX:EPAC</v>
    <v>270</v>
  </rv>
  <rv s="1">
    <v>1</v>
    <v>XIDX:EPAC</v>
    <v>Daily</v>
    <v>44560</v>
    <v>44560</v>
    <v>0</v>
    <v>1</v>
    <v>637764192000000000,639285204279396094,0</v>
    <v>0</v>
    <v>buzekr</v>
    <v>XIDX:EPAC</v>
    <v>252</v>
  </rv>
  <rv s="1">
    <v>1</v>
    <v>XIDX:EPAC</v>
    <v>Daily</v>
    <v>44925</v>
    <v>44925</v>
    <v>0</v>
    <v>1</v>
    <v>638079552000000000,639285204279870772,0</v>
    <v>0</v>
    <v>buzekr</v>
    <v>XIDX:EPAC</v>
    <v>2</v>
  </rv>
  <rv s="1">
    <v>1</v>
    <v>XIDX:EPAC</v>
    <v>Daily</v>
    <v>45289</v>
    <v>45289</v>
    <v>0</v>
    <v>1</v>
    <v>638394048000000000,639285204280356090,0</v>
    <v>0</v>
    <v>buzekr</v>
    <v>XIDX:EPAC</v>
    <v>71</v>
  </rv>
  <rv s="1">
    <v>1</v>
    <v>XIDX:EPAC</v>
    <v>Daily</v>
    <v>45656</v>
    <v>45656</v>
    <v>0</v>
    <v>1</v>
    <v>638711136000000000,639285204280834932,0</v>
    <v>0</v>
    <v>buzekr</v>
    <v>XIDX:EPAC</v>
    <v>71</v>
  </rv>
  <rv s="1">
    <v>1</v>
    <v>XIDX:EPAC</v>
    <v>Daily</v>
    <v>46021</v>
    <v>46021</v>
    <v>0</v>
    <v>1</v>
    <v>639026496000000000,639285204276746065,0</v>
    <v>0</v>
    <v>buzekr</v>
    <v>XIDX:EPAC</v>
    <v>271</v>
  </rv>
  <rv s="1">
    <v>1</v>
    <v>XIDX:EPAC</v>
    <v>Daily</v>
    <v>46203</v>
    <v>46203</v>
    <v>0</v>
    <v>1</v>
    <v>639183744000000000,639285204277230751,0</v>
    <v>0</v>
    <v>buzekr</v>
    <v>XIDX:EPAC</v>
    <v>272</v>
  </rv>
  <rv s="1">
    <v>1</v>
    <v>XIDX:EPAC</v>
    <v>Daily</v>
    <v>46111</v>
    <v>46111</v>
    <v>0</v>
    <v>1</v>
    <v>639104256000000000,639285204277696071,0</v>
    <v>0</v>
    <v>buzekr</v>
    <v>XIDX:EPAC</v>
    <v>273</v>
  </rv>
  <rv s="1">
    <v>1</v>
    <v>XIDX:BHAT</v>
    <v>Daily</v>
    <v>44195</v>
    <v>44195</v>
    <v>0</v>
    <v>1</v>
    <v>637448832000000000,639285204278667348,0</v>
    <v>0</v>
    <v>bua6k2</v>
    <v>XIDX:BHAT</v>
    <v>78</v>
  </rv>
  <rv s="1">
    <v>1</v>
    <v>XIDX:BHAT</v>
    <v>Daily</v>
    <v>44560</v>
    <v>44560</v>
    <v>0</v>
    <v>1</v>
    <v>637764192000000000,639285204279137343,0</v>
    <v>0</v>
    <v>bua6k2</v>
    <v>XIDX:BHAT</v>
    <v>274</v>
  </rv>
  <rv s="1">
    <v>1</v>
    <v>XIDX:BHAT</v>
    <v>Daily</v>
    <v>44925</v>
    <v>44925</v>
    <v>0</v>
    <v>1</v>
    <v>638079552000000000,639285204279620190,0</v>
    <v>0</v>
    <v>bua6k2</v>
    <v>XIDX:BHAT</v>
    <v>275</v>
  </rv>
  <rv s="1">
    <v>1</v>
    <v>XIDX:BHAT</v>
    <v>Daily</v>
    <v>45289</v>
    <v>45289</v>
    <v>0</v>
    <v>1</v>
    <v>638394048000000000,639285204280100178,0</v>
    <v>0</v>
    <v>bua6k2</v>
    <v>XIDX:BHAT</v>
    <v>10</v>
  </rv>
  <rv s="1">
    <v>1</v>
    <v>XIDX:BHAT</v>
    <v>Daily</v>
    <v>45656</v>
    <v>45656</v>
    <v>0</v>
    <v>1</v>
    <v>638711136000000000,639285204280577339,0</v>
    <v>0</v>
    <v>bua6k2</v>
    <v>XIDX:BHAT</v>
    <v>276</v>
  </rv>
  <rv s="1">
    <v>1</v>
    <v>XIDX:BHAT</v>
    <v>Daily</v>
    <v>46203</v>
    <v>46203</v>
    <v>0</v>
    <v>1</v>
    <v>639183744000000000,639285204281060168,0</v>
    <v>0</v>
    <v>bua6k2</v>
    <v>XIDX:BHAT</v>
    <v>10</v>
  </rv>
  <rv s="1">
    <v>1</v>
    <v>XIDX:BHAT</v>
    <v>Daily</v>
    <v>46111</v>
    <v>46111</v>
    <v>0</v>
    <v>1</v>
    <v>639104256000000000,639285204280540191,0</v>
    <v>0</v>
    <v>bua6k2</v>
    <v>XIDX:BHAT</v>
    <v>162</v>
  </rv>
  <rv s="1">
    <v>1</v>
    <v>XIDX:TAMA</v>
    <v>Daily</v>
    <v>44560</v>
    <v>44560</v>
    <v>0</v>
    <v>1</v>
    <v>637764192000000000,639285204299005730,0</v>
    <v>0</v>
    <v>btnwec</v>
    <v>XIDX:TAMA</v>
    <v>26</v>
  </rv>
  <rv s="1">
    <v>1</v>
    <v>XIDX:TAMA</v>
    <v>Daily</v>
    <v>45656</v>
    <v>45656</v>
    <v>0</v>
    <v>1</v>
    <v>638711136000000000,639285204299497759,0</v>
    <v>0</v>
    <v>btnwec</v>
    <v>XIDX:TAMA</v>
    <v>277</v>
  </rv>
  <rv s="1">
    <v>1</v>
    <v>XIDX:TAMA</v>
    <v>Daily</v>
    <v>46111</v>
    <v>46111</v>
    <v>0</v>
    <v>1</v>
    <v>639104256000000000,639285204299965728,0</v>
    <v>0</v>
    <v>btnwec</v>
    <v>XIDX:TAMA</v>
    <v>278</v>
  </rv>
  <rv s="1">
    <v>1</v>
    <v>XIDX:TAMA</v>
    <v>Daily</v>
    <v>44925</v>
    <v>44925</v>
    <v>0</v>
    <v>1</v>
    <v>638079552000000000,639285204367465299,0</v>
    <v>0</v>
    <v>btnwec</v>
    <v>XIDX:TAMA</v>
    <v>10</v>
  </rv>
  <rv s="1">
    <v>1</v>
    <v>XIDX:TAMA</v>
    <v>Daily</v>
    <v>46021</v>
    <v>46021</v>
    <v>0</v>
    <v>1</v>
    <v>639026496000000000,639285204367935296,0</v>
    <v>0</v>
    <v>btnwec</v>
    <v>XIDX:TAMA</v>
    <v>68</v>
  </rv>
  <rv s="1">
    <v>1</v>
    <v>XIDX:TAMA</v>
    <v>Daily</v>
    <v>44195</v>
    <v>44195</v>
    <v>0</v>
    <v>1</v>
    <v>637448832000000000,639285204387315161,0</v>
    <v>0</v>
    <v>btnwec</v>
    <v>XIDX:TAMA</v>
    <v>40</v>
  </rv>
  <rv s="1">
    <v>1</v>
    <v>XIDX:TAMA</v>
    <v>Daily</v>
    <v>45289</v>
    <v>45289</v>
    <v>0</v>
    <v>1</v>
    <v>638394048000000000,639285204392565129,0</v>
    <v>0</v>
    <v>btnwec</v>
    <v>XIDX:TAMA</v>
    <v>279</v>
  </rv>
  <rv s="1">
    <v>1</v>
    <v>XIDX:TAMA</v>
    <v>Daily</v>
    <v>46203</v>
    <v>46203</v>
    <v>0</v>
    <v>1</v>
    <v>639183744000000000,639285204393058107,0</v>
    <v>0</v>
    <v>btnwec</v>
    <v>XIDX:TAMA</v>
    <v>203</v>
  </rv>
  <rv s="1">
    <v>1</v>
    <v>XIDX:BBSS</v>
    <v>Daily</v>
    <v>44195</v>
    <v>44195</v>
    <v>0</v>
    <v>1</v>
    <v>637448832000000000,639285204281496923,0</v>
    <v>0</v>
    <v>bu9cqh</v>
    <v>XIDX:BBSS</v>
    <v>157</v>
  </rv>
  <rv s="1">
    <v>1</v>
    <v>XIDX:BBSS</v>
    <v>Daily</v>
    <v>44560</v>
    <v>44560</v>
    <v>0</v>
    <v>1</v>
    <v>637764192000000000,639285204281966917,0</v>
    <v>0</v>
    <v>bu9cqh</v>
    <v>XIDX:BBSS</v>
    <v>2</v>
  </rv>
  <rv s="1">
    <v>1</v>
    <v>XIDX:BBSS</v>
    <v>Daily</v>
    <v>44925</v>
    <v>44925</v>
    <v>0</v>
    <v>1</v>
    <v>638079552000000000,639285204282436924,0</v>
    <v>0</v>
    <v>bu9cqh</v>
    <v>XIDX:BBSS</v>
    <v>280</v>
  </rv>
  <rv s="1">
    <v>1</v>
    <v>XIDX:BBSS</v>
    <v>Daily</v>
    <v>45289</v>
    <v>45289</v>
    <v>0</v>
    <v>1</v>
    <v>638394048000000000,639285204282937998,0</v>
    <v>0</v>
    <v>bu9cqh</v>
    <v>XIDX:BBSS</v>
    <v>281</v>
  </rv>
  <rv s="1">
    <v>1</v>
    <v>XIDX:BBSS</v>
    <v>Daily</v>
    <v>45656</v>
    <v>45656</v>
    <v>0</v>
    <v>1</v>
    <v>638711136000000000,639285204283418003,0</v>
    <v>0</v>
    <v>bu9cqh</v>
    <v>XIDX:BBSS</v>
    <v>282</v>
  </rv>
  <rv s="1">
    <v>1</v>
    <v>XIDX:BBSS</v>
    <v>Daily</v>
    <v>46021</v>
    <v>46021</v>
    <v>0</v>
    <v>1</v>
    <v>639026496000000000,639285204283895831,0</v>
    <v>0</v>
    <v>bu9cqh</v>
    <v>XIDX:BBSS</v>
    <v>283</v>
  </rv>
  <rv s="1">
    <v>1</v>
    <v>XIDX:BBSS</v>
    <v>Daily</v>
    <v>46203</v>
    <v>46203</v>
    <v>0</v>
    <v>1</v>
    <v>639183744000000000,639285204284366947,0</v>
    <v>0</v>
    <v>bu9cqh</v>
    <v>XIDX:BBSS</v>
    <v>37</v>
  </rv>
  <rv s="1">
    <v>1</v>
    <v>XIDX:BBSS</v>
    <v>Daily</v>
    <v>46111</v>
    <v>46111</v>
    <v>0</v>
    <v>1</v>
    <v>639104256000000000,639285204284855814,0</v>
    <v>0</v>
    <v>bu9cqh</v>
    <v>XIDX:BBSS</v>
    <v>284</v>
  </rv>
  <rv s="1">
    <v>1</v>
    <v>XIDX:RONY</v>
    <v>Daily</v>
    <v>44195</v>
    <v>44195</v>
    <v>0</v>
    <v>1</v>
    <v>637448832000000000,639285204289087004,0</v>
    <v>0</v>
    <v>bua477</v>
    <v>XIDX:RONY</v>
    <v>285</v>
  </rv>
  <rv s="1">
    <v>1</v>
    <v>XIDX:RONY</v>
    <v>Daily</v>
    <v>44560</v>
    <v>44560</v>
    <v>0</v>
    <v>1</v>
    <v>637764192000000000,639285204289567016,0</v>
    <v>0</v>
    <v>bua477</v>
    <v>XIDX:RONY</v>
    <v>10</v>
  </rv>
  <rv s="1">
    <v>1</v>
    <v>XIDX:RONY</v>
    <v>Daily</v>
    <v>44925</v>
    <v>44925</v>
    <v>0</v>
    <v>1</v>
    <v>638079552000000000,639285204290037877,0</v>
    <v>0</v>
    <v>bua477</v>
    <v>XIDX:RONY</v>
    <v>10</v>
  </rv>
  <rv s="1">
    <v>1</v>
    <v>XIDX:RONY</v>
    <v>Daily</v>
    <v>45289</v>
    <v>45289</v>
    <v>0</v>
    <v>1</v>
    <v>638394048000000000,639285204290507864,0</v>
    <v>0</v>
    <v>bua477</v>
    <v>XIDX:RONY</v>
    <v>286</v>
  </rv>
  <rv s="1">
    <v>1</v>
    <v>XIDX:RONY</v>
    <v>Daily</v>
    <v>45656</v>
    <v>45656</v>
    <v>0</v>
    <v>1</v>
    <v>638711136000000000,639285204291107046,0</v>
    <v>0</v>
    <v>bua477</v>
    <v>XIDX:RONY</v>
    <v>10</v>
  </rv>
  <rv s="1">
    <v>1</v>
    <v>XIDX:RONY</v>
    <v>Daily</v>
    <v>46021</v>
    <v>46021</v>
    <v>0</v>
    <v>1</v>
    <v>639026496000000000,639285204291585779,0</v>
    <v>0</v>
    <v>bua477</v>
    <v>XIDX:RONY</v>
    <v>287</v>
  </rv>
  <rv s="1">
    <v>1</v>
    <v>XIDX:RONY</v>
    <v>Daily</v>
    <v>46203</v>
    <v>46203</v>
    <v>0</v>
    <v>1</v>
    <v>639183744000000000,639285204292057047,0</v>
    <v>0</v>
    <v>bua477</v>
    <v>XIDX:RONY</v>
    <v>195</v>
  </rv>
  <rv s="1">
    <v>1</v>
    <v>XIDX:RONY</v>
    <v>Daily</v>
    <v>46111</v>
    <v>46111</v>
    <v>0</v>
    <v>1</v>
    <v>639104256000000000,639285204292537833,0</v>
    <v>0</v>
    <v>bua477</v>
    <v>XIDX:RONY</v>
    <v>288</v>
  </rv>
  <rv s="1">
    <v>1</v>
    <v>XIDX:CBMF</v>
    <v>Daily</v>
    <v>44195</v>
    <v>44195</v>
    <v>0</v>
    <v>1</v>
    <v>637448832000000000,639285204288499399,0</v>
    <v>0</v>
    <v>bua6vh</v>
    <v>XIDX:CBMF</v>
    <v>289</v>
  </rv>
  <rv s="1">
    <v>1</v>
    <v>XIDX:CBMF</v>
    <v>Daily</v>
    <v>44560</v>
    <v>44560</v>
    <v>0</v>
    <v>1</v>
    <v>637764192000000000,639285204288995239,0</v>
    <v>0</v>
    <v>bua6vh</v>
    <v>XIDX:CBMF</v>
    <v>290</v>
  </rv>
  <rv s="1">
    <v>1</v>
    <v>XIDX:CBMF</v>
    <v>Daily</v>
    <v>44925</v>
    <v>44925</v>
    <v>0</v>
    <v>1</v>
    <v>638079552000000000,639285204289469400,0</v>
    <v>0</v>
    <v>bua6vh</v>
    <v>XIDX:CBMF</v>
    <v>2</v>
  </rv>
  <rv s="1">
    <v>1</v>
    <v>XIDX:CBMF</v>
    <v>Daily</v>
    <v>46203</v>
    <v>46203</v>
    <v>0</v>
    <v>1</v>
    <v>639183744000000000,639285204289955213,0</v>
    <v>0</v>
    <v>bua6vh</v>
    <v>XIDX:CBMF</v>
    <v>10</v>
  </rv>
  <rv s="1">
    <v>1</v>
    <v>XIDX:CBMF</v>
    <v>Daily</v>
    <v>46111</v>
    <v>46111</v>
    <v>0</v>
    <v>1</v>
    <v>639104256000000000,639285204290425211,0</v>
    <v>0</v>
    <v>bua6vh</v>
    <v>XIDX:CBMF</v>
    <v>10</v>
  </rv>
  <rv s="1">
    <v>1</v>
    <v>XIDX:BEBS</v>
    <v>Daily</v>
    <v>44560</v>
    <v>44560</v>
    <v>0</v>
    <v>1</v>
    <v>637764192000000000,639285204312465646,0</v>
    <v>0</v>
    <v>bzv7ar</v>
    <v>XIDX:BEBS</v>
    <v>291</v>
  </rv>
  <rv s="1">
    <v>1</v>
    <v>XIDX:BEBS</v>
    <v>Daily</v>
    <v>44925</v>
    <v>44925</v>
    <v>0</v>
    <v>1</v>
    <v>638079552000000000,639285204312945643,0</v>
    <v>0</v>
    <v>bzv7ar</v>
    <v>XIDX:BEBS</v>
    <v>292</v>
  </rv>
  <rv s="1">
    <v>1</v>
    <v>XIDX:BEBS</v>
    <v>Daily</v>
    <v>45289</v>
    <v>45289</v>
    <v>0</v>
    <v>1</v>
    <v>638394048000000000,639285204313427487,0</v>
    <v>0</v>
    <v>bzv7ar</v>
    <v>XIDX:BEBS</v>
    <v>2</v>
  </rv>
  <rv s="1">
    <v>1</v>
    <v>XIDX:BEBS</v>
    <v>Daily</v>
    <v>46203</v>
    <v>46203</v>
    <v>0</v>
    <v>1</v>
    <v>639183744000000000,639285204313897484,0</v>
    <v>0</v>
    <v>bzv7ar</v>
    <v>XIDX:BEBS</v>
    <v>10</v>
  </rv>
  <rv s="1">
    <v>1</v>
    <v>XIDX:BEBS</v>
    <v>Daily</v>
    <v>46111</v>
    <v>46111</v>
    <v>0</v>
    <v>1</v>
    <v>639104256000000000,639285204314385634,0</v>
    <v>0</v>
    <v>bzv7ar</v>
    <v>XIDX:BEBS</v>
    <v>10</v>
  </rv>
  <rv s="1">
    <v>1</v>
    <v>XIDX:KBAG</v>
    <v>Daily</v>
    <v>44195</v>
    <v>44195</v>
    <v>0</v>
    <v>1</v>
    <v>637448832000000000,639285204291384810,0</v>
    <v>0</v>
    <v>bu8obh</v>
    <v>XIDX:KBAG</v>
    <v>2</v>
  </rv>
  <rv s="1">
    <v>1</v>
    <v>XIDX:KBAG</v>
    <v>Daily</v>
    <v>44560</v>
    <v>44560</v>
    <v>0</v>
    <v>1</v>
    <v>637764192000000000,639285204291864824,0</v>
    <v>0</v>
    <v>bu8obh</v>
    <v>XIDX:KBAG</v>
    <v>72</v>
  </rv>
  <rv s="1">
    <v>1</v>
    <v>XIDX:KBAG</v>
    <v>Daily</v>
    <v>44925</v>
    <v>44925</v>
    <v>0</v>
    <v>1</v>
    <v>638079552000000000,639285204292334808,0</v>
    <v>0</v>
    <v>bu8obh</v>
    <v>XIDX:KBAG</v>
    <v>2</v>
  </rv>
  <rv s="1">
    <v>1</v>
    <v>XIDX:KBAG</v>
    <v>Daily</v>
    <v>45289</v>
    <v>45289</v>
    <v>0</v>
    <v>1</v>
    <v>638394048000000000,639285204291924799,0</v>
    <v>0</v>
    <v>bu8obh</v>
    <v>XIDX:KBAG</v>
    <v>2</v>
  </rv>
  <rv s="1">
    <v>1</v>
    <v>XIDX:KBAG</v>
    <v>Daily</v>
    <v>45656</v>
    <v>45656</v>
    <v>0</v>
    <v>1</v>
    <v>638711136000000000,639285204292394831,0</v>
    <v>0</v>
    <v>bu8obh</v>
    <v>XIDX:KBAG</v>
    <v>293</v>
  </rv>
  <rv s="1">
    <v>1</v>
    <v>XIDX:KBAG</v>
    <v>Daily</v>
    <v>46021</v>
    <v>46021</v>
    <v>0</v>
    <v>1</v>
    <v>639026496000000000,639285204292874797,0</v>
    <v>0</v>
    <v>bu8obh</v>
    <v>XIDX:KBAG</v>
    <v>294</v>
  </rv>
  <rv s="1">
    <v>1</v>
    <v>XIDX:KBAG</v>
    <v>Daily</v>
    <v>46203</v>
    <v>46203</v>
    <v>0</v>
    <v>1</v>
    <v>639183744000000000,639285204293344818,0</v>
    <v>0</v>
    <v>bu8obh</v>
    <v>XIDX:KBAG</v>
    <v>175</v>
  </rv>
  <rv s="1">
    <v>1</v>
    <v>XIDX:KBAG</v>
    <v>Daily</v>
    <v>46111</v>
    <v>46111</v>
    <v>0</v>
    <v>1</v>
    <v>639104256000000000,639285204293824816,0</v>
    <v>0</v>
    <v>bu8obh</v>
    <v>XIDX:KBAG</v>
    <v>173</v>
  </rv>
  <rv s="1">
    <v>1</v>
    <v>XIDX:SAMF</v>
    <v>Daily</v>
    <v>44195</v>
    <v>44195</v>
    <v>0</v>
    <v>1</v>
    <v>637448832000000000,639285204294094850,0</v>
    <v>0</v>
    <v>bu77h7</v>
    <v>XIDX:SAMF</v>
    <v>295</v>
  </rv>
  <rv s="1">
    <v>1</v>
    <v>XIDX:SAMF</v>
    <v>Daily</v>
    <v>44560</v>
    <v>44560</v>
    <v>0</v>
    <v>1</v>
    <v>637764192000000000,639285204294564836,0</v>
    <v>0</v>
    <v>bu77h7</v>
    <v>XIDX:SAMF</v>
    <v>296</v>
  </rv>
  <rv s="1">
    <v>1</v>
    <v>XIDX:SAMF</v>
    <v>Daily</v>
    <v>44925</v>
    <v>44925</v>
    <v>0</v>
    <v>1</v>
    <v>638079552000000000,639285204295044824,0</v>
    <v>0</v>
    <v>bu77h7</v>
    <v>XIDX:SAMF</v>
    <v>297</v>
  </rv>
  <rv s="1">
    <v>1</v>
    <v>XIDX:SAMF</v>
    <v>Daily</v>
    <v>45289</v>
    <v>45289</v>
    <v>0</v>
    <v>1</v>
    <v>638394048000000000,639285204295514831,0</v>
    <v>0</v>
    <v>bu77h7</v>
    <v>XIDX:SAMF</v>
    <v>298</v>
  </rv>
  <rv s="1">
    <v>1</v>
    <v>XIDX:SAMF</v>
    <v>Daily</v>
    <v>45656</v>
    <v>45656</v>
    <v>0</v>
    <v>1</v>
    <v>638711136000000000,639285204295994818,0</v>
    <v>0</v>
    <v>bu77h7</v>
    <v>XIDX:SAMF</v>
    <v>299</v>
  </rv>
  <rv s="1">
    <v>1</v>
    <v>XIDX:SAMF</v>
    <v>Daily</v>
    <v>46021</v>
    <v>46021</v>
    <v>0</v>
    <v>1</v>
    <v>639026496000000000,639285204296754835,0</v>
    <v>0</v>
    <v>bu77h7</v>
    <v>XIDX:SAMF</v>
    <v>15</v>
  </rv>
  <rv s="1">
    <v>1</v>
    <v>XIDX:SAMF</v>
    <v>Daily</v>
    <v>46203</v>
    <v>46203</v>
    <v>0</v>
    <v>1</v>
    <v>639183744000000000,639285204296604834,0</v>
    <v>0</v>
    <v>bu77h7</v>
    <v>XIDX:SAMF</v>
    <v>300</v>
  </rv>
  <rv s="1">
    <v>1</v>
    <v>XIDX:SAMF</v>
    <v>Daily</v>
    <v>46111</v>
    <v>46111</v>
    <v>0</v>
    <v>1</v>
    <v>639104256000000000,639285204297074840,0</v>
    <v>0</v>
    <v>bu77h7</v>
    <v>XIDX:SAMF</v>
    <v>301</v>
  </rv>
  <rv s="1">
    <v>1</v>
    <v>XIDX:CARE</v>
    <v>Daily</v>
    <v>44195</v>
    <v>44195</v>
    <v>0</v>
    <v>1</v>
    <v>637448832000000000,639285204298502195,0</v>
    <v>0</v>
    <v>btysdm</v>
    <v>XIDX:CARE</v>
    <v>302</v>
  </rv>
  <rv s="1">
    <v>1</v>
    <v>XIDX:CARE</v>
    <v>Daily</v>
    <v>44560</v>
    <v>44560</v>
    <v>0</v>
    <v>1</v>
    <v>637764192000000000,639285204298972205,0</v>
    <v>0</v>
    <v>btysdm</v>
    <v>XIDX:CARE</v>
    <v>82</v>
  </rv>
  <rv s="1">
    <v>1</v>
    <v>XIDX:CARE</v>
    <v>Daily</v>
    <v>44925</v>
    <v>44925</v>
    <v>0</v>
    <v>1</v>
    <v>638079552000000000,639285204299452187,0</v>
    <v>0</v>
    <v>btysdm</v>
    <v>XIDX:CARE</v>
    <v>303</v>
  </rv>
  <rv s="1">
    <v>1</v>
    <v>XIDX:CARE</v>
    <v>Daily</v>
    <v>45289</v>
    <v>45289</v>
    <v>0</v>
    <v>1</v>
    <v>638394048000000000,639285204299927897,0</v>
    <v>0</v>
    <v>btysdm</v>
    <v>XIDX:CARE</v>
    <v>227</v>
  </rv>
  <rv s="1">
    <v>1</v>
    <v>XIDX:CARE</v>
    <v>Daily</v>
    <v>45656</v>
    <v>45656</v>
    <v>0</v>
    <v>1</v>
    <v>638711136000000000,639285204300407884,0</v>
    <v>0</v>
    <v>btysdm</v>
    <v>XIDX:CARE</v>
    <v>304</v>
  </rv>
  <rv s="1">
    <v>1</v>
    <v>XIDX:CARE</v>
    <v>Daily</v>
    <v>46021</v>
    <v>46021</v>
    <v>0</v>
    <v>1</v>
    <v>639026496000000000,639285204300887876,0</v>
    <v>0</v>
    <v>btysdm</v>
    <v>XIDX:CARE</v>
    <v>27</v>
  </rv>
  <rv s="1">
    <v>1</v>
    <v>XIDX:CARE</v>
    <v>Daily</v>
    <v>46203</v>
    <v>46203</v>
    <v>0</v>
    <v>1</v>
    <v>639183744000000000,639285204296892211,0</v>
    <v>0</v>
    <v>btysdm</v>
    <v>XIDX:CARE</v>
    <v>238</v>
  </rv>
  <rv s="1">
    <v>1</v>
    <v>XIDX:CARE</v>
    <v>Daily</v>
    <v>46111</v>
    <v>46111</v>
    <v>0</v>
    <v>1</v>
    <v>639104256000000000,639285204297377945,0</v>
    <v>0</v>
    <v>btysdm</v>
    <v>XIDX:CARE</v>
    <v>99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9"/>
  <sheetViews>
    <sheetView tabSelected="1"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4</v>
      </c>
      <c r="D2" s="2" vm="1">
        <f ca="1">IFERROR(_xlfn.STOCKHISTORY("XIDX:" &amp; $C$1, D3, , 0, 0, 1), "Libur")</f>
        <v>640</v>
      </c>
      <c r="E2" s="2" vm="2">
        <f ca="1">IFERROR(_xlfn.STOCKHISTORY("XIDX:" &amp; $C$1, E3, , 0, 0, 1), "Libur")</f>
        <v>585</v>
      </c>
      <c r="H2" s="2" vm="2">
        <f ca="1">IFERROR(INDEX(D2:G2,COUNT(D2:G2)),"")</f>
        <v>585</v>
      </c>
      <c r="I2" s="2" vm="3">
        <f t="shared" ref="I2:O2" ca="1" si="0">IFERROR(_xlfn.STOCKHISTORY("XIDX:" &amp; $C$1, I1, , 0, 0, 1), "Libur")</f>
        <v>725</v>
      </c>
      <c r="J2" s="2" t="str">
        <f t="shared" ca="1" si="0"/>
        <v>Libur</v>
      </c>
      <c r="K2" s="2" vm="4">
        <f t="shared" ca="1" si="0"/>
        <v>815</v>
      </c>
      <c r="L2" s="2" vm="4">
        <f t="shared" ca="1" si="0"/>
        <v>815</v>
      </c>
      <c r="M2" s="2" vm="5">
        <f t="shared" ca="1" si="0"/>
        <v>875</v>
      </c>
      <c r="N2" s="2" vm="6">
        <f t="shared" ca="1" si="0"/>
        <v>920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3167196000000</v>
      </c>
      <c r="E4" s="2">
        <f>IFERROR(INDEX(E51:E500,MATCH($C$4,$C$51:$C$500,0)),"")</f>
        <v>3143366000000</v>
      </c>
      <c r="H4" s="2">
        <f>IFERROR(SUM(D4:G4)*(4/MAX(1,COUNT(D4:G4))),"")</f>
        <v>12621124000000</v>
      </c>
      <c r="I4" s="2">
        <f t="shared" ref="I4:O4" si="1">IFERROR(INDEX(I51:I500,MATCH($C$4,$C$51:$C$500,0)),"")</f>
        <v>11098665000000</v>
      </c>
      <c r="J4" s="2">
        <f t="shared" si="1"/>
        <v>9811549000000</v>
      </c>
      <c r="K4" s="2">
        <f t="shared" si="1"/>
        <v>9239926000000</v>
      </c>
      <c r="L4" s="2">
        <f t="shared" si="1"/>
        <v>8461768000000</v>
      </c>
      <c r="M4" s="2">
        <f t="shared" si="1"/>
        <v>6973718000000</v>
      </c>
      <c r="N4" s="2">
        <f t="shared" si="1"/>
        <v>6110155000000</v>
      </c>
      <c r="O4" s="2">
        <f t="shared" si="1"/>
        <v>6913792000000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116855000000</v>
      </c>
      <c r="E5" s="2">
        <f>IFERROR(INDEX(E51:E500,MATCH($C$5,$C$51:$C$500,0)),"")</f>
        <v>70305000000</v>
      </c>
      <c r="H5" s="2">
        <f>IFERROR(SUM(D5:G5)*(4/MAX(1,COUNT(D5:G5))),"")</f>
        <v>374320000000</v>
      </c>
      <c r="I5" s="2">
        <f t="shared" ref="I5:O5" si="2">IFERROR(INDEX(I51:I500,MATCH($C$5,$C$51:$C$500,0)),"")</f>
        <v>435407000000</v>
      </c>
      <c r="J5" s="2">
        <f t="shared" si="2"/>
        <v>372949000000</v>
      </c>
      <c r="K5" s="2">
        <f t="shared" si="2"/>
        <v>412424000000</v>
      </c>
      <c r="L5" s="2">
        <f t="shared" si="2"/>
        <v>387600000000</v>
      </c>
      <c r="M5" s="2">
        <f t="shared" si="2"/>
        <v>358765000000</v>
      </c>
      <c r="N5" s="2">
        <f t="shared" si="2"/>
        <v>263514000000</v>
      </c>
      <c r="O5" s="2">
        <f t="shared" si="2"/>
        <v>355860000000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6697153000000</v>
      </c>
      <c r="E6" s="2">
        <f>IFERROR(INDEX(E51:E500,MATCH($C$6,$C$51:$C$500,0)),"")</f>
        <v>6650049000000</v>
      </c>
      <c r="H6" s="2">
        <f>IFERROR(INDEX(D6:G6,COUNT(D6:G6)),"")</f>
        <v>6650049000000</v>
      </c>
      <c r="I6" s="2">
        <f t="shared" ref="I6:O6" si="3">IFERROR(INDEX(I51:I500,MATCH($C$6,$C$51:$C$500,0)),"")</f>
        <v>6577548000000</v>
      </c>
      <c r="J6" s="2">
        <f t="shared" si="3"/>
        <v>6204451000000</v>
      </c>
      <c r="K6" s="2">
        <f t="shared" si="3"/>
        <v>5831732000000</v>
      </c>
      <c r="L6" s="2">
        <f t="shared" si="3"/>
        <v>5411262000000</v>
      </c>
      <c r="M6" s="2">
        <f t="shared" si="3"/>
        <v>5019381000000</v>
      </c>
      <c r="N6" s="2">
        <f t="shared" si="3"/>
        <v>4655596000000</v>
      </c>
      <c r="O6" s="2">
        <f t="shared" si="3"/>
        <v>3283591000000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9.4700000000000006</v>
      </c>
      <c r="E7" s="3">
        <f>IFERROR(INDEX(E51:E500,MATCH($C$7,$C$51:$C$500,0))/1000000000,"")</f>
        <v>9.4700000000000006</v>
      </c>
      <c r="H7" s="3">
        <f>IFERROR(INDEX(D7:G7,COUNT(D7:G7)),"")</f>
        <v>9.4700000000000006</v>
      </c>
      <c r="I7" s="3">
        <f t="shared" ref="I7:O7" si="4">IFERROR(INDEX(I51:I500,MATCH($C$7,$C$51:$C$500,0))/1000000000,"")</f>
        <v>9.4700000000000006</v>
      </c>
      <c r="J7" s="3">
        <f t="shared" si="4"/>
        <v>9.4700000000000006</v>
      </c>
      <c r="K7" s="3">
        <f t="shared" si="4"/>
        <v>9.4700000000000006</v>
      </c>
      <c r="L7" s="3">
        <f t="shared" si="4"/>
        <v>9.4700000000000006</v>
      </c>
      <c r="M7" s="3">
        <f t="shared" si="4"/>
        <v>9.4700000000000006</v>
      </c>
      <c r="N7" s="3">
        <f t="shared" si="4"/>
        <v>9.4700000000000006</v>
      </c>
      <c r="O7" s="3">
        <f t="shared" si="4"/>
        <v>8.2100000000000009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33000000000</v>
      </c>
      <c r="E8" s="2">
        <f>IFERROR(INDEX(E51:E500,MATCH("Free cash flow (Quarter)",$C$51:$C$500,0)),"")</f>
        <v>56000000000</v>
      </c>
      <c r="H8" s="2">
        <f>IFERROR(INDEX(D8:G8,COUNT(D8:G8)),"")</f>
        <v>56000000000</v>
      </c>
      <c r="I8" s="2">
        <f t="shared" ref="I8:O8" si="5">IFERROR(INDEX(I51:I500,MATCH($C$8,$C$51:$C$500,0)),"")</f>
        <v>62000000000</v>
      </c>
      <c r="J8" s="2">
        <f t="shared" si="5"/>
        <v>91000000000</v>
      </c>
      <c r="K8" s="2">
        <f t="shared" si="5"/>
        <v>-266000000000</v>
      </c>
      <c r="L8" s="2">
        <f t="shared" si="5"/>
        <v>-396000000000</v>
      </c>
      <c r="M8" s="2">
        <f t="shared" si="5"/>
        <v>195000000000</v>
      </c>
      <c r="N8" s="2">
        <f t="shared" si="5"/>
        <v>167000000000</v>
      </c>
      <c r="O8" s="2">
        <f t="shared" si="5"/>
        <v>137000000000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3.44</v>
      </c>
      <c r="E9" s="3">
        <f>IFERROR(INDEX(E51:E500,MATCH("Free cash flow per share (Quarter)",$C$51:$C$500,0)),"")</f>
        <v>5.87</v>
      </c>
      <c r="H9" s="3">
        <f>IFERROR(INDEX(D9:G9,COUNT(D9:G9)),"")</f>
        <v>5.87</v>
      </c>
      <c r="I9" s="3">
        <f t="shared" ref="I9:O9" si="6">IFERROR(INDEX(I51:I500,MATCH($C$9,$C$51:$C$500,0)),"")</f>
        <v>6.59</v>
      </c>
      <c r="J9" s="3">
        <f t="shared" si="6"/>
        <v>9.58</v>
      </c>
      <c r="K9" s="3">
        <f t="shared" si="6"/>
        <v>-28.12</v>
      </c>
      <c r="L9" s="3">
        <f t="shared" si="6"/>
        <v>-41.81</v>
      </c>
      <c r="M9" s="3">
        <f t="shared" si="6"/>
        <v>20.64</v>
      </c>
      <c r="N9" s="3">
        <f t="shared" si="6"/>
        <v>17.62</v>
      </c>
      <c r="O9" s="3">
        <f t="shared" si="6"/>
        <v>16.68</v>
      </c>
    </row>
    <row r="10" spans="1:15" ht="15.5" x14ac:dyDescent="0.35">
      <c r="C10" t="s">
        <v>18</v>
      </c>
      <c r="D10" s="3">
        <f ca="1">IFERROR(IF(D9=0,"",D2/D9),"")</f>
        <v>186.04651162790697</v>
      </c>
      <c r="E10" s="3">
        <f ca="1">IFERROR(IF(E9=0,"",E2/E9),"")</f>
        <v>99.659284497444631</v>
      </c>
      <c r="I10" s="3">
        <f t="shared" ref="I10:O10" ca="1" si="7">IFERROR(IF(I9=0,"",I2/I9),"")</f>
        <v>110.01517450682853</v>
      </c>
      <c r="J10" s="3" t="str">
        <f t="shared" ca="1" si="7"/>
        <v/>
      </c>
      <c r="K10" s="3">
        <f t="shared" ca="1" si="7"/>
        <v>-28.982930298719772</v>
      </c>
      <c r="L10" s="3">
        <f t="shared" ca="1" si="7"/>
        <v>-19.492944271705333</v>
      </c>
      <c r="M10" s="3">
        <f t="shared" ca="1" si="7"/>
        <v>42.393410852713174</v>
      </c>
      <c r="N10" s="3">
        <f t="shared" ca="1" si="7"/>
        <v>52.213393870601585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610513000000</v>
      </c>
      <c r="E11" s="2">
        <f>IFERROR(INDEX(E51:E500,MATCH($C$11,$C$51:$C$500,0)),"")</f>
        <v>564745000000</v>
      </c>
      <c r="H11" s="2">
        <f>IFERROR(INDEX(D11:G11,COUNT(D11:G11)),"")</f>
        <v>564745000000</v>
      </c>
      <c r="I11" s="2">
        <f t="shared" ref="I11:O11" si="8">IFERROR(INDEX(I51:I500,MATCH($C$11,$C$51:$C$500,0)),"")</f>
        <v>525811000000</v>
      </c>
      <c r="J11" s="2">
        <f t="shared" si="8"/>
        <v>538626000000</v>
      </c>
      <c r="K11" s="2">
        <f t="shared" si="8"/>
        <v>546665000000</v>
      </c>
      <c r="L11" s="2">
        <f t="shared" si="8"/>
        <v>1026119000000</v>
      </c>
      <c r="M11" s="2">
        <f t="shared" si="8"/>
        <v>1192996000000</v>
      </c>
      <c r="N11" s="2">
        <f t="shared" si="8"/>
        <v>1195995000000</v>
      </c>
      <c r="O11" s="2">
        <f t="shared" si="8"/>
        <v>100807000000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-390000000000</v>
      </c>
      <c r="E12" s="2">
        <f>IFERROR(INDEX(E51:E500,MATCH("Net Debt (Quarter)",$C$51:$C$500,0)),"")</f>
        <v>-313000000000</v>
      </c>
      <c r="H12" s="2">
        <f>IFERROR(INDEX(D12:G12,COUNT(D12:G12)),"")</f>
        <v>-313000000000</v>
      </c>
      <c r="I12" s="2">
        <f t="shared" ref="I12:O12" si="9">IFERROR(INDEX(I51:I500,MATCH($C$12,$C$51:$C$500,0)),"")</f>
        <v>-270000000000</v>
      </c>
      <c r="J12" s="2">
        <f t="shared" si="9"/>
        <v>-360000000000</v>
      </c>
      <c r="K12" s="2">
        <f t="shared" si="9"/>
        <v>-383000000000</v>
      </c>
      <c r="L12" s="2">
        <f t="shared" si="9"/>
        <v>-815000000000</v>
      </c>
      <c r="M12" s="2">
        <f t="shared" si="9"/>
        <v>-1155000000000</v>
      </c>
      <c r="N12" s="2">
        <f t="shared" si="9"/>
        <v>-1112000000000</v>
      </c>
      <c r="O12" s="2">
        <f t="shared" si="9"/>
        <v>1212000000000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220000000000</v>
      </c>
      <c r="E13" s="2">
        <f>IFERROR(INDEX(E51:E500,MATCH("Total Debt (Quarter)",$C$51:$C$500,0)),"")</f>
        <v>252000000000</v>
      </c>
      <c r="H13" s="2">
        <f>IFERROR(INDEX(D13:G13,COUNT(D13:G13)),"")</f>
        <v>252000000000</v>
      </c>
      <c r="I13" s="2">
        <f t="shared" ref="I13:O13" si="10">IFERROR(INDEX(I51:I500,MATCH($C$13,$C$51:$C$500,0)),"")</f>
        <v>255000000000</v>
      </c>
      <c r="J13" s="2">
        <f t="shared" si="10"/>
        <v>179000000000</v>
      </c>
      <c r="K13" s="2">
        <f t="shared" si="10"/>
        <v>164000000000</v>
      </c>
      <c r="L13" s="2">
        <f t="shared" si="10"/>
        <v>211000000000</v>
      </c>
      <c r="M13" s="2">
        <f t="shared" si="10"/>
        <v>38000000000</v>
      </c>
      <c r="N13" s="2">
        <f t="shared" si="10"/>
        <v>84000000000</v>
      </c>
      <c r="O13" s="2">
        <f t="shared" si="10"/>
        <v>1313000000000</v>
      </c>
    </row>
    <row r="14" spans="1:15" ht="15.5" x14ac:dyDescent="0.35">
      <c r="C14" t="s">
        <v>27</v>
      </c>
      <c r="D14" s="2">
        <f>IFERROR(INDEX(D51:D500,MATCH($C$14,$C$51:$C$500,0)),"")</f>
        <v>-284000000</v>
      </c>
      <c r="E14" s="2">
        <f>IFERROR(INDEX(E51:E500,MATCH($C$14,$C$51:$C$500,0)),"")</f>
        <v>-1048000000</v>
      </c>
      <c r="H14" s="2">
        <f>IFERROR(SUM(D14:G14)*(4/MAX(1,COUNT(D14:G14))),"")</f>
        <v>-2664000000</v>
      </c>
      <c r="I14" s="2">
        <f t="shared" ref="I14:O14" si="11">IFERROR(INDEX(I51:I500,MATCH($C$14,$C$51:$C$500,0)),"")</f>
        <v>-2099000000</v>
      </c>
      <c r="J14" s="2">
        <f t="shared" si="11"/>
        <v>-2119000000</v>
      </c>
      <c r="K14" s="2">
        <f t="shared" si="11"/>
        <v>-15995000000</v>
      </c>
      <c r="L14" s="2">
        <f t="shared" si="11"/>
        <v>-5421000000</v>
      </c>
      <c r="M14" s="2">
        <f t="shared" si="11"/>
        <v>-3020000000</v>
      </c>
      <c r="N14" s="2">
        <f t="shared" si="11"/>
        <v>-13095000000</v>
      </c>
      <c r="O14" s="2">
        <f t="shared" si="11"/>
        <v>-21815000000</v>
      </c>
    </row>
    <row r="15" spans="1:15" ht="15.5" x14ac:dyDescent="0.35">
      <c r="C15" t="s">
        <v>28</v>
      </c>
      <c r="D15" s="2">
        <f>IFERROR(INDEX(D51:D500,MATCH($C$15,$C$51:$C$500,0)),"")</f>
        <v>-32811000000</v>
      </c>
      <c r="E15" s="2">
        <f>IFERROR(INDEX(E51:E500,MATCH($C$15,$C$51:$C$500,0)),"")</f>
        <v>-16656000000</v>
      </c>
      <c r="H15" s="2">
        <f>IFERROR(SUM(D15:G15)*(4/MAX(1,COUNT(D15:G15))),"")</f>
        <v>-98934000000</v>
      </c>
      <c r="I15" s="2">
        <f t="shared" ref="I15:O15" si="12">IFERROR(INDEX(I51:I500,MATCH($C$15,$C$51:$C$500,0)),"")</f>
        <v>-112034000000</v>
      </c>
      <c r="J15" s="2">
        <f t="shared" si="12"/>
        <v>-101864000000</v>
      </c>
      <c r="K15" s="2">
        <f t="shared" si="12"/>
        <v>-94054000000</v>
      </c>
      <c r="L15" s="2">
        <f t="shared" si="12"/>
        <v>-116670000000</v>
      </c>
      <c r="M15" s="2">
        <f t="shared" si="12"/>
        <v>-98452000000</v>
      </c>
      <c r="N15" s="2">
        <f t="shared" si="12"/>
        <v>-61657000000</v>
      </c>
      <c r="O15" s="2">
        <f t="shared" si="12"/>
        <v>-124953000000</v>
      </c>
    </row>
    <row r="16" spans="1:15" ht="15.5" x14ac:dyDescent="0.35">
      <c r="C16" t="s">
        <v>29</v>
      </c>
      <c r="D16" s="2">
        <f>IFERROR(INDEX(D51:D500,MATCH($C$16,$C$51:$C$500,0)),"")</f>
        <v>150928000000</v>
      </c>
      <c r="E16" s="2">
        <f>IFERROR(INDEX(E51:E500,MATCH($C$16,$C$51:$C$500,0)),"")</f>
        <v>89157000000</v>
      </c>
      <c r="H16" s="2">
        <f>IFERROR(SUM(D16:G16)*(4/MAX(1,COUNT(D16:G16))),"")</f>
        <v>480170000000</v>
      </c>
      <c r="I16" s="2">
        <f t="shared" ref="I16:O16" si="13">IFERROR(INDEX(I51:I500,MATCH($C$16,$C$51:$C$500,0)),"")</f>
        <v>547204000000</v>
      </c>
      <c r="J16" s="2">
        <f t="shared" si="13"/>
        <v>465596000000</v>
      </c>
      <c r="K16" s="2">
        <f t="shared" si="13"/>
        <v>413132000000</v>
      </c>
      <c r="L16" s="2">
        <f t="shared" si="13"/>
        <v>498775000000</v>
      </c>
      <c r="M16" s="2">
        <f t="shared" si="13"/>
        <v>449922000000</v>
      </c>
      <c r="N16" s="2">
        <f t="shared" si="13"/>
        <v>267246000000</v>
      </c>
      <c r="O16" s="2">
        <f t="shared" si="13"/>
        <v>491816000000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6060800000000</v>
      </c>
      <c r="E20" s="2">
        <f ca="1">IFERROR(E21*E2,"")</f>
        <v>5539950000000</v>
      </c>
      <c r="H20" s="2">
        <f t="shared" ref="H20:O20" ca="1" si="14">IFERROR(H21*H2,"")</f>
        <v>5539950000000</v>
      </c>
      <c r="I20" s="2">
        <f t="shared" ca="1" si="14"/>
        <v>6865750000000</v>
      </c>
      <c r="J20" s="2" t="str">
        <f t="shared" ca="1" si="14"/>
        <v/>
      </c>
      <c r="K20" s="2">
        <f t="shared" ca="1" si="14"/>
        <v>7718050000000</v>
      </c>
      <c r="L20" s="2">
        <f t="shared" ca="1" si="14"/>
        <v>7718050000000</v>
      </c>
      <c r="M20" s="2">
        <f t="shared" ca="1" si="14"/>
        <v>8286250000000</v>
      </c>
      <c r="N20" s="2">
        <f t="shared" ca="1" si="14"/>
        <v>8712400000000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9470000000</v>
      </c>
      <c r="E21" s="2">
        <f>IFERROR(INDEX(E51:E500,MATCH($C$7,$C$51:$C$500,0)),"")</f>
        <v>9470000000</v>
      </c>
      <c r="H21" s="2">
        <f>IFERROR(INDEX(D21:G21,COUNT(D21:G21)),"")</f>
        <v>9470000000</v>
      </c>
      <c r="I21" s="2">
        <f t="shared" ref="I21:O21" si="15">IFERROR(INDEX(I51:I500,MATCH($C$7,$C$51:$C$500,0)),"")</f>
        <v>9470000000</v>
      </c>
      <c r="J21" s="2">
        <f t="shared" si="15"/>
        <v>9470000000</v>
      </c>
      <c r="K21" s="2">
        <f t="shared" si="15"/>
        <v>9470000000</v>
      </c>
      <c r="L21" s="2">
        <f t="shared" si="15"/>
        <v>9470000000</v>
      </c>
      <c r="M21" s="2">
        <f t="shared" si="15"/>
        <v>9470000000</v>
      </c>
      <c r="N21" s="2">
        <f t="shared" si="15"/>
        <v>9470000000</v>
      </c>
      <c r="O21" s="2">
        <f t="shared" si="15"/>
        <v>8210000000.000001</v>
      </c>
    </row>
    <row r="23" spans="1:15" ht="15.5" x14ac:dyDescent="0.35">
      <c r="B23" t="s">
        <v>43</v>
      </c>
      <c r="C23" t="s">
        <v>44</v>
      </c>
      <c r="D23" s="3">
        <f>IFERROR(D5/D6*100,"")</f>
        <v>1.7448459069099957</v>
      </c>
      <c r="E23" s="3">
        <f>IFERROR(E5/E6*100,"")</f>
        <v>1.0572102551424809</v>
      </c>
      <c r="H23" s="3">
        <f t="shared" ref="H23:O23" si="16">IFERROR(H5/H6*100,"")</f>
        <v>5.628830704856461</v>
      </c>
      <c r="I23" s="3">
        <f t="shared" si="16"/>
        <v>6.6195944142102805</v>
      </c>
      <c r="J23" s="3">
        <f t="shared" si="16"/>
        <v>6.0109911416819957</v>
      </c>
      <c r="K23" s="3">
        <f t="shared" si="16"/>
        <v>7.0720670977335729</v>
      </c>
      <c r="L23" s="3">
        <f t="shared" si="16"/>
        <v>7.1628392785268948</v>
      </c>
      <c r="M23" s="3">
        <f t="shared" si="16"/>
        <v>7.1475944942214991</v>
      </c>
      <c r="N23" s="3">
        <f t="shared" si="16"/>
        <v>5.6601560788350191</v>
      </c>
      <c r="O23" s="3">
        <f t="shared" si="16"/>
        <v>10.837525136352244</v>
      </c>
    </row>
    <row r="24" spans="1:15" ht="15.5" x14ac:dyDescent="0.35">
      <c r="C24" t="s">
        <v>45</v>
      </c>
      <c r="D24" s="4">
        <f>IFERROR(_xlfn.RRI(5,I23,D23),"")</f>
        <v>-0.23407694985343297</v>
      </c>
      <c r="E24" s="4">
        <f>IFERROR(_xlfn.RRI(5,J23,E23),"")</f>
        <v>-0.29361241810931837</v>
      </c>
      <c r="H24" s="4">
        <f t="shared" ref="H24:O24" si="17">IFERROR(_xlfn.RRI(5,M23,H23),"")</f>
        <v>-4.6651568805518351E-2</v>
      </c>
      <c r="I24" s="4">
        <f t="shared" si="17"/>
        <v>3.1812048315073227E-2</v>
      </c>
      <c r="J24" s="4">
        <f t="shared" si="17"/>
        <v>-0.11120174343915046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12.34</v>
      </c>
      <c r="E25" s="3">
        <f>IFERROR(INDEX(E51:E500,MATCH($A$25,$C$51:$C$500,0)),"")</f>
        <v>7.43</v>
      </c>
      <c r="H25" s="3">
        <f>IFERROR(INDEX(D25:G25,COUNT(D25:G25)),"")</f>
        <v>7.43</v>
      </c>
      <c r="I25" s="3">
        <f t="shared" ref="I25:O25" si="18">IFERROR(INDEX(I51:I500,MATCH($C$25,$C$51:$C$500,0)),"")</f>
        <v>45.54</v>
      </c>
      <c r="J25" s="3">
        <f t="shared" si="18"/>
        <v>38.44</v>
      </c>
      <c r="K25" s="3">
        <f t="shared" si="18"/>
        <v>32.869999999999997</v>
      </c>
      <c r="L25" s="3">
        <f t="shared" si="18"/>
        <v>39.909999999999997</v>
      </c>
      <c r="M25" s="3">
        <f t="shared" si="18"/>
        <v>36.6</v>
      </c>
      <c r="N25" s="3">
        <f t="shared" si="18"/>
        <v>21.17</v>
      </c>
      <c r="O25" s="3">
        <f t="shared" si="18"/>
        <v>44.38</v>
      </c>
    </row>
    <row r="26" spans="1:15" ht="15.5" x14ac:dyDescent="0.35">
      <c r="C26" t="s">
        <v>48</v>
      </c>
      <c r="D26" s="4">
        <f>IFERROR(_xlfn.RRI(5,I25,D25),"")</f>
        <v>-0.22983385018565194</v>
      </c>
      <c r="E26" s="4">
        <f>IFERROR(_xlfn.RRI(5,J25,E25),"")</f>
        <v>-0.28015152828651058</v>
      </c>
      <c r="H26" s="4">
        <f t="shared" ref="H26:O26" si="19">IFERROR(_xlfn.RRI(5,M25,H25),"")</f>
        <v>-0.27305501356118689</v>
      </c>
      <c r="I26" s="4">
        <f t="shared" si="19"/>
        <v>0.16555946020325218</v>
      </c>
      <c r="J26" s="4">
        <f t="shared" si="19"/>
        <v>-2.8329055867315711E-2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334.44519535374866</v>
      </c>
      <c r="E27" s="3">
        <f>IFERROR(E4/E21,"")</f>
        <v>331.9288278775079</v>
      </c>
      <c r="H27" s="3">
        <f t="shared" ref="H27:O27" si="20">IFERROR(H4/H21,"")</f>
        <v>1332.7480464625132</v>
      </c>
      <c r="I27" s="3">
        <f t="shared" si="20"/>
        <v>1171.981520591341</v>
      </c>
      <c r="J27" s="3">
        <f t="shared" si="20"/>
        <v>1036.0664202745513</v>
      </c>
      <c r="K27" s="3">
        <f t="shared" si="20"/>
        <v>975.70496304118274</v>
      </c>
      <c r="L27" s="3">
        <f t="shared" si="20"/>
        <v>893.53410770855328</v>
      </c>
      <c r="M27" s="3">
        <f t="shared" si="20"/>
        <v>736.40105596620913</v>
      </c>
      <c r="N27" s="3">
        <f t="shared" si="20"/>
        <v>645.21172122492078</v>
      </c>
      <c r="O27" s="3">
        <f t="shared" si="20"/>
        <v>842.11839220462844</v>
      </c>
    </row>
    <row r="28" spans="1:15" ht="15.5" x14ac:dyDescent="0.35">
      <c r="C28" t="s">
        <v>50</v>
      </c>
      <c r="D28" s="4">
        <f>IFERROR(_xlfn.RRI(5,I27,D27),"")</f>
        <v>-0.22181861195457231</v>
      </c>
      <c r="E28" s="4">
        <f>IFERROR(_xlfn.RRI(5,J27,E27),"")</f>
        <v>-0.20359959016700258</v>
      </c>
      <c r="H28" s="4">
        <f t="shared" ref="H28:O28" si="21">IFERROR(_xlfn.RRI(5,M27,H27),"")</f>
        <v>0.12596976910847135</v>
      </c>
      <c r="I28" s="4">
        <f t="shared" si="21"/>
        <v>0.12679186557093236</v>
      </c>
      <c r="J28" s="4">
        <f t="shared" si="21"/>
        <v>4.2324363318838376E-2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-0.83684672815107597</v>
      </c>
      <c r="I29" s="4">
        <f t="shared" si="22"/>
        <v>0.18470343392299693</v>
      </c>
      <c r="J29" s="4">
        <f t="shared" si="22"/>
        <v>0.16945543048372377</v>
      </c>
      <c r="K29" s="4">
        <f t="shared" si="22"/>
        <v>-0.17639689300927086</v>
      </c>
      <c r="L29" s="4">
        <f t="shared" si="22"/>
        <v>9.0437158469945225E-2</v>
      </c>
      <c r="M29" s="4">
        <f t="shared" si="22"/>
        <v>0.72886159659896077</v>
      </c>
      <c r="N29" s="4">
        <f t="shared" si="22"/>
        <v>-0.52298332582244256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0.13717496653876851</v>
      </c>
      <c r="I30" s="4">
        <f t="shared" si="23"/>
        <v>0.13118377128830505</v>
      </c>
      <c r="J30" s="4">
        <f t="shared" si="23"/>
        <v>6.186445649023601E-2</v>
      </c>
      <c r="K30" s="4">
        <f t="shared" si="23"/>
        <v>9.1961632604439292E-2</v>
      </c>
      <c r="L30" s="4">
        <f t="shared" si="23"/>
        <v>0.21337972083184306</v>
      </c>
      <c r="M30" s="4">
        <f t="shared" si="23"/>
        <v>0.14133242119062459</v>
      </c>
      <c r="N30" s="4">
        <f t="shared" si="23"/>
        <v>-0.23382302631369298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703.48</v>
      </c>
      <c r="E32" s="3">
        <f>IFERROR(INDEX(E51:E500,MATCH($A$32,$C$51:$C$500,0)),"")</f>
        <v>698.63</v>
      </c>
      <c r="H32" s="3">
        <f>IFERROR(INDEX(D32:G32,COUNT(D32:G32)),"")</f>
        <v>698.63</v>
      </c>
      <c r="I32" s="3">
        <f t="shared" ref="I32:O32" si="24">IFERROR(INDEX(I51:I500,MATCH($C$32,$C$51:$C$500,0)),"")</f>
        <v>691.21</v>
      </c>
      <c r="J32" s="3">
        <f t="shared" si="24"/>
        <v>652.22</v>
      </c>
      <c r="K32" s="3">
        <f t="shared" si="24"/>
        <v>612.83000000000004</v>
      </c>
      <c r="L32" s="3">
        <f t="shared" si="24"/>
        <v>569.28</v>
      </c>
      <c r="M32" s="3">
        <f t="shared" si="24"/>
        <v>528.34</v>
      </c>
      <c r="N32" s="3">
        <f t="shared" si="24"/>
        <v>490.45</v>
      </c>
      <c r="O32" s="3">
        <f t="shared" si="24"/>
        <v>399.14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0.83</v>
      </c>
      <c r="E33" s="3">
        <f>IFERROR(INDEX(E51:E500,MATCH($A$33,$C$51:$C$500,0)),"")</f>
        <v>0.92</v>
      </c>
      <c r="H33" s="3">
        <f>IFERROR(INDEX(D33:G33,COUNT(D33:G33)),"")</f>
        <v>0.92</v>
      </c>
      <c r="I33" s="3">
        <f t="shared" ref="I33:O33" si="25">IFERROR(INDEX(I51:I500,MATCH($C$33,$C$51:$C$500,0)),"")</f>
        <v>1.05</v>
      </c>
      <c r="J33" s="3">
        <f t="shared" si="25"/>
        <v>1.23</v>
      </c>
      <c r="K33" s="3">
        <f t="shared" si="25"/>
        <v>1.33</v>
      </c>
      <c r="L33" s="3">
        <f t="shared" si="25"/>
        <v>1.43</v>
      </c>
      <c r="M33" s="3">
        <f t="shared" si="25"/>
        <v>1.66</v>
      </c>
      <c r="N33" s="3">
        <f t="shared" si="25"/>
        <v>1.88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47.41</v>
      </c>
      <c r="E34" s="3">
        <f>IFERROR(INDEX(E51:E500,MATCH($A$34,$C$51:$C$500,0)),"")</f>
        <v>86.81</v>
      </c>
      <c r="H34" s="3">
        <f>IFERROR(INDEX(D34:G34,COUNT(D34:G34)),"")</f>
        <v>86.81</v>
      </c>
      <c r="I34" s="3">
        <f t="shared" ref="I34:O34" si="26">IFERROR(INDEX(I51:I500,MATCH($C$34,$C$51:$C$500,0)),"")</f>
        <v>15.92</v>
      </c>
      <c r="J34" s="3">
        <f t="shared" si="26"/>
        <v>20.81</v>
      </c>
      <c r="K34" s="3">
        <f t="shared" si="26"/>
        <v>24.79</v>
      </c>
      <c r="L34" s="3">
        <f t="shared" si="26"/>
        <v>20.420000000000002</v>
      </c>
      <c r="M34" s="3">
        <f t="shared" si="26"/>
        <v>23.91</v>
      </c>
      <c r="N34" s="3">
        <f t="shared" si="26"/>
        <v>43.46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1.75</v>
      </c>
      <c r="E35" s="3">
        <f>IFERROR(INDEX(E51:E500,MATCH($A$35,$C$51:$C$500,0)),"")</f>
        <v>1.94</v>
      </c>
      <c r="H35" s="3">
        <f>IFERROR(INDEX(D35:G35,COUNT(D35:G35)),"")</f>
        <v>1.94</v>
      </c>
      <c r="I35" s="3">
        <f t="shared" ref="I35:O35" si="27">IFERROR(INDEX(I51:I500,MATCH($C$35,$C$51:$C$500,0)),"")</f>
        <v>0.62</v>
      </c>
      <c r="J35" s="3">
        <f t="shared" si="27"/>
        <v>0.77</v>
      </c>
      <c r="K35" s="3">
        <f t="shared" si="27"/>
        <v>0.84</v>
      </c>
      <c r="L35" s="3">
        <f t="shared" si="27"/>
        <v>0.91</v>
      </c>
      <c r="M35" s="3">
        <f t="shared" si="27"/>
        <v>1.19</v>
      </c>
      <c r="N35" s="3">
        <f t="shared" si="27"/>
        <v>1.43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0.18969999999999998</v>
      </c>
      <c r="I36" s="4">
        <f t="shared" si="28"/>
        <v>0.16469999999999999</v>
      </c>
      <c r="J36" s="4">
        <f t="shared" si="28"/>
        <v>0.18210000000000001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7.5</v>
      </c>
      <c r="I37" s="3">
        <f t="shared" si="29"/>
        <v>7.5</v>
      </c>
      <c r="J37" s="3">
        <f t="shared" si="29"/>
        <v>7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3167196000000</v>
      </c>
      <c r="E51" s="5">
        <v>3143366000000</v>
      </c>
      <c r="F51" s="5">
        <v>3045706000000</v>
      </c>
      <c r="G51" s="5">
        <v>2892128000000</v>
      </c>
      <c r="I51" s="5">
        <v>11098665000000</v>
      </c>
      <c r="J51" s="5">
        <v>9811549000000</v>
      </c>
      <c r="K51" s="5">
        <v>9239926000000</v>
      </c>
      <c r="L51" s="5">
        <v>8461768000000</v>
      </c>
      <c r="M51" s="5">
        <v>6973718000000</v>
      </c>
      <c r="N51" s="5">
        <v>6110155000000</v>
      </c>
      <c r="O51" s="5">
        <v>6913792000000</v>
      </c>
    </row>
    <row r="52" spans="2:15" ht="15.5" x14ac:dyDescent="0.35">
      <c r="C52" t="s">
        <v>75</v>
      </c>
      <c r="D52" s="5">
        <v>-2497487000000</v>
      </c>
      <c r="E52" s="5">
        <v>-2517147000000</v>
      </c>
      <c r="F52" s="5">
        <v>-2443187000000</v>
      </c>
      <c r="G52" s="5">
        <v>-2291408000000</v>
      </c>
      <c r="I52" s="5">
        <v>-8850169000000</v>
      </c>
      <c r="J52" s="5">
        <v>-7734005000000</v>
      </c>
      <c r="K52" s="5">
        <v>-7212874000000</v>
      </c>
      <c r="L52" s="5">
        <v>-6681418000000</v>
      </c>
      <c r="M52" s="5">
        <v>-5497126000000</v>
      </c>
      <c r="N52" s="5">
        <v>-4790950000000</v>
      </c>
      <c r="O52" s="5">
        <v>-5463432000000</v>
      </c>
    </row>
    <row r="53" spans="2:15" ht="15.5" x14ac:dyDescent="0.35">
      <c r="C53" t="s">
        <v>76</v>
      </c>
      <c r="D53" s="5">
        <v>669709000000</v>
      </c>
      <c r="E53" s="5">
        <v>626219000000</v>
      </c>
      <c r="F53" s="5">
        <v>602519000000</v>
      </c>
      <c r="G53" s="5">
        <v>600720000000</v>
      </c>
      <c r="I53" s="5">
        <v>2248496000000</v>
      </c>
      <c r="J53" s="5">
        <v>2077544000000</v>
      </c>
      <c r="K53" s="5">
        <v>2027052000000</v>
      </c>
      <c r="L53" s="5">
        <v>1780350000000</v>
      </c>
      <c r="M53" s="5">
        <v>1476592000000</v>
      </c>
      <c r="N53" s="5">
        <v>1319205000000</v>
      </c>
      <c r="O53" s="5">
        <v>1450360000000</v>
      </c>
    </row>
    <row r="54" spans="2:15" ht="15.5" x14ac:dyDescent="0.35">
      <c r="C54" t="s">
        <v>77</v>
      </c>
      <c r="D54" s="5">
        <v>-529832000000</v>
      </c>
      <c r="E54" s="5">
        <v>-540668000000</v>
      </c>
      <c r="F54" s="5">
        <v>-388922000000</v>
      </c>
      <c r="G54" s="5">
        <v>-456695000000</v>
      </c>
      <c r="I54" s="5">
        <v>-1745069000000</v>
      </c>
      <c r="J54" s="5">
        <v>-1634781000000</v>
      </c>
      <c r="K54" s="5">
        <v>-1618297000000</v>
      </c>
      <c r="L54" s="5">
        <v>-1323808000000</v>
      </c>
      <c r="M54" s="5">
        <v>-1059591000000</v>
      </c>
      <c r="N54" s="5">
        <v>-1093111000000</v>
      </c>
      <c r="O54" s="5">
        <v>-969104000000</v>
      </c>
    </row>
    <row r="55" spans="2:15" ht="15.5" x14ac:dyDescent="0.35">
      <c r="C55" t="s">
        <v>78</v>
      </c>
      <c r="D55" s="5">
        <v>-350481000000</v>
      </c>
      <c r="E55" s="5">
        <v>-372506000000</v>
      </c>
      <c r="F55" s="5">
        <v>-203040000000</v>
      </c>
      <c r="G55" s="5">
        <v>-297566000000</v>
      </c>
      <c r="I55" s="5">
        <v>-1096002000000</v>
      </c>
      <c r="J55" s="5">
        <v>-1039746000000</v>
      </c>
      <c r="K55" s="5">
        <v>-1018503000000</v>
      </c>
      <c r="L55" s="5">
        <v>-807973000000</v>
      </c>
      <c r="M55" s="5">
        <v>-652913000000</v>
      </c>
      <c r="N55" s="5">
        <v>-690033000000</v>
      </c>
      <c r="O55" s="5">
        <v>-724117000000</v>
      </c>
    </row>
    <row r="56" spans="2:15" ht="15.5" x14ac:dyDescent="0.35">
      <c r="C56" t="s">
        <v>79</v>
      </c>
      <c r="D56" s="5">
        <v>-179351000000</v>
      </c>
      <c r="E56" s="5">
        <v>-168162000000</v>
      </c>
      <c r="F56" s="5">
        <v>-185882000000</v>
      </c>
      <c r="G56" s="5">
        <v>-159129000000</v>
      </c>
      <c r="I56" s="5">
        <v>-649067000000</v>
      </c>
      <c r="J56" s="5">
        <v>-595035000000</v>
      </c>
      <c r="K56" s="5">
        <v>-599794000000</v>
      </c>
      <c r="L56" s="5">
        <v>-515835000000</v>
      </c>
      <c r="M56" s="5">
        <v>-406678000000</v>
      </c>
      <c r="N56" s="5">
        <v>-403078000000</v>
      </c>
      <c r="O56" s="5">
        <v>-244987000000</v>
      </c>
    </row>
    <row r="57" spans="2:15" ht="15.5" x14ac:dyDescent="0.35">
      <c r="C57" t="s">
        <v>80</v>
      </c>
      <c r="D57" s="5">
        <v>139877000000</v>
      </c>
      <c r="E57" s="5">
        <v>85551000000</v>
      </c>
      <c r="F57" s="5">
        <v>213597000000</v>
      </c>
      <c r="G57" s="5">
        <v>144025000000</v>
      </c>
      <c r="I57" s="5">
        <v>503427000000</v>
      </c>
      <c r="J57" s="5">
        <v>442763000000</v>
      </c>
      <c r="K57" s="5">
        <v>408755000000</v>
      </c>
      <c r="L57" s="5">
        <v>456542000000</v>
      </c>
      <c r="M57" s="5">
        <v>417001000000</v>
      </c>
      <c r="N57" s="5">
        <v>226094000000</v>
      </c>
      <c r="O57" s="5">
        <v>481256000000</v>
      </c>
    </row>
    <row r="58" spans="2:15" ht="15.5" x14ac:dyDescent="0.35">
      <c r="C58" t="s">
        <v>81</v>
      </c>
      <c r="D58" s="5">
        <v>11051000000</v>
      </c>
      <c r="E58" s="5">
        <v>3606000000</v>
      </c>
      <c r="F58" s="5">
        <v>186000000</v>
      </c>
      <c r="G58" s="5">
        <v>16007000000</v>
      </c>
      <c r="I58" s="5">
        <v>43777000000</v>
      </c>
      <c r="J58" s="5">
        <v>22833000000</v>
      </c>
      <c r="K58" s="5">
        <v>4377000000</v>
      </c>
      <c r="L58" s="5">
        <v>42233000000</v>
      </c>
      <c r="M58" s="5">
        <v>32921000000</v>
      </c>
      <c r="N58" s="5">
        <v>41152000000</v>
      </c>
      <c r="O58" s="5">
        <v>10560000000</v>
      </c>
    </row>
    <row r="59" spans="2:15" ht="15.5" x14ac:dyDescent="0.35">
      <c r="C59" t="s">
        <v>82</v>
      </c>
      <c r="D59" s="5">
        <v>2190000000</v>
      </c>
      <c r="E59" s="5">
        <v>482000000</v>
      </c>
      <c r="F59" s="5">
        <v>-19344000000</v>
      </c>
      <c r="G59" s="5">
        <v>16646000000</v>
      </c>
      <c r="I59" s="5">
        <v>-579000000</v>
      </c>
      <c r="J59" s="5">
        <v>2720000000</v>
      </c>
      <c r="K59" s="5">
        <v>8480000000</v>
      </c>
      <c r="L59" s="5">
        <v>-10201000000</v>
      </c>
      <c r="M59" s="5">
        <v>1647000000</v>
      </c>
      <c r="N59" s="5">
        <v>16012000000</v>
      </c>
      <c r="O59" s="5">
        <v>8810000000</v>
      </c>
    </row>
    <row r="60" spans="2:15" ht="15.5" x14ac:dyDescent="0.35">
      <c r="C60" t="s">
        <v>83</v>
      </c>
      <c r="D60" s="5">
        <v>3632000000</v>
      </c>
      <c r="E60" s="5">
        <v>4707000000</v>
      </c>
      <c r="F60" s="5">
        <v>5691000000</v>
      </c>
      <c r="G60" s="5">
        <v>7738000000</v>
      </c>
      <c r="I60" s="5">
        <v>27940000000</v>
      </c>
      <c r="J60" s="5">
        <v>24616000000</v>
      </c>
      <c r="K60" s="5">
        <v>28408000000</v>
      </c>
      <c r="L60" s="5">
        <v>23107000000</v>
      </c>
      <c r="M60" s="5">
        <v>32857000000</v>
      </c>
      <c r="N60" s="5">
        <v>54727000000</v>
      </c>
      <c r="O60" s="5">
        <v>24768000000</v>
      </c>
    </row>
    <row r="61" spans="2:15" ht="15.5" x14ac:dyDescent="0.35">
      <c r="C61" t="s">
        <v>27</v>
      </c>
      <c r="D61" s="5">
        <v>-284000000</v>
      </c>
      <c r="E61" s="5">
        <v>-1048000000</v>
      </c>
      <c r="F61" s="5">
        <v>-564000000</v>
      </c>
      <c r="G61" s="5">
        <v>-476000000</v>
      </c>
      <c r="I61" s="5">
        <v>-2099000000</v>
      </c>
      <c r="J61" s="5">
        <v>-2119000000</v>
      </c>
      <c r="K61" s="5">
        <v>-15995000000</v>
      </c>
      <c r="L61" s="5">
        <v>-5421000000</v>
      </c>
      <c r="M61" s="5">
        <v>-3020000000</v>
      </c>
      <c r="N61" s="5">
        <v>-13095000000</v>
      </c>
      <c r="O61" s="5">
        <v>-21815000000</v>
      </c>
    </row>
    <row r="62" spans="2:15" ht="15.5" x14ac:dyDescent="0.35">
      <c r="C62" t="s">
        <v>84</v>
      </c>
      <c r="D62" s="5">
        <v>-288000000</v>
      </c>
      <c r="E62" s="5">
        <v>-89000000</v>
      </c>
      <c r="F62" s="5">
        <v>-826000000</v>
      </c>
      <c r="G62" s="5">
        <v>694000000</v>
      </c>
      <c r="I62" s="5">
        <v>5625000000</v>
      </c>
      <c r="J62" s="5">
        <v>-1353000000</v>
      </c>
      <c r="K62" s="5">
        <v>-5015000000</v>
      </c>
      <c r="L62" s="5">
        <v>-7378000000</v>
      </c>
      <c r="M62" s="5">
        <v>-10807000000</v>
      </c>
      <c r="N62" s="5">
        <v>-10199000000</v>
      </c>
      <c r="O62" s="5">
        <v>-2284000000</v>
      </c>
    </row>
    <row r="63" spans="2:15" ht="15.5" x14ac:dyDescent="0.35">
      <c r="C63" t="s">
        <v>85</v>
      </c>
      <c r="D63" s="5">
        <v>1262000000</v>
      </c>
      <c r="E63" s="5">
        <v>2196000000</v>
      </c>
      <c r="F63" s="5">
        <v>1386000000</v>
      </c>
      <c r="G63" s="5">
        <v>1863000000</v>
      </c>
      <c r="I63" s="5">
        <v>3995000000</v>
      </c>
      <c r="J63" s="5">
        <v>-230000000</v>
      </c>
      <c r="K63" s="5">
        <v>7902000000</v>
      </c>
      <c r="L63" s="5">
        <v>4214000000</v>
      </c>
      <c r="M63" s="5">
        <v>4966000000</v>
      </c>
      <c r="N63" s="5">
        <v>5180000000</v>
      </c>
      <c r="O63" s="5">
        <v>2468000000</v>
      </c>
    </row>
    <row r="64" spans="2:15" ht="15.5" x14ac:dyDescent="0.35">
      <c r="C64" t="s">
        <v>86</v>
      </c>
      <c r="D64" s="5">
        <v>11051000000</v>
      </c>
      <c r="E64" s="5">
        <v>3606000000</v>
      </c>
      <c r="F64" s="5">
        <v>186000000</v>
      </c>
      <c r="G64" s="5">
        <v>16007000000</v>
      </c>
      <c r="I64" s="5">
        <v>43777000000</v>
      </c>
      <c r="J64" s="5">
        <v>22833000000</v>
      </c>
      <c r="K64" s="5">
        <v>4377000000</v>
      </c>
      <c r="L64" s="5">
        <v>42233000000</v>
      </c>
      <c r="M64" s="5">
        <v>32921000000</v>
      </c>
      <c r="N64" s="5">
        <v>41152000000</v>
      </c>
      <c r="O64" s="5">
        <v>10560000000</v>
      </c>
    </row>
    <row r="65" spans="2:15" ht="15.5" x14ac:dyDescent="0.35">
      <c r="C65" t="s">
        <v>29</v>
      </c>
      <c r="D65" s="5">
        <v>150928000000</v>
      </c>
      <c r="E65" s="5">
        <v>89157000000</v>
      </c>
      <c r="F65" s="5">
        <v>213783000000</v>
      </c>
      <c r="G65" s="5">
        <v>160032000000</v>
      </c>
      <c r="I65" s="5">
        <v>547204000000</v>
      </c>
      <c r="J65" s="5">
        <v>465596000000</v>
      </c>
      <c r="K65" s="5">
        <v>413132000000</v>
      </c>
      <c r="L65" s="5">
        <v>498775000000</v>
      </c>
      <c r="M65" s="5">
        <v>449922000000</v>
      </c>
      <c r="N65" s="5">
        <v>267246000000</v>
      </c>
      <c r="O65" s="5">
        <v>491816000000</v>
      </c>
    </row>
    <row r="66" spans="2:15" ht="15.5" x14ac:dyDescent="0.35">
      <c r="C66" t="s">
        <v>28</v>
      </c>
      <c r="D66" s="5">
        <v>-32811000000</v>
      </c>
      <c r="E66" s="5">
        <v>-16656000000</v>
      </c>
      <c r="F66" s="5">
        <v>-40382000000</v>
      </c>
      <c r="G66" s="5">
        <v>-34093000000</v>
      </c>
      <c r="I66" s="5">
        <v>-112034000000</v>
      </c>
      <c r="J66" s="5">
        <v>-101864000000</v>
      </c>
      <c r="K66" s="5">
        <v>-94054000000</v>
      </c>
      <c r="L66" s="5">
        <v>-116670000000</v>
      </c>
      <c r="M66" s="5">
        <v>-98452000000</v>
      </c>
      <c r="N66" s="5">
        <v>-61657000000</v>
      </c>
      <c r="O66" s="5">
        <v>-124953000000</v>
      </c>
    </row>
    <row r="67" spans="2:15" ht="15.5" x14ac:dyDescent="0.35">
      <c r="C67" t="s">
        <v>87</v>
      </c>
      <c r="D67" s="5">
        <v>118117000000</v>
      </c>
      <c r="E67" s="5">
        <v>72501000000</v>
      </c>
      <c r="F67" s="5">
        <v>173401000000</v>
      </c>
      <c r="G67" s="5">
        <v>125939000000</v>
      </c>
      <c r="I67" s="5">
        <v>435170000000</v>
      </c>
      <c r="J67" s="5">
        <v>363732000000</v>
      </c>
      <c r="K67" s="5">
        <v>319078000000</v>
      </c>
      <c r="L67" s="5">
        <v>382105000000</v>
      </c>
      <c r="M67" s="5">
        <v>351470000000</v>
      </c>
      <c r="N67" s="5">
        <v>205589000000</v>
      </c>
      <c r="O67" s="5">
        <v>366863000000</v>
      </c>
    </row>
    <row r="68" spans="2:15" ht="15.5" x14ac:dyDescent="0.35">
      <c r="C68" t="s">
        <v>88</v>
      </c>
      <c r="F68" s="5">
        <v>4232000000</v>
      </c>
      <c r="I68" s="5">
        <v>4232000000</v>
      </c>
      <c r="J68" s="5">
        <v>8987000000</v>
      </c>
      <c r="K68" s="5">
        <v>101248000000</v>
      </c>
      <c r="L68" s="5">
        <v>9709000000</v>
      </c>
      <c r="M68" s="5">
        <v>12261000000</v>
      </c>
      <c r="N68" s="5">
        <v>63105000000</v>
      </c>
      <c r="O68" s="5">
        <v>-8535000000</v>
      </c>
    </row>
    <row r="69" spans="2:15" ht="15.5" x14ac:dyDescent="0.35">
      <c r="C69" t="s">
        <v>89</v>
      </c>
      <c r="D69" s="5">
        <v>118117000000</v>
      </c>
      <c r="E69" s="5">
        <v>72501000000</v>
      </c>
      <c r="F69" s="5">
        <v>177633000000</v>
      </c>
      <c r="G69" s="5">
        <v>125939000000</v>
      </c>
      <c r="I69" s="5">
        <v>439402000000</v>
      </c>
      <c r="J69" s="5">
        <v>372719000000</v>
      </c>
      <c r="K69" s="5">
        <v>420326000000</v>
      </c>
      <c r="L69" s="5">
        <v>391814000000</v>
      </c>
      <c r="M69" s="5">
        <v>363731000000</v>
      </c>
      <c r="N69" s="5">
        <v>268694000000</v>
      </c>
      <c r="O69" s="5">
        <v>358328000000</v>
      </c>
    </row>
    <row r="70" spans="2:15" ht="15.5" x14ac:dyDescent="0.35">
      <c r="C70" t="s">
        <v>90</v>
      </c>
      <c r="D70" s="5">
        <v>118117000000</v>
      </c>
      <c r="E70" s="5">
        <v>72501000000</v>
      </c>
      <c r="F70" s="5">
        <v>173401000000</v>
      </c>
      <c r="G70" s="5">
        <v>125939000000</v>
      </c>
      <c r="I70" s="5">
        <v>435170000000</v>
      </c>
      <c r="J70" s="5">
        <v>363732000000</v>
      </c>
      <c r="K70" s="5">
        <v>319078000000</v>
      </c>
      <c r="L70" s="5">
        <v>382105000000</v>
      </c>
      <c r="M70" s="5">
        <v>351470000000</v>
      </c>
      <c r="N70" s="5">
        <v>205589000000</v>
      </c>
      <c r="O70" s="5">
        <v>366863000000</v>
      </c>
    </row>
    <row r="71" spans="2:15" ht="15.5" x14ac:dyDescent="0.35">
      <c r="C71" t="s">
        <v>8</v>
      </c>
      <c r="D71" s="5">
        <v>116855000000</v>
      </c>
      <c r="E71" s="5">
        <v>70305000000</v>
      </c>
      <c r="F71" s="5">
        <v>176247000000</v>
      </c>
      <c r="G71" s="5">
        <v>124076000000</v>
      </c>
      <c r="I71" s="5">
        <v>435407000000</v>
      </c>
      <c r="J71" s="5">
        <v>372949000000</v>
      </c>
      <c r="K71" s="5">
        <v>412424000000</v>
      </c>
      <c r="L71" s="5">
        <v>387600000000</v>
      </c>
      <c r="M71" s="5">
        <v>358765000000</v>
      </c>
      <c r="N71" s="5">
        <v>263514000000</v>
      </c>
      <c r="O71" s="5">
        <v>355860000000</v>
      </c>
    </row>
    <row r="72" spans="2:15" ht="15.5" x14ac:dyDescent="0.35">
      <c r="C72" t="s">
        <v>91</v>
      </c>
      <c r="D72" s="5">
        <v>118117000000</v>
      </c>
      <c r="E72" s="5">
        <v>72501000000</v>
      </c>
      <c r="F72" s="5">
        <v>173401000000</v>
      </c>
      <c r="G72" s="5">
        <v>125939000000</v>
      </c>
      <c r="I72" s="5">
        <v>435170000000</v>
      </c>
      <c r="J72" s="5">
        <v>363732000000</v>
      </c>
      <c r="K72" s="5">
        <v>319078000000</v>
      </c>
      <c r="L72" s="5">
        <v>382105000000</v>
      </c>
      <c r="M72" s="5">
        <v>351470000000</v>
      </c>
      <c r="N72" s="5">
        <v>205589000000</v>
      </c>
      <c r="O72" s="5">
        <v>366863000000</v>
      </c>
    </row>
    <row r="73" spans="2:15" ht="15.5" x14ac:dyDescent="0.35">
      <c r="C73" t="s">
        <v>92</v>
      </c>
      <c r="D73" s="5">
        <v>118117000000</v>
      </c>
      <c r="E73" s="5">
        <v>72501000000</v>
      </c>
      <c r="F73" s="5">
        <v>177633000000</v>
      </c>
      <c r="G73" s="5">
        <v>125939000000</v>
      </c>
      <c r="I73" s="5">
        <v>439402000000</v>
      </c>
      <c r="J73" s="5">
        <v>372719000000</v>
      </c>
      <c r="K73" s="5">
        <v>420326000000</v>
      </c>
      <c r="L73" s="5">
        <v>391814000000</v>
      </c>
      <c r="M73" s="5">
        <v>363731000000</v>
      </c>
      <c r="N73" s="5">
        <v>268694000000</v>
      </c>
      <c r="O73" s="5">
        <v>358328000000</v>
      </c>
    </row>
    <row r="74" spans="2:15" ht="15.5" x14ac:dyDescent="0.35">
      <c r="C74" t="s">
        <v>93</v>
      </c>
      <c r="D74" s="5">
        <v>118117000000</v>
      </c>
      <c r="E74" s="5">
        <v>72501000000</v>
      </c>
      <c r="F74" s="5">
        <v>177633000000</v>
      </c>
      <c r="G74" s="5">
        <v>125939000000</v>
      </c>
      <c r="I74" s="5">
        <v>439402000000</v>
      </c>
      <c r="J74" s="5">
        <v>372719000000</v>
      </c>
      <c r="K74" s="5">
        <v>420326000000</v>
      </c>
      <c r="L74" s="5">
        <v>391814000000</v>
      </c>
      <c r="M74" s="5">
        <v>363731000000</v>
      </c>
      <c r="N74" s="5">
        <v>268694000000</v>
      </c>
      <c r="O74" s="5">
        <v>358328000000</v>
      </c>
    </row>
    <row r="76" spans="2:15" ht="15.5" x14ac:dyDescent="0.35">
      <c r="B76" t="s">
        <v>94</v>
      </c>
      <c r="C76" t="s">
        <v>95</v>
      </c>
    </row>
    <row r="77" spans="2:15" ht="15.5" x14ac:dyDescent="0.35">
      <c r="C77" t="s">
        <v>96</v>
      </c>
    </row>
    <row r="78" spans="2:15" ht="15.5" x14ac:dyDescent="0.35">
      <c r="C78" t="s">
        <v>20</v>
      </c>
      <c r="D78" s="5">
        <v>610513000000</v>
      </c>
      <c r="E78" s="5">
        <v>564745000000</v>
      </c>
      <c r="F78" s="5">
        <v>525811000000</v>
      </c>
      <c r="G78" s="5">
        <v>574527000000</v>
      </c>
      <c r="I78" s="5">
        <v>525811000000</v>
      </c>
      <c r="J78" s="5">
        <v>538626000000</v>
      </c>
      <c r="K78" s="5">
        <v>546665000000</v>
      </c>
      <c r="L78" s="5">
        <v>1026119000000</v>
      </c>
      <c r="M78" s="5">
        <v>1192996000000</v>
      </c>
      <c r="N78" s="5">
        <v>1195995000000</v>
      </c>
      <c r="O78" s="5">
        <v>100807000000</v>
      </c>
    </row>
    <row r="79" spans="2:15" ht="15.5" x14ac:dyDescent="0.35">
      <c r="C79" t="s">
        <v>97</v>
      </c>
      <c r="M79" s="5">
        <v>140000000000</v>
      </c>
      <c r="O79" s="5">
        <v>1065000000000</v>
      </c>
    </row>
    <row r="80" spans="2:15" ht="15.5" x14ac:dyDescent="0.35">
      <c r="C80" t="s">
        <v>98</v>
      </c>
      <c r="D80" s="5">
        <v>1303802000000</v>
      </c>
      <c r="E80" s="5">
        <v>1364545000000</v>
      </c>
      <c r="F80" s="5">
        <v>1284134000000</v>
      </c>
      <c r="G80" s="5">
        <v>1094323000000</v>
      </c>
      <c r="I80" s="5">
        <v>1284134000000</v>
      </c>
      <c r="J80" s="5">
        <v>1180037000000</v>
      </c>
      <c r="K80" s="5">
        <v>1109670000000</v>
      </c>
      <c r="L80" s="5">
        <v>985129000000</v>
      </c>
      <c r="M80" s="5">
        <v>993941000000</v>
      </c>
      <c r="N80" s="5">
        <v>913991000000</v>
      </c>
      <c r="O80" s="5">
        <v>1100578000000</v>
      </c>
    </row>
    <row r="81" spans="3:15" ht="15.5" x14ac:dyDescent="0.35">
      <c r="C81" t="s">
        <v>99</v>
      </c>
      <c r="D81" s="5">
        <v>1288951000000</v>
      </c>
      <c r="E81" s="5">
        <v>1178084000000</v>
      </c>
      <c r="F81" s="5">
        <v>1288704000000</v>
      </c>
      <c r="G81" s="5">
        <v>1272250000000</v>
      </c>
      <c r="I81" s="5">
        <v>1288704000000</v>
      </c>
      <c r="J81" s="5">
        <v>912837000000</v>
      </c>
      <c r="K81" s="5">
        <v>970315000000</v>
      </c>
      <c r="L81" s="5">
        <v>992117000000</v>
      </c>
      <c r="M81" s="5">
        <v>946044000000</v>
      </c>
      <c r="N81" s="5">
        <v>660377000000</v>
      </c>
      <c r="O81" s="5">
        <v>712663000000</v>
      </c>
    </row>
    <row r="82" spans="3:15" ht="15.5" x14ac:dyDescent="0.35">
      <c r="C82" t="s">
        <v>100</v>
      </c>
      <c r="D82" s="5">
        <v>95758000000</v>
      </c>
      <c r="E82" s="5">
        <v>108451000000</v>
      </c>
      <c r="F82" s="5">
        <v>100812000000</v>
      </c>
      <c r="G82" s="5">
        <v>85288000000</v>
      </c>
      <c r="I82" s="5">
        <v>100812000000</v>
      </c>
      <c r="J82" s="5">
        <v>101120000000</v>
      </c>
      <c r="K82" s="5">
        <v>132029000000</v>
      </c>
      <c r="L82" s="5">
        <v>72793000000</v>
      </c>
      <c r="M82" s="5">
        <v>81957000000</v>
      </c>
      <c r="N82" s="5">
        <v>64851000000</v>
      </c>
      <c r="O82" s="5">
        <v>68156000000</v>
      </c>
    </row>
    <row r="83" spans="3:15" ht="15.5" x14ac:dyDescent="0.35">
      <c r="C83" t="s">
        <v>101</v>
      </c>
      <c r="D83" s="5">
        <v>1303802000000</v>
      </c>
      <c r="E83" s="5">
        <v>1364545000000</v>
      </c>
      <c r="F83" s="5">
        <v>1284134000000</v>
      </c>
      <c r="G83" s="5">
        <v>1094323000000</v>
      </c>
      <c r="I83" s="5">
        <v>1284134000000</v>
      </c>
      <c r="J83" s="5">
        <v>1180037000000</v>
      </c>
      <c r="K83" s="5">
        <v>1109670000000</v>
      </c>
      <c r="L83" s="5">
        <v>985129000000</v>
      </c>
      <c r="M83" s="5">
        <v>993941000000</v>
      </c>
      <c r="N83" s="5">
        <v>913991000000</v>
      </c>
      <c r="O83" s="5">
        <v>1100578000000</v>
      </c>
    </row>
    <row r="84" spans="3:15" ht="15.5" x14ac:dyDescent="0.35">
      <c r="C84" t="s">
        <v>102</v>
      </c>
      <c r="D84" s="5">
        <v>2232753000000</v>
      </c>
      <c r="E84" s="5">
        <v>2172760000000</v>
      </c>
      <c r="F84" s="5">
        <v>2562732000000</v>
      </c>
      <c r="G84" s="5">
        <v>2200106000000</v>
      </c>
      <c r="I84" s="5">
        <v>2562732000000</v>
      </c>
      <c r="J84" s="5">
        <v>2155402000000</v>
      </c>
      <c r="K84" s="5">
        <v>2139971000000</v>
      </c>
      <c r="L84" s="5">
        <v>1938408000000</v>
      </c>
      <c r="M84" s="5">
        <v>1417084000000</v>
      </c>
      <c r="N84" s="5">
        <v>1312678000000</v>
      </c>
      <c r="O84" s="5">
        <v>1274225000000</v>
      </c>
    </row>
    <row r="85" spans="3:15" ht="15.5" x14ac:dyDescent="0.35">
      <c r="C85" t="s">
        <v>85</v>
      </c>
      <c r="D85" s="5">
        <v>852278000000</v>
      </c>
      <c r="E85" s="5">
        <v>852278000000</v>
      </c>
      <c r="F85" s="5">
        <v>852278000000</v>
      </c>
      <c r="G85" s="5">
        <v>848423000000</v>
      </c>
      <c r="I85" s="5">
        <v>852278000000</v>
      </c>
      <c r="J85" s="5">
        <v>848423000000</v>
      </c>
      <c r="K85" s="5">
        <v>848423000000</v>
      </c>
      <c r="L85" s="5">
        <v>747849000000</v>
      </c>
      <c r="M85" s="5">
        <v>747849000000</v>
      </c>
      <c r="N85" s="5">
        <v>747849000000</v>
      </c>
      <c r="O85" s="5">
        <v>676584000000</v>
      </c>
    </row>
    <row r="86" spans="3:15" ht="15.5" x14ac:dyDescent="0.35">
      <c r="C86" t="s">
        <v>103</v>
      </c>
      <c r="D86" s="5">
        <v>5029236000000</v>
      </c>
      <c r="E86" s="5">
        <v>4787276000000</v>
      </c>
      <c r="F86" s="5">
        <v>4642608000000</v>
      </c>
      <c r="G86" s="5">
        <v>4676952000000</v>
      </c>
      <c r="I86" s="5">
        <v>4642608000000</v>
      </c>
      <c r="J86" s="5">
        <v>4093484000000</v>
      </c>
      <c r="K86" s="5">
        <v>4138435000000</v>
      </c>
      <c r="L86" s="5">
        <v>4275936000000</v>
      </c>
      <c r="M86" s="5">
        <v>3965274000000</v>
      </c>
      <c r="N86" s="5">
        <v>3584233000000</v>
      </c>
      <c r="O86" s="5">
        <v>3736573000000</v>
      </c>
    </row>
    <row r="87" spans="3:15" ht="15.5" x14ac:dyDescent="0.35">
      <c r="C87" t="s">
        <v>104</v>
      </c>
    </row>
    <row r="88" spans="3:15" ht="15.5" x14ac:dyDescent="0.35">
      <c r="C88" t="s">
        <v>105</v>
      </c>
      <c r="D88" s="5">
        <v>3188981000000</v>
      </c>
      <c r="E88" s="5">
        <v>3169160000000</v>
      </c>
      <c r="F88" s="5">
        <v>3295906000000</v>
      </c>
      <c r="G88" s="5">
        <v>3059993000000</v>
      </c>
      <c r="I88" s="5">
        <v>3295906000000</v>
      </c>
      <c r="J88" s="5">
        <v>3038249000000</v>
      </c>
      <c r="K88" s="5">
        <v>2712720000000</v>
      </c>
      <c r="L88" s="5">
        <v>2298552000000</v>
      </c>
      <c r="M88" s="5">
        <v>2107755000000</v>
      </c>
      <c r="N88" s="5">
        <v>1862871000000</v>
      </c>
      <c r="O88" s="5">
        <v>1645424000000</v>
      </c>
    </row>
    <row r="89" spans="3:15" ht="15.5" x14ac:dyDescent="0.35">
      <c r="C89" t="s">
        <v>106</v>
      </c>
      <c r="M89" s="5">
        <v>42975000000</v>
      </c>
      <c r="N89" s="5">
        <v>34805000000</v>
      </c>
      <c r="O89" s="5">
        <v>33562000000</v>
      </c>
    </row>
    <row r="90" spans="3:15" ht="15.5" x14ac:dyDescent="0.35">
      <c r="C90" t="s">
        <v>107</v>
      </c>
      <c r="D90" s="5">
        <v>75505000000</v>
      </c>
      <c r="E90" s="5">
        <v>74387000000</v>
      </c>
      <c r="F90" s="5">
        <v>74476000000</v>
      </c>
      <c r="G90" s="5">
        <v>75302000000</v>
      </c>
      <c r="I90" s="5">
        <v>74476000000</v>
      </c>
      <c r="J90" s="5">
        <v>68851000000</v>
      </c>
      <c r="K90" s="5">
        <v>70204000000</v>
      </c>
      <c r="L90" s="5">
        <v>75219000000</v>
      </c>
      <c r="M90" s="5">
        <v>82597000000</v>
      </c>
      <c r="N90" s="5">
        <v>93404000000</v>
      </c>
      <c r="O90" s="5">
        <v>103603000000</v>
      </c>
    </row>
    <row r="91" spans="3:15" ht="15.5" x14ac:dyDescent="0.35">
      <c r="C91" t="s">
        <v>108</v>
      </c>
      <c r="D91" s="5">
        <v>15386000000</v>
      </c>
      <c r="E91" s="5">
        <v>15386000000</v>
      </c>
      <c r="F91" s="5">
        <v>15386000000</v>
      </c>
      <c r="G91" s="5">
        <v>10850000000</v>
      </c>
      <c r="I91" s="5">
        <v>15386000000</v>
      </c>
      <c r="J91" s="5">
        <v>10783000000</v>
      </c>
      <c r="K91" s="5">
        <v>6064000000</v>
      </c>
      <c r="L91" s="5">
        <v>9814000000</v>
      </c>
      <c r="M91" s="5">
        <v>16388000000</v>
      </c>
      <c r="N91" s="5">
        <v>18697000000</v>
      </c>
      <c r="O91" s="5">
        <v>22410000000</v>
      </c>
    </row>
    <row r="92" spans="3:15" ht="15.5" x14ac:dyDescent="0.35">
      <c r="C92" t="s">
        <v>109</v>
      </c>
      <c r="D92" s="5">
        <v>3445259000000</v>
      </c>
      <c r="E92" s="5">
        <v>3502281000000</v>
      </c>
      <c r="F92" s="5">
        <v>3671281000000</v>
      </c>
      <c r="G92" s="5">
        <v>3359108000000</v>
      </c>
      <c r="I92" s="5">
        <v>3671281000000</v>
      </c>
      <c r="J92" s="5">
        <v>3360612000000</v>
      </c>
      <c r="K92" s="5">
        <v>3028445000000</v>
      </c>
      <c r="L92" s="5">
        <v>2602361000000</v>
      </c>
      <c r="M92" s="5">
        <v>2332013000000</v>
      </c>
      <c r="N92" s="5">
        <v>2096405000000</v>
      </c>
      <c r="O92" s="5">
        <v>1834078000000</v>
      </c>
    </row>
    <row r="93" spans="3:15" ht="15.5" x14ac:dyDescent="0.35">
      <c r="C93" t="s">
        <v>110</v>
      </c>
      <c r="D93" s="5">
        <v>8474495000000</v>
      </c>
      <c r="E93" s="5">
        <v>8289557000000</v>
      </c>
      <c r="F93" s="5">
        <v>8313889000000</v>
      </c>
      <c r="G93" s="5">
        <v>8036060000000</v>
      </c>
      <c r="I93" s="5">
        <v>8313889000000</v>
      </c>
      <c r="J93" s="5">
        <v>7454096000000</v>
      </c>
      <c r="K93" s="5">
        <v>7166880000000</v>
      </c>
      <c r="L93" s="5">
        <v>6878297000000</v>
      </c>
      <c r="M93" s="5">
        <v>6297287000000</v>
      </c>
      <c r="N93" s="5">
        <v>5680638000000</v>
      </c>
      <c r="O93" s="5">
        <v>5570651000000</v>
      </c>
    </row>
    <row r="94" spans="3:15" ht="15.5" x14ac:dyDescent="0.35">
      <c r="C94" t="s">
        <v>111</v>
      </c>
    </row>
    <row r="95" spans="3:15" ht="15.5" x14ac:dyDescent="0.35">
      <c r="C95" t="s">
        <v>112</v>
      </c>
    </row>
    <row r="96" spans="3:15" ht="15.5" x14ac:dyDescent="0.35">
      <c r="C96" t="s">
        <v>113</v>
      </c>
      <c r="D96" s="5">
        <v>1502504000000</v>
      </c>
      <c r="E96" s="5">
        <v>1378174000000</v>
      </c>
      <c r="F96" s="5">
        <v>1476102000000</v>
      </c>
      <c r="G96" s="5">
        <v>1424276000000</v>
      </c>
      <c r="I96" s="5">
        <v>1476102000000</v>
      </c>
      <c r="J96" s="5">
        <v>1059189000000</v>
      </c>
      <c r="K96" s="5">
        <v>1163284000000</v>
      </c>
      <c r="L96" s="5">
        <v>1312391000000</v>
      </c>
      <c r="M96" s="5">
        <v>1106492000000</v>
      </c>
      <c r="N96" s="5">
        <v>822493000000</v>
      </c>
      <c r="O96" s="5">
        <v>2112483000000</v>
      </c>
    </row>
    <row r="97" spans="3:15" ht="15.5" x14ac:dyDescent="0.35">
      <c r="C97" t="s">
        <v>114</v>
      </c>
    </row>
    <row r="98" spans="3:15" ht="15.5" x14ac:dyDescent="0.35">
      <c r="C98" t="s">
        <v>115</v>
      </c>
      <c r="D98" s="5">
        <v>1384709000000</v>
      </c>
      <c r="E98" s="5">
        <v>1286535000000</v>
      </c>
      <c r="F98" s="5">
        <v>1389516000000</v>
      </c>
      <c r="G98" s="5">
        <v>1357538000000</v>
      </c>
      <c r="I98" s="5">
        <v>1389516000000</v>
      </c>
      <c r="J98" s="5">
        <v>1013957000000</v>
      </c>
      <c r="K98" s="5">
        <v>1102344000000</v>
      </c>
      <c r="L98" s="5">
        <v>1064910000000</v>
      </c>
      <c r="M98" s="5">
        <v>1028001000000</v>
      </c>
      <c r="N98" s="5">
        <v>725228000000</v>
      </c>
      <c r="O98" s="5">
        <v>780819000000</v>
      </c>
    </row>
    <row r="99" spans="3:15" ht="15.5" x14ac:dyDescent="0.35">
      <c r="C99" t="s">
        <v>116</v>
      </c>
      <c r="E99" s="5">
        <v>40000000000</v>
      </c>
      <c r="F99" s="5">
        <v>52577000000</v>
      </c>
      <c r="I99" s="5">
        <v>52577000000</v>
      </c>
      <c r="L99" s="5">
        <v>170000000000</v>
      </c>
      <c r="N99" s="5">
        <v>40000000000</v>
      </c>
      <c r="O99" s="5">
        <v>210000000000</v>
      </c>
    </row>
    <row r="100" spans="3:15" ht="15.5" x14ac:dyDescent="0.35">
      <c r="C100" t="s">
        <v>117</v>
      </c>
      <c r="D100" s="5">
        <v>12746000000</v>
      </c>
      <c r="E100" s="5">
        <v>12746000000</v>
      </c>
      <c r="F100" s="5">
        <v>12746000000</v>
      </c>
      <c r="G100" s="5">
        <v>9221000000</v>
      </c>
      <c r="I100" s="5">
        <v>12746000000</v>
      </c>
      <c r="J100" s="5">
        <v>9221000000</v>
      </c>
    </row>
    <row r="101" spans="3:15" ht="15.5" x14ac:dyDescent="0.35">
      <c r="C101" t="s">
        <v>118</v>
      </c>
      <c r="O101" s="5">
        <v>1065000000000</v>
      </c>
    </row>
    <row r="102" spans="3:15" ht="15.5" x14ac:dyDescent="0.35">
      <c r="C102" t="s">
        <v>119</v>
      </c>
      <c r="D102" s="5">
        <v>39794000000</v>
      </c>
      <c r="E102" s="5">
        <v>38779000000</v>
      </c>
      <c r="F102" s="5">
        <v>15083000000</v>
      </c>
      <c r="G102" s="5">
        <v>33455000000</v>
      </c>
      <c r="I102" s="5">
        <v>15083000000</v>
      </c>
      <c r="J102" s="5">
        <v>19319000000</v>
      </c>
      <c r="K102" s="5">
        <v>16087000000</v>
      </c>
      <c r="L102" s="5">
        <v>20708000000</v>
      </c>
      <c r="M102" s="5">
        <v>42302000000</v>
      </c>
      <c r="N102" s="5">
        <v>26447000000</v>
      </c>
      <c r="O102" s="5">
        <v>28064000000</v>
      </c>
    </row>
    <row r="103" spans="3:15" ht="15.5" x14ac:dyDescent="0.35">
      <c r="C103" t="s">
        <v>120</v>
      </c>
      <c r="D103" s="5">
        <v>220078000000</v>
      </c>
      <c r="E103" s="5">
        <v>212116000000</v>
      </c>
      <c r="F103" s="5">
        <v>202842000000</v>
      </c>
      <c r="G103" s="5">
        <v>192163000000</v>
      </c>
      <c r="I103" s="5">
        <v>202842000000</v>
      </c>
      <c r="J103" s="5">
        <v>179068000000</v>
      </c>
      <c r="K103" s="5">
        <v>163609000000</v>
      </c>
      <c r="L103" s="5">
        <v>9311000000</v>
      </c>
      <c r="M103" s="5">
        <v>15562000000</v>
      </c>
      <c r="N103" s="5">
        <v>26005000000</v>
      </c>
      <c r="O103" s="5">
        <v>22575000000</v>
      </c>
    </row>
    <row r="104" spans="3:15" ht="15.5" x14ac:dyDescent="0.35">
      <c r="C104" t="s">
        <v>121</v>
      </c>
      <c r="D104" s="5">
        <v>274838000000</v>
      </c>
      <c r="E104" s="5">
        <v>261334000000</v>
      </c>
      <c r="F104" s="5">
        <v>260239000000</v>
      </c>
      <c r="G104" s="5">
        <v>211843000000</v>
      </c>
      <c r="I104" s="5">
        <v>260239000000</v>
      </c>
      <c r="J104" s="5">
        <v>190456000000</v>
      </c>
      <c r="K104" s="5">
        <v>171864000000</v>
      </c>
      <c r="L104" s="5">
        <v>154644000000</v>
      </c>
      <c r="M104" s="5">
        <v>171414000000</v>
      </c>
      <c r="N104" s="5">
        <v>202549000000</v>
      </c>
      <c r="O104" s="5">
        <v>174577000000</v>
      </c>
    </row>
    <row r="105" spans="3:15" ht="15.5" x14ac:dyDescent="0.35">
      <c r="C105" t="s">
        <v>122</v>
      </c>
      <c r="D105" s="5">
        <v>274838000000</v>
      </c>
      <c r="E105" s="5">
        <v>261334000000</v>
      </c>
      <c r="F105" s="5">
        <v>260239000000</v>
      </c>
      <c r="G105" s="5">
        <v>211843000000</v>
      </c>
      <c r="I105" s="5">
        <v>260239000000</v>
      </c>
      <c r="J105" s="5">
        <v>190456000000</v>
      </c>
      <c r="K105" s="5">
        <v>171864000000</v>
      </c>
      <c r="L105" s="5">
        <v>154644000000</v>
      </c>
      <c r="M105" s="5">
        <v>171414000000</v>
      </c>
      <c r="N105" s="5">
        <v>202549000000</v>
      </c>
      <c r="O105" s="5">
        <v>174577000000</v>
      </c>
    </row>
    <row r="106" spans="3:15" ht="15.5" x14ac:dyDescent="0.35">
      <c r="C106" t="s">
        <v>123</v>
      </c>
      <c r="D106" s="5">
        <v>1777342000000</v>
      </c>
      <c r="E106" s="5">
        <v>1639508000000</v>
      </c>
      <c r="F106" s="5">
        <v>1736341000000</v>
      </c>
      <c r="G106" s="5">
        <v>1636119000000</v>
      </c>
      <c r="I106" s="5">
        <v>1736341000000</v>
      </c>
      <c r="J106" s="5">
        <v>1249645000000</v>
      </c>
      <c r="K106" s="5">
        <v>1335148000000</v>
      </c>
      <c r="L106" s="5">
        <v>1467035000000</v>
      </c>
      <c r="M106" s="5">
        <v>1277906000000</v>
      </c>
      <c r="N106" s="5">
        <v>1025042000000</v>
      </c>
      <c r="O106" s="5">
        <v>2287060000000</v>
      </c>
    </row>
    <row r="107" spans="3:15" ht="15.5" x14ac:dyDescent="0.35">
      <c r="C107" t="s">
        <v>124</v>
      </c>
    </row>
    <row r="108" spans="3:15" ht="15.5" x14ac:dyDescent="0.35">
      <c r="C108" t="s">
        <v>125</v>
      </c>
      <c r="D108" s="5">
        <v>236709000000</v>
      </c>
      <c r="E108" s="5">
        <v>236709000000</v>
      </c>
      <c r="F108" s="5">
        <v>236709000000</v>
      </c>
      <c r="G108" s="5">
        <v>236709000000</v>
      </c>
      <c r="I108" s="5">
        <v>236709000000</v>
      </c>
      <c r="J108" s="5">
        <v>236709000000</v>
      </c>
      <c r="K108" s="5">
        <v>236709000000</v>
      </c>
      <c r="L108" s="5">
        <v>236709000000</v>
      </c>
      <c r="M108" s="5">
        <v>236709000000</v>
      </c>
      <c r="N108" s="5">
        <v>236709000000</v>
      </c>
      <c r="O108" s="5">
        <v>205250000000</v>
      </c>
    </row>
    <row r="109" spans="3:15" ht="15.5" x14ac:dyDescent="0.35">
      <c r="C109" t="s">
        <v>126</v>
      </c>
      <c r="D109" s="5">
        <v>1080618000000</v>
      </c>
      <c r="E109" s="5">
        <v>1080618000000</v>
      </c>
      <c r="F109" s="5">
        <v>1080618000000</v>
      </c>
      <c r="G109" s="5">
        <v>1080618000000</v>
      </c>
      <c r="I109" s="5">
        <v>1080618000000</v>
      </c>
      <c r="J109" s="5">
        <v>1080618000000</v>
      </c>
      <c r="K109" s="5">
        <v>1080618000000</v>
      </c>
      <c r="L109" s="5">
        <v>1080618000000</v>
      </c>
      <c r="M109" s="5">
        <v>1080618000000</v>
      </c>
      <c r="N109" s="5">
        <v>1080618000000</v>
      </c>
    </row>
    <row r="110" spans="3:15" ht="15.5" x14ac:dyDescent="0.35">
      <c r="C110" t="s">
        <v>127</v>
      </c>
      <c r="D110" s="5">
        <v>4491154000000</v>
      </c>
      <c r="E110" s="5">
        <v>4445312000000</v>
      </c>
      <c r="F110" s="5">
        <v>4375007000000</v>
      </c>
      <c r="G110" s="5">
        <v>4202615000000</v>
      </c>
      <c r="I110" s="5">
        <v>4375007000000</v>
      </c>
      <c r="J110" s="5">
        <v>4009734000000</v>
      </c>
      <c r="K110" s="5">
        <v>3636785000000</v>
      </c>
      <c r="L110" s="5">
        <v>3324935000000</v>
      </c>
      <c r="M110" s="5">
        <v>2937335000000</v>
      </c>
      <c r="N110" s="5">
        <v>2578570000000</v>
      </c>
      <c r="O110" s="5">
        <v>2395097000000</v>
      </c>
    </row>
    <row r="111" spans="3:15" ht="15.5" x14ac:dyDescent="0.35">
      <c r="C111" t="s">
        <v>128</v>
      </c>
      <c r="D111" s="5">
        <v>435174000000</v>
      </c>
      <c r="E111" s="5">
        <v>424394000000</v>
      </c>
      <c r="F111" s="5">
        <v>424394000000</v>
      </c>
      <c r="G111" s="5">
        <v>424394000000</v>
      </c>
      <c r="I111" s="5">
        <v>424394000000</v>
      </c>
      <c r="J111" s="5">
        <v>351648000000</v>
      </c>
      <c r="K111" s="5">
        <v>287833000000</v>
      </c>
      <c r="L111" s="5">
        <v>211412000000</v>
      </c>
      <c r="M111" s="5">
        <v>141118000000</v>
      </c>
      <c r="N111" s="5">
        <v>100000000000</v>
      </c>
    </row>
    <row r="112" spans="3:15" ht="15.5" x14ac:dyDescent="0.35">
      <c r="C112" t="s">
        <v>129</v>
      </c>
      <c r="D112" s="5">
        <v>4055980000000</v>
      </c>
      <c r="E112" s="5">
        <v>4020918000000</v>
      </c>
      <c r="F112" s="5">
        <v>3950613000000</v>
      </c>
      <c r="G112" s="5">
        <v>3778221000000</v>
      </c>
      <c r="I112" s="5">
        <v>3950613000000</v>
      </c>
      <c r="J112" s="5">
        <v>3658086000000</v>
      </c>
      <c r="K112" s="5">
        <v>3348952000000</v>
      </c>
      <c r="L112" s="5">
        <v>3113523000000</v>
      </c>
      <c r="M112" s="5">
        <v>2796217000000</v>
      </c>
      <c r="N112" s="5">
        <v>2478570000000</v>
      </c>
    </row>
    <row r="113" spans="2:15" ht="15.5" x14ac:dyDescent="0.35">
      <c r="C113" t="s">
        <v>130</v>
      </c>
      <c r="D113" s="5">
        <v>4491154000000</v>
      </c>
      <c r="E113" s="5">
        <v>4445312000000</v>
      </c>
      <c r="F113" s="5">
        <v>4375007000000</v>
      </c>
      <c r="G113" s="5">
        <v>4202615000000</v>
      </c>
      <c r="I113" s="5">
        <v>4375007000000</v>
      </c>
      <c r="J113" s="5">
        <v>4009734000000</v>
      </c>
      <c r="K113" s="5">
        <v>3636785000000</v>
      </c>
      <c r="L113" s="5">
        <v>3324935000000</v>
      </c>
      <c r="M113" s="5">
        <v>2937335000000</v>
      </c>
      <c r="N113" s="5">
        <v>2578570000000</v>
      </c>
      <c r="O113" s="5">
        <v>2395097000000</v>
      </c>
    </row>
    <row r="114" spans="2:15" ht="15.5" x14ac:dyDescent="0.35">
      <c r="C114" t="s">
        <v>131</v>
      </c>
      <c r="D114" s="5">
        <v>36394000000</v>
      </c>
      <c r="E114" s="5">
        <v>35132000000</v>
      </c>
      <c r="F114" s="5">
        <v>32936000000</v>
      </c>
      <c r="G114" s="5">
        <v>31576000000</v>
      </c>
      <c r="I114" s="5">
        <v>32936000000</v>
      </c>
      <c r="J114" s="5">
        <v>28967000000</v>
      </c>
      <c r="K114" s="5">
        <v>29197000000</v>
      </c>
      <c r="L114" s="5">
        <v>21151000000</v>
      </c>
      <c r="M114" s="5">
        <v>16870000000</v>
      </c>
      <c r="N114" s="5">
        <v>11850000000</v>
      </c>
      <c r="O114" s="5">
        <v>6660000000</v>
      </c>
    </row>
    <row r="115" spans="2:15" ht="15.5" x14ac:dyDescent="0.35">
      <c r="C115" t="s">
        <v>10</v>
      </c>
      <c r="D115" s="5">
        <v>6697153000000</v>
      </c>
      <c r="E115" s="5">
        <v>6650049000000</v>
      </c>
      <c r="F115" s="5">
        <v>6577548000000</v>
      </c>
      <c r="G115" s="5">
        <v>6399941000000</v>
      </c>
      <c r="I115" s="5">
        <v>6577548000000</v>
      </c>
      <c r="J115" s="5">
        <v>6204451000000</v>
      </c>
      <c r="K115" s="5">
        <v>5831732000000</v>
      </c>
      <c r="L115" s="5">
        <v>5411262000000</v>
      </c>
      <c r="M115" s="5">
        <v>5019381000000</v>
      </c>
      <c r="N115" s="5">
        <v>4655596000000</v>
      </c>
      <c r="O115" s="5">
        <v>3283591000000</v>
      </c>
    </row>
    <row r="116" spans="2:15" ht="15.5" x14ac:dyDescent="0.35">
      <c r="C116" t="s">
        <v>132</v>
      </c>
      <c r="D116" s="5">
        <v>8474495000000</v>
      </c>
      <c r="E116" s="5">
        <v>8289557000000</v>
      </c>
      <c r="F116" s="5">
        <v>8313889000000</v>
      </c>
      <c r="G116" s="5">
        <v>8036060000000</v>
      </c>
      <c r="I116" s="5">
        <v>8313889000000</v>
      </c>
      <c r="J116" s="5">
        <v>7454096000000</v>
      </c>
      <c r="K116" s="5">
        <v>7166880000000</v>
      </c>
      <c r="L116" s="5">
        <v>6878297000000</v>
      </c>
      <c r="M116" s="5">
        <v>6297287000000</v>
      </c>
      <c r="N116" s="5">
        <v>5680638000000</v>
      </c>
      <c r="O116" s="5">
        <v>5570651000000</v>
      </c>
    </row>
    <row r="117" spans="2:15" ht="15.5" x14ac:dyDescent="0.35">
      <c r="C117" t="s">
        <v>133</v>
      </c>
      <c r="D117" s="5">
        <v>9468359000</v>
      </c>
      <c r="E117" s="5">
        <v>9468359000</v>
      </c>
      <c r="F117" s="5">
        <v>9468359000</v>
      </c>
      <c r="G117" s="5">
        <v>9468359000</v>
      </c>
      <c r="I117" s="5">
        <v>9468359000</v>
      </c>
      <c r="J117" s="5">
        <v>9468359000</v>
      </c>
      <c r="K117" s="5">
        <v>9468359000</v>
      </c>
      <c r="L117" s="5">
        <v>9468359000</v>
      </c>
      <c r="M117" s="5">
        <v>9468359000</v>
      </c>
      <c r="N117" s="5">
        <v>9468359000</v>
      </c>
      <c r="O117" s="5">
        <v>8210000000</v>
      </c>
    </row>
    <row r="119" spans="2:15" ht="15.5" x14ac:dyDescent="0.35">
      <c r="B119" t="s">
        <v>134</v>
      </c>
      <c r="C119" t="s">
        <v>135</v>
      </c>
      <c r="D119" s="5">
        <v>104156000000</v>
      </c>
      <c r="E119" s="5">
        <v>137992000000</v>
      </c>
      <c r="F119" s="5">
        <v>200171000000</v>
      </c>
      <c r="G119" s="5">
        <v>-61975000000</v>
      </c>
      <c r="I119" s="5">
        <v>472091000000</v>
      </c>
      <c r="J119" s="5">
        <v>516440000000</v>
      </c>
      <c r="K119" s="5">
        <v>210076000000</v>
      </c>
      <c r="L119" s="5">
        <v>-99776000000</v>
      </c>
      <c r="M119" s="5">
        <v>570500000000</v>
      </c>
      <c r="N119" s="5">
        <v>523739000000</v>
      </c>
      <c r="O119" s="5">
        <v>433254000000</v>
      </c>
    </row>
    <row r="120" spans="2:15" ht="15.5" x14ac:dyDescent="0.35">
      <c r="C120" t="s">
        <v>136</v>
      </c>
      <c r="D120" s="5">
        <v>3250451000000</v>
      </c>
      <c r="E120" s="5">
        <v>3038670000000</v>
      </c>
      <c r="F120" s="5">
        <v>2830578000000</v>
      </c>
      <c r="G120" s="5">
        <v>2919032000000</v>
      </c>
      <c r="I120" s="5">
        <v>10963494000000</v>
      </c>
      <c r="J120" s="5">
        <v>9774094000000</v>
      </c>
      <c r="K120" s="5">
        <v>9134725000000</v>
      </c>
      <c r="L120" s="5">
        <v>8456254000000</v>
      </c>
      <c r="M120" s="5">
        <v>6904412000000</v>
      </c>
      <c r="N120" s="5">
        <v>6284913000000</v>
      </c>
      <c r="O120" s="5">
        <v>6767909000000</v>
      </c>
    </row>
    <row r="121" spans="2:15" ht="15.5" x14ac:dyDescent="0.35">
      <c r="C121" t="s">
        <v>137</v>
      </c>
      <c r="D121" s="5">
        <v>3633000000</v>
      </c>
      <c r="E121" s="5">
        <v>4707000000</v>
      </c>
      <c r="F121" s="5">
        <v>5691000000</v>
      </c>
      <c r="G121" s="5">
        <v>7738000000</v>
      </c>
      <c r="I121" s="5">
        <v>27940000000</v>
      </c>
      <c r="J121" s="5">
        <v>24616000000</v>
      </c>
      <c r="K121" s="5">
        <v>28407000000</v>
      </c>
      <c r="L121" s="5">
        <v>23107000000</v>
      </c>
      <c r="M121" s="5">
        <v>32857000000</v>
      </c>
      <c r="N121" s="5">
        <v>54727000000</v>
      </c>
      <c r="O121" s="5">
        <v>24768000000</v>
      </c>
    </row>
    <row r="122" spans="2:15" ht="15.5" x14ac:dyDescent="0.35">
      <c r="C122" t="s">
        <v>138</v>
      </c>
      <c r="D122" s="5">
        <v>-2553345000000</v>
      </c>
      <c r="E122" s="5">
        <v>-2310416000000</v>
      </c>
      <c r="F122" s="5">
        <v>-2219028000000</v>
      </c>
      <c r="G122" s="5">
        <v>-2461997000000</v>
      </c>
      <c r="I122" s="5">
        <v>-8557688000000</v>
      </c>
      <c r="J122" s="5">
        <v>-7338512000000</v>
      </c>
      <c r="K122" s="5">
        <v>-7085792000000</v>
      </c>
      <c r="L122" s="5">
        <v>-7022985000000</v>
      </c>
      <c r="M122" s="5">
        <v>-5117086000000</v>
      </c>
      <c r="N122" s="5">
        <v>-4591872000000</v>
      </c>
      <c r="O122" s="5">
        <v>-5094994000000</v>
      </c>
    </row>
    <row r="123" spans="2:15" ht="15.5" x14ac:dyDescent="0.35">
      <c r="C123" t="s">
        <v>139</v>
      </c>
      <c r="D123" s="5">
        <v>-250372000000</v>
      </c>
      <c r="E123" s="5">
        <v>-276469000000</v>
      </c>
      <c r="F123" s="5">
        <v>-238436000000</v>
      </c>
      <c r="G123" s="5">
        <v>-222037000000</v>
      </c>
      <c r="I123" s="5">
        <v>-945643000000</v>
      </c>
      <c r="J123" s="5">
        <v>-928474000000</v>
      </c>
      <c r="K123" s="5">
        <v>-893122000000</v>
      </c>
      <c r="L123" s="5">
        <v>-750010000000</v>
      </c>
      <c r="M123" s="5">
        <v>-654496000000</v>
      </c>
      <c r="N123" s="5">
        <v>-598295000000</v>
      </c>
      <c r="O123" s="5">
        <v>-610448000000</v>
      </c>
    </row>
    <row r="124" spans="2:15" ht="15.5" x14ac:dyDescent="0.35">
      <c r="C124" t="s">
        <v>140</v>
      </c>
      <c r="D124" s="5">
        <v>-318130000000</v>
      </c>
      <c r="E124" s="5">
        <v>-287661000000</v>
      </c>
      <c r="F124" s="5">
        <v>-133024000000</v>
      </c>
      <c r="G124" s="5">
        <v>-242431000000</v>
      </c>
      <c r="I124" s="5">
        <v>-889122000000</v>
      </c>
      <c r="J124" s="5">
        <v>-872053000000</v>
      </c>
      <c r="K124" s="5">
        <v>-859751000000</v>
      </c>
      <c r="L124" s="5">
        <v>-656467000000</v>
      </c>
      <c r="M124" s="5">
        <v>-513230000000</v>
      </c>
      <c r="N124" s="5">
        <v>-579263000000</v>
      </c>
      <c r="O124" s="5">
        <v>-503888000000</v>
      </c>
    </row>
    <row r="125" spans="2:15" ht="15.5" x14ac:dyDescent="0.35">
      <c r="C125" t="s">
        <v>141</v>
      </c>
      <c r="D125" s="5">
        <v>-284000000</v>
      </c>
      <c r="E125" s="5">
        <v>-1048000000</v>
      </c>
      <c r="F125" s="5">
        <v>-564000000</v>
      </c>
      <c r="G125" s="5">
        <v>-476000000</v>
      </c>
      <c r="I125" s="5">
        <v>-2099000000</v>
      </c>
      <c r="J125" s="5">
        <v>-2119000000</v>
      </c>
      <c r="K125" s="5">
        <v>-15997000000</v>
      </c>
      <c r="L125" s="5">
        <v>-5421000000</v>
      </c>
      <c r="M125" s="5">
        <v>-3020000000</v>
      </c>
      <c r="N125" s="5">
        <v>-13095000000</v>
      </c>
      <c r="O125" s="5">
        <v>-21815000000</v>
      </c>
    </row>
    <row r="126" spans="2:15" ht="15.5" x14ac:dyDescent="0.35">
      <c r="C126" t="s">
        <v>142</v>
      </c>
      <c r="F126" s="5">
        <v>26173000000</v>
      </c>
      <c r="I126" s="5">
        <v>26173000000</v>
      </c>
      <c r="N126" s="5">
        <v>23709000000</v>
      </c>
    </row>
    <row r="127" spans="2:15" ht="15.5" x14ac:dyDescent="0.35">
      <c r="C127" t="s">
        <v>143</v>
      </c>
      <c r="D127" s="5">
        <v>-27797000000</v>
      </c>
      <c r="E127" s="5">
        <v>-29791000000</v>
      </c>
      <c r="F127" s="5">
        <v>-71219000000</v>
      </c>
      <c r="G127" s="5">
        <v>-61804000000</v>
      </c>
      <c r="I127" s="5">
        <v>-150964000000</v>
      </c>
      <c r="J127" s="5">
        <v>-141112000000</v>
      </c>
      <c r="K127" s="5">
        <v>-98394000000</v>
      </c>
      <c r="L127" s="5">
        <v>-144254000000</v>
      </c>
      <c r="M127" s="5">
        <v>-78937000000</v>
      </c>
      <c r="N127" s="5">
        <v>-57085000000</v>
      </c>
      <c r="O127" s="5">
        <v>-128278000000</v>
      </c>
    </row>
    <row r="128" spans="2:15" ht="15.5" x14ac:dyDescent="0.35">
      <c r="C128" t="s">
        <v>144</v>
      </c>
      <c r="D128" s="5">
        <v>-45653000000</v>
      </c>
      <c r="E128" s="5">
        <v>-16932000000</v>
      </c>
      <c r="F128" s="5">
        <v>-10645000000</v>
      </c>
      <c r="G128" s="5">
        <v>-924000000</v>
      </c>
      <c r="I128" s="5">
        <v>-28495000000</v>
      </c>
      <c r="J128" s="5">
        <v>-25039000000</v>
      </c>
      <c r="K128" s="5">
        <v>-212703000000</v>
      </c>
      <c r="L128" s="5">
        <v>123311000000</v>
      </c>
      <c r="M128" s="5">
        <v>-60247000000</v>
      </c>
      <c r="N128" s="5">
        <v>-138888000000</v>
      </c>
      <c r="O128" s="5">
        <v>997368000000</v>
      </c>
    </row>
    <row r="129" spans="3:15" ht="15.5" x14ac:dyDescent="0.35">
      <c r="C129" t="s">
        <v>145</v>
      </c>
      <c r="D129" s="5">
        <v>-12735000000</v>
      </c>
      <c r="E129" s="5">
        <v>-82126000000</v>
      </c>
      <c r="F129" s="5">
        <v>-238242000000</v>
      </c>
      <c r="G129" s="5">
        <v>92251000000</v>
      </c>
      <c r="I129" s="5">
        <v>-456411000000</v>
      </c>
      <c r="J129" s="5">
        <v>-499440000000</v>
      </c>
      <c r="K129" s="5">
        <v>-476827000000</v>
      </c>
      <c r="L129" s="5">
        <v>-190412000000</v>
      </c>
      <c r="M129" s="5">
        <v>-513252000000</v>
      </c>
      <c r="N129" s="5">
        <v>710337000000</v>
      </c>
      <c r="O129" s="5">
        <v>-1430959000000</v>
      </c>
    </row>
    <row r="130" spans="3:15" ht="15.5" x14ac:dyDescent="0.35">
      <c r="C130" t="s">
        <v>146</v>
      </c>
      <c r="D130" s="5">
        <v>3804000000</v>
      </c>
      <c r="E130" s="5">
        <v>269000000</v>
      </c>
      <c r="F130" s="5">
        <v>-369000000</v>
      </c>
      <c r="G130" s="5">
        <v>3841000000</v>
      </c>
      <c r="I130" s="5">
        <v>4850000000</v>
      </c>
      <c r="J130" s="5">
        <v>4791000000</v>
      </c>
      <c r="K130" s="5">
        <v>3493000000</v>
      </c>
      <c r="L130" s="5">
        <v>4828000000</v>
      </c>
      <c r="M130" s="5">
        <v>4800000000</v>
      </c>
      <c r="N130" s="5">
        <v>2252000000</v>
      </c>
      <c r="O130" s="5">
        <v>1409000000</v>
      </c>
    </row>
    <row r="131" spans="3:15" ht="15.5" x14ac:dyDescent="0.35">
      <c r="C131" t="s">
        <v>147</v>
      </c>
      <c r="F131" s="5">
        <v>45778000000</v>
      </c>
      <c r="G131" s="5">
        <v>130000000000</v>
      </c>
      <c r="I131" s="5">
        <v>-14222000000</v>
      </c>
      <c r="J131" s="5">
        <v>-70000000000</v>
      </c>
      <c r="M131" s="5">
        <v>-140000000000</v>
      </c>
      <c r="O131" s="5">
        <v>-1065000000000</v>
      </c>
    </row>
    <row r="132" spans="3:15" ht="15.5" x14ac:dyDescent="0.35">
      <c r="C132" t="s">
        <v>148</v>
      </c>
      <c r="D132" s="5">
        <v>55000000000</v>
      </c>
      <c r="F132" s="5">
        <v>70000000000</v>
      </c>
      <c r="I132" s="5">
        <v>70000000000</v>
      </c>
      <c r="L132" s="5">
        <v>140000000000</v>
      </c>
      <c r="N132" s="5">
        <v>1065000000000</v>
      </c>
    </row>
    <row r="133" spans="3:15" ht="15.5" x14ac:dyDescent="0.35">
      <c r="C133" t="s">
        <v>149</v>
      </c>
      <c r="F133" s="5">
        <v>-107336000000</v>
      </c>
      <c r="I133" s="5">
        <v>-107336000000</v>
      </c>
      <c r="J133" s="5">
        <v>-8479000000</v>
      </c>
      <c r="K133" s="5">
        <v>-3984000000</v>
      </c>
      <c r="L133" s="5">
        <v>-39165000000</v>
      </c>
      <c r="M133" s="5">
        <v>-2992000000</v>
      </c>
    </row>
    <row r="134" spans="3:15" ht="15.5" x14ac:dyDescent="0.35">
      <c r="C134" t="s">
        <v>150</v>
      </c>
      <c r="O134" s="5">
        <v>-71049000000</v>
      </c>
    </row>
    <row r="135" spans="3:15" ht="15.5" x14ac:dyDescent="0.35">
      <c r="C135" t="s">
        <v>151</v>
      </c>
      <c r="D135" s="5">
        <v>-71539000000</v>
      </c>
      <c r="E135" s="5">
        <v>-82395000000</v>
      </c>
      <c r="F135" s="5">
        <v>-222087000000</v>
      </c>
      <c r="G135" s="5">
        <v>-41590000000</v>
      </c>
      <c r="I135" s="5">
        <v>-385475000000</v>
      </c>
      <c r="J135" s="5">
        <v>-425752000000</v>
      </c>
      <c r="K135" s="5">
        <v>-468972000000</v>
      </c>
      <c r="L135" s="5">
        <v>-287900000000</v>
      </c>
      <c r="M135" s="5">
        <v>-363413000000</v>
      </c>
      <c r="N135" s="5">
        <v>-353165000000</v>
      </c>
      <c r="O135" s="5">
        <v>-269955000000</v>
      </c>
    </row>
    <row r="136" spans="3:15" ht="15.5" x14ac:dyDescent="0.35">
      <c r="C136" t="s">
        <v>152</v>
      </c>
      <c r="F136" s="5">
        <v>-24228000000</v>
      </c>
      <c r="I136" s="5">
        <v>-24228000000</v>
      </c>
      <c r="K136" s="5">
        <v>-7364000000</v>
      </c>
      <c r="L136" s="5">
        <v>-8175000000</v>
      </c>
      <c r="M136" s="5">
        <v>-11647000000</v>
      </c>
      <c r="N136" s="5">
        <v>-3750000000</v>
      </c>
      <c r="O136" s="5">
        <v>-26364000000</v>
      </c>
    </row>
    <row r="137" spans="3:15" ht="15.5" x14ac:dyDescent="0.35">
      <c r="C137" t="s">
        <v>153</v>
      </c>
      <c r="D137" s="5">
        <v>-45653000000</v>
      </c>
      <c r="E137" s="5">
        <v>-16932000000</v>
      </c>
      <c r="F137" s="5">
        <v>-10645000000</v>
      </c>
      <c r="G137" s="5">
        <v>-924000000</v>
      </c>
      <c r="I137" s="5">
        <v>-28495000000</v>
      </c>
      <c r="J137" s="5">
        <v>-25039000000</v>
      </c>
      <c r="K137" s="5">
        <v>-212703000000</v>
      </c>
      <c r="L137" s="5">
        <v>123311000000</v>
      </c>
      <c r="M137" s="5">
        <v>-60247000000</v>
      </c>
      <c r="N137" s="5">
        <v>-138888000000</v>
      </c>
      <c r="O137" s="5">
        <v>997368000000</v>
      </c>
    </row>
    <row r="138" spans="3:15" ht="15.5" x14ac:dyDescent="0.35">
      <c r="C138" t="s">
        <v>154</v>
      </c>
      <c r="F138" s="5">
        <v>52577000000</v>
      </c>
      <c r="I138" s="5">
        <v>52577000000</v>
      </c>
      <c r="K138" s="5">
        <v>610000000000</v>
      </c>
      <c r="L138" s="5">
        <v>420000000000</v>
      </c>
      <c r="O138" s="5">
        <v>200000000000</v>
      </c>
    </row>
    <row r="139" spans="3:15" ht="15.5" x14ac:dyDescent="0.35">
      <c r="C139" t="s">
        <v>155</v>
      </c>
      <c r="O139" s="5">
        <v>1065000000000</v>
      </c>
    </row>
    <row r="140" spans="3:15" ht="15.5" x14ac:dyDescent="0.35">
      <c r="C140" t="s">
        <v>156</v>
      </c>
    </row>
    <row r="141" spans="3:15" ht="15.5" x14ac:dyDescent="0.35">
      <c r="C141" t="s">
        <v>157</v>
      </c>
      <c r="N141" s="5">
        <v>91500000000</v>
      </c>
    </row>
    <row r="142" spans="3:15" ht="15.5" x14ac:dyDescent="0.35">
      <c r="C142" t="s">
        <v>158</v>
      </c>
      <c r="N142" s="5">
        <v>-41199000000</v>
      </c>
    </row>
    <row r="143" spans="3:15" ht="15.5" x14ac:dyDescent="0.35">
      <c r="C143" t="s">
        <v>159</v>
      </c>
      <c r="D143" s="5">
        <v>-40000000000</v>
      </c>
      <c r="E143" s="5">
        <v>-12577000000</v>
      </c>
      <c r="K143" s="5">
        <v>-780000000000</v>
      </c>
      <c r="L143" s="5">
        <v>-250000000000</v>
      </c>
      <c r="M143" s="5">
        <v>-40000000000</v>
      </c>
      <c r="N143" s="5">
        <v>-170000000000</v>
      </c>
      <c r="O143" s="5">
        <v>-240000000000</v>
      </c>
    </row>
    <row r="144" spans="3:15" ht="15.5" x14ac:dyDescent="0.35">
      <c r="C144" t="s">
        <v>160</v>
      </c>
      <c r="D144" s="5">
        <v>-5653000000</v>
      </c>
      <c r="E144" s="5">
        <v>-4355000000</v>
      </c>
      <c r="F144" s="5">
        <v>3057000000</v>
      </c>
      <c r="G144" s="5">
        <v>-924000000</v>
      </c>
      <c r="I144" s="5">
        <v>-14793000000</v>
      </c>
      <c r="J144" s="5">
        <v>-25039000000</v>
      </c>
      <c r="K144" s="5">
        <v>-42847000000</v>
      </c>
      <c r="L144" s="5">
        <v>-46756000000</v>
      </c>
      <c r="M144" s="5">
        <v>-20301000000</v>
      </c>
      <c r="N144" s="5">
        <v>-19189000000</v>
      </c>
      <c r="O144" s="5">
        <v>-27632000000</v>
      </c>
    </row>
    <row r="145" spans="2:15" ht="15.5" x14ac:dyDescent="0.35">
      <c r="C145" t="s">
        <v>161</v>
      </c>
      <c r="F145" s="5">
        <v>-66279000000</v>
      </c>
      <c r="I145" s="5">
        <v>-66279000000</v>
      </c>
    </row>
    <row r="146" spans="2:15" ht="15.5" x14ac:dyDescent="0.35">
      <c r="C146" t="s">
        <v>162</v>
      </c>
      <c r="M146" s="5">
        <v>-8000000</v>
      </c>
    </row>
    <row r="147" spans="2:15" ht="15.5" x14ac:dyDescent="0.35">
      <c r="C147" t="s">
        <v>163</v>
      </c>
      <c r="K147" s="5">
        <v>144000000</v>
      </c>
      <c r="L147" s="5">
        <v>67000000</v>
      </c>
      <c r="M147" s="5">
        <v>62000000</v>
      </c>
    </row>
    <row r="148" spans="2:15" ht="15.5" x14ac:dyDescent="0.35">
      <c r="C148" t="s">
        <v>164</v>
      </c>
      <c r="D148" s="5">
        <v>45768000000</v>
      </c>
      <c r="E148" s="5">
        <v>38934000000</v>
      </c>
      <c r="F148" s="5">
        <v>-48716000000</v>
      </c>
      <c r="G148" s="5">
        <v>29352000000</v>
      </c>
      <c r="I148" s="5">
        <v>-12815000000</v>
      </c>
      <c r="J148" s="5">
        <v>-8039000000</v>
      </c>
      <c r="K148" s="5">
        <v>-479454000000</v>
      </c>
      <c r="L148" s="5">
        <v>-166877000000</v>
      </c>
      <c r="M148" s="5">
        <v>-2999000000</v>
      </c>
      <c r="N148" s="5">
        <v>1095188000000</v>
      </c>
      <c r="O148" s="5">
        <v>-337000000</v>
      </c>
    </row>
    <row r="149" spans="2:15" ht="15.5" x14ac:dyDescent="0.35">
      <c r="C149" t="s">
        <v>165</v>
      </c>
      <c r="E149" s="5">
        <v>525811000000</v>
      </c>
      <c r="I149" s="5">
        <v>538626000000</v>
      </c>
      <c r="J149" s="5">
        <v>546665000000</v>
      </c>
      <c r="K149" s="5">
        <v>1026119000000</v>
      </c>
      <c r="L149" s="5">
        <v>1192996000000</v>
      </c>
      <c r="M149" s="5">
        <v>1195995000000</v>
      </c>
      <c r="N149" s="5">
        <v>100807000000</v>
      </c>
      <c r="O149" s="5">
        <v>101144000000</v>
      </c>
    </row>
    <row r="150" spans="2:15" ht="15.5" x14ac:dyDescent="0.35">
      <c r="C150" t="s">
        <v>166</v>
      </c>
      <c r="D150" s="5">
        <v>45768000000</v>
      </c>
      <c r="E150" s="5">
        <v>564745000000</v>
      </c>
      <c r="F150" s="5">
        <v>-48716000000</v>
      </c>
      <c r="G150" s="5">
        <v>29352000000</v>
      </c>
      <c r="I150" s="5">
        <v>525811000000</v>
      </c>
      <c r="J150" s="5">
        <v>538626000000</v>
      </c>
      <c r="K150" s="5">
        <v>546665000000</v>
      </c>
      <c r="L150" s="5">
        <v>1026119000000</v>
      </c>
      <c r="M150" s="5">
        <v>1192996000000</v>
      </c>
      <c r="N150" s="5">
        <v>1195995000000</v>
      </c>
      <c r="O150" s="5">
        <v>100807000000</v>
      </c>
    </row>
    <row r="152" spans="2:15" ht="15.5" x14ac:dyDescent="0.35">
      <c r="B152" t="s">
        <v>167</v>
      </c>
      <c r="C152" t="s">
        <v>12</v>
      </c>
      <c r="D152" s="5">
        <v>9470000000</v>
      </c>
      <c r="E152" s="5">
        <v>9470000000</v>
      </c>
      <c r="F152" s="5">
        <v>9470000000</v>
      </c>
      <c r="G152" s="5">
        <v>9470000000</v>
      </c>
      <c r="I152" s="5">
        <v>9470000000</v>
      </c>
      <c r="J152" s="5">
        <v>9470000000</v>
      </c>
      <c r="K152" s="5">
        <v>9470000000</v>
      </c>
      <c r="L152" s="5">
        <v>9470000000</v>
      </c>
      <c r="M152" s="5">
        <v>9470000000</v>
      </c>
      <c r="N152" s="5">
        <v>9470000000</v>
      </c>
      <c r="O152" s="6">
        <v>8210000000.000001</v>
      </c>
    </row>
    <row r="153" spans="2:15" ht="15.5" x14ac:dyDescent="0.35">
      <c r="C153" t="s">
        <v>168</v>
      </c>
      <c r="D153" s="6">
        <v>12.34</v>
      </c>
      <c r="E153" s="6">
        <v>7.43</v>
      </c>
      <c r="F153" s="6">
        <v>18.170000000000002</v>
      </c>
      <c r="G153" s="6">
        <v>13.1</v>
      </c>
    </row>
    <row r="154" spans="2:15" ht="15.5" x14ac:dyDescent="0.35">
      <c r="C154" t="s">
        <v>169</v>
      </c>
      <c r="D154" s="6">
        <v>47.41</v>
      </c>
      <c r="E154" s="6">
        <v>86.81</v>
      </c>
      <c r="F154" s="6">
        <v>39.9</v>
      </c>
      <c r="G154" s="6">
        <v>43.89</v>
      </c>
    </row>
    <row r="155" spans="2:15" ht="15.5" x14ac:dyDescent="0.35">
      <c r="C155" t="s">
        <v>62</v>
      </c>
      <c r="D155" s="6">
        <v>1.75</v>
      </c>
      <c r="E155" s="6">
        <v>1.94</v>
      </c>
      <c r="F155" s="6">
        <v>2.25</v>
      </c>
      <c r="G155" s="6">
        <v>1.88</v>
      </c>
    </row>
    <row r="156" spans="2:15" ht="15.5" x14ac:dyDescent="0.35">
      <c r="C156" t="s">
        <v>170</v>
      </c>
      <c r="D156" s="5">
        <v>209190000000</v>
      </c>
      <c r="E156" s="5">
        <v>161430000000</v>
      </c>
      <c r="F156" s="5">
        <v>295630000000</v>
      </c>
      <c r="G156" s="5">
        <v>200910000000</v>
      </c>
    </row>
    <row r="157" spans="2:15" ht="15.5" x14ac:dyDescent="0.35">
      <c r="C157" t="s">
        <v>171</v>
      </c>
      <c r="D157" s="6">
        <v>1.38E-2</v>
      </c>
      <c r="E157" s="6">
        <v>8.5000000000000006E-3</v>
      </c>
      <c r="F157" s="6">
        <v>2.07E-2</v>
      </c>
      <c r="G157" s="6">
        <v>1.54E-2</v>
      </c>
    </row>
    <row r="158" spans="2:15" ht="15.5" x14ac:dyDescent="0.35">
      <c r="C158" t="s">
        <v>172</v>
      </c>
      <c r="D158" s="6">
        <v>1.7500000000000002E-2</v>
      </c>
      <c r="E158" s="6">
        <v>1.06E-2</v>
      </c>
      <c r="F158" s="6">
        <v>2.63E-2</v>
      </c>
      <c r="G158" s="6">
        <v>1.95E-2</v>
      </c>
    </row>
    <row r="159" spans="2:15" ht="15.5" x14ac:dyDescent="0.35">
      <c r="C159" t="s">
        <v>173</v>
      </c>
      <c r="D159" s="6">
        <v>2.0199999999999999E-2</v>
      </c>
      <c r="E159" s="6">
        <v>1.24E-2</v>
      </c>
      <c r="F159" s="6">
        <v>3.1800000000000002E-2</v>
      </c>
      <c r="G159" s="6">
        <v>2.2000000000000002E-2</v>
      </c>
    </row>
    <row r="160" spans="2:15" ht="15.5" x14ac:dyDescent="0.35">
      <c r="C160" t="s">
        <v>174</v>
      </c>
      <c r="D160" s="6">
        <v>492.52</v>
      </c>
      <c r="E160" s="6">
        <v>81.63</v>
      </c>
      <c r="F160" s="6">
        <v>378.72</v>
      </c>
      <c r="G160" s="6">
        <v>302.57</v>
      </c>
    </row>
    <row r="161" spans="3:15" ht="15.5" x14ac:dyDescent="0.35">
      <c r="C161" t="s">
        <v>175</v>
      </c>
      <c r="D161" s="5">
        <v>6697000000000</v>
      </c>
      <c r="E161" s="5">
        <v>6650000000000</v>
      </c>
      <c r="F161" s="5">
        <v>6578000000000</v>
      </c>
      <c r="G161" s="5">
        <v>6400000000000</v>
      </c>
    </row>
    <row r="162" spans="3:15" ht="15.5" x14ac:dyDescent="0.35">
      <c r="C162" t="s">
        <v>176</v>
      </c>
      <c r="D162" s="6">
        <v>0.83</v>
      </c>
      <c r="E162" s="6">
        <v>0.92</v>
      </c>
      <c r="F162" s="6">
        <v>1.05</v>
      </c>
      <c r="G162" s="6">
        <v>0.85</v>
      </c>
    </row>
    <row r="163" spans="3:15" ht="15.5" x14ac:dyDescent="0.35">
      <c r="C163" t="s">
        <v>177</v>
      </c>
      <c r="D163" s="6">
        <v>703.48</v>
      </c>
      <c r="E163" s="6">
        <v>698.63</v>
      </c>
      <c r="F163" s="6">
        <v>691.21</v>
      </c>
      <c r="G163" s="6">
        <v>672.59</v>
      </c>
    </row>
    <row r="164" spans="3:15" ht="15.5" x14ac:dyDescent="0.35">
      <c r="C164" t="s">
        <v>178</v>
      </c>
      <c r="D164" s="6">
        <v>0.83</v>
      </c>
      <c r="E164" s="6">
        <v>0.92</v>
      </c>
      <c r="F164" s="6">
        <v>1.05</v>
      </c>
      <c r="G164" s="6">
        <v>0.85</v>
      </c>
    </row>
    <row r="165" spans="3:15" ht="15.5" x14ac:dyDescent="0.35">
      <c r="C165" t="s">
        <v>179</v>
      </c>
      <c r="D165" s="6">
        <v>703.48</v>
      </c>
      <c r="E165" s="6">
        <v>698.63</v>
      </c>
      <c r="F165" s="6">
        <v>691.21</v>
      </c>
      <c r="G165" s="6">
        <v>672.59</v>
      </c>
    </row>
    <row r="166" spans="3:15" ht="15.5" x14ac:dyDescent="0.35">
      <c r="C166" t="s">
        <v>180</v>
      </c>
      <c r="E166" s="5">
        <v>40000000000</v>
      </c>
      <c r="F166" s="5">
        <v>53000000000</v>
      </c>
    </row>
    <row r="167" spans="3:15" ht="15.5" x14ac:dyDescent="0.35">
      <c r="C167" t="s">
        <v>181</v>
      </c>
      <c r="D167" s="5">
        <v>220000000000</v>
      </c>
      <c r="E167" s="5">
        <v>212000000000</v>
      </c>
      <c r="F167" s="5">
        <v>203000000000</v>
      </c>
      <c r="G167" s="5">
        <v>192000000000</v>
      </c>
    </row>
    <row r="168" spans="3:15" ht="15.5" x14ac:dyDescent="0.35">
      <c r="C168" t="s">
        <v>182</v>
      </c>
      <c r="D168" s="5">
        <v>6661000000000</v>
      </c>
      <c r="E168" s="5">
        <v>6615000000000</v>
      </c>
      <c r="F168" s="5">
        <v>6545000000000</v>
      </c>
      <c r="G168" s="5">
        <v>6368000000000</v>
      </c>
    </row>
    <row r="169" spans="3:15" ht="15.5" x14ac:dyDescent="0.35">
      <c r="C169" t="s">
        <v>24</v>
      </c>
      <c r="D169" s="5">
        <v>220000000000</v>
      </c>
      <c r="E169" s="5">
        <v>252000000000</v>
      </c>
      <c r="F169" s="5">
        <v>255000000000</v>
      </c>
      <c r="G169" s="5">
        <v>192000000000</v>
      </c>
    </row>
    <row r="170" spans="3:15" ht="15.5" x14ac:dyDescent="0.35">
      <c r="C170" t="s">
        <v>21</v>
      </c>
      <c r="D170" s="5">
        <v>-390000000000</v>
      </c>
      <c r="E170" s="5">
        <v>-313000000000</v>
      </c>
      <c r="F170" s="5">
        <v>-270000000000</v>
      </c>
      <c r="G170" s="5">
        <v>-382000000000</v>
      </c>
    </row>
    <row r="171" spans="3:15" ht="15.5" x14ac:dyDescent="0.35">
      <c r="C171" t="s">
        <v>183</v>
      </c>
      <c r="D171" s="5">
        <v>3527000000000</v>
      </c>
      <c r="E171" s="5">
        <v>3409000000000</v>
      </c>
      <c r="F171" s="5">
        <v>3167000000000</v>
      </c>
      <c r="G171" s="5">
        <v>3253000000000</v>
      </c>
    </row>
    <row r="172" spans="3:15" ht="15.5" x14ac:dyDescent="0.35">
      <c r="C172" t="s">
        <v>184</v>
      </c>
      <c r="D172" s="5">
        <v>104000000000</v>
      </c>
      <c r="E172" s="5">
        <v>138000000000</v>
      </c>
      <c r="F172" s="5">
        <v>200000000000</v>
      </c>
      <c r="G172" s="5">
        <v>-62000000000</v>
      </c>
    </row>
    <row r="173" spans="3:15" ht="15.5" x14ac:dyDescent="0.35">
      <c r="C173" t="s">
        <v>185</v>
      </c>
      <c r="D173" s="5">
        <v>-72000000000</v>
      </c>
      <c r="E173" s="5">
        <v>-82000000000</v>
      </c>
      <c r="F173" s="5">
        <v>-246000000000</v>
      </c>
      <c r="G173" s="5">
        <v>-42000000000</v>
      </c>
    </row>
    <row r="174" spans="3:15" ht="15.5" x14ac:dyDescent="0.35">
      <c r="C174" t="s">
        <v>13</v>
      </c>
      <c r="D174" s="5">
        <v>33000000000</v>
      </c>
      <c r="E174" s="5">
        <v>56000000000</v>
      </c>
      <c r="F174" s="5">
        <v>-46000000000</v>
      </c>
      <c r="G174" s="5">
        <v>-104000000000</v>
      </c>
    </row>
    <row r="175" spans="3:15" ht="15.5" x14ac:dyDescent="0.35">
      <c r="C175" t="s">
        <v>16</v>
      </c>
      <c r="D175" s="6">
        <v>3.44</v>
      </c>
      <c r="E175" s="6">
        <v>5.87</v>
      </c>
      <c r="F175" s="6">
        <v>-4.87</v>
      </c>
      <c r="G175" s="6">
        <v>-10.94</v>
      </c>
    </row>
    <row r="176" spans="3:15" ht="15.5" x14ac:dyDescent="0.35">
      <c r="C176" t="s">
        <v>47</v>
      </c>
      <c r="I176" s="6">
        <v>45.54</v>
      </c>
      <c r="J176" s="6">
        <v>38.44</v>
      </c>
      <c r="K176" s="6">
        <v>32.869999999999997</v>
      </c>
      <c r="L176" s="6">
        <v>39.909999999999997</v>
      </c>
      <c r="M176" s="6">
        <v>36.6</v>
      </c>
      <c r="N176" s="6">
        <v>21.17</v>
      </c>
      <c r="O176" s="6">
        <v>44.38</v>
      </c>
    </row>
    <row r="177" spans="3:15" ht="15.5" x14ac:dyDescent="0.35">
      <c r="C177" t="s">
        <v>61</v>
      </c>
      <c r="I177" s="6">
        <v>15.92</v>
      </c>
      <c r="J177" s="6">
        <v>20.81</v>
      </c>
      <c r="K177" s="6">
        <v>24.79</v>
      </c>
      <c r="L177" s="6">
        <v>20.420000000000002</v>
      </c>
      <c r="M177" s="6">
        <v>23.91</v>
      </c>
      <c r="N177" s="6">
        <v>43.46</v>
      </c>
      <c r="O177" s="5">
        <v>0</v>
      </c>
    </row>
    <row r="178" spans="3:15" ht="15.5" x14ac:dyDescent="0.35">
      <c r="C178" t="s">
        <v>64</v>
      </c>
      <c r="I178" s="6">
        <v>0.62</v>
      </c>
      <c r="J178" s="6">
        <v>0.77</v>
      </c>
      <c r="K178" s="6">
        <v>0.84</v>
      </c>
      <c r="L178" s="6">
        <v>0.91</v>
      </c>
      <c r="M178" s="6">
        <v>1.19</v>
      </c>
      <c r="N178" s="6">
        <v>1.43</v>
      </c>
      <c r="O178" s="5">
        <v>0</v>
      </c>
    </row>
    <row r="179" spans="3:15" ht="15.5" x14ac:dyDescent="0.35">
      <c r="C179" t="s">
        <v>186</v>
      </c>
      <c r="I179" s="5">
        <v>766240000000</v>
      </c>
      <c r="J179" s="5">
        <v>672300000000</v>
      </c>
      <c r="K179" s="5">
        <v>584220000000</v>
      </c>
      <c r="L179" s="5">
        <v>608500000000</v>
      </c>
      <c r="M179" s="5">
        <v>565560000000</v>
      </c>
      <c r="N179" s="5">
        <v>342340000000</v>
      </c>
      <c r="O179" s="5">
        <v>613430000000</v>
      </c>
    </row>
    <row r="180" spans="3:15" ht="15.5" x14ac:dyDescent="0.35">
      <c r="C180" t="s">
        <v>187</v>
      </c>
      <c r="I180" s="6">
        <v>5.1900000000000002E-2</v>
      </c>
      <c r="J180" s="6">
        <v>4.8799999999999996E-2</v>
      </c>
      <c r="K180" s="6">
        <v>4.3400000000000001E-2</v>
      </c>
      <c r="L180" s="6">
        <v>5.4900000000000004E-2</v>
      </c>
      <c r="M180" s="6">
        <v>5.5E-2</v>
      </c>
      <c r="N180" s="6">
        <v>3.5299999999999998E-2</v>
      </c>
      <c r="O180" s="6">
        <v>6.54E-2</v>
      </c>
    </row>
    <row r="181" spans="3:15" ht="15.5" x14ac:dyDescent="0.35">
      <c r="C181" t="s">
        <v>188</v>
      </c>
      <c r="I181" s="6">
        <v>6.59E-2</v>
      </c>
      <c r="J181" s="6">
        <v>5.8899999999999994E-2</v>
      </c>
      <c r="K181" s="6">
        <v>5.3600000000000002E-2</v>
      </c>
      <c r="L181" s="6">
        <v>7.0099999999999996E-2</v>
      </c>
      <c r="M181" s="6">
        <v>6.93E-2</v>
      </c>
      <c r="N181" s="6">
        <v>4.3200000000000002E-2</v>
      </c>
      <c r="O181" s="6">
        <v>0.11119999999999999</v>
      </c>
    </row>
    <row r="182" spans="3:15" ht="15.5" x14ac:dyDescent="0.35">
      <c r="C182" t="s">
        <v>189</v>
      </c>
      <c r="I182" s="6">
        <v>7.6100000000000001E-2</v>
      </c>
      <c r="J182" s="6">
        <v>7.1399999999999991E-2</v>
      </c>
      <c r="K182" s="6">
        <v>7.0699999999999999E-2</v>
      </c>
      <c r="L182" s="6">
        <v>8.4900000000000003E-2</v>
      </c>
      <c r="M182" s="6">
        <v>8.3000000000000004E-2</v>
      </c>
      <c r="N182" s="6">
        <v>5.4400000000000004E-2</v>
      </c>
      <c r="O182" s="6">
        <v>0.27829999999999999</v>
      </c>
    </row>
    <row r="183" spans="3:15" ht="15.5" x14ac:dyDescent="0.35">
      <c r="C183" t="s">
        <v>190</v>
      </c>
      <c r="I183" s="6">
        <v>239.84</v>
      </c>
      <c r="J183" s="6">
        <v>208.95</v>
      </c>
      <c r="K183" s="6">
        <v>25.56</v>
      </c>
      <c r="L183" s="6">
        <v>84.22</v>
      </c>
      <c r="M183" s="6">
        <v>138.08000000000001</v>
      </c>
      <c r="N183" s="6">
        <v>17.27</v>
      </c>
      <c r="O183" s="6">
        <v>22.06</v>
      </c>
    </row>
    <row r="184" spans="3:15" ht="15.5" x14ac:dyDescent="0.35">
      <c r="C184" t="s">
        <v>58</v>
      </c>
      <c r="I184" s="6">
        <v>1.05</v>
      </c>
      <c r="J184" s="6">
        <v>1.23</v>
      </c>
      <c r="K184" s="6">
        <v>1.33</v>
      </c>
      <c r="L184" s="6">
        <v>1.43</v>
      </c>
      <c r="M184" s="6">
        <v>1.66</v>
      </c>
      <c r="N184" s="6">
        <v>1.88</v>
      </c>
      <c r="O184" s="5">
        <v>0</v>
      </c>
    </row>
    <row r="185" spans="3:15" ht="15.5" x14ac:dyDescent="0.35">
      <c r="C185" t="s">
        <v>55</v>
      </c>
      <c r="I185" s="6">
        <v>691.21</v>
      </c>
      <c r="J185" s="6">
        <v>652.22</v>
      </c>
      <c r="K185" s="6">
        <v>612.83000000000004</v>
      </c>
      <c r="L185" s="6">
        <v>569.28</v>
      </c>
      <c r="M185" s="6">
        <v>528.34</v>
      </c>
      <c r="N185" s="6">
        <v>490.45</v>
      </c>
      <c r="O185" s="6">
        <v>399.14</v>
      </c>
    </row>
    <row r="186" spans="3:15" ht="15.5" x14ac:dyDescent="0.35">
      <c r="C186" t="s">
        <v>191</v>
      </c>
      <c r="I186" s="6">
        <v>1.05</v>
      </c>
      <c r="J186" s="6">
        <v>1.23</v>
      </c>
      <c r="K186" s="6">
        <v>1.33</v>
      </c>
      <c r="L186" s="6">
        <v>1.43</v>
      </c>
      <c r="M186" s="6">
        <v>1.67</v>
      </c>
      <c r="N186" s="6">
        <v>1.89</v>
      </c>
      <c r="O186" s="5">
        <v>0</v>
      </c>
    </row>
    <row r="187" spans="3:15" ht="15.5" x14ac:dyDescent="0.35">
      <c r="C187" t="s">
        <v>192</v>
      </c>
      <c r="I187" s="6">
        <v>691.21</v>
      </c>
      <c r="J187" s="6">
        <v>652.22</v>
      </c>
      <c r="K187" s="6">
        <v>612.83000000000004</v>
      </c>
      <c r="L187" s="6">
        <v>569.28</v>
      </c>
      <c r="M187" s="6">
        <v>523.79999999999995</v>
      </c>
      <c r="N187" s="6">
        <v>486.77</v>
      </c>
      <c r="O187" s="6">
        <v>395.05</v>
      </c>
    </row>
    <row r="188" spans="3:15" ht="15.5" x14ac:dyDescent="0.35">
      <c r="C188" t="s">
        <v>193</v>
      </c>
      <c r="I188" s="5">
        <v>53000000000</v>
      </c>
      <c r="L188" s="5">
        <v>202000000000</v>
      </c>
      <c r="M188" s="5">
        <v>22000000000</v>
      </c>
      <c r="N188" s="5">
        <v>58000000000</v>
      </c>
      <c r="O188" s="5">
        <v>1290000000000</v>
      </c>
    </row>
    <row r="189" spans="3:15" ht="15.5" x14ac:dyDescent="0.35">
      <c r="C189" t="s">
        <v>194</v>
      </c>
      <c r="I189" s="5">
        <v>203000000000</v>
      </c>
      <c r="J189" s="5">
        <v>179000000000</v>
      </c>
      <c r="K189" s="5">
        <v>164000000000</v>
      </c>
      <c r="L189" s="5">
        <v>9000000000</v>
      </c>
      <c r="M189" s="5">
        <v>16000000000</v>
      </c>
      <c r="N189" s="5">
        <v>26000000000</v>
      </c>
      <c r="O189" s="5">
        <v>23000000000</v>
      </c>
    </row>
    <row r="190" spans="3:15" ht="15.5" x14ac:dyDescent="0.35">
      <c r="C190" t="s">
        <v>26</v>
      </c>
      <c r="I190" s="5">
        <v>255000000000</v>
      </c>
      <c r="J190" s="5">
        <v>179000000000</v>
      </c>
      <c r="K190" s="5">
        <v>164000000000</v>
      </c>
      <c r="L190" s="5">
        <v>211000000000</v>
      </c>
      <c r="M190" s="5">
        <v>38000000000</v>
      </c>
      <c r="N190" s="5">
        <v>84000000000</v>
      </c>
      <c r="O190" s="5">
        <v>1313000000000</v>
      </c>
    </row>
    <row r="191" spans="3:15" ht="15.5" x14ac:dyDescent="0.35">
      <c r="C191" t="s">
        <v>23</v>
      </c>
      <c r="I191" s="5">
        <v>-270000000000</v>
      </c>
      <c r="J191" s="5">
        <v>-360000000000</v>
      </c>
      <c r="K191" s="5">
        <v>-383000000000</v>
      </c>
      <c r="L191" s="5">
        <v>-815000000000</v>
      </c>
      <c r="M191" s="5">
        <v>-1155000000000</v>
      </c>
      <c r="N191" s="5">
        <v>-1112000000000</v>
      </c>
      <c r="O191" s="5">
        <v>1212000000000</v>
      </c>
    </row>
    <row r="192" spans="3:15" ht="15.5" x14ac:dyDescent="0.35">
      <c r="C192" t="s">
        <v>195</v>
      </c>
      <c r="I192" s="5">
        <v>3167000000000</v>
      </c>
      <c r="J192" s="5">
        <v>3034000000000</v>
      </c>
      <c r="K192" s="5">
        <v>2975000000000</v>
      </c>
      <c r="L192" s="5">
        <v>2964000000000</v>
      </c>
      <c r="M192" s="5">
        <v>2859000000000</v>
      </c>
      <c r="N192" s="5">
        <v>2762000000000</v>
      </c>
      <c r="O192" s="5">
        <v>1624000000000</v>
      </c>
    </row>
    <row r="193" spans="2:15" ht="15.5" x14ac:dyDescent="0.35">
      <c r="C193" t="s">
        <v>196</v>
      </c>
      <c r="I193" s="5">
        <v>472000000000</v>
      </c>
      <c r="J193" s="5">
        <v>516000000000</v>
      </c>
      <c r="K193" s="5">
        <v>210000000000</v>
      </c>
      <c r="L193" s="5">
        <v>-100000000000</v>
      </c>
      <c r="M193" s="5">
        <v>570000000000</v>
      </c>
      <c r="N193" s="5">
        <v>524000000000</v>
      </c>
      <c r="O193" s="5">
        <v>433000000000</v>
      </c>
    </row>
    <row r="194" spans="2:15" ht="15.5" x14ac:dyDescent="0.35">
      <c r="C194" t="s">
        <v>197</v>
      </c>
      <c r="I194" s="5">
        <v>-410000000000</v>
      </c>
      <c r="J194" s="5">
        <v>-426000000000</v>
      </c>
      <c r="K194" s="5">
        <v>-476000000000</v>
      </c>
      <c r="L194" s="5">
        <v>-296000000000</v>
      </c>
      <c r="M194" s="5">
        <v>-375000000000</v>
      </c>
      <c r="N194" s="5">
        <v>-357000000000</v>
      </c>
      <c r="O194" s="5">
        <v>-296000000000</v>
      </c>
    </row>
    <row r="195" spans="2:15" ht="15.5" x14ac:dyDescent="0.35">
      <c r="C195" t="s">
        <v>15</v>
      </c>
      <c r="I195" s="5">
        <v>62000000000</v>
      </c>
      <c r="J195" s="5">
        <v>91000000000</v>
      </c>
      <c r="K195" s="5">
        <v>-266000000000</v>
      </c>
      <c r="L195" s="5">
        <v>-396000000000</v>
      </c>
      <c r="M195" s="5">
        <v>195000000000</v>
      </c>
      <c r="N195" s="5">
        <v>167000000000</v>
      </c>
      <c r="O195" s="5">
        <v>137000000000</v>
      </c>
    </row>
    <row r="196" spans="2:15" ht="15.5" x14ac:dyDescent="0.35">
      <c r="C196" t="s">
        <v>17</v>
      </c>
      <c r="I196" s="6">
        <v>6.59</v>
      </c>
      <c r="J196" s="6">
        <v>9.58</v>
      </c>
      <c r="K196" s="6">
        <v>-28.12</v>
      </c>
      <c r="L196" s="6">
        <v>-41.81</v>
      </c>
      <c r="M196" s="6">
        <v>20.64</v>
      </c>
      <c r="N196" s="6">
        <v>17.62</v>
      </c>
      <c r="O196" s="6">
        <v>16.68</v>
      </c>
    </row>
    <row r="198" spans="2:15" ht="15.5" x14ac:dyDescent="0.35">
      <c r="B198" t="s">
        <v>198</v>
      </c>
      <c r="C198" t="s">
        <v>199</v>
      </c>
      <c r="D198" s="5">
        <v>117000000000</v>
      </c>
      <c r="E198" s="5">
        <v>70000000000</v>
      </c>
      <c r="F198" s="5">
        <v>172000000000</v>
      </c>
      <c r="G198" s="5">
        <v>124000000000</v>
      </c>
      <c r="H198" s="5">
        <v>374000000000</v>
      </c>
      <c r="I198" s="5">
        <v>431000000000</v>
      </c>
      <c r="J198" s="5">
        <v>364000000000</v>
      </c>
      <c r="K198" s="5">
        <v>311000000000</v>
      </c>
      <c r="L198" s="5">
        <v>378000000000</v>
      </c>
      <c r="M198" s="5">
        <v>347000000000</v>
      </c>
      <c r="N198" s="5">
        <v>200000000000</v>
      </c>
      <c r="O198" s="5">
        <v>364000000000</v>
      </c>
    </row>
    <row r="199" spans="2:15" ht="15.5" x14ac:dyDescent="0.35">
      <c r="C199" t="s">
        <v>200</v>
      </c>
      <c r="H199" s="6">
        <v>7.5</v>
      </c>
      <c r="I199" s="6">
        <v>7.5</v>
      </c>
      <c r="J199" s="5">
        <v>7</v>
      </c>
    </row>
    <row r="200" spans="2:15" ht="15.5" x14ac:dyDescent="0.35">
      <c r="C200" t="s">
        <v>66</v>
      </c>
      <c r="H200" s="6">
        <v>0.18969999999999998</v>
      </c>
      <c r="I200" s="6">
        <v>0.16469999999999999</v>
      </c>
      <c r="J200" s="6">
        <v>0.18210000000000001</v>
      </c>
    </row>
    <row r="201" spans="2:15" ht="15.5" x14ac:dyDescent="0.35">
      <c r="C201" t="s">
        <v>201</v>
      </c>
      <c r="H201" s="6">
        <v>1.43E-2</v>
      </c>
      <c r="I201" s="6">
        <v>1.2E-2</v>
      </c>
      <c r="J201" s="6">
        <v>1.1399999999999999E-2</v>
      </c>
    </row>
    <row r="202" spans="2:15" ht="15.5" x14ac:dyDescent="0.35">
      <c r="C202" t="s">
        <v>46</v>
      </c>
      <c r="D202" s="6">
        <v>12.34</v>
      </c>
      <c r="E202" s="6">
        <v>7.43</v>
      </c>
      <c r="F202" s="6">
        <v>18.170000000000002</v>
      </c>
      <c r="G202" s="6">
        <v>13.1</v>
      </c>
      <c r="H202" s="6">
        <v>39.53</v>
      </c>
      <c r="I202" s="6">
        <v>45.54</v>
      </c>
      <c r="J202" s="6">
        <v>38.44</v>
      </c>
      <c r="K202" s="6">
        <v>32.869999999999997</v>
      </c>
      <c r="L202" s="6">
        <v>39.909999999999997</v>
      </c>
      <c r="M202" s="6">
        <v>36.6</v>
      </c>
      <c r="N202" s="6">
        <v>21.17</v>
      </c>
      <c r="O202" s="6">
        <v>38.479999999999997</v>
      </c>
    </row>
    <row r="203" spans="2:15" ht="15.5" x14ac:dyDescent="0.35">
      <c r="C203" t="s">
        <v>68</v>
      </c>
      <c r="H203" s="6">
        <v>7.5</v>
      </c>
      <c r="I203" s="6">
        <v>7.5</v>
      </c>
      <c r="J203" s="5">
        <v>7</v>
      </c>
    </row>
    <row r="204" spans="2:15" ht="15.5" x14ac:dyDescent="0.35">
      <c r="C204" t="s">
        <v>202</v>
      </c>
      <c r="H204" s="6">
        <v>0.18969999999999998</v>
      </c>
      <c r="I204" s="6">
        <v>0.16469999999999999</v>
      </c>
      <c r="J204" s="6">
        <v>0.18210000000000001</v>
      </c>
    </row>
    <row r="205" spans="2:15" ht="15.5" x14ac:dyDescent="0.35">
      <c r="C205" t="s">
        <v>203</v>
      </c>
      <c r="H205" s="6">
        <v>1.43E-2</v>
      </c>
      <c r="I205" s="6">
        <v>1.2E-2</v>
      </c>
      <c r="J205" s="6">
        <v>1.1399999999999999E-2</v>
      </c>
    </row>
    <row r="206" spans="2:15" ht="15.5" x14ac:dyDescent="0.35">
      <c r="C206" t="s">
        <v>204</v>
      </c>
      <c r="D206" s="5">
        <v>3167000000000</v>
      </c>
      <c r="E206" s="5">
        <v>3143000000000</v>
      </c>
      <c r="F206" s="5">
        <v>3046000000000</v>
      </c>
      <c r="G206" s="5">
        <v>2892000000000</v>
      </c>
      <c r="H206" s="5">
        <v>12621000000000</v>
      </c>
      <c r="I206" s="5">
        <v>11099000000000</v>
      </c>
      <c r="J206" s="5">
        <v>9812000000000</v>
      </c>
      <c r="K206" s="5">
        <v>9240000000000</v>
      </c>
      <c r="L206" s="5">
        <v>8462000000000</v>
      </c>
      <c r="M206" s="5">
        <v>6974000000000</v>
      </c>
      <c r="N206" s="5">
        <v>6110000000000</v>
      </c>
      <c r="O206" s="5">
        <v>6914000000000</v>
      </c>
    </row>
    <row r="207" spans="2:15" ht="15.5" x14ac:dyDescent="0.35">
      <c r="C207" t="s">
        <v>205</v>
      </c>
      <c r="H207" s="6">
        <v>7.5</v>
      </c>
      <c r="I207" s="6">
        <v>7.5</v>
      </c>
      <c r="J207" s="5">
        <v>7</v>
      </c>
    </row>
    <row r="208" spans="2:15" ht="15.5" x14ac:dyDescent="0.35">
      <c r="C208" t="s">
        <v>206</v>
      </c>
      <c r="H208" s="6">
        <v>0.18969999999999998</v>
      </c>
      <c r="I208" s="6">
        <v>0.16469999999999999</v>
      </c>
      <c r="J208" s="6">
        <v>0.18210000000000001</v>
      </c>
    </row>
    <row r="209" spans="3:10" ht="15.5" x14ac:dyDescent="0.35">
      <c r="C209" t="s">
        <v>207</v>
      </c>
      <c r="H209" s="6">
        <v>1.43E-2</v>
      </c>
      <c r="I209" s="6">
        <v>1.2E-2</v>
      </c>
      <c r="J209" s="6">
        <v>1.1399999999999999E-2</v>
      </c>
    </row>
    <row r="210" spans="3:10" ht="15.5" x14ac:dyDescent="0.35">
      <c r="C210" t="s">
        <v>208</v>
      </c>
      <c r="I210" s="6">
        <v>13.28</v>
      </c>
    </row>
    <row r="211" spans="3:10" ht="15.5" x14ac:dyDescent="0.35">
      <c r="C211" t="s">
        <v>209</v>
      </c>
      <c r="I211" s="6">
        <v>10.29</v>
      </c>
    </row>
    <row r="212" spans="3:10" ht="15.5" x14ac:dyDescent="0.35">
      <c r="C212" t="s">
        <v>210</v>
      </c>
      <c r="I212" s="6">
        <v>6.95</v>
      </c>
    </row>
    <row r="213" spans="3:10" ht="15.5" x14ac:dyDescent="0.35">
      <c r="C213" t="s">
        <v>211</v>
      </c>
      <c r="I213" s="6">
        <v>9.7200000000000009E-2</v>
      </c>
    </row>
    <row r="214" spans="3:10" ht="15.5" x14ac:dyDescent="0.35">
      <c r="C214" t="s">
        <v>212</v>
      </c>
      <c r="I214" s="6">
        <v>0.41</v>
      </c>
    </row>
    <row r="215" spans="3:10" ht="15.5" x14ac:dyDescent="0.35">
      <c r="C215" t="s">
        <v>213</v>
      </c>
      <c r="I215" s="6">
        <v>0.75</v>
      </c>
    </row>
    <row r="216" spans="3:10" ht="15.5" x14ac:dyDescent="0.35">
      <c r="C216" t="s">
        <v>214</v>
      </c>
      <c r="I216" s="6">
        <v>13.07</v>
      </c>
    </row>
    <row r="217" spans="3:10" ht="15.5" x14ac:dyDescent="0.35">
      <c r="C217" t="s">
        <v>215</v>
      </c>
      <c r="I217" s="6">
        <v>-80.83</v>
      </c>
    </row>
    <row r="218" spans="3:10" ht="15.5" x14ac:dyDescent="0.35">
      <c r="C218" t="s">
        <v>216</v>
      </c>
      <c r="I218" s="6">
        <v>7.92</v>
      </c>
    </row>
    <row r="219" spans="3:10" ht="15.5" x14ac:dyDescent="0.35">
      <c r="C219" t="s">
        <v>217</v>
      </c>
      <c r="I219" s="6">
        <v>5.32</v>
      </c>
    </row>
    <row r="220" spans="3:10" ht="15.5" x14ac:dyDescent="0.35">
      <c r="C220" t="s">
        <v>218</v>
      </c>
      <c r="I220" s="6">
        <v>0.56000000000000005</v>
      </c>
    </row>
    <row r="221" spans="3:10" ht="15.5" x14ac:dyDescent="0.35">
      <c r="C221" t="s">
        <v>219</v>
      </c>
      <c r="I221" s="6">
        <v>2.29</v>
      </c>
    </row>
    <row r="222" spans="3:10" ht="15.5" x14ac:dyDescent="0.35">
      <c r="C222" t="s">
        <v>220</v>
      </c>
      <c r="I222" s="6">
        <v>51.04</v>
      </c>
    </row>
    <row r="223" spans="3:10" ht="15.5" x14ac:dyDescent="0.35">
      <c r="C223" t="s">
        <v>221</v>
      </c>
      <c r="I223" s="6">
        <v>39.53</v>
      </c>
    </row>
    <row r="224" spans="3:10" ht="15.5" x14ac:dyDescent="0.35">
      <c r="C224" t="s">
        <v>222</v>
      </c>
      <c r="I224" s="6">
        <v>1293.6099999999999</v>
      </c>
    </row>
    <row r="225" spans="3:9" ht="15.5" x14ac:dyDescent="0.35">
      <c r="C225" t="s">
        <v>223</v>
      </c>
      <c r="D225" s="6">
        <v>64.48</v>
      </c>
    </row>
    <row r="226" spans="3:9" ht="15.5" x14ac:dyDescent="0.35">
      <c r="C226" t="s">
        <v>224</v>
      </c>
      <c r="I226" s="6">
        <v>703.48</v>
      </c>
    </row>
    <row r="227" spans="3:9" ht="15.5" x14ac:dyDescent="0.35">
      <c r="C227" t="s">
        <v>225</v>
      </c>
      <c r="I227" s="6">
        <v>-6.49</v>
      </c>
    </row>
    <row r="228" spans="3:9" ht="15.5" x14ac:dyDescent="0.35">
      <c r="C228" t="s">
        <v>226</v>
      </c>
      <c r="D228" s="6">
        <v>3.35</v>
      </c>
    </row>
    <row r="229" spans="3:9" ht="15.5" x14ac:dyDescent="0.35">
      <c r="C229" t="s">
        <v>227</v>
      </c>
      <c r="D229" s="6">
        <v>1.86</v>
      </c>
    </row>
    <row r="230" spans="3:9" ht="15.5" x14ac:dyDescent="0.35">
      <c r="C230" t="s">
        <v>228</v>
      </c>
      <c r="D230" s="6">
        <v>0.03</v>
      </c>
    </row>
    <row r="231" spans="3:9" ht="15.5" x14ac:dyDescent="0.35">
      <c r="C231" t="s">
        <v>229</v>
      </c>
      <c r="D231" s="6">
        <v>0.03</v>
      </c>
    </row>
    <row r="232" spans="3:9" ht="15.5" x14ac:dyDescent="0.35">
      <c r="C232" t="s">
        <v>230</v>
      </c>
      <c r="D232" s="6">
        <v>0.27</v>
      </c>
    </row>
    <row r="233" spans="3:9" ht="15.5" x14ac:dyDescent="0.35">
      <c r="C233" t="s">
        <v>231</v>
      </c>
      <c r="D233" s="6">
        <v>0.03</v>
      </c>
    </row>
    <row r="234" spans="3:9" ht="15.5" x14ac:dyDescent="0.35">
      <c r="C234" t="s">
        <v>232</v>
      </c>
      <c r="D234" s="6">
        <v>1.27</v>
      </c>
    </row>
    <row r="235" spans="3:9" ht="15.5" x14ac:dyDescent="0.35">
      <c r="C235" t="s">
        <v>233</v>
      </c>
      <c r="I235" s="6">
        <v>245.81</v>
      </c>
    </row>
    <row r="236" spans="3:9" ht="15.5" x14ac:dyDescent="0.35">
      <c r="C236" t="s">
        <v>13</v>
      </c>
      <c r="D236" s="5">
        <v>33000000000</v>
      </c>
    </row>
    <row r="237" spans="3:9" ht="15.5" x14ac:dyDescent="0.35">
      <c r="C237" t="s">
        <v>234</v>
      </c>
      <c r="I237" s="6">
        <v>8.85</v>
      </c>
    </row>
    <row r="238" spans="3:9" ht="15.5" x14ac:dyDescent="0.35">
      <c r="C238" t="s">
        <v>235</v>
      </c>
      <c r="I238" s="6">
        <v>5.7000000000000002E-2</v>
      </c>
    </row>
    <row r="239" spans="3:9" ht="15.5" x14ac:dyDescent="0.35">
      <c r="C239" t="s">
        <v>236</v>
      </c>
      <c r="I239" s="6">
        <v>7.2599999999999998E-2</v>
      </c>
    </row>
    <row r="240" spans="3:9" ht="15.5" x14ac:dyDescent="0.35">
      <c r="C240" t="s">
        <v>237</v>
      </c>
      <c r="I240" s="6">
        <v>8.4000000000000005E-2</v>
      </c>
    </row>
    <row r="241" spans="3:9" ht="15.5" x14ac:dyDescent="0.35">
      <c r="C241" t="s">
        <v>238</v>
      </c>
      <c r="I241" s="6">
        <v>6.7299999999999999E-2</v>
      </c>
    </row>
    <row r="242" spans="3:9" ht="15.5" x14ac:dyDescent="0.35">
      <c r="C242" t="s">
        <v>239</v>
      </c>
      <c r="D242" s="6">
        <v>38.33</v>
      </c>
    </row>
    <row r="243" spans="3:9" ht="15.5" x14ac:dyDescent="0.35">
      <c r="C243" t="s">
        <v>240</v>
      </c>
      <c r="D243" s="6">
        <v>80.260000000000005</v>
      </c>
    </row>
    <row r="244" spans="3:9" ht="15.5" x14ac:dyDescent="0.35">
      <c r="C244" t="s">
        <v>241</v>
      </c>
      <c r="D244" s="6">
        <v>48.67</v>
      </c>
    </row>
    <row r="245" spans="3:9" ht="15.5" x14ac:dyDescent="0.35">
      <c r="C245" t="s">
        <v>242</v>
      </c>
      <c r="D245" s="6">
        <v>69.92</v>
      </c>
    </row>
    <row r="246" spans="3:9" ht="15.5" x14ac:dyDescent="0.35">
      <c r="C246" t="s">
        <v>243</v>
      </c>
      <c r="D246" s="6">
        <v>2.37</v>
      </c>
    </row>
    <row r="247" spans="3:9" ht="15.5" x14ac:dyDescent="0.35">
      <c r="C247" t="s">
        <v>244</v>
      </c>
      <c r="I247" s="6">
        <v>1.46</v>
      </c>
    </row>
    <row r="248" spans="3:9" ht="15.5" x14ac:dyDescent="0.35">
      <c r="C248" t="s">
        <v>245</v>
      </c>
      <c r="I248" s="6">
        <v>4.43</v>
      </c>
    </row>
    <row r="249" spans="3:9" ht="15.5" x14ac:dyDescent="0.35">
      <c r="C249" t="s">
        <v>42</v>
      </c>
      <c r="I249" s="5">
        <v>4971000000000</v>
      </c>
    </row>
    <row r="250" spans="3:9" ht="15.5" x14ac:dyDescent="0.35">
      <c r="C250" t="s">
        <v>246</v>
      </c>
      <c r="I250" s="5">
        <v>4617000000000</v>
      </c>
    </row>
    <row r="251" spans="3:9" ht="15.5" x14ac:dyDescent="0.35">
      <c r="C251" t="s">
        <v>247</v>
      </c>
      <c r="I251" s="5">
        <v>9470000000</v>
      </c>
    </row>
    <row r="252" spans="3:9" ht="15.5" x14ac:dyDescent="0.35">
      <c r="C252" t="s">
        <v>248</v>
      </c>
      <c r="I252" s="6">
        <v>7.7600000000000002E-2</v>
      </c>
    </row>
    <row r="253" spans="3:9" ht="15.5" x14ac:dyDescent="0.35">
      <c r="C253" t="s">
        <v>249</v>
      </c>
      <c r="D253" s="6">
        <v>0.21149999999999999</v>
      </c>
    </row>
    <row r="254" spans="3:9" ht="15.5" x14ac:dyDescent="0.35">
      <c r="C254" t="s">
        <v>250</v>
      </c>
      <c r="D254" s="6">
        <v>4.4199999999999996E-2</v>
      </c>
    </row>
    <row r="255" spans="3:9" ht="15.5" x14ac:dyDescent="0.35">
      <c r="C255" t="s">
        <v>251</v>
      </c>
      <c r="D255" s="6">
        <v>3.6900000000000002E-2</v>
      </c>
    </row>
    <row r="256" spans="3:9" ht="15.5" x14ac:dyDescent="0.35">
      <c r="C256" t="s">
        <v>252</v>
      </c>
      <c r="D256" s="6">
        <v>0.21489999999999998</v>
      </c>
    </row>
    <row r="257" spans="3:9" ht="15.5" x14ac:dyDescent="0.35">
      <c r="C257" t="s">
        <v>253</v>
      </c>
      <c r="D257" s="6">
        <v>0.24410000000000001</v>
      </c>
    </row>
    <row r="258" spans="3:9" ht="15.5" x14ac:dyDescent="0.35">
      <c r="C258" t="s">
        <v>254</v>
      </c>
      <c r="D258" s="6">
        <v>0.40139999999999998</v>
      </c>
    </row>
    <row r="259" spans="3:9" ht="15.5" x14ac:dyDescent="0.35">
      <c r="C259" t="s">
        <v>255</v>
      </c>
      <c r="I259" s="6">
        <v>7.5</v>
      </c>
    </row>
    <row r="260" spans="3:9" ht="15.5" x14ac:dyDescent="0.35">
      <c r="C260" t="s">
        <v>256</v>
      </c>
      <c r="I260" s="6">
        <v>7.5</v>
      </c>
    </row>
    <row r="261" spans="3:9" ht="15.5" x14ac:dyDescent="0.35">
      <c r="C261" t="s">
        <v>257</v>
      </c>
      <c r="I261" s="6">
        <v>0.18969999999999998</v>
      </c>
    </row>
    <row r="262" spans="3:9" ht="15.5" x14ac:dyDescent="0.35">
      <c r="C262" t="s">
        <v>258</v>
      </c>
      <c r="I262" s="6">
        <v>1.43E-2</v>
      </c>
    </row>
    <row r="263" spans="3:9" ht="15.5" x14ac:dyDescent="0.35">
      <c r="C263" t="s">
        <v>259</v>
      </c>
      <c r="I263" t="s">
        <v>260</v>
      </c>
    </row>
    <row r="264" spans="3:9" ht="15.5" x14ac:dyDescent="0.35">
      <c r="C264" t="s">
        <v>261</v>
      </c>
      <c r="I264" s="5">
        <v>6</v>
      </c>
    </row>
    <row r="265" spans="3:9" ht="15.5" x14ac:dyDescent="0.35">
      <c r="C265" t="s">
        <v>262</v>
      </c>
      <c r="I265" s="6">
        <v>0.4</v>
      </c>
    </row>
    <row r="266" spans="3:9" ht="15.5" x14ac:dyDescent="0.35">
      <c r="C266" t="s">
        <v>263</v>
      </c>
      <c r="I266" s="6">
        <v>0.77</v>
      </c>
    </row>
    <row r="267" spans="3:9" ht="15.5" x14ac:dyDescent="0.35">
      <c r="C267" t="s">
        <v>264</v>
      </c>
      <c r="I267" s="6">
        <v>0.6</v>
      </c>
    </row>
    <row r="268" spans="3:9" ht="15.5" x14ac:dyDescent="0.35">
      <c r="C268" t="s">
        <v>265</v>
      </c>
      <c r="I268" s="6">
        <v>0.56000000000000005</v>
      </c>
    </row>
    <row r="269" spans="3:9" ht="15.5" x14ac:dyDescent="0.35">
      <c r="C269" t="s">
        <v>266</v>
      </c>
      <c r="I269" s="6">
        <v>0.8</v>
      </c>
    </row>
    <row r="270" spans="3:9" ht="15.5" x14ac:dyDescent="0.35">
      <c r="C270" t="s">
        <v>267</v>
      </c>
      <c r="I270" s="6">
        <v>0.68</v>
      </c>
    </row>
    <row r="271" spans="3:9" ht="15.5" x14ac:dyDescent="0.35">
      <c r="C271" t="s">
        <v>268</v>
      </c>
      <c r="I271" s="6">
        <v>0.48</v>
      </c>
    </row>
    <row r="272" spans="3:9" ht="15.5" x14ac:dyDescent="0.35">
      <c r="C272" t="s">
        <v>269</v>
      </c>
      <c r="I272" s="5">
        <v>12248000000000</v>
      </c>
    </row>
    <row r="273" spans="3:9" ht="15.5" x14ac:dyDescent="0.35">
      <c r="C273" t="s">
        <v>270</v>
      </c>
      <c r="I273" s="5">
        <v>2499000000000</v>
      </c>
    </row>
    <row r="274" spans="3:9" ht="15.5" x14ac:dyDescent="0.35">
      <c r="C274" t="s">
        <v>271</v>
      </c>
      <c r="I274" s="5">
        <v>867000000000</v>
      </c>
    </row>
    <row r="275" spans="3:9" ht="15.5" x14ac:dyDescent="0.35">
      <c r="C275" t="s">
        <v>272</v>
      </c>
      <c r="I275" s="5">
        <v>483000000000</v>
      </c>
    </row>
    <row r="276" spans="3:9" ht="15.5" x14ac:dyDescent="0.35">
      <c r="C276" t="s">
        <v>273</v>
      </c>
      <c r="D276" s="5">
        <v>611000000000</v>
      </c>
    </row>
    <row r="277" spans="3:9" ht="15.5" x14ac:dyDescent="0.35">
      <c r="C277" t="s">
        <v>274</v>
      </c>
      <c r="D277" s="5">
        <v>8474000000000</v>
      </c>
    </row>
    <row r="278" spans="3:9" ht="15.5" x14ac:dyDescent="0.35">
      <c r="C278" t="s">
        <v>275</v>
      </c>
      <c r="D278" s="5">
        <v>1777000000000</v>
      </c>
    </row>
    <row r="279" spans="3:9" ht="15.5" x14ac:dyDescent="0.35">
      <c r="C279" t="s">
        <v>183</v>
      </c>
      <c r="D279" s="5">
        <v>3527000000000</v>
      </c>
    </row>
    <row r="280" spans="3:9" ht="15.5" x14ac:dyDescent="0.35">
      <c r="C280" t="s">
        <v>182</v>
      </c>
      <c r="I280" s="5">
        <v>6661000000000</v>
      </c>
    </row>
    <row r="281" spans="3:9" ht="15.5" x14ac:dyDescent="0.35">
      <c r="C281" t="s">
        <v>181</v>
      </c>
      <c r="D281" s="5">
        <v>220000000000</v>
      </c>
    </row>
    <row r="282" spans="3:9" ht="15.5" x14ac:dyDescent="0.35">
      <c r="C282" t="s">
        <v>24</v>
      </c>
      <c r="D282" s="5">
        <v>220000000000</v>
      </c>
    </row>
    <row r="283" spans="3:9" ht="15.5" x14ac:dyDescent="0.35">
      <c r="C283" t="s">
        <v>21</v>
      </c>
      <c r="D283" s="5">
        <v>-390000000000</v>
      </c>
    </row>
    <row r="284" spans="3:9" ht="15.5" x14ac:dyDescent="0.35">
      <c r="C284" t="s">
        <v>276</v>
      </c>
      <c r="I284" s="5">
        <v>6697000000000</v>
      </c>
    </row>
    <row r="285" spans="3:9" ht="15.5" x14ac:dyDescent="0.35">
      <c r="C285" t="s">
        <v>277</v>
      </c>
      <c r="I285" s="5">
        <v>380000000000</v>
      </c>
    </row>
    <row r="286" spans="3:9" ht="15.5" x14ac:dyDescent="0.35">
      <c r="C286" t="s">
        <v>278</v>
      </c>
      <c r="I286" s="5">
        <v>-241000000000</v>
      </c>
    </row>
    <row r="287" spans="3:9" ht="15.5" x14ac:dyDescent="0.35">
      <c r="C287" t="s">
        <v>279</v>
      </c>
      <c r="I287" s="5">
        <v>-74000000000</v>
      </c>
    </row>
    <row r="288" spans="3:9" ht="15.5" x14ac:dyDescent="0.35">
      <c r="C288" t="s">
        <v>280</v>
      </c>
      <c r="I288" s="5">
        <v>-442000000000</v>
      </c>
    </row>
    <row r="289" spans="3:9" ht="15.5" x14ac:dyDescent="0.35">
      <c r="C289" t="s">
        <v>281</v>
      </c>
      <c r="I289" s="5">
        <v>-61000000000</v>
      </c>
    </row>
  </sheetData>
  <pageMargins left="0.7" right="0.7" top="0.75" bottom="0.75" header="0.3" footer="0.3"/>
  <ignoredErrors>
    <ignoredError sqref="A1:O2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282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283</v>
      </c>
      <c r="D2" s="2" vm="7">
        <f ca="1">IFERROR(_xlfn.STOCKHISTORY("XIDX:" &amp; $C$1, D3, , 0, 0, 1), "Libur")</f>
        <v>28</v>
      </c>
      <c r="E2" s="2" vm="8">
        <f ca="1">IFERROR(_xlfn.STOCKHISTORY("XIDX:" &amp; $C$1, E3, , 0, 0, 1), "Libur")</f>
        <v>29</v>
      </c>
      <c r="H2" s="2" vm="8">
        <f ca="1">IFERROR(INDEX(D2:G2,COUNT(D2:G2)),"")</f>
        <v>29</v>
      </c>
      <c r="I2" s="2" vm="9">
        <f t="shared" ref="I2:O2" ca="1" si="0">IFERROR(_xlfn.STOCKHISTORY("XIDX:" &amp; $C$1, I1, , 0, 0, 1), "Libur")</f>
        <v>44</v>
      </c>
      <c r="J2" s="2" vm="10">
        <f t="shared" ca="1" si="0"/>
        <v>12</v>
      </c>
      <c r="K2" s="2" vm="11">
        <f t="shared" ca="1" si="0"/>
        <v>50</v>
      </c>
      <c r="L2" s="2" vm="11">
        <f t="shared" ca="1" si="0"/>
        <v>50</v>
      </c>
      <c r="M2" s="2" vm="12">
        <f t="shared" ca="1" si="0"/>
        <v>64</v>
      </c>
      <c r="N2" s="2" vm="13">
        <f t="shared" ca="1" si="0"/>
        <v>123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125370068152</v>
      </c>
      <c r="E4" s="2">
        <f>IFERROR(INDEX(E51:E500,MATCH($C$4,$C$51:$C$500,0)),"")</f>
        <v>123652545918</v>
      </c>
      <c r="H4" s="2">
        <f>IFERROR(SUM(D4:G4)*(4/MAX(1,COUNT(D4:G4))),"")</f>
        <v>498045228140</v>
      </c>
      <c r="I4" s="2">
        <f t="shared" ref="I4:O4" si="1">IFERROR(INDEX(I51:I500,MATCH($C$4,$C$51:$C$500,0)),"")</f>
        <v>376840491997</v>
      </c>
      <c r="J4" s="2">
        <f t="shared" si="1"/>
        <v>280301443290</v>
      </c>
      <c r="K4" s="2">
        <f t="shared" si="1"/>
        <v>193097121715</v>
      </c>
      <c r="L4" s="2">
        <f t="shared" si="1"/>
        <v>119023798846</v>
      </c>
      <c r="M4" s="2">
        <f t="shared" si="1"/>
        <v>118252970540</v>
      </c>
      <c r="N4" s="2">
        <f t="shared" si="1"/>
        <v>95955756721</v>
      </c>
      <c r="O4" s="2">
        <f t="shared" si="1"/>
        <v>88464453282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6319853490</v>
      </c>
      <c r="E5" s="2">
        <f>IFERROR(INDEX(E51:E500,MATCH($C$5,$C$51:$C$500,0)),"")</f>
        <v>4298252254</v>
      </c>
      <c r="H5" s="2">
        <f>IFERROR(SUM(D5:G5)*(4/MAX(1,COUNT(D5:G5))),"")</f>
        <v>21236211488</v>
      </c>
      <c r="I5" s="2">
        <f t="shared" ref="I5:O5" si="2">IFERROR(INDEX(I51:I500,MATCH($C$5,$C$51:$C$500,0)),"")</f>
        <v>5933124111</v>
      </c>
      <c r="J5" s="2">
        <f t="shared" si="2"/>
        <v>5787015440</v>
      </c>
      <c r="K5" s="2">
        <f t="shared" si="2"/>
        <v>4207291591</v>
      </c>
      <c r="L5" s="2">
        <f t="shared" si="2"/>
        <v>6187976481</v>
      </c>
      <c r="M5" s="2">
        <f t="shared" si="2"/>
        <v>8224871730</v>
      </c>
      <c r="N5" s="2">
        <f t="shared" si="2"/>
        <v>6762148618</v>
      </c>
      <c r="O5" s="2">
        <f t="shared" si="2"/>
        <v>5059673464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520571541905</v>
      </c>
      <c r="E6" s="2">
        <f>IFERROR(INDEX(E51:E500,MATCH($C$6,$C$51:$C$500,0)),"")</f>
        <v>514251688415</v>
      </c>
      <c r="H6" s="2">
        <f>IFERROR(INDEX(D6:G6,COUNT(D6:G6)),"")</f>
        <v>514251688415</v>
      </c>
      <c r="I6" s="2">
        <f t="shared" ref="I6:O6" si="3">IFERROR(INDEX(I51:I500,MATCH($C$6,$C$51:$C$500,0)),"")</f>
        <v>509953436160</v>
      </c>
      <c r="J6" s="2">
        <f t="shared" si="3"/>
        <v>504020312049</v>
      </c>
      <c r="K6" s="2">
        <f t="shared" si="3"/>
        <v>498233296609</v>
      </c>
      <c r="L6" s="2">
        <f t="shared" si="3"/>
        <v>468087294204</v>
      </c>
      <c r="M6" s="2">
        <f t="shared" si="3"/>
        <v>441288075179</v>
      </c>
      <c r="N6" s="2">
        <f t="shared" si="3"/>
        <v>411179298485</v>
      </c>
      <c r="O6" s="2">
        <f t="shared" si="3"/>
        <v>181505840256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6.3</v>
      </c>
      <c r="E7" s="3">
        <f>IFERROR(INDEX(E51:E500,MATCH($C$7,$C$51:$C$500,0))/1000000000,"")</f>
        <v>6.3</v>
      </c>
      <c r="H7" s="3">
        <f>IFERROR(INDEX(D7:G7,COUNT(D7:G7)),"")</f>
        <v>6.3</v>
      </c>
      <c r="I7" s="3">
        <f t="shared" ref="I7:O7" si="4">IFERROR(INDEX(I51:I500,MATCH($C$7,$C$51:$C$500,0))/1000000000,"")</f>
        <v>6.3</v>
      </c>
      <c r="J7" s="3">
        <f t="shared" si="4"/>
        <v>6.3</v>
      </c>
      <c r="K7" s="3">
        <f t="shared" si="4"/>
        <v>6.3</v>
      </c>
      <c r="L7" s="3">
        <f t="shared" si="4"/>
        <v>6.06</v>
      </c>
      <c r="M7" s="3">
        <f t="shared" si="4"/>
        <v>5.86</v>
      </c>
      <c r="N7" s="3">
        <f t="shared" si="4"/>
        <v>5.66</v>
      </c>
      <c r="O7" s="3">
        <f t="shared" si="4"/>
        <v>3.5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-14000000000</v>
      </c>
      <c r="E8" s="2">
        <f>IFERROR(INDEX(E51:E500,MATCH("Free cash flow (Quarter)",$C$51:$C$500,0)),"")</f>
        <v>-13000000000</v>
      </c>
      <c r="H8" s="2">
        <f>IFERROR(INDEX(D8:G8,COUNT(D8:G8)),"")</f>
        <v>-13000000000</v>
      </c>
      <c r="I8" s="2">
        <f t="shared" ref="I8:O8" si="5">IFERROR(INDEX(I51:I500,MATCH($C$8,$C$51:$C$500,0)),"")</f>
        <v>-1000000000</v>
      </c>
      <c r="J8" s="2">
        <f t="shared" si="5"/>
        <v>-30000000000</v>
      </c>
      <c r="K8" s="2">
        <f t="shared" si="5"/>
        <v>-48000000000</v>
      </c>
      <c r="L8" s="2">
        <f t="shared" si="5"/>
        <v>-44000000000</v>
      </c>
      <c r="M8" s="2">
        <f t="shared" si="5"/>
        <v>-34000000000</v>
      </c>
      <c r="N8" s="2">
        <f t="shared" si="5"/>
        <v>-53000000000</v>
      </c>
      <c r="O8" s="2">
        <f t="shared" si="5"/>
        <v>-62000000000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-2.19</v>
      </c>
      <c r="E9" s="3">
        <f>IFERROR(INDEX(E51:E500,MATCH("Free cash flow per share (Quarter)",$C$51:$C$500,0)),"")</f>
        <v>-2.11</v>
      </c>
      <c r="H9" s="3">
        <f>IFERROR(INDEX(D9:G9,COUNT(D9:G9)),"")</f>
        <v>-2.11</v>
      </c>
      <c r="I9" s="3">
        <f t="shared" ref="I9:O9" si="6">IFERROR(INDEX(I51:I500,MATCH($C$9,$C$51:$C$500,0)),"")</f>
        <v>-0.11</v>
      </c>
      <c r="J9" s="3">
        <f t="shared" si="6"/>
        <v>-4.71</v>
      </c>
      <c r="K9" s="3">
        <f t="shared" si="6"/>
        <v>-7.58</v>
      </c>
      <c r="L9" s="3">
        <f t="shared" si="6"/>
        <v>-7.21</v>
      </c>
      <c r="M9" s="3">
        <f t="shared" si="6"/>
        <v>-5.87</v>
      </c>
      <c r="N9" s="3">
        <f t="shared" si="6"/>
        <v>-9.39</v>
      </c>
      <c r="O9" s="3">
        <f t="shared" si="6"/>
        <v>-17.71</v>
      </c>
    </row>
    <row r="10" spans="1:15" ht="15.5" x14ac:dyDescent="0.35">
      <c r="C10" t="s">
        <v>18</v>
      </c>
      <c r="D10" s="3">
        <f ca="1">IFERROR(IF(D9=0,"",D2/D9),"")</f>
        <v>-12.785388127853881</v>
      </c>
      <c r="E10" s="3">
        <f ca="1">IFERROR(IF(E9=0,"",E2/E9),"")</f>
        <v>-13.744075829383887</v>
      </c>
      <c r="I10" s="3">
        <f t="shared" ref="I10:O10" ca="1" si="7">IFERROR(IF(I9=0,"",I2/I9),"")</f>
        <v>-400</v>
      </c>
      <c r="J10" s="3">
        <f t="shared" ca="1" si="7"/>
        <v>-2.5477707006369426</v>
      </c>
      <c r="K10" s="3">
        <f t="shared" ca="1" si="7"/>
        <v>-6.5963060686015833</v>
      </c>
      <c r="L10" s="3">
        <f t="shared" ca="1" si="7"/>
        <v>-6.934812760055479</v>
      </c>
      <c r="M10" s="3">
        <f t="shared" ca="1" si="7"/>
        <v>-10.90289608177172</v>
      </c>
      <c r="N10" s="3">
        <f t="shared" ca="1" si="7"/>
        <v>-13.099041533546325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3131419871</v>
      </c>
      <c r="E11" s="2">
        <f>IFERROR(INDEX(E51:E500,MATCH($C$11,$C$51:$C$500,0)),"")</f>
        <v>7926167631</v>
      </c>
      <c r="H11" s="2">
        <f>IFERROR(INDEX(D11:G11,COUNT(D11:G11)),"")</f>
        <v>7926167631</v>
      </c>
      <c r="I11" s="2">
        <f t="shared" ref="I11:O11" si="8">IFERROR(INDEX(I51:I500,MATCH($C$11,$C$51:$C$500,0)),"")</f>
        <v>21812429796</v>
      </c>
      <c r="J11" s="2">
        <f t="shared" si="8"/>
        <v>3717267968</v>
      </c>
      <c r="K11" s="2">
        <f t="shared" si="8"/>
        <v>4104186666</v>
      </c>
      <c r="L11" s="2">
        <f t="shared" si="8"/>
        <v>14314219188</v>
      </c>
      <c r="M11" s="2">
        <f t="shared" si="8"/>
        <v>5095557635</v>
      </c>
      <c r="N11" s="2">
        <f t="shared" si="8"/>
        <v>27409758127</v>
      </c>
      <c r="O11" s="2">
        <f t="shared" si="8"/>
        <v>12941197964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134000000000</v>
      </c>
      <c r="E12" s="2">
        <f>IFERROR(INDEX(E51:E500,MATCH("Net Debt (Quarter)",$C$51:$C$500,0)),"")</f>
        <v>120000000000</v>
      </c>
      <c r="H12" s="2">
        <f>IFERROR(INDEX(D12:G12,COUNT(D12:G12)),"")</f>
        <v>120000000000</v>
      </c>
      <c r="I12" s="2">
        <f t="shared" ref="I12:O12" si="9">IFERROR(INDEX(I51:I500,MATCH($C$12,$C$51:$C$500,0)),"")</f>
        <v>107000000000</v>
      </c>
      <c r="J12" s="2">
        <f t="shared" si="9"/>
        <v>107000000000</v>
      </c>
      <c r="K12" s="2">
        <f t="shared" si="9"/>
        <v>77000000000</v>
      </c>
      <c r="L12" s="2">
        <f t="shared" si="9"/>
        <v>55000000000</v>
      </c>
      <c r="M12" s="2">
        <f t="shared" si="9"/>
        <v>32000000000</v>
      </c>
      <c r="N12" s="2">
        <f t="shared" si="9"/>
        <v>9000000000</v>
      </c>
      <c r="O12" s="2">
        <f t="shared" si="9"/>
        <v>25000000000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137000000000</v>
      </c>
      <c r="E13" s="2">
        <f>IFERROR(INDEX(E51:E500,MATCH("Total Debt (Quarter)",$C$51:$C$500,0)),"")</f>
        <v>128000000000</v>
      </c>
      <c r="H13" s="2">
        <f>IFERROR(INDEX(D13:G13,COUNT(D13:G13)),"")</f>
        <v>128000000000</v>
      </c>
      <c r="I13" s="2">
        <f t="shared" ref="I13:O13" si="10">IFERROR(INDEX(I51:I500,MATCH($C$13,$C$51:$C$500,0)),"")</f>
        <v>129000000000</v>
      </c>
      <c r="J13" s="2">
        <f t="shared" si="10"/>
        <v>110000000000</v>
      </c>
      <c r="K13" s="2">
        <f t="shared" si="10"/>
        <v>81000000000</v>
      </c>
      <c r="L13" s="2">
        <f t="shared" si="10"/>
        <v>69000000000</v>
      </c>
      <c r="M13" s="2">
        <f t="shared" si="10"/>
        <v>37000000000</v>
      </c>
      <c r="N13" s="2">
        <f t="shared" si="10"/>
        <v>36000000000</v>
      </c>
      <c r="O13" s="2">
        <f t="shared" si="10"/>
        <v>37000000000</v>
      </c>
    </row>
    <row r="14" spans="1:15" ht="15.5" x14ac:dyDescent="0.35">
      <c r="C14" t="s">
        <v>27</v>
      </c>
      <c r="D14" s="2">
        <f>IFERROR(INDEX(D51:D500,MATCH($C$14,$C$51:$C$500,0)),"")</f>
        <v>-3525412692</v>
      </c>
      <c r="E14" s="2">
        <f>IFERROR(INDEX(E51:E500,MATCH($C$14,$C$51:$C$500,0)),"")</f>
        <v>-3770075324</v>
      </c>
      <c r="H14" s="2">
        <f>IFERROR(SUM(D14:G14)*(4/MAX(1,COUNT(D14:G14))),"")</f>
        <v>-14590976032</v>
      </c>
      <c r="I14" s="2">
        <f t="shared" ref="I14:O14" si="11">IFERROR(INDEX(I51:I500,MATCH($C$14,$C$51:$C$500,0)),"")</f>
        <v>-17535416920</v>
      </c>
      <c r="J14" s="2">
        <f t="shared" si="11"/>
        <v>-17645453703</v>
      </c>
      <c r="K14" s="2">
        <f t="shared" si="11"/>
        <v>-9254222828</v>
      </c>
      <c r="L14" s="2">
        <f t="shared" si="11"/>
        <v>-6706188591</v>
      </c>
      <c r="M14" s="2">
        <f t="shared" si="11"/>
        <v>-5626191443</v>
      </c>
      <c r="N14" s="2">
        <f t="shared" si="11"/>
        <v>-4914600188</v>
      </c>
      <c r="O14" s="2">
        <f t="shared" si="11"/>
        <v>-4935658789</v>
      </c>
    </row>
    <row r="15" spans="1:15" ht="15.5" x14ac:dyDescent="0.35">
      <c r="C15" t="s">
        <v>28</v>
      </c>
      <c r="D15" s="2">
        <f>IFERROR(INDEX(D51:D500,MATCH($C$15,$C$51:$C$500,0)),"")</f>
        <v>-1501221425</v>
      </c>
      <c r="E15" s="2">
        <f>IFERROR(INDEX(E51:E500,MATCH($C$15,$C$51:$C$500,0)),"")</f>
        <v>-1033827691</v>
      </c>
      <c r="H15" s="2">
        <f>IFERROR(SUM(D15:G15)*(4/MAX(1,COUNT(D15:G15))),"")</f>
        <v>-5070098232</v>
      </c>
      <c r="I15" s="2">
        <f t="shared" ref="I15:O15" si="12">IFERROR(INDEX(I51:I500,MATCH($C$15,$C$51:$C$500,0)),"")</f>
        <v>-1372351541</v>
      </c>
      <c r="J15" s="2">
        <f t="shared" si="12"/>
        <v>-1349639682</v>
      </c>
      <c r="K15" s="2">
        <f t="shared" si="12"/>
        <v>-1137053306</v>
      </c>
      <c r="L15" s="2">
        <f t="shared" si="12"/>
        <v>-1547105029</v>
      </c>
      <c r="M15" s="2">
        <f t="shared" si="12"/>
        <v>-2047300879</v>
      </c>
      <c r="N15" s="2">
        <f t="shared" si="12"/>
        <v>-2051622747</v>
      </c>
      <c r="O15" s="2">
        <f t="shared" si="12"/>
        <v>-1682599998</v>
      </c>
    </row>
    <row r="16" spans="1:15" ht="15.5" x14ac:dyDescent="0.35">
      <c r="C16" t="s">
        <v>29</v>
      </c>
      <c r="D16" s="2">
        <f>IFERROR(INDEX(D51:D500,MATCH($C$16,$C$51:$C$500,0)),"")</f>
        <v>7821074915</v>
      </c>
      <c r="E16" s="2">
        <f>IFERROR(INDEX(E51:E500,MATCH($C$16,$C$51:$C$500,0)),"")</f>
        <v>5332079945</v>
      </c>
      <c r="H16" s="2">
        <f>IFERROR(SUM(D16:G16)*(4/MAX(1,COUNT(D16:G16))),"")</f>
        <v>26306309720</v>
      </c>
      <c r="I16" s="2">
        <f t="shared" ref="I16:O16" si="13">IFERROR(INDEX(I51:I500,MATCH($C$16,$C$51:$C$500,0)),"")</f>
        <v>7244482572</v>
      </c>
      <c r="J16" s="2">
        <f t="shared" si="13"/>
        <v>7099753118</v>
      </c>
      <c r="K16" s="2">
        <f t="shared" si="13"/>
        <v>5335945026</v>
      </c>
      <c r="L16" s="2">
        <f t="shared" si="13"/>
        <v>7694817634</v>
      </c>
      <c r="M16" s="2">
        <f t="shared" si="13"/>
        <v>10276763955</v>
      </c>
      <c r="N16" s="2">
        <f t="shared" si="13"/>
        <v>8820208150</v>
      </c>
      <c r="O16" s="2">
        <f t="shared" si="13"/>
        <v>6746589533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176400000000</v>
      </c>
      <c r="E20" s="2">
        <f ca="1">IFERROR(E21*E2,"")</f>
        <v>182700000000</v>
      </c>
      <c r="H20" s="2">
        <f t="shared" ref="H20:O20" ca="1" si="14">IFERROR(H21*H2,"")</f>
        <v>182700000000</v>
      </c>
      <c r="I20" s="2">
        <f t="shared" ca="1" si="14"/>
        <v>277200000000</v>
      </c>
      <c r="J20" s="2">
        <f t="shared" ca="1" si="14"/>
        <v>75600000000</v>
      </c>
      <c r="K20" s="2">
        <f t="shared" ca="1" si="14"/>
        <v>315000000000</v>
      </c>
      <c r="L20" s="2">
        <f t="shared" ca="1" si="14"/>
        <v>303000000000</v>
      </c>
      <c r="M20" s="2">
        <f t="shared" ca="1" si="14"/>
        <v>375040000000</v>
      </c>
      <c r="N20" s="2">
        <f t="shared" ca="1" si="14"/>
        <v>696180000000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6300000000</v>
      </c>
      <c r="E21" s="2">
        <f>IFERROR(INDEX(E51:E500,MATCH($C$7,$C$51:$C$500,0)),"")</f>
        <v>6300000000</v>
      </c>
      <c r="H21" s="2">
        <f>IFERROR(INDEX(D21:G21,COUNT(D21:G21)),"")</f>
        <v>6300000000</v>
      </c>
      <c r="I21" s="2">
        <f t="shared" ref="I21:O21" si="15">IFERROR(INDEX(I51:I500,MATCH($C$7,$C$51:$C$500,0)),"")</f>
        <v>6300000000</v>
      </c>
      <c r="J21" s="2">
        <f t="shared" si="15"/>
        <v>6300000000</v>
      </c>
      <c r="K21" s="2">
        <f t="shared" si="15"/>
        <v>6300000000</v>
      </c>
      <c r="L21" s="2">
        <f t="shared" si="15"/>
        <v>6060000000</v>
      </c>
      <c r="M21" s="2">
        <f t="shared" si="15"/>
        <v>5860000000</v>
      </c>
      <c r="N21" s="2">
        <f t="shared" si="15"/>
        <v>5660000000</v>
      </c>
      <c r="O21" s="2">
        <f t="shared" si="15"/>
        <v>3500000000</v>
      </c>
    </row>
    <row r="23" spans="1:15" ht="15.5" x14ac:dyDescent="0.35">
      <c r="B23" t="s">
        <v>43</v>
      </c>
      <c r="C23" t="s">
        <v>44</v>
      </c>
      <c r="D23" s="3">
        <f>IFERROR(D5/D6*100,"")</f>
        <v>1.2140220855855623</v>
      </c>
      <c r="E23" s="3">
        <f>IFERROR(E5/E6*100,"")</f>
        <v>0.83582657107998048</v>
      </c>
      <c r="H23" s="3">
        <f t="shared" ref="H23:O23" si="16">IFERROR(H5/H6*100,"")</f>
        <v>4.1295365608721974</v>
      </c>
      <c r="I23" s="3">
        <f t="shared" si="16"/>
        <v>1.1634638949934357</v>
      </c>
      <c r="J23" s="3">
        <f t="shared" si="16"/>
        <v>1.1481710759778658</v>
      </c>
      <c r="K23" s="3">
        <f t="shared" si="16"/>
        <v>0.84444207555677853</v>
      </c>
      <c r="L23" s="3">
        <f t="shared" si="16"/>
        <v>1.3219706148022852</v>
      </c>
      <c r="M23" s="3">
        <f t="shared" si="16"/>
        <v>1.8638327642694037</v>
      </c>
      <c r="N23" s="3">
        <f t="shared" si="16"/>
        <v>1.6445741901198088</v>
      </c>
      <c r="O23" s="3">
        <f t="shared" si="16"/>
        <v>2.7876091793320374</v>
      </c>
    </row>
    <row r="24" spans="1:15" ht="15.5" x14ac:dyDescent="0.35">
      <c r="C24" t="s">
        <v>45</v>
      </c>
      <c r="D24" s="4">
        <f>IFERROR(_xlfn.RRI(5,I23,D23),"")</f>
        <v>8.5437337275564573E-3</v>
      </c>
      <c r="E24" s="4">
        <f>IFERROR(_xlfn.RRI(5,J23,E23),"")</f>
        <v>-6.1526715182853797E-2</v>
      </c>
      <c r="H24" s="4">
        <f t="shared" ref="H24:O24" si="17">IFERROR(_xlfn.RRI(5,M23,H23),"")</f>
        <v>0.17246226665463293</v>
      </c>
      <c r="I24" s="4">
        <f t="shared" si="17"/>
        <v>-6.6874864579852367E-2</v>
      </c>
      <c r="J24" s="4">
        <f t="shared" si="17"/>
        <v>-0.16255760451776036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1</v>
      </c>
      <c r="E25" s="3">
        <f>IFERROR(INDEX(E51:E500,MATCH($A$25,$C$51:$C$500,0)),"")</f>
        <v>0.68</v>
      </c>
      <c r="H25" s="3">
        <f>IFERROR(INDEX(D25:G25,COUNT(D25:G25)),"")</f>
        <v>0.68</v>
      </c>
      <c r="I25" s="3">
        <f t="shared" ref="I25:O25" si="18">IFERROR(INDEX(I51:I500,MATCH($C$25,$C$51:$C$500,0)),"")</f>
        <v>0.93</v>
      </c>
      <c r="J25" s="3">
        <f t="shared" si="18"/>
        <v>0.91</v>
      </c>
      <c r="K25" s="3">
        <f t="shared" si="18"/>
        <v>0.67</v>
      </c>
      <c r="L25" s="3">
        <f t="shared" si="18"/>
        <v>1.01</v>
      </c>
      <c r="M25" s="3">
        <f t="shared" si="18"/>
        <v>1.4</v>
      </c>
      <c r="N25" s="3">
        <f t="shared" si="18"/>
        <v>1.2</v>
      </c>
      <c r="O25" s="3">
        <f t="shared" si="18"/>
        <v>1.45</v>
      </c>
    </row>
    <row r="26" spans="1:15" ht="15.5" x14ac:dyDescent="0.35">
      <c r="C26" t="s">
        <v>48</v>
      </c>
      <c r="D26" s="4">
        <f>IFERROR(_xlfn.RRI(5,I25,D25),"")</f>
        <v>1.4619980122523524E-2</v>
      </c>
      <c r="E26" s="4">
        <f>IFERROR(_xlfn.RRI(5,J25,E25),"")</f>
        <v>-5.6605143531243907E-2</v>
      </c>
      <c r="H26" s="4">
        <f t="shared" ref="H26:O26" si="19">IFERROR(_xlfn.RRI(5,M25,H25),"")</f>
        <v>-0.13448185816888958</v>
      </c>
      <c r="I26" s="4">
        <f t="shared" si="19"/>
        <v>-4.9700850671013486E-2</v>
      </c>
      <c r="J26" s="4">
        <f t="shared" si="19"/>
        <v>-8.8965805391018282E-2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19.900010817777776</v>
      </c>
      <c r="E27" s="3">
        <f>IFERROR(E4/E21,"")</f>
        <v>19.627388240952381</v>
      </c>
      <c r="H27" s="3">
        <f t="shared" ref="H27:O27" si="20">IFERROR(H4/H21,"")</f>
        <v>79.054798117460322</v>
      </c>
      <c r="I27" s="3">
        <f t="shared" si="20"/>
        <v>59.81595111063492</v>
      </c>
      <c r="J27" s="3">
        <f t="shared" si="20"/>
        <v>44.492292585714289</v>
      </c>
      <c r="K27" s="3">
        <f t="shared" si="20"/>
        <v>30.650336780158732</v>
      </c>
      <c r="L27" s="3">
        <f t="shared" si="20"/>
        <v>19.640890898679867</v>
      </c>
      <c r="M27" s="3">
        <f t="shared" si="20"/>
        <v>20.179687805460752</v>
      </c>
      <c r="N27" s="3">
        <f t="shared" si="20"/>
        <v>16.953313908303887</v>
      </c>
      <c r="O27" s="3">
        <f t="shared" si="20"/>
        <v>25.275558080571429</v>
      </c>
    </row>
    <row r="28" spans="1:15" ht="15.5" x14ac:dyDescent="0.35">
      <c r="C28" t="s">
        <v>50</v>
      </c>
      <c r="D28" s="4">
        <f>IFERROR(_xlfn.RRI(5,I27,D27),"")</f>
        <v>-0.19756980983156025</v>
      </c>
      <c r="E28" s="4">
        <f>IFERROR(_xlfn.RRI(5,J27,E27),"")</f>
        <v>-0.15098464322135385</v>
      </c>
      <c r="H28" s="4">
        <f t="shared" ref="H28:O28" si="21">IFERROR(_xlfn.RRI(5,M27,H27),"")</f>
        <v>0.31402236826421759</v>
      </c>
      <c r="I28" s="4">
        <f t="shared" si="21"/>
        <v>0.28680423587546766</v>
      </c>
      <c r="J28" s="4">
        <f t="shared" si="21"/>
        <v>0.11973900373320623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-0.26881720430107525</v>
      </c>
      <c r="I29" s="4">
        <f t="shared" si="22"/>
        <v>2.1978021978021997E-2</v>
      </c>
      <c r="J29" s="4">
        <f t="shared" si="22"/>
        <v>0.35820895522388058</v>
      </c>
      <c r="K29" s="4">
        <f t="shared" si="22"/>
        <v>-0.3366336633663366</v>
      </c>
      <c r="L29" s="4">
        <f t="shared" si="22"/>
        <v>-0.27857142857142853</v>
      </c>
      <c r="M29" s="4">
        <f t="shared" si="22"/>
        <v>0.16666666666666663</v>
      </c>
      <c r="N29" s="4">
        <f t="shared" si="22"/>
        <v>-0.17241379310344829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0.32163405662883204</v>
      </c>
      <c r="I30" s="4">
        <f t="shared" si="23"/>
        <v>0.34441152915192313</v>
      </c>
      <c r="J30" s="4">
        <f t="shared" si="23"/>
        <v>0.45160860400450947</v>
      </c>
      <c r="K30" s="4">
        <f t="shared" si="23"/>
        <v>0.56053699082554587</v>
      </c>
      <c r="L30" s="4">
        <f t="shared" si="23"/>
        <v>-2.6699962456063507E-2</v>
      </c>
      <c r="M30" s="4">
        <f t="shared" si="23"/>
        <v>0.19030933507203909</v>
      </c>
      <c r="N30" s="4">
        <f t="shared" si="23"/>
        <v>-0.32926055067660814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82.61</v>
      </c>
      <c r="E32" s="3">
        <f>IFERROR(INDEX(E51:E500,MATCH($A$32,$C$51:$C$500,0)),"")</f>
        <v>81.599999999999994</v>
      </c>
      <c r="H32" s="3">
        <f>IFERROR(INDEX(D32:G32,COUNT(D32:G32)),"")</f>
        <v>81.599999999999994</v>
      </c>
      <c r="I32" s="3">
        <f t="shared" ref="I32:O32" si="24">IFERROR(INDEX(I51:I500,MATCH($C$32,$C$51:$C$500,0)),"")</f>
        <v>80.92</v>
      </c>
      <c r="J32" s="3">
        <f t="shared" si="24"/>
        <v>79.98</v>
      </c>
      <c r="K32" s="3">
        <f t="shared" si="24"/>
        <v>79.06</v>
      </c>
      <c r="L32" s="3">
        <f t="shared" si="24"/>
        <v>77.28</v>
      </c>
      <c r="M32" s="3">
        <f t="shared" si="24"/>
        <v>75.27</v>
      </c>
      <c r="N32" s="3">
        <f t="shared" si="24"/>
        <v>72.69</v>
      </c>
      <c r="O32" s="3">
        <f t="shared" si="24"/>
        <v>51.84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0.35</v>
      </c>
      <c r="E33" s="3">
        <f>IFERROR(INDEX(E51:E500,MATCH($A$33,$C$51:$C$500,0)),"")</f>
        <v>0.36</v>
      </c>
      <c r="H33" s="3">
        <f>IFERROR(INDEX(D33:G33,COUNT(D33:G33)),"")</f>
        <v>0.36</v>
      </c>
      <c r="I33" s="3">
        <f t="shared" ref="I33:O33" si="25">IFERROR(INDEX(I51:I500,MATCH($C$33,$C$51:$C$500,0)),"")</f>
        <v>0.54</v>
      </c>
      <c r="J33" s="3">
        <f t="shared" si="25"/>
        <v>0.15</v>
      </c>
      <c r="K33" s="3">
        <f t="shared" si="25"/>
        <v>0.63</v>
      </c>
      <c r="L33" s="3">
        <f t="shared" si="25"/>
        <v>0.65</v>
      </c>
      <c r="M33" s="3">
        <f t="shared" si="25"/>
        <v>0.85</v>
      </c>
      <c r="N33" s="3">
        <f t="shared" si="25"/>
        <v>1.69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29</v>
      </c>
      <c r="E34" s="3">
        <f>IFERROR(INDEX(E51:E500,MATCH($A$34,$C$51:$C$500,0)),"")</f>
        <v>42.65</v>
      </c>
      <c r="H34" s="3">
        <f>IFERROR(INDEX(D34:G34,COUNT(D34:G34)),"")</f>
        <v>42.65</v>
      </c>
      <c r="I34" s="3">
        <f t="shared" ref="I34:O34" si="26">IFERROR(INDEX(I51:I500,MATCH($C$34,$C$51:$C$500,0)),"")</f>
        <v>47.31</v>
      </c>
      <c r="J34" s="3">
        <f t="shared" si="26"/>
        <v>13.19</v>
      </c>
      <c r="K34" s="3">
        <f t="shared" si="26"/>
        <v>74.63</v>
      </c>
      <c r="L34" s="3">
        <f t="shared" si="26"/>
        <v>49.5</v>
      </c>
      <c r="M34" s="3">
        <f t="shared" si="26"/>
        <v>45.71</v>
      </c>
      <c r="N34" s="3">
        <f t="shared" si="26"/>
        <v>102.5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1.46</v>
      </c>
      <c r="E35" s="3">
        <f>IFERROR(INDEX(E51:E500,MATCH($A$35,$C$51:$C$500,0)),"")</f>
        <v>1.48</v>
      </c>
      <c r="H35" s="3">
        <f>IFERROR(INDEX(D35:G35,COUNT(D35:G35)),"")</f>
        <v>1.48</v>
      </c>
      <c r="I35" s="3">
        <f t="shared" ref="I35:O35" si="27">IFERROR(INDEX(I51:I500,MATCH($C$35,$C$51:$C$500,0)),"")</f>
        <v>0.74</v>
      </c>
      <c r="J35" s="3">
        <f t="shared" si="27"/>
        <v>0.27</v>
      </c>
      <c r="K35" s="3">
        <f t="shared" si="27"/>
        <v>1.63</v>
      </c>
      <c r="L35" s="3">
        <f t="shared" si="27"/>
        <v>2.54</v>
      </c>
      <c r="M35" s="3">
        <f t="shared" si="27"/>
        <v>3.17</v>
      </c>
      <c r="N35" s="3">
        <f t="shared" si="27"/>
        <v>7.25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125370068152</v>
      </c>
      <c r="E51" s="5">
        <v>123652545918</v>
      </c>
      <c r="F51" s="5">
        <v>89920125194</v>
      </c>
      <c r="G51" s="5">
        <v>115683489212</v>
      </c>
      <c r="I51" s="5">
        <v>376840491997</v>
      </c>
      <c r="J51" s="5">
        <v>280301443290</v>
      </c>
      <c r="K51" s="5">
        <v>193097121715</v>
      </c>
      <c r="L51" s="5">
        <v>119023798846</v>
      </c>
      <c r="M51" s="5">
        <v>118252970540</v>
      </c>
      <c r="N51" s="5">
        <v>95955756721</v>
      </c>
      <c r="O51" s="5">
        <v>88464453282</v>
      </c>
    </row>
    <row r="52" spans="2:15" ht="15.5" x14ac:dyDescent="0.35">
      <c r="C52" t="s">
        <v>75</v>
      </c>
      <c r="D52" s="5">
        <v>-109719297957</v>
      </c>
      <c r="E52" s="5">
        <v>-110748289879</v>
      </c>
      <c r="F52" s="5">
        <v>-80598181561</v>
      </c>
      <c r="G52" s="5">
        <v>-108807390470</v>
      </c>
      <c r="I52" s="5">
        <v>-338155334658</v>
      </c>
      <c r="J52" s="5">
        <v>-246669043930</v>
      </c>
      <c r="K52" s="5">
        <v>-168887709085</v>
      </c>
      <c r="L52" s="5">
        <v>-100844452492</v>
      </c>
      <c r="M52" s="5">
        <v>-95333615835</v>
      </c>
      <c r="N52" s="5">
        <v>-76630110927</v>
      </c>
      <c r="O52" s="5">
        <v>-70791495783</v>
      </c>
    </row>
    <row r="53" spans="2:15" ht="15.5" x14ac:dyDescent="0.35">
      <c r="C53" t="s">
        <v>76</v>
      </c>
      <c r="D53" s="5">
        <v>15650770195</v>
      </c>
      <c r="E53" s="5">
        <v>12904256039</v>
      </c>
      <c r="F53" s="5">
        <v>9321943633</v>
      </c>
      <c r="G53" s="5">
        <v>6876098742</v>
      </c>
      <c r="I53" s="5">
        <v>38685157339</v>
      </c>
      <c r="J53" s="5">
        <v>33632399360</v>
      </c>
      <c r="K53" s="5">
        <v>24209412630</v>
      </c>
      <c r="L53" s="5">
        <v>18179346354</v>
      </c>
      <c r="M53" s="5">
        <v>22919354705</v>
      </c>
      <c r="N53" s="5">
        <v>19325645794</v>
      </c>
      <c r="O53" s="5">
        <v>17672957499</v>
      </c>
    </row>
    <row r="54" spans="2:15" ht="15.5" x14ac:dyDescent="0.35">
      <c r="C54" t="s">
        <v>77</v>
      </c>
      <c r="D54" s="5">
        <v>-4305488223</v>
      </c>
      <c r="E54" s="5">
        <v>-3808417085</v>
      </c>
      <c r="F54" s="5">
        <v>-4816067769</v>
      </c>
      <c r="G54" s="5">
        <v>-3363054863</v>
      </c>
      <c r="I54" s="5">
        <v>-13926837578</v>
      </c>
      <c r="J54" s="5">
        <v>-8891900280</v>
      </c>
      <c r="K54" s="5">
        <v>-9626038939</v>
      </c>
      <c r="L54" s="5">
        <v>-7462908676</v>
      </c>
      <c r="M54" s="5">
        <v>-7592887761</v>
      </c>
      <c r="N54" s="5">
        <v>-7267353423</v>
      </c>
      <c r="O54" s="5">
        <v>-6006898720</v>
      </c>
    </row>
    <row r="55" spans="2:15" ht="15.5" x14ac:dyDescent="0.35">
      <c r="C55" t="s">
        <v>79</v>
      </c>
      <c r="D55" s="5">
        <v>-4305488223</v>
      </c>
      <c r="E55" s="5">
        <v>-3808417085</v>
      </c>
      <c r="F55" s="5">
        <v>-4816067769</v>
      </c>
      <c r="G55" s="5">
        <v>-3363054863</v>
      </c>
      <c r="I55" s="5">
        <v>-13926837578</v>
      </c>
      <c r="J55" s="5">
        <v>-8891900280</v>
      </c>
      <c r="K55" s="5">
        <v>-9626038939</v>
      </c>
      <c r="L55" s="5">
        <v>-7462908676</v>
      </c>
      <c r="M55" s="5">
        <v>-7592887761</v>
      </c>
      <c r="N55" s="5">
        <v>-7267353423</v>
      </c>
      <c r="O55" s="5">
        <v>-6006898720</v>
      </c>
    </row>
    <row r="56" spans="2:15" ht="15.5" x14ac:dyDescent="0.35">
      <c r="C56" t="s">
        <v>80</v>
      </c>
      <c r="D56" s="5">
        <v>11345281972</v>
      </c>
      <c r="E56" s="5">
        <v>9095838954</v>
      </c>
      <c r="F56" s="5">
        <v>4505875864</v>
      </c>
      <c r="G56" s="5">
        <v>3513043879</v>
      </c>
      <c r="I56" s="5">
        <v>24758319761</v>
      </c>
      <c r="J56" s="5">
        <v>24740499080</v>
      </c>
      <c r="K56" s="5">
        <v>14583373691</v>
      </c>
      <c r="L56" s="5">
        <v>10716437678</v>
      </c>
      <c r="M56" s="5">
        <v>15326466944</v>
      </c>
      <c r="N56" s="5">
        <v>12058292371</v>
      </c>
      <c r="O56" s="5">
        <v>11666058779</v>
      </c>
    </row>
    <row r="57" spans="2:15" ht="15.5" x14ac:dyDescent="0.35">
      <c r="C57" t="s">
        <v>81</v>
      </c>
      <c r="D57" s="5">
        <v>-3524207057</v>
      </c>
      <c r="E57" s="5">
        <v>-3763759009</v>
      </c>
      <c r="F57" s="5">
        <v>-2658063995</v>
      </c>
      <c r="G57" s="5">
        <v>-3887017667</v>
      </c>
      <c r="I57" s="5">
        <v>-17513837189</v>
      </c>
      <c r="J57" s="5">
        <v>-17640745962</v>
      </c>
      <c r="K57" s="5">
        <v>-9247428665</v>
      </c>
      <c r="L57" s="5">
        <v>-3021620044</v>
      </c>
      <c r="M57" s="5">
        <v>-5049702989</v>
      </c>
      <c r="N57" s="5">
        <v>-3238084221</v>
      </c>
      <c r="O57" s="5">
        <v>-4919469246</v>
      </c>
    </row>
    <row r="58" spans="2:15" ht="15.5" x14ac:dyDescent="0.35">
      <c r="C58" t="s">
        <v>83</v>
      </c>
      <c r="D58" s="5">
        <v>7521950</v>
      </c>
      <c r="G58" s="5">
        <v>-1892688</v>
      </c>
    </row>
    <row r="59" spans="2:15" ht="15.5" x14ac:dyDescent="0.35">
      <c r="C59" t="s">
        <v>27</v>
      </c>
      <c r="D59" s="5">
        <v>-3525412692</v>
      </c>
      <c r="E59" s="5">
        <v>-3770075324</v>
      </c>
      <c r="F59" s="5">
        <v>-2665047759</v>
      </c>
      <c r="G59" s="5">
        <v>-3899720946</v>
      </c>
      <c r="I59" s="5">
        <v>-17535416920</v>
      </c>
      <c r="J59" s="5">
        <v>-17645453703</v>
      </c>
      <c r="K59" s="5">
        <v>-9254222828</v>
      </c>
      <c r="L59" s="5">
        <v>-6706188591</v>
      </c>
      <c r="M59" s="5">
        <v>-5626191443</v>
      </c>
      <c r="N59" s="5">
        <v>-4914600188</v>
      </c>
      <c r="O59" s="5">
        <v>-4935658789</v>
      </c>
    </row>
    <row r="60" spans="2:15" ht="15.5" x14ac:dyDescent="0.35">
      <c r="C60" t="s">
        <v>85</v>
      </c>
      <c r="D60" s="5">
        <v>-6316315</v>
      </c>
      <c r="E60" s="5">
        <v>6316315</v>
      </c>
      <c r="F60" s="5">
        <v>6983764</v>
      </c>
      <c r="G60" s="5">
        <v>14595967</v>
      </c>
      <c r="I60" s="5">
        <v>21579731</v>
      </c>
      <c r="J60" s="5">
        <v>4707741</v>
      </c>
      <c r="K60" s="5">
        <v>6794163</v>
      </c>
      <c r="L60" s="5">
        <v>3684568547</v>
      </c>
      <c r="M60" s="5">
        <v>576488454</v>
      </c>
      <c r="N60" s="5">
        <v>1676515967</v>
      </c>
      <c r="O60" s="5">
        <v>16189543</v>
      </c>
    </row>
    <row r="61" spans="2:15" ht="15.5" x14ac:dyDescent="0.35">
      <c r="C61" t="s">
        <v>86</v>
      </c>
      <c r="D61" s="5">
        <v>-3524207057</v>
      </c>
      <c r="E61" s="5">
        <v>-3763759009</v>
      </c>
      <c r="F61" s="5">
        <v>-2658063995</v>
      </c>
      <c r="G61" s="5">
        <v>-3887017667</v>
      </c>
      <c r="I61" s="5">
        <v>-17513837189</v>
      </c>
      <c r="J61" s="5">
        <v>-17640745962</v>
      </c>
      <c r="K61" s="5">
        <v>-9247428665</v>
      </c>
      <c r="L61" s="5">
        <v>-3021620044</v>
      </c>
      <c r="M61" s="5">
        <v>-5049702989</v>
      </c>
      <c r="N61" s="5">
        <v>-3238084221</v>
      </c>
      <c r="O61" s="5">
        <v>-4919469246</v>
      </c>
    </row>
    <row r="62" spans="2:15" ht="15.5" x14ac:dyDescent="0.35">
      <c r="C62" t="s">
        <v>29</v>
      </c>
      <c r="D62" s="5">
        <v>7821074915</v>
      </c>
      <c r="E62" s="5">
        <v>5332079945</v>
      </c>
      <c r="F62" s="5">
        <v>1847811869</v>
      </c>
      <c r="G62" s="5">
        <v>-373973788</v>
      </c>
      <c r="I62" s="5">
        <v>7244482572</v>
      </c>
      <c r="J62" s="5">
        <v>7099753118</v>
      </c>
      <c r="K62" s="5">
        <v>5335945026</v>
      </c>
      <c r="L62" s="5">
        <v>7694817634</v>
      </c>
      <c r="M62" s="5">
        <v>10276763955</v>
      </c>
      <c r="N62" s="5">
        <v>8820208150</v>
      </c>
      <c r="O62" s="5">
        <v>6746589533</v>
      </c>
    </row>
    <row r="63" spans="2:15" ht="15.5" x14ac:dyDescent="0.35">
      <c r="C63" t="s">
        <v>28</v>
      </c>
      <c r="D63" s="5">
        <v>-1501221425</v>
      </c>
      <c r="E63" s="5">
        <v>-1033827691</v>
      </c>
      <c r="F63" s="5">
        <v>-347759392</v>
      </c>
      <c r="G63" s="5">
        <v>71281936</v>
      </c>
      <c r="I63" s="5">
        <v>-1372351541</v>
      </c>
      <c r="J63" s="5">
        <v>-1349639682</v>
      </c>
      <c r="K63" s="5">
        <v>-1137053306</v>
      </c>
      <c r="L63" s="5">
        <v>-1547105029</v>
      </c>
      <c r="M63" s="5">
        <v>-2047300879</v>
      </c>
      <c r="N63" s="5">
        <v>-2051622747</v>
      </c>
      <c r="O63" s="5">
        <v>-1682599998</v>
      </c>
    </row>
    <row r="64" spans="2:15" ht="15.5" x14ac:dyDescent="0.35">
      <c r="C64" t="s">
        <v>87</v>
      </c>
      <c r="D64" s="5">
        <v>6319853490</v>
      </c>
      <c r="E64" s="5">
        <v>4298252254</v>
      </c>
      <c r="F64" s="5">
        <v>1500052477</v>
      </c>
      <c r="G64" s="5">
        <v>-302691852</v>
      </c>
      <c r="I64" s="5">
        <v>5872131031</v>
      </c>
      <c r="J64" s="5">
        <v>5750113436</v>
      </c>
      <c r="K64" s="5">
        <v>4198891720</v>
      </c>
      <c r="L64" s="5">
        <v>6147712605</v>
      </c>
      <c r="M64" s="5">
        <v>8229463076</v>
      </c>
      <c r="N64" s="5">
        <v>6768585403</v>
      </c>
      <c r="O64" s="5">
        <v>5063989535</v>
      </c>
    </row>
    <row r="65" spans="2:15" ht="15.5" x14ac:dyDescent="0.35">
      <c r="C65" t="s">
        <v>88</v>
      </c>
      <c r="F65" s="5">
        <v>60993080</v>
      </c>
      <c r="I65" s="5">
        <v>60993080</v>
      </c>
      <c r="J65" s="5">
        <v>36902004</v>
      </c>
      <c r="K65" s="5">
        <v>8399871</v>
      </c>
      <c r="L65" s="5">
        <v>40263876</v>
      </c>
      <c r="M65" s="5">
        <v>-4591346</v>
      </c>
      <c r="N65" s="5">
        <v>-6436785</v>
      </c>
      <c r="O65" s="5">
        <v>-4316071</v>
      </c>
    </row>
    <row r="66" spans="2:15" ht="15.5" x14ac:dyDescent="0.35">
      <c r="C66" t="s">
        <v>89</v>
      </c>
      <c r="D66" s="5">
        <v>6319853490</v>
      </c>
      <c r="E66" s="5">
        <v>4298252254</v>
      </c>
      <c r="F66" s="5">
        <v>1561045557</v>
      </c>
      <c r="G66" s="5">
        <v>-302691852</v>
      </c>
      <c r="I66" s="5">
        <v>5933124111</v>
      </c>
      <c r="J66" s="5">
        <v>5787015440</v>
      </c>
      <c r="K66" s="5">
        <v>4207291591</v>
      </c>
      <c r="L66" s="5">
        <v>6187976481</v>
      </c>
      <c r="M66" s="5">
        <v>8224871730</v>
      </c>
      <c r="N66" s="5">
        <v>6762148618</v>
      </c>
      <c r="O66" s="5">
        <v>5059673464</v>
      </c>
    </row>
    <row r="67" spans="2:15" ht="15.5" x14ac:dyDescent="0.35">
      <c r="C67" t="s">
        <v>90</v>
      </c>
      <c r="D67" s="5">
        <v>6319853490</v>
      </c>
      <c r="E67" s="5">
        <v>4298252254</v>
      </c>
      <c r="F67" s="5">
        <v>1500052477</v>
      </c>
      <c r="G67" s="5">
        <v>-302691852</v>
      </c>
      <c r="I67" s="5">
        <v>5872131031</v>
      </c>
      <c r="J67" s="5">
        <v>5750113436</v>
      </c>
      <c r="K67" s="5">
        <v>4198891720</v>
      </c>
      <c r="L67" s="5">
        <v>6147712605</v>
      </c>
      <c r="M67" s="5">
        <v>8229463076</v>
      </c>
      <c r="N67" s="5">
        <v>6768585403</v>
      </c>
      <c r="O67" s="5">
        <v>5063989535</v>
      </c>
    </row>
    <row r="68" spans="2:15" ht="15.5" x14ac:dyDescent="0.35">
      <c r="C68" t="s">
        <v>8</v>
      </c>
      <c r="D68" s="5">
        <v>6319853490</v>
      </c>
      <c r="E68" s="5">
        <v>4298252254</v>
      </c>
      <c r="F68" s="5">
        <v>1561045557</v>
      </c>
      <c r="G68" s="5">
        <v>-302691852</v>
      </c>
      <c r="I68" s="5">
        <v>5933124111</v>
      </c>
      <c r="J68" s="5">
        <v>5787015440</v>
      </c>
      <c r="K68" s="5">
        <v>4207291591</v>
      </c>
      <c r="L68" s="5">
        <v>6187976481</v>
      </c>
      <c r="M68" s="5">
        <v>8224871730</v>
      </c>
      <c r="N68" s="5">
        <v>6762148618</v>
      </c>
      <c r="O68" s="5">
        <v>5059673464</v>
      </c>
    </row>
    <row r="69" spans="2:15" ht="15.5" x14ac:dyDescent="0.35">
      <c r="C69" t="s">
        <v>284</v>
      </c>
    </row>
    <row r="70" spans="2:15" ht="15.5" x14ac:dyDescent="0.35">
      <c r="C70" t="s">
        <v>91</v>
      </c>
      <c r="D70" s="5">
        <v>6319853490</v>
      </c>
      <c r="E70" s="5">
        <v>4298252254</v>
      </c>
      <c r="F70" s="5">
        <v>1500052477</v>
      </c>
      <c r="G70" s="5">
        <v>-302691852</v>
      </c>
      <c r="I70" s="5">
        <v>5872131031</v>
      </c>
      <c r="J70" s="5">
        <v>5750113436</v>
      </c>
      <c r="K70" s="5">
        <v>4198891720</v>
      </c>
      <c r="L70" s="5">
        <v>6147712605</v>
      </c>
      <c r="M70" s="5">
        <v>8229463076</v>
      </c>
      <c r="N70" s="5">
        <v>6768585403</v>
      </c>
      <c r="O70" s="5">
        <v>5063989535</v>
      </c>
    </row>
    <row r="71" spans="2:15" ht="15.5" x14ac:dyDescent="0.35">
      <c r="C71" t="s">
        <v>92</v>
      </c>
      <c r="D71" s="5">
        <v>6319853490</v>
      </c>
      <c r="E71" s="5">
        <v>4298252254</v>
      </c>
      <c r="F71" s="5">
        <v>1561045557</v>
      </c>
      <c r="G71" s="5">
        <v>-302691852</v>
      </c>
      <c r="I71" s="5">
        <v>5933124111</v>
      </c>
      <c r="J71" s="5">
        <v>5787015440</v>
      </c>
      <c r="K71" s="5">
        <v>4207291591</v>
      </c>
      <c r="L71" s="5">
        <v>6187976481</v>
      </c>
      <c r="M71" s="5">
        <v>8224871730</v>
      </c>
      <c r="N71" s="5">
        <v>6762148618</v>
      </c>
      <c r="O71" s="5">
        <v>5059673464</v>
      </c>
    </row>
    <row r="72" spans="2:15" ht="15.5" x14ac:dyDescent="0.35">
      <c r="C72" t="s">
        <v>93</v>
      </c>
      <c r="D72" s="5">
        <v>6319853490</v>
      </c>
      <c r="E72" s="5">
        <v>4298252254</v>
      </c>
      <c r="F72" s="5">
        <v>1561045557</v>
      </c>
      <c r="G72" s="5">
        <v>-302691852</v>
      </c>
      <c r="I72" s="5">
        <v>5933124111</v>
      </c>
      <c r="J72" s="5">
        <v>5787015440</v>
      </c>
      <c r="K72" s="5">
        <v>4207291591</v>
      </c>
      <c r="L72" s="5">
        <v>6187976481</v>
      </c>
      <c r="M72" s="5">
        <v>8224871730</v>
      </c>
      <c r="N72" s="5">
        <v>6762148618</v>
      </c>
      <c r="O72" s="5">
        <v>5059673464</v>
      </c>
    </row>
    <row r="74" spans="2:15" ht="15.5" x14ac:dyDescent="0.35">
      <c r="B74" t="s">
        <v>94</v>
      </c>
      <c r="C74" t="s">
        <v>95</v>
      </c>
    </row>
    <row r="75" spans="2:15" ht="15.5" x14ac:dyDescent="0.35">
      <c r="C75" t="s">
        <v>96</v>
      </c>
    </row>
    <row r="76" spans="2:15" ht="15.5" x14ac:dyDescent="0.35">
      <c r="C76" t="s">
        <v>20</v>
      </c>
      <c r="D76" s="5">
        <v>3131419871</v>
      </c>
      <c r="E76" s="5">
        <v>7926167631</v>
      </c>
      <c r="F76" s="5">
        <v>21812429796</v>
      </c>
      <c r="G76" s="5">
        <v>23161975694</v>
      </c>
      <c r="I76" s="5">
        <v>21812429796</v>
      </c>
      <c r="J76" s="5">
        <v>3717267968</v>
      </c>
      <c r="K76" s="5">
        <v>4104186666</v>
      </c>
      <c r="L76" s="5">
        <v>14314219188</v>
      </c>
      <c r="M76" s="5">
        <v>5095557635</v>
      </c>
      <c r="N76" s="5">
        <v>27409758127</v>
      </c>
      <c r="O76" s="5">
        <v>12941197964</v>
      </c>
    </row>
    <row r="77" spans="2:15" ht="15.5" x14ac:dyDescent="0.35">
      <c r="C77" t="s">
        <v>98</v>
      </c>
      <c r="D77" s="5">
        <v>235406202483</v>
      </c>
      <c r="E77" s="5">
        <v>202665596185</v>
      </c>
      <c r="F77" s="5">
        <v>172885794764</v>
      </c>
      <c r="G77" s="5">
        <v>139201255796</v>
      </c>
      <c r="I77" s="5">
        <v>172885794764</v>
      </c>
      <c r="J77" s="5">
        <v>123720970722</v>
      </c>
      <c r="K77" s="5">
        <v>110790591824</v>
      </c>
      <c r="L77" s="5">
        <v>80000159706</v>
      </c>
      <c r="M77" s="5">
        <v>72993779526</v>
      </c>
      <c r="N77" s="5">
        <v>52763350549</v>
      </c>
      <c r="O77" s="5">
        <v>35251084360</v>
      </c>
    </row>
    <row r="78" spans="2:15" ht="15.5" x14ac:dyDescent="0.35">
      <c r="C78" t="s">
        <v>99</v>
      </c>
      <c r="D78" s="5">
        <v>282592806</v>
      </c>
      <c r="E78" s="5">
        <v>318063807</v>
      </c>
      <c r="F78" s="5">
        <v>344534383</v>
      </c>
      <c r="G78" s="5">
        <v>413775528</v>
      </c>
      <c r="I78" s="5">
        <v>344534383</v>
      </c>
      <c r="J78" s="5">
        <v>612097369</v>
      </c>
      <c r="K78" s="5">
        <v>21089000</v>
      </c>
      <c r="L78" s="5">
        <v>16818000</v>
      </c>
      <c r="M78" s="5">
        <v>13454660</v>
      </c>
      <c r="N78" s="5">
        <v>957732586</v>
      </c>
      <c r="O78" s="5">
        <v>915111015</v>
      </c>
    </row>
    <row r="79" spans="2:15" ht="15.5" x14ac:dyDescent="0.35">
      <c r="C79" t="s">
        <v>100</v>
      </c>
      <c r="N79" s="5">
        <v>1388210743</v>
      </c>
    </row>
    <row r="80" spans="2:15" ht="15.5" x14ac:dyDescent="0.35">
      <c r="C80" t="s">
        <v>101</v>
      </c>
      <c r="D80" s="5">
        <v>235406202483</v>
      </c>
      <c r="E80" s="5">
        <v>202665596185</v>
      </c>
      <c r="F80" s="5">
        <v>172885794764</v>
      </c>
      <c r="G80" s="5">
        <v>139201255796</v>
      </c>
      <c r="I80" s="5">
        <v>172885794764</v>
      </c>
      <c r="J80" s="5">
        <v>123720970722</v>
      </c>
      <c r="K80" s="5">
        <v>110790591824</v>
      </c>
      <c r="L80" s="5">
        <v>80000159706</v>
      </c>
      <c r="M80" s="5">
        <v>72993779526</v>
      </c>
      <c r="N80" s="5">
        <v>52763350549</v>
      </c>
      <c r="O80" s="5">
        <v>35251084360</v>
      </c>
    </row>
    <row r="81" spans="3:15" ht="15.5" x14ac:dyDescent="0.35">
      <c r="C81" t="s">
        <v>285</v>
      </c>
      <c r="N81" s="5">
        <v>1388210743</v>
      </c>
    </row>
    <row r="82" spans="3:15" ht="15.5" x14ac:dyDescent="0.35">
      <c r="C82" t="s">
        <v>286</v>
      </c>
      <c r="N82" s="5">
        <v>1388210743</v>
      </c>
    </row>
    <row r="83" spans="3:15" ht="15.5" x14ac:dyDescent="0.35">
      <c r="C83" t="s">
        <v>102</v>
      </c>
      <c r="D83" s="5">
        <v>139034000</v>
      </c>
      <c r="E83" s="5">
        <v>157714000</v>
      </c>
      <c r="F83" s="5">
        <v>139925000</v>
      </c>
      <c r="G83" s="5">
        <v>115800000</v>
      </c>
      <c r="I83" s="5">
        <v>139925000</v>
      </c>
      <c r="J83" s="5">
        <v>96500000</v>
      </c>
      <c r="K83" s="5">
        <v>91039000</v>
      </c>
      <c r="L83" s="5">
        <v>67647998</v>
      </c>
      <c r="M83" s="5">
        <v>58114908</v>
      </c>
      <c r="N83" s="5">
        <v>76614777</v>
      </c>
      <c r="O83" s="5">
        <v>691969606</v>
      </c>
    </row>
    <row r="84" spans="3:15" ht="15.5" x14ac:dyDescent="0.35">
      <c r="C84" t="s">
        <v>85</v>
      </c>
      <c r="D84" s="5">
        <v>122852785</v>
      </c>
      <c r="E84" s="5">
        <v>122852785</v>
      </c>
      <c r="F84" s="5">
        <v>122852785</v>
      </c>
      <c r="G84" s="5">
        <v>61859705</v>
      </c>
      <c r="I84" s="5">
        <v>122852785</v>
      </c>
      <c r="J84" s="5">
        <v>61859705</v>
      </c>
      <c r="K84" s="5">
        <v>24957701</v>
      </c>
      <c r="L84" s="5">
        <v>16557830</v>
      </c>
      <c r="M84" s="5">
        <v>-23706046</v>
      </c>
      <c r="N84" s="5">
        <v>-19114700</v>
      </c>
      <c r="O84" s="5">
        <v>-12677915</v>
      </c>
    </row>
    <row r="85" spans="3:15" ht="15.5" x14ac:dyDescent="0.35">
      <c r="C85" t="s">
        <v>103</v>
      </c>
      <c r="D85" s="5">
        <v>238676911316</v>
      </c>
      <c r="E85" s="5">
        <v>210750744785</v>
      </c>
      <c r="F85" s="5">
        <v>194841171644</v>
      </c>
      <c r="G85" s="5">
        <v>162484538115</v>
      </c>
      <c r="I85" s="5">
        <v>194841171644</v>
      </c>
      <c r="J85" s="5">
        <v>127551942440</v>
      </c>
      <c r="K85" s="5">
        <v>115547373595</v>
      </c>
      <c r="L85" s="5">
        <v>94834235481</v>
      </c>
      <c r="M85" s="5">
        <v>78544307987</v>
      </c>
      <c r="N85" s="5">
        <v>82003359113</v>
      </c>
      <c r="O85" s="5">
        <v>51275070810</v>
      </c>
    </row>
    <row r="86" spans="3:15" ht="15.5" x14ac:dyDescent="0.35">
      <c r="C86" t="s">
        <v>104</v>
      </c>
    </row>
    <row r="87" spans="3:15" ht="15.5" x14ac:dyDescent="0.35">
      <c r="C87" t="s">
        <v>287</v>
      </c>
      <c r="O87" s="5">
        <v>7282000000</v>
      </c>
    </row>
    <row r="88" spans="3:15" ht="15.5" x14ac:dyDescent="0.35">
      <c r="C88" t="s">
        <v>108</v>
      </c>
      <c r="G88" s="5">
        <v>312239912</v>
      </c>
      <c r="J88" s="5">
        <v>206758880</v>
      </c>
      <c r="K88" s="5">
        <v>742841741</v>
      </c>
      <c r="L88" s="5">
        <v>1071766386</v>
      </c>
      <c r="M88" s="5">
        <v>1377777833</v>
      </c>
      <c r="N88" s="5">
        <v>1132102407</v>
      </c>
      <c r="O88" s="5">
        <v>833559566</v>
      </c>
    </row>
    <row r="89" spans="3:15" ht="15.5" x14ac:dyDescent="0.35">
      <c r="C89" t="s">
        <v>105</v>
      </c>
      <c r="D89" s="5">
        <v>398348464775</v>
      </c>
      <c r="E89" s="5">
        <v>409066221406</v>
      </c>
      <c r="F89" s="5">
        <v>419784490919</v>
      </c>
      <c r="G89" s="5">
        <v>428295326095</v>
      </c>
      <c r="I89" s="5">
        <v>419784490919</v>
      </c>
      <c r="J89" s="5">
        <v>459835267474</v>
      </c>
      <c r="K89" s="5">
        <v>433023423278</v>
      </c>
      <c r="L89" s="5">
        <v>409668226281</v>
      </c>
      <c r="M89" s="5">
        <v>234863813448</v>
      </c>
      <c r="N89" s="5">
        <v>192432563408</v>
      </c>
      <c r="O89" s="5">
        <v>162554323518</v>
      </c>
    </row>
    <row r="90" spans="3:15" ht="15.5" x14ac:dyDescent="0.35">
      <c r="C90" t="s">
        <v>106</v>
      </c>
      <c r="D90" s="5">
        <v>24771333333</v>
      </c>
      <c r="E90" s="5">
        <v>25351533333</v>
      </c>
      <c r="F90" s="5">
        <v>25931733333</v>
      </c>
      <c r="G90" s="5">
        <v>26511933333</v>
      </c>
      <c r="I90" s="5">
        <v>25931733333</v>
      </c>
      <c r="J90" s="5">
        <v>28252533333</v>
      </c>
      <c r="K90" s="5">
        <v>30573333333</v>
      </c>
      <c r="L90" s="5">
        <v>32894133333</v>
      </c>
      <c r="M90" s="5">
        <v>13425066667</v>
      </c>
      <c r="N90" s="5">
        <v>14384000000</v>
      </c>
    </row>
    <row r="91" spans="3:15" ht="15.5" x14ac:dyDescent="0.35">
      <c r="C91" t="s">
        <v>109</v>
      </c>
      <c r="D91" s="5">
        <v>423145349834</v>
      </c>
      <c r="E91" s="5">
        <v>434481634055</v>
      </c>
      <c r="F91" s="5">
        <v>445818431159</v>
      </c>
      <c r="G91" s="5">
        <v>455260033836</v>
      </c>
      <c r="I91" s="5">
        <v>445818431159</v>
      </c>
      <c r="J91" s="5">
        <v>488550076954</v>
      </c>
      <c r="K91" s="5">
        <v>464339598352</v>
      </c>
      <c r="L91" s="5">
        <v>443634126000</v>
      </c>
      <c r="M91" s="5">
        <v>402953402861</v>
      </c>
      <c r="N91" s="5">
        <v>371509110728</v>
      </c>
      <c r="O91" s="5">
        <v>170669883084</v>
      </c>
    </row>
    <row r="92" spans="3:15" ht="15.5" x14ac:dyDescent="0.35">
      <c r="C92" t="s">
        <v>110</v>
      </c>
      <c r="D92" s="5">
        <v>661822261150</v>
      </c>
      <c r="E92" s="5">
        <v>645232378840</v>
      </c>
      <c r="F92" s="5">
        <v>640659602803</v>
      </c>
      <c r="G92" s="5">
        <v>617744571951</v>
      </c>
      <c r="I92" s="5">
        <v>640659602803</v>
      </c>
      <c r="J92" s="5">
        <v>616102019394</v>
      </c>
      <c r="K92" s="5">
        <v>579886971947</v>
      </c>
      <c r="L92" s="5">
        <v>538468361481</v>
      </c>
      <c r="M92" s="5">
        <v>481497710848</v>
      </c>
      <c r="N92" s="5">
        <v>453512469841</v>
      </c>
      <c r="O92" s="5">
        <v>221944953894</v>
      </c>
    </row>
    <row r="93" spans="3:15" ht="15.5" x14ac:dyDescent="0.35">
      <c r="C93" t="s">
        <v>111</v>
      </c>
    </row>
    <row r="94" spans="3:15" ht="15.5" x14ac:dyDescent="0.35">
      <c r="C94" t="s">
        <v>112</v>
      </c>
    </row>
    <row r="95" spans="3:15" ht="15.5" x14ac:dyDescent="0.35">
      <c r="C95" t="s">
        <v>113</v>
      </c>
      <c r="D95" s="5">
        <v>133746864968</v>
      </c>
      <c r="E95" s="5">
        <v>129647093269</v>
      </c>
      <c r="F95" s="5">
        <v>129551624084</v>
      </c>
      <c r="G95" s="5">
        <v>108327877298</v>
      </c>
      <c r="I95" s="5">
        <v>129551624084</v>
      </c>
      <c r="J95" s="5">
        <v>100846393666</v>
      </c>
      <c r="K95" s="5">
        <v>75329748654</v>
      </c>
      <c r="L95" s="5">
        <v>59875723067</v>
      </c>
      <c r="M95" s="5">
        <v>25697834879</v>
      </c>
      <c r="N95" s="5">
        <v>25431224871</v>
      </c>
      <c r="O95" s="5">
        <v>25170407099</v>
      </c>
    </row>
    <row r="96" spans="3:15" ht="15.5" x14ac:dyDescent="0.35">
      <c r="C96" t="s">
        <v>116</v>
      </c>
      <c r="D96" s="5">
        <v>101000000000</v>
      </c>
      <c r="E96" s="5">
        <v>101000000000</v>
      </c>
      <c r="F96" s="5">
        <v>101000000000</v>
      </c>
      <c r="G96" s="5">
        <v>81000000000</v>
      </c>
      <c r="I96" s="5">
        <v>101000000000</v>
      </c>
      <c r="J96" s="5">
        <v>70998160495</v>
      </c>
      <c r="K96" s="5">
        <v>58985296259</v>
      </c>
      <c r="L96" s="5">
        <v>53493622713</v>
      </c>
      <c r="M96" s="5">
        <v>18400000000</v>
      </c>
      <c r="N96" s="5">
        <v>18400000000</v>
      </c>
      <c r="O96" s="5">
        <v>18400000000</v>
      </c>
    </row>
    <row r="97" spans="3:15" ht="15.5" x14ac:dyDescent="0.35">
      <c r="C97" t="s">
        <v>114</v>
      </c>
    </row>
    <row r="98" spans="3:15" ht="15.5" x14ac:dyDescent="0.35">
      <c r="C98" t="s">
        <v>115</v>
      </c>
      <c r="D98" s="5">
        <v>282592806</v>
      </c>
      <c r="E98" s="5">
        <v>318063807</v>
      </c>
      <c r="F98" s="5">
        <v>344534383</v>
      </c>
      <c r="G98" s="5">
        <v>413775528</v>
      </c>
      <c r="I98" s="5">
        <v>344534383</v>
      </c>
      <c r="J98" s="5">
        <v>612097369</v>
      </c>
      <c r="K98" s="5">
        <v>21089000</v>
      </c>
      <c r="L98" s="5">
        <v>16818000</v>
      </c>
      <c r="M98" s="5">
        <v>13454660</v>
      </c>
      <c r="N98" s="5">
        <v>957732586</v>
      </c>
      <c r="O98" s="5">
        <v>915111015</v>
      </c>
    </row>
    <row r="99" spans="3:15" ht="15.5" x14ac:dyDescent="0.35">
      <c r="C99" t="s">
        <v>288</v>
      </c>
      <c r="M99" s="5">
        <v>492271540</v>
      </c>
      <c r="N99" s="5">
        <v>1466732500</v>
      </c>
      <c r="O99" s="5">
        <v>12982544</v>
      </c>
    </row>
    <row r="100" spans="3:15" ht="15.5" x14ac:dyDescent="0.35">
      <c r="C100" t="s">
        <v>119</v>
      </c>
      <c r="D100" s="5">
        <v>2068741495</v>
      </c>
      <c r="E100" s="5">
        <v>929029462</v>
      </c>
      <c r="F100" s="5">
        <v>206262904</v>
      </c>
      <c r="G100" s="5">
        <v>676400780</v>
      </c>
      <c r="I100" s="5">
        <v>206262904</v>
      </c>
      <c r="J100" s="5">
        <v>471296657</v>
      </c>
      <c r="K100" s="5">
        <v>274767048</v>
      </c>
      <c r="L100" s="5">
        <v>717202182</v>
      </c>
      <c r="M100" s="5">
        <v>2350108679</v>
      </c>
      <c r="N100" s="5">
        <v>2896759785</v>
      </c>
      <c r="O100" s="5">
        <v>1574140604</v>
      </c>
    </row>
    <row r="101" spans="3:15" ht="15.5" x14ac:dyDescent="0.35">
      <c r="C101" t="s">
        <v>289</v>
      </c>
    </row>
    <row r="102" spans="3:15" ht="15.5" x14ac:dyDescent="0.35">
      <c r="C102" t="s">
        <v>290</v>
      </c>
      <c r="J102" s="5">
        <v>1216325841</v>
      </c>
      <c r="K102" s="5">
        <v>5597293780</v>
      </c>
      <c r="L102" s="5">
        <v>9863787864</v>
      </c>
      <c r="M102" s="5">
        <v>13866000000</v>
      </c>
      <c r="N102" s="5">
        <v>16308000000</v>
      </c>
      <c r="O102" s="5">
        <v>14809716250</v>
      </c>
    </row>
    <row r="103" spans="3:15" ht="15.5" x14ac:dyDescent="0.35">
      <c r="C103" t="s">
        <v>291</v>
      </c>
      <c r="D103" s="5">
        <v>27400000000</v>
      </c>
      <c r="E103" s="5">
        <v>27400000000</v>
      </c>
      <c r="F103" s="5">
        <v>27400000000</v>
      </c>
      <c r="G103" s="5">
        <v>24400000000</v>
      </c>
      <c r="I103" s="5">
        <v>27400000000</v>
      </c>
      <c r="J103" s="5">
        <v>21800000000</v>
      </c>
      <c r="K103" s="5">
        <v>12000000000</v>
      </c>
      <c r="L103" s="5">
        <v>2000000000</v>
      </c>
      <c r="M103" s="5">
        <v>2000000000</v>
      </c>
    </row>
    <row r="104" spans="3:15" ht="15.5" x14ac:dyDescent="0.35">
      <c r="C104" t="s">
        <v>292</v>
      </c>
      <c r="D104" s="5">
        <v>5991061333</v>
      </c>
      <c r="J104" s="5">
        <v>9253438957</v>
      </c>
    </row>
    <row r="105" spans="3:15" ht="15.5" x14ac:dyDescent="0.35">
      <c r="C105" t="s">
        <v>293</v>
      </c>
      <c r="D105" s="5">
        <v>30395530667</v>
      </c>
      <c r="E105" s="5">
        <v>27400000000</v>
      </c>
      <c r="F105" s="5">
        <v>28000826797</v>
      </c>
      <c r="G105" s="5">
        <v>26237700990</v>
      </c>
      <c r="I105" s="5">
        <v>28000826797</v>
      </c>
      <c r="J105" s="5">
        <v>28764839145</v>
      </c>
      <c r="K105" s="5">
        <v>16048596347</v>
      </c>
      <c r="L105" s="5">
        <v>5648080172</v>
      </c>
      <c r="M105" s="5">
        <v>4442000000</v>
      </c>
      <c r="N105" s="5">
        <v>1710000000</v>
      </c>
      <c r="O105" s="5">
        <v>4268172936</v>
      </c>
    </row>
    <row r="106" spans="3:15" ht="15.5" x14ac:dyDescent="0.35">
      <c r="C106" t="s">
        <v>121</v>
      </c>
      <c r="D106" s="5">
        <v>7503854276</v>
      </c>
      <c r="E106" s="5">
        <v>1333597156</v>
      </c>
      <c r="F106" s="5">
        <v>1154542559</v>
      </c>
      <c r="G106" s="5">
        <v>1024304049</v>
      </c>
      <c r="I106" s="5">
        <v>1154542559</v>
      </c>
      <c r="J106" s="5">
        <v>11235313679</v>
      </c>
      <c r="K106" s="5">
        <v>6323926684</v>
      </c>
      <c r="L106" s="5">
        <v>10505344210</v>
      </c>
      <c r="M106" s="5">
        <v>14511800790</v>
      </c>
      <c r="N106" s="5">
        <v>16901946485</v>
      </c>
      <c r="O106" s="5">
        <v>15268706539</v>
      </c>
    </row>
    <row r="107" spans="3:15" ht="15.5" x14ac:dyDescent="0.35">
      <c r="C107" t="s">
        <v>122</v>
      </c>
      <c r="D107" s="5">
        <v>7503854276</v>
      </c>
      <c r="E107" s="5">
        <v>1333597156</v>
      </c>
      <c r="F107" s="5">
        <v>1154542559</v>
      </c>
      <c r="G107" s="5">
        <v>1024304049</v>
      </c>
      <c r="I107" s="5">
        <v>1154542559</v>
      </c>
      <c r="J107" s="5">
        <v>11235313679</v>
      </c>
      <c r="K107" s="5">
        <v>6323926684</v>
      </c>
      <c r="L107" s="5">
        <v>10505344210</v>
      </c>
      <c r="M107" s="5">
        <v>14511800790</v>
      </c>
      <c r="N107" s="5">
        <v>16901946485</v>
      </c>
      <c r="O107" s="5">
        <v>15268706539</v>
      </c>
    </row>
    <row r="108" spans="3:15" ht="15.5" x14ac:dyDescent="0.35">
      <c r="C108" t="s">
        <v>294</v>
      </c>
    </row>
    <row r="109" spans="3:15" ht="15.5" x14ac:dyDescent="0.35">
      <c r="C109" t="s">
        <v>295</v>
      </c>
      <c r="D109" s="5">
        <v>5991061333</v>
      </c>
      <c r="J109" s="5">
        <v>10469764798</v>
      </c>
      <c r="K109" s="5">
        <v>5597293780</v>
      </c>
      <c r="L109" s="5">
        <v>9863787864</v>
      </c>
      <c r="M109" s="5">
        <v>13866000000</v>
      </c>
      <c r="N109" s="5">
        <v>16308000000</v>
      </c>
      <c r="O109" s="5">
        <v>14809716250</v>
      </c>
    </row>
    <row r="110" spans="3:15" ht="15.5" x14ac:dyDescent="0.35">
      <c r="C110" t="s">
        <v>117</v>
      </c>
      <c r="D110" s="5">
        <v>703099966</v>
      </c>
      <c r="E110" s="5">
        <v>523904179</v>
      </c>
      <c r="F110" s="5">
        <v>344849582</v>
      </c>
      <c r="G110" s="5">
        <v>258755168</v>
      </c>
      <c r="I110" s="5">
        <v>344849582</v>
      </c>
    </row>
    <row r="111" spans="3:15" ht="15.5" x14ac:dyDescent="0.35">
      <c r="C111" t="s">
        <v>123</v>
      </c>
      <c r="D111" s="5">
        <v>141250719244</v>
      </c>
      <c r="E111" s="5">
        <v>130980690425</v>
      </c>
      <c r="F111" s="5">
        <v>130706166643</v>
      </c>
      <c r="G111" s="5">
        <v>109352181347</v>
      </c>
      <c r="I111" s="5">
        <v>130706166643</v>
      </c>
      <c r="J111" s="5">
        <v>112081707345</v>
      </c>
      <c r="K111" s="5">
        <v>81653675338</v>
      </c>
      <c r="L111" s="5">
        <v>70381067277</v>
      </c>
      <c r="M111" s="5">
        <v>40209635669</v>
      </c>
      <c r="N111" s="5">
        <v>42333171356</v>
      </c>
      <c r="O111" s="5">
        <v>40439113638</v>
      </c>
    </row>
    <row r="112" spans="3:15" ht="15.5" x14ac:dyDescent="0.35">
      <c r="C112" t="s">
        <v>124</v>
      </c>
    </row>
    <row r="113" spans="2:15" ht="15.5" x14ac:dyDescent="0.35">
      <c r="C113" t="s">
        <v>125</v>
      </c>
      <c r="D113" s="5">
        <v>315096545100</v>
      </c>
      <c r="E113" s="5">
        <v>315096545100</v>
      </c>
      <c r="F113" s="5">
        <v>315096545100</v>
      </c>
      <c r="G113" s="5">
        <v>315096545100</v>
      </c>
      <c r="I113" s="5">
        <v>315096545100</v>
      </c>
      <c r="J113" s="5">
        <v>315096545100</v>
      </c>
      <c r="K113" s="5">
        <v>315096545100</v>
      </c>
      <c r="L113" s="5">
        <v>302861304150</v>
      </c>
      <c r="M113" s="5">
        <v>293139020450</v>
      </c>
      <c r="N113" s="5">
        <v>282816423250</v>
      </c>
      <c r="O113" s="5">
        <v>175073164000</v>
      </c>
    </row>
    <row r="114" spans="2:15" ht="15.5" x14ac:dyDescent="0.35">
      <c r="C114" t="s">
        <v>126</v>
      </c>
      <c r="D114" s="5">
        <v>151521786832</v>
      </c>
      <c r="E114" s="5">
        <v>151521786832</v>
      </c>
      <c r="F114" s="5">
        <v>151521786832</v>
      </c>
      <c r="G114" s="5">
        <v>151521786832</v>
      </c>
      <c r="I114" s="5">
        <v>151521786832</v>
      </c>
      <c r="J114" s="5">
        <v>151521786832</v>
      </c>
      <c r="K114" s="5">
        <v>151521786832</v>
      </c>
      <c r="L114" s="5">
        <v>137818316968</v>
      </c>
      <c r="M114" s="5">
        <v>126929358124</v>
      </c>
      <c r="N114" s="5">
        <v>115368050360</v>
      </c>
      <c r="O114" s="5">
        <v>200000000</v>
      </c>
    </row>
    <row r="115" spans="2:15" ht="15.5" x14ac:dyDescent="0.35">
      <c r="C115" t="s">
        <v>127</v>
      </c>
      <c r="D115" s="5">
        <v>53830357188</v>
      </c>
      <c r="E115" s="5">
        <v>47510503698</v>
      </c>
      <c r="F115" s="5">
        <v>43212251443</v>
      </c>
      <c r="G115" s="5">
        <v>41712198967</v>
      </c>
      <c r="I115" s="5">
        <v>43212251443</v>
      </c>
      <c r="J115" s="5">
        <v>37340120412</v>
      </c>
      <c r="K115" s="5">
        <v>31590006976</v>
      </c>
      <c r="L115" s="5">
        <v>27391115256</v>
      </c>
      <c r="M115" s="5">
        <v>21243402651</v>
      </c>
      <c r="N115" s="5">
        <v>13013939575</v>
      </c>
      <c r="O115" s="5">
        <v>6245354171</v>
      </c>
    </row>
    <row r="116" spans="2:15" ht="15.5" x14ac:dyDescent="0.35">
      <c r="C116" t="s">
        <v>10</v>
      </c>
      <c r="D116" s="5">
        <v>520571541905</v>
      </c>
      <c r="E116" s="5">
        <v>514251688415</v>
      </c>
      <c r="F116" s="5">
        <v>509953436160</v>
      </c>
      <c r="G116" s="5">
        <v>508392390604</v>
      </c>
      <c r="I116" s="5">
        <v>509953436160</v>
      </c>
      <c r="J116" s="5">
        <v>504020312049</v>
      </c>
      <c r="K116" s="5">
        <v>498233296609</v>
      </c>
      <c r="L116" s="5">
        <v>468087294204</v>
      </c>
      <c r="M116" s="5">
        <v>441288075179</v>
      </c>
      <c r="N116" s="5">
        <v>411179298485</v>
      </c>
      <c r="O116" s="5">
        <v>181505840256</v>
      </c>
    </row>
    <row r="117" spans="2:15" ht="15.5" x14ac:dyDescent="0.35">
      <c r="C117" t="s">
        <v>132</v>
      </c>
      <c r="D117" s="5">
        <v>661822261149</v>
      </c>
      <c r="E117" s="5">
        <v>645232378840</v>
      </c>
      <c r="F117" s="5">
        <v>640659602803</v>
      </c>
      <c r="G117" s="5">
        <v>617744571951</v>
      </c>
      <c r="I117" s="5">
        <v>640659602803</v>
      </c>
      <c r="J117" s="5">
        <v>616102019394</v>
      </c>
      <c r="K117" s="5">
        <v>579886971947</v>
      </c>
      <c r="L117" s="5">
        <v>538468361481</v>
      </c>
      <c r="M117" s="5">
        <v>481497710848</v>
      </c>
      <c r="N117" s="5">
        <v>453512469841</v>
      </c>
      <c r="O117" s="5">
        <v>221944953894</v>
      </c>
    </row>
    <row r="118" spans="2:15" ht="15.5" x14ac:dyDescent="0.35">
      <c r="C118" t="s">
        <v>133</v>
      </c>
      <c r="D118" s="5">
        <v>6301930902</v>
      </c>
      <c r="E118" s="5">
        <v>6301930902</v>
      </c>
      <c r="F118" s="5">
        <v>6301930902</v>
      </c>
      <c r="G118" s="5">
        <v>6301930902</v>
      </c>
      <c r="I118" s="5">
        <v>6301930902</v>
      </c>
      <c r="J118" s="5">
        <v>6301930902</v>
      </c>
      <c r="K118" s="5">
        <v>6301930902</v>
      </c>
      <c r="L118" s="5">
        <v>6057226083</v>
      </c>
      <c r="M118" s="5">
        <v>5862780409</v>
      </c>
      <c r="N118" s="5">
        <v>5656328465</v>
      </c>
      <c r="O118" s="5">
        <v>3501463280</v>
      </c>
    </row>
    <row r="120" spans="2:15" ht="15.5" x14ac:dyDescent="0.35">
      <c r="B120" t="s">
        <v>134</v>
      </c>
      <c r="C120" t="s">
        <v>135</v>
      </c>
      <c r="D120" s="5">
        <v>-13781339757</v>
      </c>
      <c r="E120" s="5">
        <v>-13285435370</v>
      </c>
      <c r="F120" s="5">
        <v>-21112671705</v>
      </c>
      <c r="G120" s="5">
        <v>15586366955</v>
      </c>
      <c r="I120" s="5">
        <v>1327099469</v>
      </c>
      <c r="J120" s="5">
        <v>35315123971</v>
      </c>
      <c r="K120" s="5">
        <v>10725561028</v>
      </c>
      <c r="L120" s="5">
        <v>21837463676</v>
      </c>
      <c r="M120" s="5">
        <v>5083609640</v>
      </c>
      <c r="N120" s="5">
        <v>8524464370</v>
      </c>
      <c r="O120" s="5">
        <v>-10125324790</v>
      </c>
    </row>
    <row r="121" spans="2:15" ht="15.5" x14ac:dyDescent="0.35">
      <c r="C121" t="s">
        <v>296</v>
      </c>
      <c r="D121" s="5">
        <v>92629461855</v>
      </c>
      <c r="E121" s="5">
        <v>93872744497</v>
      </c>
      <c r="F121" s="5">
        <v>55895154498</v>
      </c>
      <c r="G121" s="5">
        <v>120395183995</v>
      </c>
      <c r="I121" s="5">
        <v>327335236228</v>
      </c>
      <c r="J121" s="5">
        <v>267274369553</v>
      </c>
      <c r="K121" s="5">
        <v>162306689597</v>
      </c>
      <c r="L121" s="5">
        <v>112017418666</v>
      </c>
      <c r="M121" s="5">
        <v>98022541563</v>
      </c>
      <c r="N121" s="5">
        <v>78443490532</v>
      </c>
      <c r="O121" s="5">
        <v>61392466698</v>
      </c>
    </row>
    <row r="122" spans="2:15" ht="15.5" x14ac:dyDescent="0.35">
      <c r="C122" t="s">
        <v>297</v>
      </c>
      <c r="N122" s="5">
        <v>1676515967</v>
      </c>
      <c r="O122" s="5">
        <v>16189543</v>
      </c>
    </row>
    <row r="123" spans="2:15" ht="15.5" x14ac:dyDescent="0.35">
      <c r="C123" t="s">
        <v>298</v>
      </c>
      <c r="D123" s="5">
        <v>-99394132551</v>
      </c>
      <c r="E123" s="5">
        <v>-100450593050</v>
      </c>
      <c r="F123" s="5">
        <v>-70369591300</v>
      </c>
      <c r="G123" s="5">
        <v>-98540276618</v>
      </c>
      <c r="I123" s="5">
        <v>-297173866020</v>
      </c>
      <c r="J123" s="5">
        <v>-207859260700</v>
      </c>
      <c r="K123" s="5">
        <v>-133780006418</v>
      </c>
      <c r="L123" s="5">
        <v>-77288187681</v>
      </c>
      <c r="M123" s="5">
        <v>-76933031167</v>
      </c>
      <c r="N123" s="5">
        <v>-58595438043</v>
      </c>
      <c r="O123" s="5">
        <v>-59951288180</v>
      </c>
    </row>
    <row r="124" spans="2:15" ht="15.5" x14ac:dyDescent="0.35">
      <c r="C124" t="s">
        <v>299</v>
      </c>
      <c r="D124" s="5">
        <v>-3311160408</v>
      </c>
      <c r="E124" s="5">
        <v>-2813576388</v>
      </c>
      <c r="F124" s="5">
        <v>-3539317183</v>
      </c>
      <c r="G124" s="5">
        <v>-2167603029</v>
      </c>
      <c r="I124" s="5">
        <v>-10210467093</v>
      </c>
      <c r="J124" s="5">
        <v>-5840731212</v>
      </c>
      <c r="K124" s="5">
        <v>-7301159352</v>
      </c>
      <c r="L124" s="5">
        <v>-6494431034</v>
      </c>
      <c r="M124" s="5">
        <v>-6602495968</v>
      </c>
      <c r="N124" s="5">
        <v>-7124662058</v>
      </c>
      <c r="O124" s="5">
        <v>-6038195624</v>
      </c>
    </row>
    <row r="125" spans="2:15" ht="15.5" x14ac:dyDescent="0.35">
      <c r="C125" t="s">
        <v>141</v>
      </c>
      <c r="D125" s="5">
        <v>-3512092168</v>
      </c>
      <c r="E125" s="5">
        <v>-3757045689</v>
      </c>
      <c r="F125" s="5">
        <v>-2648552958</v>
      </c>
      <c r="G125" s="5">
        <v>-3880693799</v>
      </c>
      <c r="I125" s="5">
        <v>-17468685589</v>
      </c>
      <c r="J125" s="5">
        <v>-17599409646</v>
      </c>
      <c r="K125" s="5">
        <v>-8909031425</v>
      </c>
      <c r="L125" s="5">
        <v>-6172750281</v>
      </c>
      <c r="M125" s="5">
        <v>-5590393400</v>
      </c>
      <c r="N125" s="5">
        <v>-3136137334</v>
      </c>
      <c r="O125" s="5">
        <v>-4643433922</v>
      </c>
    </row>
    <row r="126" spans="2:15" ht="15.5" x14ac:dyDescent="0.35">
      <c r="C126" t="s">
        <v>143</v>
      </c>
      <c r="D126" s="5">
        <v>-182313605</v>
      </c>
      <c r="E126" s="5">
        <v>-132006535</v>
      </c>
      <c r="F126" s="5">
        <v>-433869962</v>
      </c>
      <c r="G126" s="5">
        <v>-204416983</v>
      </c>
      <c r="I126" s="5">
        <v>-1100083851</v>
      </c>
      <c r="J126" s="5">
        <v>-625683238</v>
      </c>
      <c r="K126" s="5">
        <v>-1252534134</v>
      </c>
      <c r="L126" s="5">
        <v>-2883444691</v>
      </c>
      <c r="M126" s="5">
        <v>-2838550428</v>
      </c>
      <c r="N126" s="5">
        <v>-1026381053</v>
      </c>
      <c r="O126" s="5">
        <v>-602393915</v>
      </c>
    </row>
    <row r="127" spans="2:15" ht="15.5" x14ac:dyDescent="0.35">
      <c r="C127" t="s">
        <v>300</v>
      </c>
      <c r="D127" s="5">
        <v>-11102880</v>
      </c>
      <c r="E127" s="5">
        <v>-4958205</v>
      </c>
      <c r="F127" s="5">
        <v>-16494800</v>
      </c>
      <c r="G127" s="5">
        <v>-15826611</v>
      </c>
      <c r="I127" s="5">
        <v>-55034206</v>
      </c>
      <c r="J127" s="5">
        <v>-34160786</v>
      </c>
      <c r="K127" s="5">
        <v>-338397240</v>
      </c>
      <c r="L127" s="5">
        <v>2658858697</v>
      </c>
      <c r="M127" s="5">
        <v>-974460960</v>
      </c>
      <c r="N127" s="5">
        <v>-1712923641</v>
      </c>
      <c r="O127" s="5">
        <v>-298669390</v>
      </c>
    </row>
    <row r="128" spans="2:15" ht="15.5" x14ac:dyDescent="0.35">
      <c r="C128" t="s">
        <v>144</v>
      </c>
      <c r="D128" s="5">
        <v>8986592000</v>
      </c>
      <c r="E128" s="5">
        <v>-600826797</v>
      </c>
      <c r="F128" s="5">
        <v>21763125807</v>
      </c>
      <c r="G128" s="5">
        <v>-1818897638</v>
      </c>
      <c r="I128" s="5">
        <v>18768062359</v>
      </c>
      <c r="J128" s="5">
        <v>29601578052</v>
      </c>
      <c r="K128" s="5">
        <v>37564406451</v>
      </c>
      <c r="L128" s="5">
        <v>52908733293</v>
      </c>
      <c r="M128" s="5">
        <v>24102806118</v>
      </c>
      <c r="N128" s="5">
        <v>223871508476</v>
      </c>
      <c r="O128" s="5">
        <v>58305347054</v>
      </c>
    </row>
    <row r="129" spans="3:15" ht="15.5" x14ac:dyDescent="0.35">
      <c r="C129" t="s">
        <v>145</v>
      </c>
      <c r="F129" s="5">
        <v>-2000000000</v>
      </c>
      <c r="I129" s="5">
        <v>-2000000000</v>
      </c>
      <c r="J129" s="5">
        <v>-65303620720</v>
      </c>
      <c r="K129" s="5">
        <v>-58500000000</v>
      </c>
      <c r="L129" s="5">
        <v>-65527535416</v>
      </c>
      <c r="M129" s="5">
        <v>-51500616250</v>
      </c>
      <c r="N129" s="5">
        <v>-217927412683</v>
      </c>
      <c r="O129" s="5">
        <v>-42538701660</v>
      </c>
    </row>
    <row r="130" spans="3:15" ht="15.5" x14ac:dyDescent="0.35">
      <c r="C130" t="s">
        <v>301</v>
      </c>
      <c r="M130" s="5">
        <v>-12000000000</v>
      </c>
      <c r="N130" s="5">
        <v>-156278444913</v>
      </c>
      <c r="O130" s="5">
        <v>-7282000000</v>
      </c>
    </row>
    <row r="131" spans="3:15" ht="15.5" x14ac:dyDescent="0.35">
      <c r="C131" t="s">
        <v>151</v>
      </c>
      <c r="F131" s="5">
        <v>-2000000000</v>
      </c>
      <c r="I131" s="5">
        <v>-2000000000</v>
      </c>
      <c r="J131" s="5">
        <v>-64997000000</v>
      </c>
      <c r="K131" s="5">
        <v>-58500000000</v>
      </c>
      <c r="L131" s="5">
        <v>-65527535416</v>
      </c>
      <c r="M131" s="5">
        <v>-39500616250</v>
      </c>
      <c r="N131" s="5">
        <v>-47264967770</v>
      </c>
      <c r="O131" s="5">
        <v>-51872220048</v>
      </c>
    </row>
    <row r="132" spans="3:15" ht="15.5" x14ac:dyDescent="0.35">
      <c r="C132" t="s">
        <v>302</v>
      </c>
      <c r="J132" s="5">
        <v>-306620720</v>
      </c>
    </row>
    <row r="133" spans="3:15" ht="15.5" x14ac:dyDescent="0.35">
      <c r="C133" t="s">
        <v>152</v>
      </c>
      <c r="N133" s="5">
        <v>-14384000000</v>
      </c>
    </row>
    <row r="134" spans="3:15" ht="15.5" x14ac:dyDescent="0.35">
      <c r="C134" t="s">
        <v>303</v>
      </c>
      <c r="O134" s="5">
        <v>16615518388</v>
      </c>
    </row>
    <row r="135" spans="3:15" ht="15.5" x14ac:dyDescent="0.35">
      <c r="C135" t="s">
        <v>304</v>
      </c>
    </row>
    <row r="136" spans="3:15" ht="15.5" x14ac:dyDescent="0.35">
      <c r="C136" t="s">
        <v>305</v>
      </c>
    </row>
    <row r="137" spans="3:15" ht="15.5" x14ac:dyDescent="0.35">
      <c r="C137" t="s">
        <v>153</v>
      </c>
      <c r="D137" s="5">
        <v>8986592000</v>
      </c>
      <c r="E137" s="5">
        <v>-600826797</v>
      </c>
      <c r="F137" s="5">
        <v>21763125807</v>
      </c>
      <c r="G137" s="5">
        <v>-1818897638</v>
      </c>
      <c r="I137" s="5">
        <v>18768062359</v>
      </c>
      <c r="J137" s="5">
        <v>29601578052</v>
      </c>
      <c r="K137" s="5">
        <v>37564406451</v>
      </c>
      <c r="L137" s="5">
        <v>52908733293</v>
      </c>
      <c r="M137" s="5">
        <v>24102806118</v>
      </c>
      <c r="N137" s="5">
        <v>223871508476</v>
      </c>
      <c r="O137" s="5">
        <v>58305347054</v>
      </c>
    </row>
    <row r="138" spans="3:15" ht="15.5" x14ac:dyDescent="0.35">
      <c r="C138" t="s">
        <v>306</v>
      </c>
      <c r="N138" s="5">
        <v>-44889186</v>
      </c>
      <c r="O138" s="5">
        <v>-83831694</v>
      </c>
    </row>
    <row r="139" spans="3:15" ht="15.5" x14ac:dyDescent="0.35">
      <c r="C139" t="s">
        <v>307</v>
      </c>
      <c r="M139" s="5">
        <v>1928901154</v>
      </c>
    </row>
    <row r="140" spans="3:15" ht="15.5" x14ac:dyDescent="0.35">
      <c r="C140" t="s">
        <v>308</v>
      </c>
      <c r="D140" s="5">
        <v>8986592000</v>
      </c>
      <c r="F140" s="5">
        <v>93508563760</v>
      </c>
      <c r="G140" s="5">
        <v>1867432416</v>
      </c>
      <c r="I140" s="5">
        <v>96508563760</v>
      </c>
      <c r="J140" s="5">
        <v>33862473477</v>
      </c>
      <c r="K140" s="5">
        <v>10000000000</v>
      </c>
      <c r="M140" s="5">
        <v>2000000000</v>
      </c>
    </row>
    <row r="141" spans="3:15" ht="15.5" x14ac:dyDescent="0.35">
      <c r="C141" t="s">
        <v>309</v>
      </c>
      <c r="F141" s="5">
        <v>12462473477</v>
      </c>
      <c r="G141" s="5">
        <v>-12462473477</v>
      </c>
    </row>
    <row r="142" spans="3:15" ht="15.5" x14ac:dyDescent="0.35">
      <c r="C142" t="s">
        <v>310</v>
      </c>
    </row>
    <row r="143" spans="3:15" ht="15.5" x14ac:dyDescent="0.35">
      <c r="C143" t="s">
        <v>311</v>
      </c>
      <c r="D143" s="5">
        <v>-600826797</v>
      </c>
      <c r="F143" s="5">
        <v>-161804565429</v>
      </c>
      <c r="G143" s="5">
        <v>86372797422</v>
      </c>
      <c r="I143" s="5">
        <v>-77740501401</v>
      </c>
      <c r="J143" s="5">
        <v>-4273759661</v>
      </c>
      <c r="N143" s="5">
        <v>1498283750</v>
      </c>
      <c r="O143" s="5">
        <v>8799766250</v>
      </c>
    </row>
    <row r="144" spans="3:15" ht="15.5" x14ac:dyDescent="0.35">
      <c r="C144" t="s">
        <v>312</v>
      </c>
      <c r="E144" s="5">
        <v>-600826797</v>
      </c>
      <c r="F144" s="5">
        <v>-84207911430</v>
      </c>
      <c r="G144" s="5">
        <v>8776143423</v>
      </c>
      <c r="I144" s="5">
        <v>-77740501401</v>
      </c>
      <c r="J144" s="5">
        <v>-4260895425</v>
      </c>
      <c r="K144" s="5">
        <v>1625695637</v>
      </c>
      <c r="L144" s="5">
        <v>32297490749</v>
      </c>
      <c r="M144" s="5">
        <v>-1710000000</v>
      </c>
      <c r="N144" s="5">
        <v>-1015000000</v>
      </c>
      <c r="O144" s="5">
        <v>11832553295</v>
      </c>
    </row>
    <row r="145" spans="2:15" ht="15.5" x14ac:dyDescent="0.35">
      <c r="C145" t="s">
        <v>313</v>
      </c>
    </row>
    <row r="146" spans="2:15" ht="15.5" x14ac:dyDescent="0.35">
      <c r="C146" t="s">
        <v>158</v>
      </c>
    </row>
    <row r="147" spans="2:15" ht="15.5" x14ac:dyDescent="0.35">
      <c r="C147" t="s">
        <v>314</v>
      </c>
      <c r="N147" s="5">
        <v>-1684311948</v>
      </c>
      <c r="O147" s="5">
        <v>-2020088052</v>
      </c>
    </row>
    <row r="148" spans="2:15" ht="15.5" x14ac:dyDescent="0.35">
      <c r="C148" t="s">
        <v>315</v>
      </c>
      <c r="K148" s="5">
        <v>13703469864</v>
      </c>
      <c r="L148" s="5">
        <v>10888958844</v>
      </c>
    </row>
    <row r="149" spans="2:15" ht="15.5" x14ac:dyDescent="0.35">
      <c r="C149" t="s">
        <v>316</v>
      </c>
      <c r="K149" s="5">
        <v>12235240950</v>
      </c>
      <c r="L149" s="5">
        <v>9722283700</v>
      </c>
      <c r="M149" s="5">
        <v>10322597200</v>
      </c>
      <c r="N149" s="5">
        <v>107743259250</v>
      </c>
      <c r="O149" s="5">
        <v>48576713505</v>
      </c>
    </row>
    <row r="150" spans="2:15" ht="15.5" x14ac:dyDescent="0.35">
      <c r="C150" t="s">
        <v>317</v>
      </c>
      <c r="M150" s="5">
        <v>11561307764</v>
      </c>
      <c r="N150" s="5">
        <v>118872450360</v>
      </c>
    </row>
    <row r="151" spans="2:15" ht="15.5" x14ac:dyDescent="0.35">
      <c r="C151" t="s">
        <v>164</v>
      </c>
      <c r="D151" s="5">
        <v>-4794747757</v>
      </c>
      <c r="E151" s="5">
        <v>-13886262167</v>
      </c>
      <c r="F151" s="5">
        <v>-1349545898</v>
      </c>
      <c r="G151" s="5">
        <v>13767469317</v>
      </c>
      <c r="I151" s="5">
        <v>18095161828</v>
      </c>
      <c r="J151" s="5">
        <v>-386918697</v>
      </c>
      <c r="K151" s="5">
        <v>-10210032521</v>
      </c>
      <c r="L151" s="5">
        <v>9218661553</v>
      </c>
      <c r="M151" s="5">
        <v>-22314200492</v>
      </c>
      <c r="N151" s="5">
        <v>14468560163</v>
      </c>
      <c r="O151" s="5">
        <v>5641320604</v>
      </c>
    </row>
    <row r="152" spans="2:15" ht="15.5" x14ac:dyDescent="0.35">
      <c r="C152" t="s">
        <v>165</v>
      </c>
      <c r="E152" s="5">
        <v>21812429796</v>
      </c>
      <c r="F152" s="5">
        <v>1</v>
      </c>
      <c r="I152" s="5">
        <v>3717267969</v>
      </c>
      <c r="J152" s="5">
        <v>4104186666</v>
      </c>
      <c r="K152" s="5">
        <v>14314219188</v>
      </c>
      <c r="L152" s="5">
        <v>5095557635</v>
      </c>
      <c r="M152" s="5">
        <v>27409758127</v>
      </c>
      <c r="N152" s="5">
        <v>12941197964</v>
      </c>
      <c r="O152" s="5">
        <v>7299877360</v>
      </c>
    </row>
    <row r="153" spans="2:15" ht="15.5" x14ac:dyDescent="0.35">
      <c r="C153" t="s">
        <v>166</v>
      </c>
      <c r="D153" s="5">
        <v>-4794747757</v>
      </c>
      <c r="E153" s="5">
        <v>7926167629</v>
      </c>
      <c r="F153" s="5">
        <v>-1349545897</v>
      </c>
      <c r="G153" s="5">
        <v>13767469317</v>
      </c>
      <c r="I153" s="5">
        <v>21812429797</v>
      </c>
      <c r="J153" s="5">
        <v>3717267969</v>
      </c>
      <c r="K153" s="5">
        <v>4104186667</v>
      </c>
      <c r="L153" s="5">
        <v>14314219188</v>
      </c>
      <c r="M153" s="5">
        <v>5095557635</v>
      </c>
      <c r="N153" s="5">
        <v>27409758127</v>
      </c>
      <c r="O153" s="5">
        <v>12941197964</v>
      </c>
    </row>
    <row r="155" spans="2:15" ht="15.5" x14ac:dyDescent="0.35">
      <c r="B155" t="s">
        <v>167</v>
      </c>
      <c r="C155" t="s">
        <v>12</v>
      </c>
      <c r="D155" s="5">
        <v>6300000000</v>
      </c>
      <c r="E155" s="5">
        <v>6300000000</v>
      </c>
      <c r="F155" s="5">
        <v>6300000000</v>
      </c>
      <c r="G155" s="5">
        <v>6300000000</v>
      </c>
      <c r="I155" s="5">
        <v>6300000000</v>
      </c>
      <c r="J155" s="5">
        <v>6300000000</v>
      </c>
      <c r="K155" s="5">
        <v>6300000000</v>
      </c>
      <c r="L155" s="5">
        <v>6060000000</v>
      </c>
      <c r="M155" s="5">
        <v>5860000000</v>
      </c>
      <c r="N155" s="5">
        <v>5660000000</v>
      </c>
      <c r="O155" s="5">
        <v>3500000000</v>
      </c>
    </row>
    <row r="156" spans="2:15" ht="15.5" x14ac:dyDescent="0.35">
      <c r="C156" t="s">
        <v>168</v>
      </c>
      <c r="D156" s="5">
        <v>1</v>
      </c>
      <c r="E156" s="6">
        <v>0.68</v>
      </c>
      <c r="F156" s="6">
        <v>0.24</v>
      </c>
      <c r="G156" s="6">
        <v>-0.05</v>
      </c>
    </row>
    <row r="157" spans="2:15" ht="15.5" x14ac:dyDescent="0.35">
      <c r="C157" t="s">
        <v>169</v>
      </c>
      <c r="D157" s="5">
        <v>29</v>
      </c>
      <c r="E157" s="6">
        <v>42.65</v>
      </c>
      <c r="F157" s="6">
        <v>183.33</v>
      </c>
      <c r="G157" s="5">
        <v>-720</v>
      </c>
    </row>
    <row r="158" spans="2:15" ht="15.5" x14ac:dyDescent="0.35">
      <c r="C158" t="s">
        <v>62</v>
      </c>
      <c r="D158" s="6">
        <v>1.46</v>
      </c>
      <c r="E158" s="6">
        <v>1.48</v>
      </c>
      <c r="F158" s="6">
        <v>3.08</v>
      </c>
      <c r="G158" s="6">
        <v>1.96</v>
      </c>
    </row>
    <row r="159" spans="2:15" ht="15.5" x14ac:dyDescent="0.35">
      <c r="C159" t="s">
        <v>170</v>
      </c>
      <c r="D159" s="5">
        <v>31780000000</v>
      </c>
      <c r="E159" s="5">
        <v>20430000000</v>
      </c>
      <c r="F159" s="5">
        <v>15640000000</v>
      </c>
      <c r="G159" s="5">
        <v>15020000000</v>
      </c>
    </row>
    <row r="160" spans="2:15" ht="15.5" x14ac:dyDescent="0.35">
      <c r="C160" t="s">
        <v>171</v>
      </c>
      <c r="D160" s="6">
        <v>9.4999999999999998E-3</v>
      </c>
      <c r="E160" s="6">
        <v>6.7000000000000002E-3</v>
      </c>
      <c r="F160" s="6">
        <v>2.3E-3</v>
      </c>
      <c r="G160" s="6">
        <v>-5.0000000000000001E-4</v>
      </c>
    </row>
    <row r="161" spans="3:7" ht="15.5" x14ac:dyDescent="0.35">
      <c r="C161" t="s">
        <v>172</v>
      </c>
      <c r="D161" s="6">
        <v>1.21E-2</v>
      </c>
      <c r="E161" s="6">
        <v>8.3999999999999995E-3</v>
      </c>
      <c r="F161" s="6">
        <v>2.8999999999999998E-3</v>
      </c>
      <c r="G161" s="6">
        <v>-5.9999999999999995E-4</v>
      </c>
    </row>
    <row r="162" spans="3:7" ht="15.5" x14ac:dyDescent="0.35">
      <c r="C162" t="s">
        <v>173</v>
      </c>
      <c r="D162" s="6">
        <v>2.1700000000000001E-2</v>
      </c>
      <c r="E162" s="6">
        <v>1.77E-2</v>
      </c>
      <c r="F162" s="6">
        <v>8.8000000000000005E-3</v>
      </c>
      <c r="G162" s="6">
        <v>6.8000000000000005E-3</v>
      </c>
    </row>
    <row r="163" spans="3:7" ht="15.5" x14ac:dyDescent="0.35">
      <c r="C163" t="s">
        <v>174</v>
      </c>
      <c r="D163" s="6">
        <v>3.22</v>
      </c>
      <c r="E163" s="6">
        <v>2.41</v>
      </c>
      <c r="F163" s="6">
        <v>1.69</v>
      </c>
      <c r="G163" s="6">
        <v>0.9</v>
      </c>
    </row>
    <row r="164" spans="3:7" ht="15.5" x14ac:dyDescent="0.35">
      <c r="C164" t="s">
        <v>175</v>
      </c>
      <c r="D164" s="5">
        <v>521000000000</v>
      </c>
      <c r="E164" s="5">
        <v>514000000000</v>
      </c>
      <c r="F164" s="5">
        <v>510000000000</v>
      </c>
      <c r="G164" s="5">
        <v>508000000000</v>
      </c>
    </row>
    <row r="165" spans="3:7" ht="15.5" x14ac:dyDescent="0.35">
      <c r="C165" t="s">
        <v>176</v>
      </c>
      <c r="D165" s="6">
        <v>0.35</v>
      </c>
      <c r="E165" s="6">
        <v>0.36</v>
      </c>
      <c r="F165" s="6">
        <v>0.54</v>
      </c>
      <c r="G165" s="6">
        <v>0.45</v>
      </c>
    </row>
    <row r="166" spans="3:7" ht="15.5" x14ac:dyDescent="0.35">
      <c r="C166" t="s">
        <v>177</v>
      </c>
      <c r="D166" s="6">
        <v>82.61</v>
      </c>
      <c r="E166" s="6">
        <v>81.599999999999994</v>
      </c>
      <c r="F166" s="6">
        <v>80.92</v>
      </c>
      <c r="G166" s="6">
        <v>80.67</v>
      </c>
    </row>
    <row r="167" spans="3:7" ht="15.5" x14ac:dyDescent="0.35">
      <c r="C167" t="s">
        <v>178</v>
      </c>
      <c r="D167" s="6">
        <v>0.37</v>
      </c>
      <c r="E167" s="6">
        <v>0.37</v>
      </c>
      <c r="F167" s="6">
        <v>0.56999999999999995</v>
      </c>
      <c r="G167" s="6">
        <v>0.47</v>
      </c>
    </row>
    <row r="168" spans="3:7" ht="15.5" x14ac:dyDescent="0.35">
      <c r="C168" t="s">
        <v>179</v>
      </c>
      <c r="D168" s="6">
        <v>78.67</v>
      </c>
      <c r="E168" s="6">
        <v>77.58</v>
      </c>
      <c r="F168" s="6">
        <v>76.81</v>
      </c>
      <c r="G168" s="6">
        <v>76.47</v>
      </c>
    </row>
    <row r="169" spans="3:7" ht="15.5" x14ac:dyDescent="0.35">
      <c r="C169" t="s">
        <v>180</v>
      </c>
      <c r="D169" s="5">
        <v>131000000000</v>
      </c>
      <c r="E169" s="5">
        <v>128000000000</v>
      </c>
      <c r="F169" s="5">
        <v>129000000000</v>
      </c>
      <c r="G169" s="5">
        <v>107000000000</v>
      </c>
    </row>
    <row r="170" spans="3:7" ht="15.5" x14ac:dyDescent="0.35">
      <c r="C170" t="s">
        <v>181</v>
      </c>
      <c r="D170" s="5">
        <v>6000000000</v>
      </c>
    </row>
    <row r="171" spans="3:7" ht="15.5" x14ac:dyDescent="0.35">
      <c r="C171" t="s">
        <v>182</v>
      </c>
      <c r="D171" s="5">
        <v>521000000000</v>
      </c>
      <c r="E171" s="5">
        <v>514000000000</v>
      </c>
      <c r="F171" s="5">
        <v>510000000000</v>
      </c>
      <c r="G171" s="5">
        <v>508000000000</v>
      </c>
    </row>
    <row r="172" spans="3:7" ht="15.5" x14ac:dyDescent="0.35">
      <c r="C172" t="s">
        <v>24</v>
      </c>
      <c r="D172" s="5">
        <v>137000000000</v>
      </c>
      <c r="E172" s="5">
        <v>128000000000</v>
      </c>
      <c r="F172" s="5">
        <v>129000000000</v>
      </c>
      <c r="G172" s="5">
        <v>107000000000</v>
      </c>
    </row>
    <row r="173" spans="3:7" ht="15.5" x14ac:dyDescent="0.35">
      <c r="C173" t="s">
        <v>21</v>
      </c>
      <c r="D173" s="5">
        <v>134000000000</v>
      </c>
      <c r="E173" s="5">
        <v>120000000000</v>
      </c>
      <c r="F173" s="5">
        <v>107000000000</v>
      </c>
      <c r="G173" s="5">
        <v>84000000000</v>
      </c>
    </row>
    <row r="174" spans="3:7" ht="15.5" x14ac:dyDescent="0.35">
      <c r="C174" t="s">
        <v>183</v>
      </c>
      <c r="D174" s="5">
        <v>105000000000</v>
      </c>
      <c r="E174" s="5">
        <v>81000000000</v>
      </c>
      <c r="F174" s="5">
        <v>65000000000</v>
      </c>
      <c r="G174" s="5">
        <v>54000000000</v>
      </c>
    </row>
    <row r="175" spans="3:7" ht="15.5" x14ac:dyDescent="0.35">
      <c r="C175" t="s">
        <v>184</v>
      </c>
      <c r="D175" s="5">
        <v>-14000000000</v>
      </c>
      <c r="E175" s="5">
        <v>-13000000000</v>
      </c>
      <c r="F175" s="5">
        <v>-21000000000</v>
      </c>
      <c r="G175" s="5">
        <v>16000000000</v>
      </c>
    </row>
    <row r="176" spans="3:7" ht="15.5" x14ac:dyDescent="0.35">
      <c r="C176" t="s">
        <v>185</v>
      </c>
      <c r="F176" s="5">
        <v>-2000000000</v>
      </c>
    </row>
    <row r="177" spans="3:15" ht="15.5" x14ac:dyDescent="0.35">
      <c r="C177" t="s">
        <v>13</v>
      </c>
      <c r="D177" s="5">
        <v>-14000000000</v>
      </c>
      <c r="E177" s="5">
        <v>-13000000000</v>
      </c>
      <c r="F177" s="5">
        <v>-23000000000</v>
      </c>
      <c r="G177" s="5">
        <v>16000000000</v>
      </c>
    </row>
    <row r="178" spans="3:15" ht="15.5" x14ac:dyDescent="0.35">
      <c r="C178" t="s">
        <v>16</v>
      </c>
      <c r="D178" s="6">
        <v>-2.19</v>
      </c>
      <c r="E178" s="6">
        <v>-2.11</v>
      </c>
      <c r="F178" s="6">
        <v>-3.67</v>
      </c>
      <c r="G178" s="6">
        <v>2.4700000000000002</v>
      </c>
    </row>
    <row r="179" spans="3:15" ht="15.5" x14ac:dyDescent="0.35">
      <c r="C179" t="s">
        <v>47</v>
      </c>
      <c r="I179" s="6">
        <v>0.93</v>
      </c>
      <c r="J179" s="6">
        <v>0.91</v>
      </c>
      <c r="K179" s="6">
        <v>0.67</v>
      </c>
      <c r="L179" s="6">
        <v>1.01</v>
      </c>
      <c r="M179" s="6">
        <v>1.4</v>
      </c>
      <c r="N179" s="6">
        <v>1.2</v>
      </c>
      <c r="O179" s="6">
        <v>1.45</v>
      </c>
    </row>
    <row r="180" spans="3:15" ht="15.5" x14ac:dyDescent="0.35">
      <c r="C180" t="s">
        <v>61</v>
      </c>
      <c r="I180" s="6">
        <v>47.31</v>
      </c>
      <c r="J180" s="6">
        <v>13.19</v>
      </c>
      <c r="K180" s="6">
        <v>74.63</v>
      </c>
      <c r="L180" s="6">
        <v>49.5</v>
      </c>
      <c r="M180" s="6">
        <v>45.71</v>
      </c>
      <c r="N180" s="6">
        <v>102.5</v>
      </c>
      <c r="O180" s="5">
        <v>0</v>
      </c>
    </row>
    <row r="181" spans="3:15" ht="15.5" x14ac:dyDescent="0.35">
      <c r="C181" t="s">
        <v>64</v>
      </c>
      <c r="I181" s="6">
        <v>0.74</v>
      </c>
      <c r="J181" s="6">
        <v>0.27</v>
      </c>
      <c r="K181" s="6">
        <v>1.63</v>
      </c>
      <c r="L181" s="6">
        <v>2.54</v>
      </c>
      <c r="M181" s="6">
        <v>3.17</v>
      </c>
      <c r="N181" s="6">
        <v>7.25</v>
      </c>
      <c r="O181" s="5">
        <v>0</v>
      </c>
    </row>
    <row r="182" spans="3:15" ht="15.5" x14ac:dyDescent="0.35">
      <c r="C182" t="s">
        <v>186</v>
      </c>
      <c r="I182" s="5">
        <v>69280000000</v>
      </c>
      <c r="J182" s="5">
        <v>65300000000</v>
      </c>
      <c r="K182" s="5">
        <v>52050000000</v>
      </c>
      <c r="L182" s="5">
        <v>35260000000</v>
      </c>
      <c r="M182" s="5">
        <v>34670000000</v>
      </c>
      <c r="N182" s="5">
        <v>29450000000</v>
      </c>
      <c r="O182" s="5">
        <v>23520000000</v>
      </c>
    </row>
    <row r="183" spans="3:15" ht="15.5" x14ac:dyDescent="0.35">
      <c r="C183" t="s">
        <v>187</v>
      </c>
      <c r="I183" s="6">
        <v>9.1999999999999998E-3</v>
      </c>
      <c r="J183" s="6">
        <v>9.300000000000001E-3</v>
      </c>
      <c r="K183" s="6">
        <v>7.1999999999999998E-3</v>
      </c>
      <c r="L183" s="6">
        <v>1.1399999999999999E-2</v>
      </c>
      <c r="M183" s="6">
        <v>1.7100000000000001E-2</v>
      </c>
      <c r="N183" s="6">
        <v>1.49E-2</v>
      </c>
      <c r="O183" s="6">
        <v>2.2799999999999997E-2</v>
      </c>
    </row>
    <row r="184" spans="3:15" ht="15.5" x14ac:dyDescent="0.35">
      <c r="C184" t="s">
        <v>188</v>
      </c>
      <c r="I184" s="6">
        <v>1.15E-2</v>
      </c>
      <c r="J184" s="6">
        <v>1.1399999999999999E-2</v>
      </c>
      <c r="K184" s="6">
        <v>8.3999999999999995E-3</v>
      </c>
      <c r="L184" s="6">
        <v>1.3100000000000001E-2</v>
      </c>
      <c r="M184" s="6">
        <v>1.8600000000000002E-2</v>
      </c>
      <c r="N184" s="6">
        <v>1.6500000000000001E-2</v>
      </c>
      <c r="O184" s="6">
        <v>2.7900000000000001E-2</v>
      </c>
    </row>
    <row r="185" spans="3:15" ht="15.5" x14ac:dyDescent="0.35">
      <c r="C185" t="s">
        <v>189</v>
      </c>
      <c r="I185" s="6">
        <v>4.82E-2</v>
      </c>
      <c r="J185" s="6">
        <v>4.8499999999999995E-2</v>
      </c>
      <c r="K185" s="6">
        <v>2.9700000000000001E-2</v>
      </c>
      <c r="L185" s="6">
        <v>2.29E-2</v>
      </c>
      <c r="M185" s="6">
        <v>3.4700000000000002E-2</v>
      </c>
      <c r="N185" s="6">
        <v>3.8599999999999995E-2</v>
      </c>
      <c r="O185" s="6">
        <v>0.1186</v>
      </c>
    </row>
    <row r="186" spans="3:15" ht="15.5" x14ac:dyDescent="0.35">
      <c r="C186" t="s">
        <v>190</v>
      </c>
      <c r="I186" s="6">
        <v>1.41</v>
      </c>
      <c r="J186" s="6">
        <v>1.4</v>
      </c>
      <c r="K186" s="6">
        <v>1.58</v>
      </c>
      <c r="L186" s="6">
        <v>1.6</v>
      </c>
      <c r="M186" s="6">
        <v>2.72</v>
      </c>
      <c r="N186" s="6">
        <v>2.4500000000000002</v>
      </c>
      <c r="O186" s="6">
        <v>2.36</v>
      </c>
    </row>
    <row r="187" spans="3:15" ht="15.5" x14ac:dyDescent="0.35">
      <c r="C187" t="s">
        <v>58</v>
      </c>
      <c r="I187" s="6">
        <v>0.54</v>
      </c>
      <c r="J187" s="6">
        <v>0.15</v>
      </c>
      <c r="K187" s="6">
        <v>0.63</v>
      </c>
      <c r="L187" s="6">
        <v>0.65</v>
      </c>
      <c r="M187" s="6">
        <v>0.85</v>
      </c>
      <c r="N187" s="6">
        <v>1.69</v>
      </c>
      <c r="O187" s="5">
        <v>0</v>
      </c>
    </row>
    <row r="188" spans="3:15" ht="15.5" x14ac:dyDescent="0.35">
      <c r="C188" t="s">
        <v>55</v>
      </c>
      <c r="I188" s="6">
        <v>80.92</v>
      </c>
      <c r="J188" s="6">
        <v>79.98</v>
      </c>
      <c r="K188" s="6">
        <v>79.06</v>
      </c>
      <c r="L188" s="6">
        <v>77.28</v>
      </c>
      <c r="M188" s="6">
        <v>75.27</v>
      </c>
      <c r="N188" s="6">
        <v>72.69</v>
      </c>
      <c r="O188" s="6">
        <v>51.84</v>
      </c>
    </row>
    <row r="189" spans="3:15" ht="15.5" x14ac:dyDescent="0.35">
      <c r="C189" t="s">
        <v>191</v>
      </c>
      <c r="I189" s="6">
        <v>0.56999999999999995</v>
      </c>
      <c r="J189" s="6">
        <v>0.16</v>
      </c>
      <c r="K189" s="6">
        <v>0.67</v>
      </c>
      <c r="L189" s="6">
        <v>0.7</v>
      </c>
      <c r="M189" s="6">
        <v>0.88</v>
      </c>
      <c r="N189" s="6">
        <v>1.75</v>
      </c>
      <c r="O189" s="5">
        <v>0</v>
      </c>
    </row>
    <row r="190" spans="3:15" ht="15.5" x14ac:dyDescent="0.35">
      <c r="C190" t="s">
        <v>192</v>
      </c>
      <c r="I190" s="6">
        <v>76.81</v>
      </c>
      <c r="J190" s="6">
        <v>75.5</v>
      </c>
      <c r="K190" s="6">
        <v>74.209999999999994</v>
      </c>
      <c r="L190" s="6">
        <v>71.849999999999994</v>
      </c>
      <c r="M190" s="6">
        <v>72.98</v>
      </c>
      <c r="N190" s="6">
        <v>70.150000000000006</v>
      </c>
      <c r="O190" s="6">
        <v>51.84</v>
      </c>
    </row>
    <row r="191" spans="3:15" ht="15.5" x14ac:dyDescent="0.35">
      <c r="C191" t="s">
        <v>193</v>
      </c>
      <c r="I191" s="5">
        <v>129000000000</v>
      </c>
      <c r="J191" s="5">
        <v>100000000000</v>
      </c>
      <c r="K191" s="5">
        <v>75000000000</v>
      </c>
      <c r="L191" s="5">
        <v>59000000000</v>
      </c>
      <c r="M191" s="5">
        <v>23000000000</v>
      </c>
      <c r="N191" s="5">
        <v>20000000000</v>
      </c>
      <c r="O191" s="5">
        <v>23000000000</v>
      </c>
    </row>
    <row r="192" spans="3:15" ht="15.5" x14ac:dyDescent="0.35">
      <c r="C192" t="s">
        <v>194</v>
      </c>
      <c r="J192" s="5">
        <v>10000000000</v>
      </c>
      <c r="K192" s="5">
        <v>6000000000</v>
      </c>
      <c r="L192" s="5">
        <v>10000000000</v>
      </c>
      <c r="M192" s="5">
        <v>14000000000</v>
      </c>
      <c r="N192" s="5">
        <v>16000000000</v>
      </c>
      <c r="O192" s="5">
        <v>15000000000</v>
      </c>
    </row>
    <row r="193" spans="2:15" ht="15.5" x14ac:dyDescent="0.35">
      <c r="C193" t="s">
        <v>26</v>
      </c>
      <c r="I193" s="5">
        <v>129000000000</v>
      </c>
      <c r="J193" s="5">
        <v>110000000000</v>
      </c>
      <c r="K193" s="5">
        <v>81000000000</v>
      </c>
      <c r="L193" s="5">
        <v>69000000000</v>
      </c>
      <c r="M193" s="5">
        <v>37000000000</v>
      </c>
      <c r="N193" s="5">
        <v>36000000000</v>
      </c>
      <c r="O193" s="5">
        <v>37000000000</v>
      </c>
    </row>
    <row r="194" spans="2:15" ht="15.5" x14ac:dyDescent="0.35">
      <c r="C194" t="s">
        <v>23</v>
      </c>
      <c r="I194" s="5">
        <v>107000000000</v>
      </c>
      <c r="J194" s="5">
        <v>107000000000</v>
      </c>
      <c r="K194" s="5">
        <v>77000000000</v>
      </c>
      <c r="L194" s="5">
        <v>55000000000</v>
      </c>
      <c r="M194" s="5">
        <v>32000000000</v>
      </c>
      <c r="N194" s="5">
        <v>9000000000</v>
      </c>
      <c r="O194" s="5">
        <v>25000000000</v>
      </c>
    </row>
    <row r="195" spans="2:15" ht="15.5" x14ac:dyDescent="0.35">
      <c r="C195" t="s">
        <v>195</v>
      </c>
      <c r="I195" s="5">
        <v>65000000000</v>
      </c>
      <c r="J195" s="5">
        <v>27000000000</v>
      </c>
      <c r="K195" s="5">
        <v>40000000000</v>
      </c>
      <c r="L195" s="5">
        <v>35000000000</v>
      </c>
      <c r="M195" s="5">
        <v>53000000000</v>
      </c>
      <c r="N195" s="5">
        <v>57000000000</v>
      </c>
      <c r="O195" s="5">
        <v>26000000000</v>
      </c>
    </row>
    <row r="196" spans="2:15" ht="15.5" x14ac:dyDescent="0.35">
      <c r="C196" t="s">
        <v>196</v>
      </c>
      <c r="I196" s="5">
        <v>1000000000</v>
      </c>
      <c r="J196" s="5">
        <v>35000000000</v>
      </c>
      <c r="K196" s="5">
        <v>11000000000</v>
      </c>
      <c r="L196" s="5">
        <v>22000000000</v>
      </c>
      <c r="M196" s="5">
        <v>5000000000</v>
      </c>
      <c r="N196" s="5">
        <v>9000000000</v>
      </c>
      <c r="O196" s="5">
        <v>-10000000000</v>
      </c>
    </row>
    <row r="197" spans="2:15" ht="15.5" x14ac:dyDescent="0.35">
      <c r="C197" t="s">
        <v>197</v>
      </c>
      <c r="I197" s="5">
        <v>-2000000000</v>
      </c>
      <c r="J197" s="5">
        <v>-65000000000</v>
      </c>
      <c r="K197" s="5">
        <v>-58000000000</v>
      </c>
      <c r="L197" s="5">
        <v>-66000000000</v>
      </c>
      <c r="M197" s="5">
        <v>-40000000000</v>
      </c>
      <c r="N197" s="5">
        <v>-62000000000</v>
      </c>
      <c r="O197" s="5">
        <v>-52000000000</v>
      </c>
    </row>
    <row r="198" spans="2:15" ht="15.5" x14ac:dyDescent="0.35">
      <c r="C198" t="s">
        <v>15</v>
      </c>
      <c r="I198" s="5">
        <v>-1000000000</v>
      </c>
      <c r="J198" s="5">
        <v>-30000000000</v>
      </c>
      <c r="K198" s="5">
        <v>-48000000000</v>
      </c>
      <c r="L198" s="5">
        <v>-44000000000</v>
      </c>
      <c r="M198" s="5">
        <v>-34000000000</v>
      </c>
      <c r="N198" s="5">
        <v>-53000000000</v>
      </c>
      <c r="O198" s="5">
        <v>-62000000000</v>
      </c>
    </row>
    <row r="199" spans="2:15" ht="15.5" x14ac:dyDescent="0.35">
      <c r="C199" t="s">
        <v>17</v>
      </c>
      <c r="I199" s="6">
        <v>-0.11</v>
      </c>
      <c r="J199" s="6">
        <v>-4.71</v>
      </c>
      <c r="K199" s="6">
        <v>-7.58</v>
      </c>
      <c r="L199" s="6">
        <v>-7.21</v>
      </c>
      <c r="M199" s="6">
        <v>-5.87</v>
      </c>
      <c r="N199" s="6">
        <v>-9.39</v>
      </c>
      <c r="O199" s="6">
        <v>-17.71</v>
      </c>
    </row>
    <row r="201" spans="2:15" ht="15.5" x14ac:dyDescent="0.35">
      <c r="B201" t="s">
        <v>198</v>
      </c>
      <c r="C201" t="s">
        <v>199</v>
      </c>
      <c r="D201" s="5">
        <v>6000000000</v>
      </c>
      <c r="E201" s="5">
        <v>4000000000</v>
      </c>
      <c r="F201" s="5">
        <v>2000000000</v>
      </c>
      <c r="G201" s="5">
        <v>-303000000</v>
      </c>
      <c r="H201" s="5">
        <v>21000000000</v>
      </c>
      <c r="I201" s="5">
        <v>6000000000</v>
      </c>
      <c r="J201" s="5">
        <v>6000000000</v>
      </c>
      <c r="K201" s="5">
        <v>4000000000</v>
      </c>
      <c r="L201" s="5">
        <v>6000000000</v>
      </c>
      <c r="M201" s="5">
        <v>8000000000</v>
      </c>
      <c r="N201" s="5">
        <v>7000000000</v>
      </c>
      <c r="O201" s="5">
        <v>5000000000</v>
      </c>
    </row>
    <row r="202" spans="2:15" ht="15.5" x14ac:dyDescent="0.35">
      <c r="C202" t="s">
        <v>46</v>
      </c>
      <c r="D202" s="5">
        <v>1</v>
      </c>
      <c r="E202" s="6">
        <v>0.68</v>
      </c>
      <c r="F202" s="6">
        <v>0.24</v>
      </c>
      <c r="G202" s="6">
        <v>-0.05</v>
      </c>
      <c r="H202" s="6">
        <v>3.37</v>
      </c>
      <c r="I202" s="6">
        <v>0.93</v>
      </c>
      <c r="J202" s="6">
        <v>0.91</v>
      </c>
      <c r="K202" s="6">
        <v>0.67</v>
      </c>
      <c r="L202" s="6">
        <v>0.98</v>
      </c>
      <c r="M202" s="6">
        <v>1.31</v>
      </c>
      <c r="N202" s="6">
        <v>1.07</v>
      </c>
      <c r="O202" s="6">
        <v>0.8</v>
      </c>
    </row>
    <row r="203" spans="2:15" ht="15.5" x14ac:dyDescent="0.35">
      <c r="C203" t="s">
        <v>204</v>
      </c>
      <c r="D203" s="5">
        <v>125000000000</v>
      </c>
      <c r="E203" s="5">
        <v>124000000000</v>
      </c>
      <c r="F203" s="5">
        <v>90000000000</v>
      </c>
      <c r="G203" s="5">
        <v>116000000000</v>
      </c>
      <c r="H203" s="5">
        <v>498000000000</v>
      </c>
      <c r="I203" s="5">
        <v>377000000000</v>
      </c>
      <c r="J203" s="5">
        <v>280000000000</v>
      </c>
      <c r="K203" s="5">
        <v>193000000000</v>
      </c>
      <c r="L203" s="5">
        <v>119000000000</v>
      </c>
      <c r="M203" s="5">
        <v>118000000000</v>
      </c>
      <c r="N203" s="5">
        <v>96000000000</v>
      </c>
      <c r="O203" s="5">
        <v>88000000000</v>
      </c>
    </row>
    <row r="204" spans="2:15" ht="15.5" x14ac:dyDescent="0.35">
      <c r="C204" t="s">
        <v>208</v>
      </c>
      <c r="I204" s="6">
        <v>9.1999999999999993</v>
      </c>
    </row>
    <row r="205" spans="2:15" ht="15.5" x14ac:dyDescent="0.35">
      <c r="C205" t="s">
        <v>209</v>
      </c>
      <c r="I205" s="6">
        <v>16.53</v>
      </c>
    </row>
    <row r="206" spans="2:15" ht="15.5" x14ac:dyDescent="0.35">
      <c r="C206" t="s">
        <v>210</v>
      </c>
      <c r="I206" s="6">
        <v>6.95</v>
      </c>
    </row>
    <row r="207" spans="2:15" ht="15.5" x14ac:dyDescent="0.35">
      <c r="C207" t="s">
        <v>211</v>
      </c>
      <c r="I207" s="6">
        <v>6.0499999999999998E-2</v>
      </c>
    </row>
    <row r="208" spans="2:15" ht="15.5" x14ac:dyDescent="0.35">
      <c r="C208" t="s">
        <v>212</v>
      </c>
      <c r="I208" s="6">
        <v>0.43</v>
      </c>
    </row>
    <row r="209" spans="3:9" ht="15.5" x14ac:dyDescent="0.35">
      <c r="C209" t="s">
        <v>213</v>
      </c>
      <c r="I209" s="6">
        <v>0.38</v>
      </c>
    </row>
    <row r="210" spans="3:9" ht="15.5" x14ac:dyDescent="0.35">
      <c r="C210" t="s">
        <v>214</v>
      </c>
      <c r="I210" s="6">
        <v>-5.99</v>
      </c>
    </row>
    <row r="211" spans="3:9" ht="15.5" x14ac:dyDescent="0.35">
      <c r="C211" t="s">
        <v>215</v>
      </c>
      <c r="I211" s="6">
        <v>-5.65</v>
      </c>
    </row>
    <row r="212" spans="3:9" ht="15.5" x14ac:dyDescent="0.35">
      <c r="C212" t="s">
        <v>216</v>
      </c>
      <c r="I212" s="6">
        <v>11.58</v>
      </c>
    </row>
    <row r="213" spans="3:9" ht="15.5" x14ac:dyDescent="0.35">
      <c r="C213" t="s">
        <v>217</v>
      </c>
      <c r="I213" s="6">
        <v>4.47</v>
      </c>
    </row>
    <row r="214" spans="3:9" ht="15.5" x14ac:dyDescent="0.35">
      <c r="C214" t="s">
        <v>218</v>
      </c>
      <c r="I214" s="6">
        <v>7.52</v>
      </c>
    </row>
    <row r="215" spans="3:9" ht="15.5" x14ac:dyDescent="0.35">
      <c r="C215" t="s">
        <v>219</v>
      </c>
      <c r="I215" s="6">
        <v>-6.1</v>
      </c>
    </row>
    <row r="216" spans="3:9" ht="15.5" x14ac:dyDescent="0.35">
      <c r="C216" t="s">
        <v>220</v>
      </c>
      <c r="I216" s="6">
        <v>1.87</v>
      </c>
    </row>
    <row r="217" spans="3:9" ht="15.5" x14ac:dyDescent="0.35">
      <c r="C217" t="s">
        <v>221</v>
      </c>
      <c r="I217" s="6">
        <v>3.37</v>
      </c>
    </row>
    <row r="218" spans="3:9" ht="15.5" x14ac:dyDescent="0.35">
      <c r="C218" t="s">
        <v>222</v>
      </c>
      <c r="I218" s="6">
        <v>72.14</v>
      </c>
    </row>
    <row r="219" spans="3:9" ht="15.5" x14ac:dyDescent="0.35">
      <c r="C219" t="s">
        <v>223</v>
      </c>
      <c r="D219" s="6">
        <v>0.5</v>
      </c>
    </row>
    <row r="220" spans="3:9" ht="15.5" x14ac:dyDescent="0.35">
      <c r="C220" t="s">
        <v>224</v>
      </c>
      <c r="I220" s="6">
        <v>82.61</v>
      </c>
    </row>
    <row r="221" spans="3:9" ht="15.5" x14ac:dyDescent="0.35">
      <c r="C221" t="s">
        <v>225</v>
      </c>
      <c r="I221" s="6">
        <v>-5.49</v>
      </c>
    </row>
    <row r="222" spans="3:9" ht="15.5" x14ac:dyDescent="0.35">
      <c r="C222" t="s">
        <v>226</v>
      </c>
      <c r="D222" s="6">
        <v>1.78</v>
      </c>
    </row>
    <row r="223" spans="3:9" ht="15.5" x14ac:dyDescent="0.35">
      <c r="C223" t="s">
        <v>227</v>
      </c>
      <c r="D223" s="6">
        <v>1.78</v>
      </c>
    </row>
    <row r="224" spans="3:9" ht="15.5" x14ac:dyDescent="0.35">
      <c r="C224" t="s">
        <v>228</v>
      </c>
      <c r="D224" s="6">
        <v>0.26</v>
      </c>
    </row>
    <row r="225" spans="3:9" ht="15.5" x14ac:dyDescent="0.35">
      <c r="C225" t="s">
        <v>229</v>
      </c>
      <c r="D225" s="6">
        <v>0.01</v>
      </c>
    </row>
    <row r="226" spans="3:9" ht="15.5" x14ac:dyDescent="0.35">
      <c r="C226" t="s">
        <v>230</v>
      </c>
      <c r="D226" s="6">
        <v>0.27</v>
      </c>
    </row>
    <row r="227" spans="3:9" ht="15.5" x14ac:dyDescent="0.35">
      <c r="C227" t="s">
        <v>231</v>
      </c>
      <c r="D227" s="6">
        <v>0.21</v>
      </c>
    </row>
    <row r="228" spans="3:9" ht="15.5" x14ac:dyDescent="0.35">
      <c r="C228" t="s">
        <v>232</v>
      </c>
      <c r="D228" s="6">
        <v>1.27</v>
      </c>
    </row>
    <row r="229" spans="3:9" ht="15.5" x14ac:dyDescent="0.35">
      <c r="C229" t="s">
        <v>233</v>
      </c>
      <c r="I229" s="6">
        <v>2.0499999999999998</v>
      </c>
    </row>
    <row r="230" spans="3:9" ht="15.5" x14ac:dyDescent="0.35">
      <c r="C230" t="s">
        <v>13</v>
      </c>
      <c r="D230" s="5">
        <v>-14000000000</v>
      </c>
    </row>
    <row r="231" spans="3:9" ht="15.5" x14ac:dyDescent="0.35">
      <c r="C231" t="s">
        <v>234</v>
      </c>
      <c r="I231" s="6">
        <v>5.46</v>
      </c>
    </row>
    <row r="232" spans="3:9" ht="15.5" x14ac:dyDescent="0.35">
      <c r="C232" t="s">
        <v>235</v>
      </c>
      <c r="I232" s="6">
        <v>1.7899999999999999E-2</v>
      </c>
    </row>
    <row r="233" spans="3:9" ht="15.5" x14ac:dyDescent="0.35">
      <c r="C233" t="s">
        <v>236</v>
      </c>
      <c r="I233" s="6">
        <v>2.2700000000000001E-2</v>
      </c>
    </row>
    <row r="234" spans="3:9" ht="15.5" x14ac:dyDescent="0.35">
      <c r="C234" t="s">
        <v>237</v>
      </c>
      <c r="I234" s="6">
        <v>5.45E-2</v>
      </c>
    </row>
    <row r="235" spans="3:9" ht="15.5" x14ac:dyDescent="0.35">
      <c r="C235" t="s">
        <v>238</v>
      </c>
      <c r="I235" s="6">
        <v>3.5400000000000001E-2</v>
      </c>
    </row>
    <row r="236" spans="3:9" ht="15.5" x14ac:dyDescent="0.35">
      <c r="C236" t="s">
        <v>239</v>
      </c>
      <c r="D236" s="6">
        <v>158.99</v>
      </c>
    </row>
    <row r="237" spans="3:9" ht="15.5" x14ac:dyDescent="0.35">
      <c r="C237" t="s">
        <v>240</v>
      </c>
      <c r="D237" s="6">
        <v>0.12</v>
      </c>
    </row>
    <row r="238" spans="3:9" ht="15.5" x14ac:dyDescent="0.35">
      <c r="C238" t="s">
        <v>241</v>
      </c>
      <c r="D238" s="6">
        <v>0.25</v>
      </c>
    </row>
    <row r="239" spans="3:9" ht="15.5" x14ac:dyDescent="0.35">
      <c r="C239" t="s">
        <v>242</v>
      </c>
      <c r="D239" s="6">
        <v>158.86000000000001</v>
      </c>
    </row>
    <row r="240" spans="3:9" ht="15.5" x14ac:dyDescent="0.35">
      <c r="C240" t="s">
        <v>243</v>
      </c>
      <c r="D240" s="6">
        <v>0.56999999999999995</v>
      </c>
    </row>
    <row r="241" spans="3:9" ht="15.5" x14ac:dyDescent="0.35">
      <c r="C241" t="s">
        <v>244</v>
      </c>
      <c r="I241" s="6">
        <v>0.7</v>
      </c>
    </row>
    <row r="242" spans="3:9" ht="15.5" x14ac:dyDescent="0.35">
      <c r="C242" t="s">
        <v>245</v>
      </c>
      <c r="I242" s="6">
        <v>2762.43</v>
      </c>
    </row>
    <row r="243" spans="3:9" ht="15.5" x14ac:dyDescent="0.35">
      <c r="C243" t="s">
        <v>42</v>
      </c>
      <c r="I243" s="5">
        <v>195000000000</v>
      </c>
    </row>
    <row r="244" spans="3:9" ht="15.5" x14ac:dyDescent="0.35">
      <c r="C244" t="s">
        <v>246</v>
      </c>
      <c r="I244" s="5">
        <v>330000000000</v>
      </c>
    </row>
    <row r="245" spans="3:9" ht="15.5" x14ac:dyDescent="0.35">
      <c r="C245" t="s">
        <v>247</v>
      </c>
      <c r="I245" s="5">
        <v>6300000000</v>
      </c>
    </row>
    <row r="246" spans="3:9" ht="15.5" x14ac:dyDescent="0.35">
      <c r="C246" t="s">
        <v>248</v>
      </c>
      <c r="I246" s="6">
        <v>0.53200000000000003</v>
      </c>
    </row>
    <row r="247" spans="3:9" ht="15.5" x14ac:dyDescent="0.35">
      <c r="C247" t="s">
        <v>249</v>
      </c>
      <c r="D247" s="6">
        <v>0.12480000000000001</v>
      </c>
    </row>
    <row r="248" spans="3:9" ht="15.5" x14ac:dyDescent="0.35">
      <c r="C248" t="s">
        <v>250</v>
      </c>
      <c r="D248" s="6">
        <v>9.0500000000000011E-2</v>
      </c>
    </row>
    <row r="249" spans="3:9" ht="15.5" x14ac:dyDescent="0.35">
      <c r="C249" t="s">
        <v>251</v>
      </c>
      <c r="D249" s="6">
        <v>5.04E-2</v>
      </c>
    </row>
    <row r="250" spans="3:9" ht="15.5" x14ac:dyDescent="0.35">
      <c r="C250" t="s">
        <v>252</v>
      </c>
      <c r="D250" s="6">
        <v>0.64819999999999989</v>
      </c>
    </row>
    <row r="251" spans="3:9" ht="15.5" x14ac:dyDescent="0.35">
      <c r="C251" t="s">
        <v>253</v>
      </c>
      <c r="D251" s="6">
        <v>0.46039999999999998</v>
      </c>
    </row>
    <row r="252" spans="3:9" ht="15.5" x14ac:dyDescent="0.35">
      <c r="C252" t="s">
        <v>254</v>
      </c>
      <c r="D252" s="6">
        <v>2.3609999999999998</v>
      </c>
    </row>
    <row r="253" spans="3:9" ht="15.5" x14ac:dyDescent="0.35">
      <c r="C253" t="s">
        <v>261</v>
      </c>
      <c r="I253" s="5">
        <v>5</v>
      </c>
    </row>
    <row r="254" spans="3:9" ht="15.5" x14ac:dyDescent="0.35">
      <c r="C254" t="s">
        <v>262</v>
      </c>
      <c r="I254" s="6">
        <v>0.62</v>
      </c>
    </row>
    <row r="255" spans="3:9" ht="15.5" x14ac:dyDescent="0.35">
      <c r="C255" t="s">
        <v>263</v>
      </c>
      <c r="I255" s="6">
        <v>0.2</v>
      </c>
    </row>
    <row r="256" spans="3:9" ht="15.5" x14ac:dyDescent="0.35">
      <c r="C256" t="s">
        <v>264</v>
      </c>
      <c r="I256" s="6">
        <v>0.43</v>
      </c>
    </row>
    <row r="257" spans="3:9" ht="15.5" x14ac:dyDescent="0.35">
      <c r="C257" t="s">
        <v>265</v>
      </c>
      <c r="I257" s="6">
        <v>0.39</v>
      </c>
    </row>
    <row r="258" spans="3:9" ht="15.5" x14ac:dyDescent="0.35">
      <c r="C258" t="s">
        <v>266</v>
      </c>
      <c r="I258" s="6">
        <v>0.79</v>
      </c>
    </row>
    <row r="259" spans="3:9" ht="15.5" x14ac:dyDescent="0.35">
      <c r="C259" t="s">
        <v>267</v>
      </c>
      <c r="I259" s="6">
        <v>0.88</v>
      </c>
    </row>
    <row r="260" spans="3:9" ht="15.5" x14ac:dyDescent="0.35">
      <c r="C260" t="s">
        <v>268</v>
      </c>
      <c r="I260" s="6">
        <v>0.49</v>
      </c>
    </row>
    <row r="261" spans="3:9" ht="15.5" x14ac:dyDescent="0.35">
      <c r="C261" t="s">
        <v>269</v>
      </c>
      <c r="I261" s="5">
        <v>455000000000</v>
      </c>
    </row>
    <row r="262" spans="3:9" ht="15.5" x14ac:dyDescent="0.35">
      <c r="C262" t="s">
        <v>270</v>
      </c>
      <c r="I262" s="5">
        <v>45000000000</v>
      </c>
    </row>
    <row r="263" spans="3:9" ht="15.5" x14ac:dyDescent="0.35">
      <c r="C263" t="s">
        <v>271</v>
      </c>
      <c r="I263" s="5">
        <v>74000000000</v>
      </c>
    </row>
    <row r="264" spans="3:9" ht="15.5" x14ac:dyDescent="0.35">
      <c r="C264" t="s">
        <v>272</v>
      </c>
      <c r="I264" s="5">
        <v>12000000000</v>
      </c>
    </row>
    <row r="265" spans="3:9" ht="15.5" x14ac:dyDescent="0.35">
      <c r="C265" t="s">
        <v>273</v>
      </c>
      <c r="D265" s="5">
        <v>3000000000</v>
      </c>
    </row>
    <row r="266" spans="3:9" ht="15.5" x14ac:dyDescent="0.35">
      <c r="C266" t="s">
        <v>274</v>
      </c>
      <c r="D266" s="5">
        <v>662000000000</v>
      </c>
    </row>
    <row r="267" spans="3:9" ht="15.5" x14ac:dyDescent="0.35">
      <c r="C267" t="s">
        <v>275</v>
      </c>
      <c r="D267" s="5">
        <v>141000000000</v>
      </c>
    </row>
    <row r="268" spans="3:9" ht="15.5" x14ac:dyDescent="0.35">
      <c r="C268" t="s">
        <v>183</v>
      </c>
      <c r="D268" s="5">
        <v>105000000000</v>
      </c>
    </row>
    <row r="269" spans="3:9" ht="15.5" x14ac:dyDescent="0.35">
      <c r="C269" t="s">
        <v>182</v>
      </c>
      <c r="I269" s="5">
        <v>521000000000</v>
      </c>
    </row>
    <row r="270" spans="3:9" ht="15.5" x14ac:dyDescent="0.35">
      <c r="C270" t="s">
        <v>181</v>
      </c>
      <c r="D270" s="5">
        <v>6000000000</v>
      </c>
    </row>
    <row r="271" spans="3:9" ht="15.5" x14ac:dyDescent="0.35">
      <c r="C271" t="s">
        <v>180</v>
      </c>
      <c r="D271" s="5">
        <v>131000000000</v>
      </c>
    </row>
    <row r="272" spans="3:9" ht="15.5" x14ac:dyDescent="0.35">
      <c r="C272" t="s">
        <v>24</v>
      </c>
      <c r="D272" s="5">
        <v>137000000000</v>
      </c>
    </row>
    <row r="273" spans="3:9" ht="15.5" x14ac:dyDescent="0.35">
      <c r="C273" t="s">
        <v>21</v>
      </c>
      <c r="D273" s="5">
        <v>134000000000</v>
      </c>
    </row>
    <row r="274" spans="3:9" ht="15.5" x14ac:dyDescent="0.35">
      <c r="C274" t="s">
        <v>276</v>
      </c>
      <c r="I274" s="5">
        <v>521000000000</v>
      </c>
    </row>
    <row r="275" spans="3:9" ht="15.5" x14ac:dyDescent="0.35">
      <c r="C275" t="s">
        <v>277</v>
      </c>
      <c r="I275" s="5">
        <v>-33000000000</v>
      </c>
    </row>
    <row r="276" spans="3:9" ht="15.5" x14ac:dyDescent="0.35">
      <c r="C276" t="s">
        <v>278</v>
      </c>
      <c r="I276" s="5">
        <v>-2000000000</v>
      </c>
    </row>
    <row r="277" spans="3:9" ht="15.5" x14ac:dyDescent="0.35">
      <c r="C277" t="s">
        <v>279</v>
      </c>
      <c r="I277" s="5">
        <v>28000000000</v>
      </c>
    </row>
    <row r="278" spans="3:9" ht="15.5" x14ac:dyDescent="0.35">
      <c r="C278" t="s">
        <v>280</v>
      </c>
      <c r="I278" s="5">
        <v>-2000000000</v>
      </c>
    </row>
    <row r="279" spans="3:9" ht="15.5" x14ac:dyDescent="0.35">
      <c r="C279" t="s">
        <v>281</v>
      </c>
      <c r="I279" s="5">
        <v>-35000000000</v>
      </c>
    </row>
  </sheetData>
  <pageMargins left="0.7" right="0.7" top="0.75" bottom="0.75" header="0.3" footer="0.3"/>
  <ignoredErrors>
    <ignoredError sqref="A1:O28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318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319</v>
      </c>
      <c r="D2" s="2" vm="14">
        <f ca="1">IFERROR(_xlfn.STOCKHISTORY("XIDX:" &amp; $C$1, D3, , 0, 0, 1), "Libur")</f>
        <v>945</v>
      </c>
      <c r="E2" s="2" vm="15">
        <f ca="1">IFERROR(_xlfn.STOCKHISTORY("XIDX:" &amp; $C$1, E3, , 0, 0, 1), "Libur")</f>
        <v>1350</v>
      </c>
      <c r="H2" s="2" vm="15">
        <f ca="1">IFERROR(INDEX(D2:G2,COUNT(D2:G2)),"")</f>
        <v>1350</v>
      </c>
      <c r="I2" s="2" vm="16">
        <f t="shared" ref="I2:P2" ca="1" si="0">IFERROR(_xlfn.STOCKHISTORY("XIDX:" &amp; $C$1, I1, , 0, 0, 1), "Libur")</f>
        <v>1035</v>
      </c>
      <c r="J2" s="2" vm="17">
        <f t="shared" ca="1" si="0"/>
        <v>860</v>
      </c>
      <c r="K2" s="2" vm="18">
        <f t="shared" ca="1" si="0"/>
        <v>975</v>
      </c>
      <c r="L2" s="2" vm="19">
        <f t="shared" ca="1" si="0"/>
        <v>900</v>
      </c>
      <c r="M2" s="2" vm="3">
        <f t="shared" ca="1" si="0"/>
        <v>725</v>
      </c>
      <c r="N2" s="2" vm="20">
        <f t="shared" ca="1" si="0"/>
        <v>1075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92118152019</v>
      </c>
      <c r="E4" s="2">
        <f>IFERROR(INDEX(E51:E500,MATCH($C$4,$C$51:$C$500,0)),"")</f>
        <v>76842839938</v>
      </c>
      <c r="H4" s="2">
        <f>IFERROR(SUM(D4:G4)*(4/MAX(1,COUNT(D4:G4))),"")</f>
        <v>337921983914</v>
      </c>
      <c r="I4" s="2">
        <f t="shared" ref="I4:P4" si="1">IFERROR(INDEX(I51:I500,MATCH($C$4,$C$51:$C$500,0)),"")</f>
        <v>314348667029</v>
      </c>
      <c r="J4" s="2">
        <f t="shared" si="1"/>
        <v>371976241228</v>
      </c>
      <c r="K4" s="2">
        <f t="shared" si="1"/>
        <v>395518504651</v>
      </c>
      <c r="L4" s="2">
        <f t="shared" si="1"/>
        <v>338340862503</v>
      </c>
      <c r="M4" s="2">
        <f t="shared" si="1"/>
        <v>301396833220</v>
      </c>
      <c r="N4" s="2">
        <f t="shared" si="1"/>
        <v>187886276093</v>
      </c>
      <c r="O4" s="2">
        <f t="shared" si="1"/>
        <v>182181039109</v>
      </c>
      <c r="P4" s="2">
        <f t="shared" si="1"/>
        <v>236783885421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33596400427</v>
      </c>
      <c r="E5" s="2">
        <f>IFERROR(INDEX(E51:E500,MATCH($C$5,$C$51:$C$500,0)),"")</f>
        <v>13425257243</v>
      </c>
      <c r="H5" s="2">
        <f>IFERROR(SUM(D5:G5)*(4/MAX(1,COUNT(D5:G5))),"")</f>
        <v>94043315340</v>
      </c>
      <c r="I5" s="2">
        <f t="shared" ref="I5:P5" si="2">IFERROR(INDEX(I51:I500,MATCH($C$5,$C$51:$C$500,0)),"")</f>
        <v>32699772302</v>
      </c>
      <c r="J5" s="2">
        <f t="shared" si="2"/>
        <v>18951601983</v>
      </c>
      <c r="K5" s="2">
        <f t="shared" si="2"/>
        <v>103616695283</v>
      </c>
      <c r="L5" s="2">
        <f t="shared" si="2"/>
        <v>80252961318</v>
      </c>
      <c r="M5" s="2">
        <f t="shared" si="2"/>
        <v>52207395145</v>
      </c>
      <c r="N5" s="2">
        <f t="shared" si="2"/>
        <v>30605902455</v>
      </c>
      <c r="O5" s="2">
        <f t="shared" si="2"/>
        <v>47374364457</v>
      </c>
      <c r="P5" s="2">
        <f t="shared" si="2"/>
        <v>70965040363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706054326878</v>
      </c>
      <c r="E6" s="2">
        <f>IFERROR(INDEX(E51:E500,MATCH($C$6,$C$51:$C$500,0)),"")</f>
        <v>673297498314</v>
      </c>
      <c r="H6" s="2">
        <f>IFERROR(INDEX(D6:G6,COUNT(D6:G6)),"")</f>
        <v>673297498314</v>
      </c>
      <c r="I6" s="2">
        <f t="shared" ref="I6:P6" si="3">IFERROR(INDEX(I51:I500,MATCH($C$6,$C$51:$C$500,0)),"")</f>
        <v>659484508108</v>
      </c>
      <c r="J6" s="2">
        <f t="shared" si="3"/>
        <v>619783272645</v>
      </c>
      <c r="K6" s="2">
        <f t="shared" si="3"/>
        <v>600798728341</v>
      </c>
      <c r="L6" s="2">
        <f t="shared" si="3"/>
        <v>514182745643</v>
      </c>
      <c r="M6" s="2">
        <f t="shared" si="3"/>
        <v>433889784325</v>
      </c>
      <c r="N6" s="2">
        <f t="shared" si="3"/>
        <v>381682389180</v>
      </c>
      <c r="O6" s="2">
        <f t="shared" si="3"/>
        <v>248534782807</v>
      </c>
      <c r="P6" s="2">
        <f t="shared" si="3"/>
        <v>155580418350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0.88</v>
      </c>
      <c r="E7" s="3">
        <f>IFERROR(INDEX(E51:E500,MATCH($C$7,$C$51:$C$500,0))/1000000000,"")</f>
        <v>0.88</v>
      </c>
      <c r="H7" s="3">
        <f>IFERROR(INDEX(D7:G7,COUNT(D7:G7)),"")</f>
        <v>0.88</v>
      </c>
      <c r="I7" s="3">
        <f t="shared" ref="I7:P7" si="4">IFERROR(INDEX(I51:I500,MATCH($C$7,$C$51:$C$500,0))/1000000000,"")</f>
        <v>0.88</v>
      </c>
      <c r="J7" s="3">
        <f t="shared" si="4"/>
        <v>0.88</v>
      </c>
      <c r="K7" s="3">
        <f t="shared" si="4"/>
        <v>0.88</v>
      </c>
      <c r="L7" s="3">
        <f t="shared" si="4"/>
        <v>0.88</v>
      </c>
      <c r="M7" s="3">
        <f t="shared" si="4"/>
        <v>0.88</v>
      </c>
      <c r="N7" s="3">
        <f t="shared" si="4"/>
        <v>0.88</v>
      </c>
      <c r="O7" s="3">
        <f t="shared" si="4"/>
        <v>0.7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P8" si="5">IFERROR(INDEX(I51:I500,MATCH($C$8,$C$51:$C$500,0)),"")</f>
        <v>61000000000</v>
      </c>
      <c r="J8" s="2">
        <f t="shared" si="5"/>
        <v>15000000000</v>
      </c>
      <c r="K8" s="2">
        <f t="shared" si="5"/>
        <v>8000000000</v>
      </c>
      <c r="L8" s="2">
        <f t="shared" si="5"/>
        <v>85000000000</v>
      </c>
      <c r="M8" s="2">
        <f t="shared" si="5"/>
        <v>34000000000</v>
      </c>
      <c r="N8" s="2">
        <f t="shared" si="5"/>
        <v>-28000000000</v>
      </c>
      <c r="O8" s="2">
        <f t="shared" si="5"/>
        <v>-45000000000</v>
      </c>
      <c r="P8" s="2">
        <f t="shared" si="5"/>
        <v>-2000000000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-2.64</v>
      </c>
      <c r="E9" s="3">
        <f>IFERROR(INDEX(E51:E500,MATCH("Free cash flow per share (Quarter)",$C$51:$C$500,0)),"")</f>
        <v>0.75</v>
      </c>
      <c r="H9" s="3">
        <f>IFERROR(INDEX(D9:G9,COUNT(D9:G9)),"")</f>
        <v>0.75</v>
      </c>
      <c r="I9" s="3">
        <f t="shared" ref="I9:P9" si="6">IFERROR(INDEX(I51:I500,MATCH($C$9,$C$51:$C$500,0)),"")</f>
        <v>69.17</v>
      </c>
      <c r="J9" s="3">
        <f t="shared" si="6"/>
        <v>16.84</v>
      </c>
      <c r="K9" s="3">
        <f t="shared" si="6"/>
        <v>8.7200000000000006</v>
      </c>
      <c r="L9" s="3">
        <f t="shared" si="6"/>
        <v>96.4</v>
      </c>
      <c r="M9" s="3">
        <f t="shared" si="6"/>
        <v>39.07</v>
      </c>
      <c r="N9" s="3">
        <f t="shared" si="6"/>
        <v>-32.04</v>
      </c>
      <c r="O9" s="3">
        <f t="shared" si="6"/>
        <v>-64.260000000000005</v>
      </c>
      <c r="P9" s="3">
        <f t="shared" si="6"/>
        <v>-8189.78</v>
      </c>
    </row>
    <row r="10" spans="1:16" ht="15.5" x14ac:dyDescent="0.35">
      <c r="C10" t="s">
        <v>18</v>
      </c>
      <c r="D10" s="3">
        <f ca="1">IFERROR(IF(D9=0,"",D2/D9),"")</f>
        <v>-357.95454545454544</v>
      </c>
      <c r="E10" s="3">
        <f ca="1">IFERROR(IF(E9=0,"",E2/E9),"")</f>
        <v>1800</v>
      </c>
      <c r="I10" s="3">
        <f t="shared" ref="I10:P10" ca="1" si="7">IFERROR(IF(I9=0,"",I2/I9),"")</f>
        <v>14.963134306780395</v>
      </c>
      <c r="J10" s="3">
        <f t="shared" ca="1" si="7"/>
        <v>51.068883610451309</v>
      </c>
      <c r="K10" s="3">
        <f t="shared" ca="1" si="7"/>
        <v>111.81192660550458</v>
      </c>
      <c r="L10" s="3">
        <f t="shared" ca="1" si="7"/>
        <v>9.3360995850622395</v>
      </c>
      <c r="M10" s="3">
        <f t="shared" ca="1" si="7"/>
        <v>18.556437164064498</v>
      </c>
      <c r="N10" s="3">
        <f t="shared" ca="1" si="7"/>
        <v>-33.551810237203497</v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86833188069</v>
      </c>
      <c r="E11" s="2">
        <f>IFERROR(INDEX(E51:E500,MATCH($C$11,$C$51:$C$500,0)),"")</f>
        <v>93761671265</v>
      </c>
      <c r="H11" s="2">
        <f>IFERROR(INDEX(D11:G11,COUNT(D11:G11)),"")</f>
        <v>93761671265</v>
      </c>
      <c r="I11" s="2">
        <f t="shared" ref="I11:P11" si="8">IFERROR(INDEX(I51:I500,MATCH($C$11,$C$51:$C$500,0)),"")</f>
        <v>105029301687</v>
      </c>
      <c r="J11" s="2">
        <f t="shared" si="8"/>
        <v>70585452080</v>
      </c>
      <c r="K11" s="2">
        <f t="shared" si="8"/>
        <v>61936967483</v>
      </c>
      <c r="L11" s="2">
        <f t="shared" si="8"/>
        <v>79552042800</v>
      </c>
      <c r="M11" s="2">
        <f t="shared" si="8"/>
        <v>22854637361</v>
      </c>
      <c r="N11" s="2">
        <f t="shared" si="8"/>
        <v>4033238145</v>
      </c>
      <c r="O11" s="2">
        <f t="shared" si="8"/>
        <v>4892955801</v>
      </c>
      <c r="P11" s="2">
        <f t="shared" si="8"/>
        <v>7546274270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-65000000000</v>
      </c>
      <c r="E12" s="2">
        <f>IFERROR(INDEX(E51:E500,MATCH("Net Debt (Quarter)",$C$51:$C$500,0)),"")</f>
        <v>-73000000000</v>
      </c>
      <c r="H12" s="2">
        <f>IFERROR(INDEX(D12:G12,COUNT(D12:G12)),"")</f>
        <v>-73000000000</v>
      </c>
      <c r="I12" s="2">
        <f t="shared" ref="I12:P12" si="9">IFERROR(INDEX(I51:I500,MATCH($C$12,$C$51:$C$500,0)),"")</f>
        <v>-79000000000</v>
      </c>
      <c r="J12" s="2">
        <f t="shared" si="9"/>
        <v>-39000000000</v>
      </c>
      <c r="K12" s="2">
        <f t="shared" si="9"/>
        <v>-32000000000</v>
      </c>
      <c r="L12" s="2">
        <f t="shared" si="9"/>
        <v>-58000000000</v>
      </c>
      <c r="M12" s="2">
        <f t="shared" si="9"/>
        <v>-2000000000</v>
      </c>
      <c r="N12" s="2">
        <f t="shared" si="9"/>
        <v>28000000000</v>
      </c>
      <c r="O12" s="2">
        <f t="shared" si="9"/>
        <v>48000000000</v>
      </c>
      <c r="P12" s="2">
        <f t="shared" si="9"/>
        <v>28000000000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22000000000</v>
      </c>
      <c r="E13" s="2">
        <f>IFERROR(INDEX(E51:E500,MATCH("Total Debt (Quarter)",$C$51:$C$500,0)),"")</f>
        <v>21000000000</v>
      </c>
      <c r="H13" s="2">
        <f>IFERROR(INDEX(D13:G13,COUNT(D13:G13)),"")</f>
        <v>21000000000</v>
      </c>
      <c r="I13" s="2">
        <f t="shared" ref="I13:P13" si="10">IFERROR(INDEX(I51:I500,MATCH($C$13,$C$51:$C$500,0)),"")</f>
        <v>26000000000</v>
      </c>
      <c r="J13" s="2">
        <f t="shared" si="10"/>
        <v>32000000000</v>
      </c>
      <c r="K13" s="2">
        <f t="shared" si="10"/>
        <v>30000000000</v>
      </c>
      <c r="L13" s="2">
        <f t="shared" si="10"/>
        <v>22000000000</v>
      </c>
      <c r="M13" s="2">
        <f t="shared" si="10"/>
        <v>20000000000</v>
      </c>
      <c r="N13" s="2">
        <f t="shared" si="10"/>
        <v>32000000000</v>
      </c>
      <c r="O13" s="2">
        <f t="shared" si="10"/>
        <v>52000000000</v>
      </c>
      <c r="P13" s="2">
        <f t="shared" si="10"/>
        <v>35000000000</v>
      </c>
    </row>
    <row r="14" spans="1:16" ht="15.5" x14ac:dyDescent="0.35">
      <c r="C14" t="s">
        <v>27</v>
      </c>
      <c r="D14" s="2">
        <f>IFERROR(INDEX(D51:D500,MATCH($C$14,$C$51:$C$500,0)),"")</f>
        <v>-753095826</v>
      </c>
      <c r="E14" s="2">
        <f>IFERROR(INDEX(E51:E500,MATCH($C$14,$C$51:$C$500,0)),"")</f>
        <v>-696863120</v>
      </c>
      <c r="H14" s="2">
        <f>IFERROR(SUM(D14:G14)*(4/MAX(1,COUNT(D14:G14))),"")</f>
        <v>-2899917892</v>
      </c>
      <c r="I14" s="2">
        <f t="shared" ref="I14:P14" si="11">IFERROR(INDEX(I51:I500,MATCH($C$14,$C$51:$C$500,0)),"")</f>
        <v>-5015922561</v>
      </c>
      <c r="J14" s="2">
        <f t="shared" si="11"/>
        <v>-6044164908</v>
      </c>
      <c r="K14" s="2">
        <f t="shared" si="11"/>
        <v>-6921332212</v>
      </c>
      <c r="L14" s="2">
        <f t="shared" si="11"/>
        <v>-5855310419</v>
      </c>
      <c r="M14" s="2">
        <f t="shared" si="11"/>
        <v>-7458090615</v>
      </c>
      <c r="N14" s="2">
        <f t="shared" si="11"/>
        <v>-9770431766</v>
      </c>
      <c r="O14" s="2">
        <f t="shared" si="11"/>
        <v>-7170958793</v>
      </c>
      <c r="P14" s="2">
        <f t="shared" si="11"/>
        <v>-5366124536</v>
      </c>
    </row>
    <row r="15" spans="1:16" ht="15.5" x14ac:dyDescent="0.35">
      <c r="C15" t="s">
        <v>28</v>
      </c>
      <c r="D15" s="2">
        <f>IFERROR(INDEX(D51:D500,MATCH($C$15,$C$51:$C$500,0)),"")</f>
        <v>-153528815</v>
      </c>
      <c r="E15" s="2">
        <f>IFERROR(INDEX(E51:E500,MATCH($C$15,$C$51:$C$500,0)),"")</f>
        <v>-148889620</v>
      </c>
      <c r="H15" s="2">
        <f>IFERROR(SUM(D15:G15)*(4/MAX(1,COUNT(D15:G15))),"")</f>
        <v>-604836870</v>
      </c>
      <c r="I15" s="2">
        <f t="shared" ref="I15:P15" si="12">IFERROR(INDEX(I51:I500,MATCH($C$15,$C$51:$C$500,0)),"")</f>
        <v>-592861483</v>
      </c>
      <c r="J15" s="2">
        <f t="shared" si="12"/>
        <v>-843396400</v>
      </c>
      <c r="K15" s="2">
        <f t="shared" si="12"/>
        <v>-33415360</v>
      </c>
      <c r="L15" s="2">
        <f t="shared" si="12"/>
        <v>-11121660</v>
      </c>
      <c r="M15" s="2">
        <f t="shared" si="12"/>
        <v>-96809900</v>
      </c>
      <c r="N15" s="2">
        <f t="shared" si="12"/>
        <v>-38367120</v>
      </c>
      <c r="O15" s="2">
        <f t="shared" si="12"/>
        <v>0</v>
      </c>
      <c r="P15" s="2">
        <f t="shared" si="12"/>
        <v>0</v>
      </c>
    </row>
    <row r="16" spans="1:16" ht="15.5" x14ac:dyDescent="0.35">
      <c r="C16" t="s">
        <v>29</v>
      </c>
      <c r="D16" s="2">
        <f>IFERROR(INDEX(D51:D500,MATCH($C$16,$C$51:$C$500,0)),"")</f>
        <v>33010357379</v>
      </c>
      <c r="E16" s="2">
        <f>IFERROR(INDEX(E51:E500,MATCH($C$16,$C$51:$C$500,0)),"")</f>
        <v>13401879826</v>
      </c>
      <c r="H16" s="2">
        <f>IFERROR(SUM(D16:G16)*(4/MAX(1,COUNT(D16:G16))),"")</f>
        <v>92824474410</v>
      </c>
      <c r="I16" s="2">
        <f t="shared" ref="I16:P16" si="13">IFERROR(INDEX(I51:I500,MATCH($C$16,$C$51:$C$500,0)),"")</f>
        <v>33187830706</v>
      </c>
      <c r="J16" s="2">
        <f t="shared" si="13"/>
        <v>19604484201</v>
      </c>
      <c r="K16" s="2">
        <f t="shared" si="13"/>
        <v>102859965955</v>
      </c>
      <c r="L16" s="2">
        <f t="shared" si="13"/>
        <v>80242703846</v>
      </c>
      <c r="M16" s="2">
        <f t="shared" si="13"/>
        <v>52144452340</v>
      </c>
      <c r="N16" s="2">
        <f t="shared" si="13"/>
        <v>31079906443</v>
      </c>
      <c r="O16" s="2">
        <f t="shared" si="13"/>
        <v>46778858688</v>
      </c>
      <c r="P16" s="2">
        <f t="shared" si="13"/>
        <v>70962019634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</row>
    <row r="19" spans="1:16" ht="15.5" x14ac:dyDescent="0.35">
      <c r="A19" t="s">
        <v>39</v>
      </c>
      <c r="C19" t="s">
        <v>40</v>
      </c>
    </row>
    <row r="20" spans="1:16" ht="15.5" x14ac:dyDescent="0.35">
      <c r="A20" t="s">
        <v>41</v>
      </c>
      <c r="C20" t="s">
        <v>42</v>
      </c>
      <c r="D20" s="2">
        <f ca="1">IFERROR(D21*D2,"")</f>
        <v>831600000000</v>
      </c>
      <c r="E20" s="2">
        <f ca="1">IFERROR(E21*E2,"")</f>
        <v>1188000000000</v>
      </c>
      <c r="H20" s="2">
        <f t="shared" ref="H20:P20" ca="1" si="14">IFERROR(H21*H2,"")</f>
        <v>1188000000000</v>
      </c>
      <c r="I20" s="2">
        <f t="shared" ca="1" si="14"/>
        <v>910800000000</v>
      </c>
      <c r="J20" s="2">
        <f t="shared" ca="1" si="14"/>
        <v>756800000000</v>
      </c>
      <c r="K20" s="2">
        <f t="shared" ca="1" si="14"/>
        <v>858000000000</v>
      </c>
      <c r="L20" s="2">
        <f t="shared" ca="1" si="14"/>
        <v>792000000000</v>
      </c>
      <c r="M20" s="2">
        <f t="shared" ca="1" si="14"/>
        <v>638000000000</v>
      </c>
      <c r="N20" s="2">
        <f t="shared" ca="1" si="14"/>
        <v>946000000000</v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880000000</v>
      </c>
      <c r="E21" s="2">
        <f>IFERROR(INDEX(E51:E500,MATCH($C$7,$C$51:$C$500,0)),"")</f>
        <v>880000000</v>
      </c>
      <c r="H21" s="2">
        <f>IFERROR(INDEX(D21:G21,COUNT(D21:G21)),"")</f>
        <v>880000000</v>
      </c>
      <c r="I21" s="2">
        <f t="shared" ref="I21:P21" si="15">IFERROR(INDEX(I51:I500,MATCH($C$7,$C$51:$C$500,0)),"")</f>
        <v>880000000</v>
      </c>
      <c r="J21" s="2">
        <f t="shared" si="15"/>
        <v>880000000</v>
      </c>
      <c r="K21" s="2">
        <f t="shared" si="15"/>
        <v>880000000</v>
      </c>
      <c r="L21" s="2">
        <f t="shared" si="15"/>
        <v>880000000</v>
      </c>
      <c r="M21" s="2">
        <f t="shared" si="15"/>
        <v>880000000</v>
      </c>
      <c r="N21" s="2">
        <f t="shared" si="15"/>
        <v>880000000</v>
      </c>
      <c r="O21" s="2">
        <f t="shared" si="15"/>
        <v>700000000</v>
      </c>
      <c r="P21" s="2">
        <f t="shared" si="15"/>
        <v>0</v>
      </c>
    </row>
    <row r="23" spans="1:16" ht="15.5" x14ac:dyDescent="0.35">
      <c r="B23" t="s">
        <v>43</v>
      </c>
      <c r="C23" t="s">
        <v>44</v>
      </c>
      <c r="D23" s="3">
        <f>IFERROR(D5/D6*100,"")</f>
        <v>4.7583307895803273</v>
      </c>
      <c r="E23" s="3">
        <f>IFERROR(E5/E6*100,"")</f>
        <v>1.9939562045927843</v>
      </c>
      <c r="H23" s="3">
        <f t="shared" ref="H23:P23" si="16">IFERROR(H5/H6*100,"")</f>
        <v>13.967572369642433</v>
      </c>
      <c r="I23" s="3">
        <f t="shared" si="16"/>
        <v>4.9583836921071311</v>
      </c>
      <c r="J23" s="3">
        <f t="shared" si="16"/>
        <v>3.0577788752061261</v>
      </c>
      <c r="K23" s="3">
        <f t="shared" si="16"/>
        <v>17.246490445996663</v>
      </c>
      <c r="L23" s="3">
        <f t="shared" si="16"/>
        <v>15.607867435855205</v>
      </c>
      <c r="M23" s="3">
        <f t="shared" si="16"/>
        <v>12.032409388531413</v>
      </c>
      <c r="N23" s="3">
        <f t="shared" si="16"/>
        <v>8.0186834191520351</v>
      </c>
      <c r="O23" s="3">
        <f t="shared" si="16"/>
        <v>19.061462513192218</v>
      </c>
      <c r="P23" s="3">
        <f t="shared" si="16"/>
        <v>45.61309264727273</v>
      </c>
    </row>
    <row r="24" spans="1:16" ht="15.5" x14ac:dyDescent="0.35">
      <c r="C24" t="s">
        <v>45</v>
      </c>
      <c r="D24" s="4">
        <f>IFERROR(_xlfn.RRI(5,I23,D23),"")</f>
        <v>-8.202749698827283E-3</v>
      </c>
      <c r="E24" s="4">
        <f>IFERROR(_xlfn.RRI(5,J23,E23),"")</f>
        <v>-8.1959358343300592E-2</v>
      </c>
      <c r="H24" s="4">
        <f t="shared" ref="H24:P24" si="17">IFERROR(_xlfn.RRI(5,M23,H23),"")</f>
        <v>3.0276196671984668E-2</v>
      </c>
      <c r="I24" s="4">
        <f t="shared" si="17"/>
        <v>-9.1662147576095698E-2</v>
      </c>
      <c r="J24" s="4">
        <f t="shared" si="17"/>
        <v>-0.30649440157196217</v>
      </c>
      <c r="K24" s="4">
        <f t="shared" si="17"/>
        <v>-0.17676800193716502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46</v>
      </c>
      <c r="C25" t="s">
        <v>47</v>
      </c>
      <c r="D25" s="3">
        <f>IFERROR(INDEX(D51:D500,MATCH($A$25,$C$51:$C$500,0)),"")</f>
        <v>38.26</v>
      </c>
      <c r="E25" s="3">
        <f>IFERROR(INDEX(E51:E500,MATCH($A$25,$C$51:$C$500,0)),"")</f>
        <v>15.29</v>
      </c>
      <c r="H25" s="3">
        <f>IFERROR(INDEX(D25:G25,COUNT(D25:G25)),"")</f>
        <v>15.29</v>
      </c>
      <c r="I25" s="3">
        <f t="shared" ref="I25:P25" si="18">IFERROR(INDEX(I51:I500,MATCH($C$25,$C$51:$C$500,0)),"")</f>
        <v>36.19</v>
      </c>
      <c r="J25" s="3">
        <f t="shared" si="18"/>
        <v>21.33</v>
      </c>
      <c r="K25" s="3">
        <f t="shared" si="18"/>
        <v>117.09</v>
      </c>
      <c r="L25" s="3">
        <f t="shared" si="18"/>
        <v>91.36</v>
      </c>
      <c r="M25" s="3">
        <f t="shared" si="18"/>
        <v>59.27</v>
      </c>
      <c r="N25" s="3">
        <f t="shared" si="18"/>
        <v>35.35</v>
      </c>
      <c r="O25" s="3">
        <f t="shared" si="18"/>
        <v>66.58</v>
      </c>
      <c r="P25" s="3">
        <f t="shared" si="18"/>
        <v>287586.71000000002</v>
      </c>
    </row>
    <row r="26" spans="1:16" ht="15.5" x14ac:dyDescent="0.35">
      <c r="C26" t="s">
        <v>48</v>
      </c>
      <c r="D26" s="4">
        <f>IFERROR(_xlfn.RRI(5,I25,D25),"")</f>
        <v>1.1186531792348298E-2</v>
      </c>
      <c r="E26" s="4">
        <f>IFERROR(_xlfn.RRI(5,J25,E25),"")</f>
        <v>-6.4414836848280532E-2</v>
      </c>
      <c r="H26" s="4">
        <f t="shared" ref="H26:P26" si="19">IFERROR(_xlfn.RRI(5,M25,H25),"")</f>
        <v>-0.23736890024281021</v>
      </c>
      <c r="I26" s="4">
        <f t="shared" si="19"/>
        <v>4.7079367197648825E-3</v>
      </c>
      <c r="J26" s="4">
        <f t="shared" si="19"/>
        <v>-0.20360337126606076</v>
      </c>
      <c r="K26" s="4">
        <f t="shared" si="19"/>
        <v>-0.79013007916390343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49</v>
      </c>
      <c r="D27" s="3">
        <f>IFERROR(D4/D21,"")</f>
        <v>104.6797182034091</v>
      </c>
      <c r="E27" s="3">
        <f>IFERROR(E4/E21,"")</f>
        <v>87.321409020454539</v>
      </c>
      <c r="H27" s="3">
        <f t="shared" ref="H27:P27" si="20">IFERROR(H4/H21,"")</f>
        <v>384.0022544477273</v>
      </c>
      <c r="I27" s="3">
        <f t="shared" si="20"/>
        <v>357.21439435113638</v>
      </c>
      <c r="J27" s="3">
        <f t="shared" si="20"/>
        <v>422.70027412272725</v>
      </c>
      <c r="K27" s="3">
        <f t="shared" si="20"/>
        <v>449.45284619431817</v>
      </c>
      <c r="L27" s="3">
        <f t="shared" si="20"/>
        <v>384.47825284431821</v>
      </c>
      <c r="M27" s="3">
        <f t="shared" si="20"/>
        <v>342.49640138636363</v>
      </c>
      <c r="N27" s="3">
        <f t="shared" si="20"/>
        <v>213.50713192386362</v>
      </c>
      <c r="O27" s="3">
        <f t="shared" si="20"/>
        <v>260.25862729857141</v>
      </c>
      <c r="P27" s="3" t="str">
        <f t="shared" si="20"/>
        <v/>
      </c>
    </row>
    <row r="28" spans="1:16" ht="15.5" x14ac:dyDescent="0.35">
      <c r="C28" t="s">
        <v>50</v>
      </c>
      <c r="D28" s="4">
        <f>IFERROR(_xlfn.RRI(5,I27,D27),"")</f>
        <v>-0.21767588269505667</v>
      </c>
      <c r="E28" s="4">
        <f>IFERROR(_xlfn.RRI(5,J27,E27),"")</f>
        <v>-0.2705128585122587</v>
      </c>
      <c r="H28" s="4">
        <f t="shared" ref="H28:P28" si="21">IFERROR(_xlfn.RRI(5,M27,H27),"")</f>
        <v>2.3141150578321001E-2</v>
      </c>
      <c r="I28" s="4">
        <f t="shared" si="21"/>
        <v>0.10841734415415027</v>
      </c>
      <c r="J28" s="4">
        <f t="shared" si="21"/>
        <v>0.10185761877266652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51</v>
      </c>
      <c r="H29" s="4">
        <f t="shared" ref="H29:P29" si="22">IFERROR(((H25-I25)/I25)*100%,"")</f>
        <v>-0.57750759878419455</v>
      </c>
      <c r="I29" s="4">
        <f t="shared" si="22"/>
        <v>0.69667135489920307</v>
      </c>
      <c r="J29" s="4">
        <f t="shared" si="22"/>
        <v>-0.81783243658724059</v>
      </c>
      <c r="K29" s="4">
        <f t="shared" si="22"/>
        <v>0.28163309982486867</v>
      </c>
      <c r="L29" s="4">
        <f t="shared" si="22"/>
        <v>0.54142061751307569</v>
      </c>
      <c r="M29" s="4">
        <f t="shared" si="22"/>
        <v>0.67666195190947664</v>
      </c>
      <c r="N29" s="4">
        <f t="shared" si="22"/>
        <v>-0.46905977771102431</v>
      </c>
      <c r="O29" s="4">
        <f t="shared" si="22"/>
        <v>-0.99976848721556011</v>
      </c>
      <c r="P29" s="4" t="str">
        <f t="shared" si="22"/>
        <v/>
      </c>
    </row>
    <row r="30" spans="1:16" ht="15.5" x14ac:dyDescent="0.35">
      <c r="C30" t="s">
        <v>52</v>
      </c>
      <c r="H30" s="4">
        <f t="shared" ref="H30:P30" si="23">IFERROR(((H27-I27)/I27)*100%,"")</f>
        <v>7.4990987262005052E-2</v>
      </c>
      <c r="I30" s="4">
        <f t="shared" si="23"/>
        <v>-0.15492272842145741</v>
      </c>
      <c r="J30" s="4">
        <f t="shared" si="23"/>
        <v>-5.9522533449537014E-2</v>
      </c>
      <c r="K30" s="4">
        <f t="shared" si="23"/>
        <v>0.16899419634095478</v>
      </c>
      <c r="L30" s="4">
        <f t="shared" si="23"/>
        <v>0.12257603667664717</v>
      </c>
      <c r="M30" s="4">
        <f t="shared" si="23"/>
        <v>0.60414501520491326</v>
      </c>
      <c r="N30" s="4">
        <f t="shared" si="23"/>
        <v>-0.17963475739489698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785.06</v>
      </c>
      <c r="E32" s="3">
        <f>IFERROR(INDEX(E51:E500,MATCH($A$32,$C$51:$C$500,0)),"")</f>
        <v>752.5</v>
      </c>
      <c r="H32" s="3">
        <f>IFERROR(INDEX(D32:G32,COUNT(D32:G32)),"")</f>
        <v>752.5</v>
      </c>
      <c r="I32" s="3">
        <f t="shared" ref="I32:P32" si="24">IFERROR(INDEX(I51:I500,MATCH($C$32,$C$51:$C$500,0)),"")</f>
        <v>737.21</v>
      </c>
      <c r="J32" s="3">
        <f t="shared" si="24"/>
        <v>705.67</v>
      </c>
      <c r="K32" s="3">
        <f t="shared" si="24"/>
        <v>684.09</v>
      </c>
      <c r="L32" s="3">
        <f t="shared" si="24"/>
        <v>585.46</v>
      </c>
      <c r="M32" s="3">
        <f t="shared" si="24"/>
        <v>494.07</v>
      </c>
      <c r="N32" s="3">
        <f t="shared" si="24"/>
        <v>434.63</v>
      </c>
      <c r="O32" s="3">
        <f t="shared" si="24"/>
        <v>353.76</v>
      </c>
      <c r="P32" s="3">
        <f t="shared" si="24"/>
        <v>630518.41</v>
      </c>
    </row>
    <row r="33" spans="1:16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1.72</v>
      </c>
      <c r="E33" s="3">
        <f>IFERROR(INDEX(E51:E500,MATCH($A$33,$C$51:$C$500,0)),"")</f>
        <v>1.26</v>
      </c>
      <c r="H33" s="3">
        <f>IFERROR(INDEX(D33:G33,COUNT(D33:G33)),"")</f>
        <v>1.26</v>
      </c>
      <c r="I33" s="3">
        <f t="shared" ref="I33:P33" si="25">IFERROR(INDEX(I51:I500,MATCH($C$33,$C$51:$C$500,0)),"")</f>
        <v>1.4</v>
      </c>
      <c r="J33" s="3">
        <f t="shared" si="25"/>
        <v>1.22</v>
      </c>
      <c r="K33" s="3">
        <f t="shared" si="25"/>
        <v>1.43</v>
      </c>
      <c r="L33" s="3">
        <f t="shared" si="25"/>
        <v>1.54</v>
      </c>
      <c r="M33" s="3">
        <f t="shared" si="25"/>
        <v>1.47</v>
      </c>
      <c r="N33" s="3">
        <f t="shared" si="25"/>
        <v>2.4700000000000002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35.28</v>
      </c>
      <c r="E34" s="3">
        <f>IFERROR(INDEX(E51:E500,MATCH($A$34,$C$51:$C$500,0)),"")</f>
        <v>61.81</v>
      </c>
      <c r="H34" s="3">
        <f>IFERROR(INDEX(D34:G34,COUNT(D34:G34)),"")</f>
        <v>61.81</v>
      </c>
      <c r="I34" s="3">
        <f t="shared" ref="I34:P34" si="26">IFERROR(INDEX(I51:I500,MATCH($C$34,$C$51:$C$500,0)),"")</f>
        <v>28.6</v>
      </c>
      <c r="J34" s="3">
        <f t="shared" si="26"/>
        <v>40.32</v>
      </c>
      <c r="K34" s="3">
        <f t="shared" si="26"/>
        <v>8.33</v>
      </c>
      <c r="L34" s="3">
        <f t="shared" si="26"/>
        <v>9.85</v>
      </c>
      <c r="M34" s="3">
        <f t="shared" si="26"/>
        <v>12.23</v>
      </c>
      <c r="N34" s="3">
        <f t="shared" si="26"/>
        <v>30.41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12.87</v>
      </c>
      <c r="E35" s="3">
        <f>IFERROR(INDEX(E51:E500,MATCH($A$35,$C$51:$C$500,0)),"")</f>
        <v>10.8</v>
      </c>
      <c r="H35" s="3">
        <f>IFERROR(INDEX(D35:G35,COUNT(D35:G35)),"")</f>
        <v>10.8</v>
      </c>
      <c r="I35" s="3">
        <f t="shared" ref="I35:P35" si="27">IFERROR(INDEX(I51:I500,MATCH($C$35,$C$51:$C$500,0)),"")</f>
        <v>2.89</v>
      </c>
      <c r="J35" s="3">
        <f t="shared" si="27"/>
        <v>2.0299999999999998</v>
      </c>
      <c r="K35" s="3">
        <f t="shared" si="27"/>
        <v>2.16</v>
      </c>
      <c r="L35" s="3">
        <f t="shared" si="27"/>
        <v>2.34</v>
      </c>
      <c r="M35" s="3">
        <f t="shared" si="27"/>
        <v>2.11</v>
      </c>
      <c r="N35" s="3">
        <f t="shared" si="27"/>
        <v>5.0199999999999996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5.3099999999999994E-2</v>
      </c>
      <c r="I36" s="4">
        <f t="shared" si="28"/>
        <v>0.1573</v>
      </c>
      <c r="J36" s="4">
        <f t="shared" si="28"/>
        <v>0.26700000000000002</v>
      </c>
      <c r="K36" s="4">
        <f t="shared" si="28"/>
        <v>0</v>
      </c>
      <c r="L36" s="4">
        <f t="shared" si="28"/>
        <v>0.21190000000000001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5.69</v>
      </c>
      <c r="I37" s="3">
        <f t="shared" si="29"/>
        <v>5.69</v>
      </c>
      <c r="J37" s="3">
        <f t="shared" si="29"/>
        <v>5.69</v>
      </c>
      <c r="K37" s="3">
        <f t="shared" si="29"/>
        <v>0</v>
      </c>
      <c r="L37" s="3">
        <f t="shared" si="29"/>
        <v>19.36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</row>
    <row r="51" spans="2:16" ht="15.5" x14ac:dyDescent="0.35">
      <c r="B51" t="s">
        <v>74</v>
      </c>
      <c r="C51" t="s">
        <v>6</v>
      </c>
      <c r="D51" s="5">
        <v>92118152019</v>
      </c>
      <c r="E51" s="5">
        <v>76842839938</v>
      </c>
      <c r="F51" s="5">
        <v>60645313480</v>
      </c>
      <c r="G51" s="5">
        <v>90469782731</v>
      </c>
      <c r="I51" s="5">
        <v>314348667029</v>
      </c>
      <c r="J51" s="5">
        <v>371976241228</v>
      </c>
      <c r="K51" s="5">
        <v>395518504651</v>
      </c>
      <c r="L51" s="5">
        <v>338340862503</v>
      </c>
      <c r="M51" s="5">
        <v>301396833220</v>
      </c>
      <c r="N51" s="5">
        <v>187886276093</v>
      </c>
      <c r="O51" s="5">
        <v>182181039109</v>
      </c>
      <c r="P51" s="5">
        <v>236783885421</v>
      </c>
    </row>
    <row r="52" spans="2:16" ht="15.5" x14ac:dyDescent="0.35">
      <c r="C52" t="s">
        <v>75</v>
      </c>
      <c r="D52" s="5">
        <v>-41106334797</v>
      </c>
      <c r="E52" s="5">
        <v>-45719344931</v>
      </c>
      <c r="F52" s="5">
        <v>-45523734678</v>
      </c>
      <c r="G52" s="5">
        <v>-54201484764</v>
      </c>
      <c r="I52" s="5">
        <v>-202001441236</v>
      </c>
      <c r="J52" s="5">
        <v>-264890933742</v>
      </c>
      <c r="K52" s="5">
        <v>-230522140241</v>
      </c>
      <c r="L52" s="5">
        <v>-205183211403</v>
      </c>
      <c r="M52" s="5">
        <v>-192373621931</v>
      </c>
      <c r="N52" s="5">
        <v>-108366465300</v>
      </c>
      <c r="O52" s="5">
        <v>-87091702969</v>
      </c>
      <c r="P52" s="5">
        <v>-127557643180</v>
      </c>
    </row>
    <row r="53" spans="2:16" ht="15.5" x14ac:dyDescent="0.35">
      <c r="C53" t="s">
        <v>76</v>
      </c>
      <c r="D53" s="5">
        <v>51011817222</v>
      </c>
      <c r="E53" s="5">
        <v>31123495007</v>
      </c>
      <c r="F53" s="5">
        <v>15121578802</v>
      </c>
      <c r="G53" s="5">
        <v>36268297967</v>
      </c>
      <c r="I53" s="5">
        <v>112347225793</v>
      </c>
      <c r="J53" s="5">
        <v>107085307486</v>
      </c>
      <c r="K53" s="5">
        <v>164996364410</v>
      </c>
      <c r="L53" s="5">
        <v>133157651100</v>
      </c>
      <c r="M53" s="5">
        <v>109023211289</v>
      </c>
      <c r="N53" s="5">
        <v>79519810793</v>
      </c>
      <c r="O53" s="5">
        <v>95089336140</v>
      </c>
      <c r="P53" s="5">
        <v>109226242241</v>
      </c>
    </row>
    <row r="54" spans="2:16" ht="15.5" x14ac:dyDescent="0.35">
      <c r="C54" t="s">
        <v>77</v>
      </c>
    </row>
    <row r="55" spans="2:16" ht="15.5" x14ac:dyDescent="0.35">
      <c r="C55" t="s">
        <v>80</v>
      </c>
      <c r="D55" s="5">
        <v>32825773421</v>
      </c>
      <c r="E55" s="5">
        <v>13025469805</v>
      </c>
      <c r="F55" s="5">
        <v>-8433410765</v>
      </c>
      <c r="G55" s="5">
        <v>20755602409</v>
      </c>
      <c r="I55" s="5">
        <v>35857146679</v>
      </c>
      <c r="J55" s="5">
        <v>26664595258</v>
      </c>
      <c r="K55" s="5">
        <v>106821877984</v>
      </c>
      <c r="L55" s="5">
        <v>84132356359</v>
      </c>
      <c r="M55" s="5">
        <v>57283712081</v>
      </c>
      <c r="N55" s="5">
        <v>39880802238</v>
      </c>
      <c r="O55" s="5">
        <v>52968699366</v>
      </c>
      <c r="P55" s="5">
        <v>76771889348</v>
      </c>
    </row>
    <row r="56" spans="2:16" ht="15.5" x14ac:dyDescent="0.35">
      <c r="C56" t="s">
        <v>81</v>
      </c>
      <c r="D56" s="5">
        <v>184583958</v>
      </c>
      <c r="E56" s="5">
        <v>376410021</v>
      </c>
      <c r="F56" s="5">
        <v>-884909509</v>
      </c>
      <c r="G56" s="5">
        <v>-412684073</v>
      </c>
      <c r="I56" s="5">
        <v>-2669315973</v>
      </c>
      <c r="J56" s="5">
        <v>-7060111057</v>
      </c>
      <c r="K56" s="5">
        <v>-3961912029</v>
      </c>
      <c r="L56" s="5">
        <v>-3889652513</v>
      </c>
      <c r="M56" s="5">
        <v>-5139259741</v>
      </c>
      <c r="N56" s="5">
        <v>-8800895795</v>
      </c>
      <c r="O56" s="5">
        <v>-6189840678</v>
      </c>
      <c r="P56" s="5">
        <v>-5809869714</v>
      </c>
    </row>
    <row r="57" spans="2:16" ht="15.5" x14ac:dyDescent="0.35">
      <c r="C57" t="s">
        <v>27</v>
      </c>
      <c r="D57" s="5">
        <v>-753095826</v>
      </c>
      <c r="E57" s="5">
        <v>-696863120</v>
      </c>
      <c r="F57" s="5">
        <v>-1318796158</v>
      </c>
      <c r="G57" s="5">
        <v>-929103063</v>
      </c>
      <c r="I57" s="5">
        <v>-5015922561</v>
      </c>
      <c r="J57" s="5">
        <v>-6044164908</v>
      </c>
      <c r="K57" s="5">
        <v>-6921332212</v>
      </c>
      <c r="L57" s="5">
        <v>-5855310419</v>
      </c>
      <c r="M57" s="5">
        <v>-7458090615</v>
      </c>
      <c r="N57" s="5">
        <v>-9770431766</v>
      </c>
      <c r="O57" s="5">
        <v>-7170958793</v>
      </c>
      <c r="P57" s="5">
        <v>-5366124536</v>
      </c>
    </row>
    <row r="58" spans="2:16" ht="15.5" x14ac:dyDescent="0.35">
      <c r="C58" t="s">
        <v>85</v>
      </c>
      <c r="D58" s="5">
        <v>-739571863</v>
      </c>
      <c r="E58" s="5">
        <v>-172267037</v>
      </c>
      <c r="F58" s="5">
        <v>-20796072</v>
      </c>
      <c r="G58" s="5">
        <v>288607831</v>
      </c>
      <c r="I58" s="5">
        <v>809934333</v>
      </c>
      <c r="J58" s="5">
        <v>32942321</v>
      </c>
      <c r="K58" s="5">
        <v>-712585</v>
      </c>
    </row>
    <row r="59" spans="2:16" ht="15.5" x14ac:dyDescent="0.35">
      <c r="C59" t="s">
        <v>86</v>
      </c>
      <c r="D59" s="5">
        <v>184583958</v>
      </c>
      <c r="E59" s="5">
        <v>376410021</v>
      </c>
      <c r="F59" s="5">
        <v>-884909509</v>
      </c>
      <c r="G59" s="5">
        <v>-412684073</v>
      </c>
      <c r="I59" s="5">
        <v>-2669315973</v>
      </c>
      <c r="J59" s="5">
        <v>-7060111057</v>
      </c>
      <c r="K59" s="5">
        <v>-3961912029</v>
      </c>
      <c r="L59" s="5">
        <v>-3889652513</v>
      </c>
      <c r="M59" s="5">
        <v>-5139259741</v>
      </c>
      <c r="N59" s="5">
        <v>-8800895795</v>
      </c>
      <c r="O59" s="5">
        <v>-6189840678</v>
      </c>
      <c r="P59" s="5">
        <v>-5809869714</v>
      </c>
    </row>
    <row r="60" spans="2:16" ht="15.5" x14ac:dyDescent="0.35">
      <c r="C60" t="s">
        <v>29</v>
      </c>
      <c r="D60" s="5">
        <v>33010357379</v>
      </c>
      <c r="E60" s="5">
        <v>13401879826</v>
      </c>
      <c r="F60" s="5">
        <v>-9318320274</v>
      </c>
      <c r="G60" s="5">
        <v>20342918336</v>
      </c>
      <c r="I60" s="5">
        <v>33187830706</v>
      </c>
      <c r="J60" s="5">
        <v>19604484201</v>
      </c>
      <c r="K60" s="5">
        <v>102859965955</v>
      </c>
      <c r="L60" s="5">
        <v>80242703846</v>
      </c>
      <c r="M60" s="5">
        <v>52144452340</v>
      </c>
      <c r="N60" s="5">
        <v>31079906443</v>
      </c>
      <c r="O60" s="5">
        <v>46778858688</v>
      </c>
      <c r="P60" s="5">
        <v>70962019634</v>
      </c>
    </row>
    <row r="61" spans="2:16" ht="15.5" x14ac:dyDescent="0.35">
      <c r="C61" t="s">
        <v>28</v>
      </c>
      <c r="D61" s="5">
        <v>-153528815</v>
      </c>
      <c r="E61" s="5">
        <v>-148889620</v>
      </c>
      <c r="F61" s="5">
        <v>26133459</v>
      </c>
      <c r="G61" s="5">
        <v>-25242942</v>
      </c>
      <c r="I61" s="5">
        <v>-592861483</v>
      </c>
      <c r="J61" s="5">
        <v>-843396400</v>
      </c>
      <c r="K61" s="5">
        <v>-33415360</v>
      </c>
      <c r="L61" s="5">
        <v>-11121660</v>
      </c>
      <c r="M61" s="5">
        <v>-96809900</v>
      </c>
      <c r="N61" s="5">
        <v>-38367120</v>
      </c>
    </row>
    <row r="62" spans="2:16" ht="15.5" x14ac:dyDescent="0.35">
      <c r="C62" t="s">
        <v>87</v>
      </c>
      <c r="D62" s="5">
        <v>32856828564</v>
      </c>
      <c r="E62" s="5">
        <v>13252990206</v>
      </c>
      <c r="F62" s="5">
        <v>-9292186815</v>
      </c>
      <c r="G62" s="5">
        <v>20317675394</v>
      </c>
      <c r="I62" s="5">
        <v>32594969223</v>
      </c>
      <c r="J62" s="5">
        <v>18761087801</v>
      </c>
      <c r="K62" s="5">
        <v>102826550595</v>
      </c>
      <c r="L62" s="5">
        <v>80231582186</v>
      </c>
      <c r="M62" s="5">
        <v>52047642440</v>
      </c>
      <c r="N62" s="5">
        <v>31041539323</v>
      </c>
      <c r="O62" s="5">
        <v>46778858688</v>
      </c>
      <c r="P62" s="5">
        <v>70962019634</v>
      </c>
    </row>
    <row r="63" spans="2:16" ht="15.5" x14ac:dyDescent="0.35">
      <c r="C63" t="s">
        <v>88</v>
      </c>
      <c r="F63" s="5">
        <v>914737412</v>
      </c>
      <c r="I63" s="5">
        <v>914737412</v>
      </c>
      <c r="J63" s="5">
        <v>223456503</v>
      </c>
      <c r="K63" s="5">
        <v>789432103</v>
      </c>
      <c r="L63" s="5">
        <v>21379132</v>
      </c>
      <c r="M63" s="5">
        <v>159752705</v>
      </c>
      <c r="N63" s="5">
        <v>-435636868</v>
      </c>
      <c r="O63" s="5">
        <v>595505769</v>
      </c>
      <c r="P63" s="5">
        <v>3020729</v>
      </c>
    </row>
    <row r="64" spans="2:16" ht="15.5" x14ac:dyDescent="0.35">
      <c r="C64" t="s">
        <v>89</v>
      </c>
      <c r="D64" s="5">
        <v>32856828564</v>
      </c>
      <c r="E64" s="5">
        <v>13252990206</v>
      </c>
      <c r="F64" s="5">
        <v>-8377449403</v>
      </c>
      <c r="G64" s="5">
        <v>20317675394</v>
      </c>
      <c r="I64" s="5">
        <v>33509706635</v>
      </c>
      <c r="J64" s="5">
        <v>18984544304</v>
      </c>
      <c r="K64" s="5">
        <v>103615982698</v>
      </c>
      <c r="L64" s="5">
        <v>80252961318</v>
      </c>
      <c r="M64" s="5">
        <v>52207395145</v>
      </c>
      <c r="N64" s="5">
        <v>30605902455</v>
      </c>
      <c r="O64" s="5">
        <v>47374364457</v>
      </c>
      <c r="P64" s="5">
        <v>70965040363</v>
      </c>
    </row>
    <row r="65" spans="2:16" ht="15.5" x14ac:dyDescent="0.35">
      <c r="C65" t="s">
        <v>90</v>
      </c>
      <c r="D65" s="5">
        <v>32856828564</v>
      </c>
      <c r="E65" s="5">
        <v>13252990206</v>
      </c>
      <c r="F65" s="5">
        <v>-9292186815</v>
      </c>
      <c r="G65" s="5">
        <v>20317675394</v>
      </c>
      <c r="I65" s="5">
        <v>32594969223</v>
      </c>
      <c r="J65" s="5">
        <v>18761087801</v>
      </c>
      <c r="K65" s="5">
        <v>102826550595</v>
      </c>
      <c r="L65" s="5">
        <v>80231582186</v>
      </c>
      <c r="M65" s="5">
        <v>52047642440</v>
      </c>
      <c r="N65" s="5">
        <v>31041539323</v>
      </c>
      <c r="O65" s="5">
        <v>46778858688</v>
      </c>
      <c r="P65" s="5">
        <v>70962019634</v>
      </c>
    </row>
    <row r="66" spans="2:16" ht="15.5" x14ac:dyDescent="0.35">
      <c r="C66" t="s">
        <v>8</v>
      </c>
      <c r="D66" s="5">
        <v>33596400427</v>
      </c>
      <c r="E66" s="5">
        <v>13425257243</v>
      </c>
      <c r="F66" s="5">
        <v>-8356653331</v>
      </c>
      <c r="G66" s="5">
        <v>20029067563</v>
      </c>
      <c r="I66" s="5">
        <v>32699772302</v>
      </c>
      <c r="J66" s="5">
        <v>18951601983</v>
      </c>
      <c r="K66" s="5">
        <v>103616695283</v>
      </c>
      <c r="L66" s="5">
        <v>80252961318</v>
      </c>
      <c r="M66" s="5">
        <v>52207395145</v>
      </c>
      <c r="N66" s="5">
        <v>30605902455</v>
      </c>
      <c r="O66" s="5">
        <v>47374364457</v>
      </c>
      <c r="P66" s="5">
        <v>70965040363</v>
      </c>
    </row>
    <row r="67" spans="2:16" ht="15.5" x14ac:dyDescent="0.35">
      <c r="C67" t="s">
        <v>91</v>
      </c>
      <c r="D67" s="5">
        <v>32856828564</v>
      </c>
      <c r="E67" s="5">
        <v>13252990206</v>
      </c>
      <c r="F67" s="5">
        <v>-9292186815</v>
      </c>
      <c r="G67" s="5">
        <v>20317675394</v>
      </c>
      <c r="I67" s="5">
        <v>32594969223</v>
      </c>
      <c r="J67" s="5">
        <v>18761087801</v>
      </c>
      <c r="K67" s="5">
        <v>102826550595</v>
      </c>
      <c r="L67" s="5">
        <v>80231582186</v>
      </c>
      <c r="M67" s="5">
        <v>52047642440</v>
      </c>
      <c r="N67" s="5">
        <v>31041539323</v>
      </c>
      <c r="O67" s="5">
        <v>46778858688</v>
      </c>
      <c r="P67" s="5">
        <v>70962019634</v>
      </c>
    </row>
    <row r="68" spans="2:16" ht="15.5" x14ac:dyDescent="0.35">
      <c r="C68" t="s">
        <v>92</v>
      </c>
      <c r="D68" s="5">
        <v>32856828564</v>
      </c>
      <c r="E68" s="5">
        <v>13252990206</v>
      </c>
      <c r="F68" s="5">
        <v>-8377449403</v>
      </c>
      <c r="G68" s="5">
        <v>20317675394</v>
      </c>
      <c r="I68" s="5">
        <v>33509706635</v>
      </c>
      <c r="J68" s="5">
        <v>18984544304</v>
      </c>
      <c r="K68" s="5">
        <v>103615982698</v>
      </c>
      <c r="L68" s="5">
        <v>80252961318</v>
      </c>
      <c r="M68" s="5">
        <v>52207395145</v>
      </c>
      <c r="N68" s="5">
        <v>30605902455</v>
      </c>
      <c r="O68" s="5">
        <v>47374364457</v>
      </c>
      <c r="P68" s="5">
        <v>70965040363</v>
      </c>
    </row>
    <row r="69" spans="2:16" ht="15.5" x14ac:dyDescent="0.35">
      <c r="C69" t="s">
        <v>93</v>
      </c>
      <c r="D69" s="5">
        <v>32856828564</v>
      </c>
      <c r="E69" s="5">
        <v>13252990206</v>
      </c>
      <c r="F69" s="5">
        <v>-8377449403</v>
      </c>
      <c r="G69" s="5">
        <v>20317675394</v>
      </c>
      <c r="I69" s="5">
        <v>33509706635</v>
      </c>
      <c r="J69" s="5">
        <v>18984544304</v>
      </c>
      <c r="K69" s="5">
        <v>103615982698</v>
      </c>
      <c r="L69" s="5">
        <v>80252961318</v>
      </c>
      <c r="M69" s="5">
        <v>52207395145</v>
      </c>
      <c r="N69" s="5">
        <v>30605902455</v>
      </c>
      <c r="O69" s="5">
        <v>47374364457</v>
      </c>
      <c r="P69" s="5">
        <v>70965040363</v>
      </c>
    </row>
    <row r="71" spans="2:16" ht="15.5" x14ac:dyDescent="0.35">
      <c r="B71" t="s">
        <v>94</v>
      </c>
      <c r="C71" t="s">
        <v>95</v>
      </c>
    </row>
    <row r="72" spans="2:16" ht="15.5" x14ac:dyDescent="0.35">
      <c r="C72" t="s">
        <v>96</v>
      </c>
    </row>
    <row r="73" spans="2:16" ht="15.5" x14ac:dyDescent="0.35">
      <c r="C73" t="s">
        <v>20</v>
      </c>
      <c r="D73" s="5">
        <v>86833188069</v>
      </c>
      <c r="E73" s="5">
        <v>93761671265</v>
      </c>
      <c r="F73" s="5">
        <v>105029301687</v>
      </c>
      <c r="G73" s="5">
        <v>82863432509</v>
      </c>
      <c r="I73" s="5">
        <v>105029301687</v>
      </c>
      <c r="J73" s="5">
        <v>70585452080</v>
      </c>
      <c r="K73" s="5">
        <v>61936967483</v>
      </c>
      <c r="L73" s="5">
        <v>79552042800</v>
      </c>
      <c r="M73" s="5">
        <v>22854637361</v>
      </c>
      <c r="N73" s="5">
        <v>4033238145</v>
      </c>
      <c r="O73" s="5">
        <v>4892955801</v>
      </c>
      <c r="P73" s="5">
        <v>7546274270</v>
      </c>
    </row>
    <row r="74" spans="2:16" ht="15.5" x14ac:dyDescent="0.35">
      <c r="C74" t="s">
        <v>98</v>
      </c>
      <c r="D74" s="5">
        <v>170711485434</v>
      </c>
      <c r="E74" s="5">
        <v>142352359166</v>
      </c>
      <c r="F74" s="5">
        <v>142783623806</v>
      </c>
      <c r="G74" s="5">
        <v>127896214985</v>
      </c>
      <c r="I74" s="5">
        <v>142783623806</v>
      </c>
      <c r="J74" s="5">
        <v>109533311661</v>
      </c>
      <c r="K74" s="5">
        <v>144163895945</v>
      </c>
      <c r="L74" s="5">
        <v>119507371559</v>
      </c>
      <c r="M74" s="5">
        <v>157794950697</v>
      </c>
      <c r="N74" s="5">
        <v>70223574974</v>
      </c>
      <c r="O74" s="5">
        <v>59352085178</v>
      </c>
      <c r="P74" s="5">
        <v>56566210909</v>
      </c>
    </row>
    <row r="75" spans="2:16" ht="15.5" x14ac:dyDescent="0.35">
      <c r="C75" t="s">
        <v>99</v>
      </c>
      <c r="D75" s="5">
        <v>7821229879</v>
      </c>
      <c r="E75" s="5">
        <v>7234363811</v>
      </c>
      <c r="F75" s="5">
        <v>2192575608</v>
      </c>
      <c r="G75" s="5">
        <v>256699013</v>
      </c>
      <c r="I75" s="5">
        <v>2192575608</v>
      </c>
      <c r="J75" s="5">
        <v>10121846</v>
      </c>
      <c r="K75" s="5">
        <v>2605597738</v>
      </c>
    </row>
    <row r="76" spans="2:16" ht="15.5" x14ac:dyDescent="0.35">
      <c r="C76" t="s">
        <v>101</v>
      </c>
      <c r="D76" s="5">
        <v>170711485434</v>
      </c>
      <c r="E76" s="5">
        <v>142352359166</v>
      </c>
      <c r="F76" s="5">
        <v>142783623806</v>
      </c>
      <c r="G76" s="5">
        <v>127896214985</v>
      </c>
      <c r="I76" s="5">
        <v>142783623806</v>
      </c>
      <c r="J76" s="5">
        <v>109533311661</v>
      </c>
      <c r="K76" s="5">
        <v>144163895945</v>
      </c>
      <c r="L76" s="5">
        <v>119507371559</v>
      </c>
      <c r="M76" s="5">
        <v>157794950697</v>
      </c>
      <c r="N76" s="5">
        <v>70223574974</v>
      </c>
      <c r="O76" s="5">
        <v>59352085178</v>
      </c>
      <c r="P76" s="5">
        <v>56566210909</v>
      </c>
    </row>
    <row r="77" spans="2:16" ht="15.5" x14ac:dyDescent="0.35">
      <c r="C77" t="s">
        <v>321</v>
      </c>
      <c r="D77" s="5">
        <v>30739136781</v>
      </c>
      <c r="E77" s="5">
        <v>29281237740</v>
      </c>
      <c r="F77" s="5">
        <v>29378038385</v>
      </c>
      <c r="G77" s="5">
        <v>28213189882</v>
      </c>
      <c r="I77" s="5">
        <v>29378038385</v>
      </c>
      <c r="J77" s="5">
        <v>38052877742</v>
      </c>
      <c r="K77" s="5">
        <v>33731730282</v>
      </c>
      <c r="L77" s="5">
        <v>26339921692</v>
      </c>
      <c r="M77" s="5">
        <v>22472753638</v>
      </c>
      <c r="N77" s="5">
        <v>13970042185</v>
      </c>
      <c r="O77" s="5">
        <v>16401262485</v>
      </c>
      <c r="P77" s="5">
        <v>12197272663</v>
      </c>
    </row>
    <row r="78" spans="2:16" ht="15.5" x14ac:dyDescent="0.35">
      <c r="C78" t="s">
        <v>322</v>
      </c>
      <c r="D78" s="5">
        <v>121210263017</v>
      </c>
      <c r="E78" s="5">
        <v>117491637532</v>
      </c>
      <c r="F78" s="5">
        <v>89327392795</v>
      </c>
      <c r="G78" s="5">
        <v>132832259210</v>
      </c>
      <c r="I78" s="5">
        <v>89327392795</v>
      </c>
      <c r="J78" s="5">
        <v>134654108026</v>
      </c>
      <c r="K78" s="5">
        <v>102515786677</v>
      </c>
      <c r="L78" s="5">
        <v>28543189359</v>
      </c>
      <c r="M78" s="5">
        <v>13576092723</v>
      </c>
      <c r="N78" s="5">
        <v>51308980766</v>
      </c>
      <c r="O78" s="5">
        <v>59948981749</v>
      </c>
      <c r="P78" s="5">
        <v>66171788511</v>
      </c>
    </row>
    <row r="79" spans="2:16" ht="15.5" x14ac:dyDescent="0.35">
      <c r="C79" t="s">
        <v>285</v>
      </c>
      <c r="D79" s="5">
        <v>5924008923</v>
      </c>
      <c r="E79" s="5">
        <v>744277047</v>
      </c>
      <c r="F79" s="5">
        <v>1121273897</v>
      </c>
      <c r="G79" s="5">
        <v>3136455604</v>
      </c>
      <c r="I79" s="5">
        <v>1121273897</v>
      </c>
      <c r="J79" s="5">
        <v>2427528310</v>
      </c>
      <c r="K79" s="5">
        <v>1584342317</v>
      </c>
      <c r="L79" s="5">
        <v>1520957293</v>
      </c>
      <c r="M79" s="5">
        <v>1430481728</v>
      </c>
      <c r="N79" s="5">
        <v>1205752848</v>
      </c>
      <c r="O79" s="5">
        <v>983451497</v>
      </c>
      <c r="P79" s="5">
        <v>1132236796</v>
      </c>
    </row>
    <row r="80" spans="2:16" ht="15.5" x14ac:dyDescent="0.35">
      <c r="C80" t="s">
        <v>102</v>
      </c>
      <c r="D80" s="5">
        <v>9269684089</v>
      </c>
      <c r="E80" s="5">
        <v>7462783685</v>
      </c>
      <c r="F80" s="5">
        <v>6382208929</v>
      </c>
      <c r="G80" s="5">
        <v>5703068877</v>
      </c>
      <c r="I80" s="5">
        <v>6382208929</v>
      </c>
      <c r="J80" s="5">
        <v>2789374194</v>
      </c>
      <c r="K80" s="5">
        <v>3091258611</v>
      </c>
    </row>
    <row r="81" spans="3:16" ht="15.5" x14ac:dyDescent="0.35">
      <c r="C81" t="s">
        <v>85</v>
      </c>
      <c r="D81" s="5">
        <v>2552552269</v>
      </c>
      <c r="E81" s="5">
        <v>2552552269</v>
      </c>
      <c r="F81" s="5">
        <v>2552552269</v>
      </c>
      <c r="G81" s="5">
        <v>1637814857</v>
      </c>
      <c r="I81" s="5">
        <v>2552552269</v>
      </c>
      <c r="J81" s="5">
        <v>1637814857</v>
      </c>
      <c r="K81" s="5">
        <v>1414358354</v>
      </c>
      <c r="L81" s="5">
        <v>624926251</v>
      </c>
      <c r="M81" s="5">
        <v>603547119</v>
      </c>
      <c r="N81" s="5">
        <v>443794414</v>
      </c>
      <c r="O81" s="5">
        <v>879431282</v>
      </c>
      <c r="P81" s="5">
        <v>283925513</v>
      </c>
    </row>
    <row r="82" spans="3:16" ht="15.5" x14ac:dyDescent="0.35">
      <c r="C82" t="s">
        <v>103</v>
      </c>
      <c r="D82" s="5">
        <v>484529883709</v>
      </c>
      <c r="E82" s="5">
        <v>456050114482</v>
      </c>
      <c r="F82" s="5">
        <v>436167288223</v>
      </c>
      <c r="G82" s="5">
        <v>466498152828</v>
      </c>
      <c r="I82" s="5">
        <v>436167288223</v>
      </c>
      <c r="J82" s="5">
        <v>425195419270</v>
      </c>
      <c r="K82" s="5">
        <v>419982940903</v>
      </c>
      <c r="L82" s="5">
        <v>339922439407</v>
      </c>
      <c r="M82" s="5">
        <v>291492549503</v>
      </c>
      <c r="N82" s="5">
        <v>232690386281</v>
      </c>
      <c r="O82" s="5">
        <v>175941154159</v>
      </c>
      <c r="P82" s="5">
        <v>163355985805</v>
      </c>
    </row>
    <row r="83" spans="3:16" ht="15.5" x14ac:dyDescent="0.35">
      <c r="C83" t="s">
        <v>104</v>
      </c>
    </row>
    <row r="84" spans="3:16" ht="15.5" x14ac:dyDescent="0.35">
      <c r="C84" t="s">
        <v>287</v>
      </c>
      <c r="D84" s="5">
        <v>514781550</v>
      </c>
      <c r="E84" s="5">
        <v>514781550</v>
      </c>
      <c r="F84" s="5">
        <v>504247500</v>
      </c>
      <c r="G84" s="5">
        <v>504247500</v>
      </c>
      <c r="I84" s="5">
        <v>504247500</v>
      </c>
      <c r="J84" s="5">
        <v>49896310</v>
      </c>
      <c r="K84" s="5">
        <v>4247500</v>
      </c>
      <c r="L84" s="5">
        <v>5763171000</v>
      </c>
      <c r="M84" s="5">
        <v>1017000000</v>
      </c>
      <c r="P84" s="5">
        <v>1806080082</v>
      </c>
    </row>
    <row r="85" spans="3:16" ht="15.5" x14ac:dyDescent="0.35">
      <c r="C85" t="s">
        <v>323</v>
      </c>
      <c r="J85" s="5">
        <v>7351184856</v>
      </c>
    </row>
    <row r="86" spans="3:16" ht="15.5" x14ac:dyDescent="0.35">
      <c r="C86" t="s">
        <v>324</v>
      </c>
      <c r="D86" s="5">
        <v>1980014400</v>
      </c>
      <c r="E86" s="5">
        <v>1980014400</v>
      </c>
    </row>
    <row r="87" spans="3:16" ht="15.5" x14ac:dyDescent="0.35">
      <c r="C87" t="s">
        <v>105</v>
      </c>
      <c r="D87" s="5">
        <v>297254835132</v>
      </c>
      <c r="E87" s="5">
        <v>294325585328</v>
      </c>
      <c r="F87" s="5">
        <v>291175246515</v>
      </c>
      <c r="G87" s="5">
        <v>291578923618</v>
      </c>
      <c r="I87" s="5">
        <v>291175246515</v>
      </c>
      <c r="J87" s="5">
        <v>290340906604</v>
      </c>
      <c r="K87" s="5">
        <v>274505616578</v>
      </c>
      <c r="L87" s="5">
        <v>232631022328</v>
      </c>
      <c r="M87" s="5">
        <v>240794005515</v>
      </c>
      <c r="N87" s="5">
        <v>200306914779</v>
      </c>
      <c r="O87" s="5">
        <v>168748857224</v>
      </c>
      <c r="P87" s="5">
        <v>97723849766</v>
      </c>
    </row>
    <row r="88" spans="3:16" ht="15.5" x14ac:dyDescent="0.35">
      <c r="C88" t="s">
        <v>109</v>
      </c>
      <c r="D88" s="5">
        <v>308352289112</v>
      </c>
      <c r="E88" s="5">
        <v>305591139308</v>
      </c>
      <c r="F88" s="5">
        <v>300300652045</v>
      </c>
      <c r="G88" s="5">
        <v>300693829148</v>
      </c>
      <c r="I88" s="5">
        <v>300300652045</v>
      </c>
      <c r="J88" s="5">
        <v>305929165014</v>
      </c>
      <c r="K88" s="5">
        <v>280213480078</v>
      </c>
      <c r="L88" s="5">
        <v>244545093328</v>
      </c>
      <c r="M88" s="5">
        <v>249360150515</v>
      </c>
      <c r="N88" s="5">
        <v>203140329344</v>
      </c>
      <c r="O88" s="5">
        <v>170040757224</v>
      </c>
      <c r="P88" s="5">
        <v>100625194397</v>
      </c>
    </row>
    <row r="89" spans="3:16" ht="15.5" x14ac:dyDescent="0.35">
      <c r="C89" t="s">
        <v>110</v>
      </c>
      <c r="D89" s="5">
        <v>792882172821</v>
      </c>
      <c r="E89" s="5">
        <v>761641253790</v>
      </c>
      <c r="F89" s="5">
        <v>736467940268</v>
      </c>
      <c r="G89" s="5">
        <v>767191981976</v>
      </c>
      <c r="I89" s="5">
        <v>736467940268</v>
      </c>
      <c r="J89" s="5">
        <v>731124584284</v>
      </c>
      <c r="K89" s="5">
        <v>700196420981</v>
      </c>
      <c r="L89" s="5">
        <v>584467532735</v>
      </c>
      <c r="M89" s="5">
        <v>540852700018</v>
      </c>
      <c r="N89" s="5">
        <v>435830715625</v>
      </c>
      <c r="O89" s="5">
        <v>345981911383</v>
      </c>
      <c r="P89" s="5">
        <v>263981180202</v>
      </c>
    </row>
    <row r="90" spans="3:16" ht="15.5" x14ac:dyDescent="0.35">
      <c r="C90" t="s">
        <v>111</v>
      </c>
    </row>
    <row r="91" spans="3:16" ht="15.5" x14ac:dyDescent="0.35">
      <c r="C91" t="s">
        <v>112</v>
      </c>
    </row>
    <row r="92" spans="3:16" ht="15.5" x14ac:dyDescent="0.35">
      <c r="C92" t="s">
        <v>113</v>
      </c>
      <c r="D92" s="5">
        <v>76959091016</v>
      </c>
      <c r="E92" s="5">
        <v>80508322766</v>
      </c>
      <c r="F92" s="5">
        <v>66703587313</v>
      </c>
      <c r="G92" s="5">
        <v>87225627984</v>
      </c>
      <c r="I92" s="5">
        <v>66703587313</v>
      </c>
      <c r="J92" s="5">
        <v>96218530389</v>
      </c>
      <c r="K92" s="5">
        <v>82700725864</v>
      </c>
      <c r="L92" s="5">
        <v>58125997620</v>
      </c>
      <c r="M92" s="5">
        <v>97286281035</v>
      </c>
      <c r="N92" s="5">
        <v>42426107159</v>
      </c>
      <c r="O92" s="5">
        <v>72697668920</v>
      </c>
      <c r="P92" s="5">
        <v>83505473094</v>
      </c>
    </row>
    <row r="93" spans="3:16" ht="15.5" x14ac:dyDescent="0.35">
      <c r="C93" t="s">
        <v>116</v>
      </c>
      <c r="J93" s="5">
        <v>181712146</v>
      </c>
      <c r="L93" s="5">
        <v>1750567728</v>
      </c>
      <c r="M93" s="5">
        <v>188394409</v>
      </c>
      <c r="N93" s="5">
        <v>3892209534</v>
      </c>
      <c r="O93" s="5">
        <v>13082206652</v>
      </c>
      <c r="P93" s="5">
        <v>9652389003</v>
      </c>
    </row>
    <row r="94" spans="3:16" ht="15.5" x14ac:dyDescent="0.35">
      <c r="C94" t="s">
        <v>114</v>
      </c>
    </row>
    <row r="95" spans="3:16" ht="15.5" x14ac:dyDescent="0.35">
      <c r="C95" t="s">
        <v>100</v>
      </c>
      <c r="J95" s="5">
        <v>4600000000</v>
      </c>
    </row>
    <row r="96" spans="3:16" ht="15.5" x14ac:dyDescent="0.35">
      <c r="C96" t="s">
        <v>115</v>
      </c>
      <c r="D96" s="5">
        <v>34042266879</v>
      </c>
      <c r="E96" s="5">
        <v>39641510870</v>
      </c>
      <c r="F96" s="5">
        <v>29952416226</v>
      </c>
      <c r="G96" s="5">
        <v>50043320726</v>
      </c>
      <c r="I96" s="5">
        <v>29952416226</v>
      </c>
      <c r="J96" s="5">
        <v>52268632000</v>
      </c>
      <c r="K96" s="5">
        <v>46086891163</v>
      </c>
      <c r="L96" s="5">
        <v>32828259128</v>
      </c>
      <c r="M96" s="5">
        <v>38950791247</v>
      </c>
      <c r="N96" s="5">
        <v>11420380860</v>
      </c>
      <c r="O96" s="5">
        <v>24940303446</v>
      </c>
      <c r="P96" s="5">
        <v>48339243407</v>
      </c>
    </row>
    <row r="97" spans="3:16" ht="15.5" x14ac:dyDescent="0.35">
      <c r="C97" t="s">
        <v>119</v>
      </c>
      <c r="D97" s="5">
        <v>1031513668</v>
      </c>
      <c r="E97" s="5">
        <v>3492653180</v>
      </c>
      <c r="F97" s="5">
        <v>3596952424</v>
      </c>
      <c r="G97" s="5">
        <v>1308730758</v>
      </c>
      <c r="I97" s="5">
        <v>3596952424</v>
      </c>
      <c r="J97" s="5">
        <v>3664189819</v>
      </c>
      <c r="K97" s="5">
        <v>2601931533</v>
      </c>
      <c r="L97" s="5">
        <v>2425869929</v>
      </c>
      <c r="M97" s="5">
        <v>4179681137</v>
      </c>
      <c r="N97" s="5">
        <v>980246830</v>
      </c>
      <c r="O97" s="5">
        <v>1205757072</v>
      </c>
      <c r="P97" s="5">
        <v>1733232027</v>
      </c>
    </row>
    <row r="98" spans="3:16" ht="15.5" x14ac:dyDescent="0.35">
      <c r="C98" t="s">
        <v>288</v>
      </c>
      <c r="D98" s="5">
        <v>10451822881</v>
      </c>
      <c r="E98" s="5">
        <v>11885212941</v>
      </c>
      <c r="F98" s="5">
        <v>10176769301</v>
      </c>
      <c r="G98" s="5">
        <v>11844864353</v>
      </c>
      <c r="I98" s="5">
        <v>10176769301</v>
      </c>
      <c r="J98" s="5">
        <v>11775216474</v>
      </c>
      <c r="K98" s="5">
        <v>12552540911</v>
      </c>
      <c r="L98" s="5">
        <v>8588379487</v>
      </c>
      <c r="M98" s="5">
        <v>34689663526</v>
      </c>
      <c r="N98" s="5">
        <v>881058856</v>
      </c>
      <c r="O98" s="5">
        <v>5323393773</v>
      </c>
      <c r="P98" s="5">
        <v>2194495715</v>
      </c>
    </row>
    <row r="99" spans="3:16" ht="15.5" x14ac:dyDescent="0.35">
      <c r="C99" t="s">
        <v>325</v>
      </c>
    </row>
    <row r="100" spans="3:16" ht="15.5" x14ac:dyDescent="0.35">
      <c r="C100" t="s">
        <v>326</v>
      </c>
      <c r="D100" s="5">
        <v>7821229879</v>
      </c>
      <c r="E100" s="5">
        <v>7234363811</v>
      </c>
      <c r="F100" s="5">
        <v>2192575608</v>
      </c>
      <c r="G100" s="5">
        <v>256699013</v>
      </c>
      <c r="I100" s="5">
        <v>2192575608</v>
      </c>
      <c r="J100" s="5">
        <v>4610121846</v>
      </c>
      <c r="K100" s="5">
        <v>2605597738</v>
      </c>
    </row>
    <row r="101" spans="3:16" ht="15.5" x14ac:dyDescent="0.35">
      <c r="C101" t="s">
        <v>289</v>
      </c>
    </row>
    <row r="102" spans="3:16" ht="15.5" x14ac:dyDescent="0.35">
      <c r="C102" t="s">
        <v>327</v>
      </c>
      <c r="D102" s="5">
        <v>8096068179</v>
      </c>
      <c r="E102" s="5">
        <v>6042563433</v>
      </c>
      <c r="F102" s="5">
        <v>8397557132</v>
      </c>
      <c r="G102" s="5">
        <v>9763206388</v>
      </c>
      <c r="I102" s="5">
        <v>8397557132</v>
      </c>
      <c r="J102" s="5">
        <v>13261644549</v>
      </c>
      <c r="K102" s="5">
        <v>11796660120</v>
      </c>
      <c r="L102" s="5">
        <v>1883544473</v>
      </c>
      <c r="M102" s="5">
        <v>7269655564</v>
      </c>
      <c r="N102" s="5">
        <v>9259462203</v>
      </c>
      <c r="O102" s="5">
        <v>18297390553</v>
      </c>
      <c r="P102" s="5">
        <v>12838923390</v>
      </c>
    </row>
    <row r="103" spans="3:16" ht="15.5" x14ac:dyDescent="0.35">
      <c r="C103" t="s">
        <v>328</v>
      </c>
      <c r="D103" s="5">
        <v>472844425</v>
      </c>
      <c r="E103" s="5">
        <v>571570908</v>
      </c>
      <c r="F103" s="5">
        <v>739533300</v>
      </c>
      <c r="G103" s="5">
        <v>405214381</v>
      </c>
      <c r="I103" s="5">
        <v>739533300</v>
      </c>
      <c r="J103" s="5">
        <v>117820690</v>
      </c>
      <c r="K103" s="5">
        <v>3190070182</v>
      </c>
      <c r="L103" s="5">
        <v>8078688605</v>
      </c>
      <c r="M103" s="5">
        <v>122260825</v>
      </c>
      <c r="N103" s="5">
        <v>217428883</v>
      </c>
      <c r="O103" s="5">
        <v>2632206933</v>
      </c>
      <c r="P103" s="5">
        <v>3618032005</v>
      </c>
    </row>
    <row r="104" spans="3:16" ht="15.5" x14ac:dyDescent="0.35">
      <c r="C104" t="s">
        <v>293</v>
      </c>
      <c r="D104" s="5">
        <v>12943184470</v>
      </c>
      <c r="E104" s="5">
        <v>14364992075</v>
      </c>
      <c r="F104" s="5">
        <v>16971421417</v>
      </c>
      <c r="G104" s="5">
        <v>16755124720</v>
      </c>
      <c r="I104" s="5">
        <v>16971421417</v>
      </c>
      <c r="J104" s="5">
        <v>18053663438</v>
      </c>
      <c r="K104" s="5">
        <v>14656744951</v>
      </c>
      <c r="L104" s="5">
        <v>10075568497</v>
      </c>
      <c r="M104" s="5">
        <v>12903857133</v>
      </c>
      <c r="N104" s="5">
        <v>18812638509</v>
      </c>
      <c r="O104" s="5">
        <v>18388859635</v>
      </c>
      <c r="P104" s="5">
        <v>9326699480</v>
      </c>
    </row>
    <row r="105" spans="3:16" ht="15.5" x14ac:dyDescent="0.35">
      <c r="C105" t="s">
        <v>121</v>
      </c>
      <c r="D105" s="5">
        <v>9868754927</v>
      </c>
      <c r="E105" s="5">
        <v>7835432710</v>
      </c>
      <c r="F105" s="5">
        <v>10279844847</v>
      </c>
      <c r="G105" s="5">
        <v>12104396481</v>
      </c>
      <c r="I105" s="5">
        <v>10279844847</v>
      </c>
      <c r="J105" s="5">
        <v>15122781250</v>
      </c>
      <c r="K105" s="5">
        <v>16696966776</v>
      </c>
      <c r="L105" s="5">
        <v>12158789472</v>
      </c>
      <c r="M105" s="5">
        <v>9676634658</v>
      </c>
      <c r="N105" s="5">
        <v>11722219286</v>
      </c>
      <c r="O105" s="5">
        <v>24749459656</v>
      </c>
      <c r="P105" s="5">
        <v>24895288758</v>
      </c>
    </row>
    <row r="106" spans="3:16" ht="15.5" x14ac:dyDescent="0.35">
      <c r="C106" t="s">
        <v>122</v>
      </c>
      <c r="D106" s="5">
        <v>9868754927</v>
      </c>
      <c r="E106" s="5">
        <v>7835432710</v>
      </c>
      <c r="F106" s="5">
        <v>10279844847</v>
      </c>
      <c r="G106" s="5">
        <v>12104396481</v>
      </c>
      <c r="I106" s="5">
        <v>10279844847</v>
      </c>
      <c r="J106" s="5">
        <v>15122781250</v>
      </c>
      <c r="K106" s="5">
        <v>16696966776</v>
      </c>
      <c r="L106" s="5">
        <v>12158789472</v>
      </c>
      <c r="M106" s="5">
        <v>9676634658</v>
      </c>
      <c r="N106" s="5">
        <v>11722219286</v>
      </c>
      <c r="O106" s="5">
        <v>24749459656</v>
      </c>
      <c r="P106" s="5">
        <v>24895288758</v>
      </c>
    </row>
    <row r="107" spans="3:16" ht="15.5" x14ac:dyDescent="0.35">
      <c r="C107" t="s">
        <v>329</v>
      </c>
      <c r="K107" s="5">
        <v>343561</v>
      </c>
      <c r="M107" s="5">
        <v>26203908</v>
      </c>
      <c r="N107" s="5">
        <v>58662974</v>
      </c>
      <c r="O107" s="5">
        <v>2292044795</v>
      </c>
      <c r="P107" s="5">
        <v>6540033351</v>
      </c>
    </row>
    <row r="108" spans="3:16" ht="15.5" x14ac:dyDescent="0.35">
      <c r="C108" t="s">
        <v>294</v>
      </c>
    </row>
    <row r="109" spans="3:16" ht="15.5" x14ac:dyDescent="0.35">
      <c r="C109" t="s">
        <v>295</v>
      </c>
      <c r="D109" s="5">
        <v>8568912604</v>
      </c>
      <c r="E109" s="5">
        <v>6614134341</v>
      </c>
      <c r="F109" s="5">
        <v>9137090432</v>
      </c>
      <c r="G109" s="5">
        <v>10168420769</v>
      </c>
      <c r="I109" s="5">
        <v>9137090432</v>
      </c>
      <c r="J109" s="5">
        <v>13379465239</v>
      </c>
      <c r="K109" s="5">
        <v>14986730302</v>
      </c>
      <c r="L109" s="5">
        <v>9962233078</v>
      </c>
      <c r="M109" s="5">
        <v>7391916389</v>
      </c>
      <c r="N109" s="5">
        <v>9476891086</v>
      </c>
      <c r="O109" s="5">
        <v>20929597486</v>
      </c>
      <c r="P109" s="5">
        <v>16456955395</v>
      </c>
    </row>
    <row r="110" spans="3:16" ht="15.5" x14ac:dyDescent="0.35">
      <c r="C110" t="s">
        <v>123</v>
      </c>
      <c r="D110" s="5">
        <v>86827845943</v>
      </c>
      <c r="E110" s="5">
        <v>88343755476</v>
      </c>
      <c r="F110" s="5">
        <v>76983432160</v>
      </c>
      <c r="G110" s="5">
        <v>99330024465</v>
      </c>
      <c r="I110" s="5">
        <v>76983432160</v>
      </c>
      <c r="J110" s="5">
        <v>111341311639</v>
      </c>
      <c r="K110" s="5">
        <v>99397692640</v>
      </c>
      <c r="L110" s="5">
        <v>70284787092</v>
      </c>
      <c r="M110" s="5">
        <v>106962915693</v>
      </c>
      <c r="N110" s="5">
        <v>54148326445</v>
      </c>
      <c r="O110" s="5">
        <v>97447128576</v>
      </c>
      <c r="P110" s="5">
        <v>108400761852</v>
      </c>
    </row>
    <row r="111" spans="3:16" ht="15.5" x14ac:dyDescent="0.35">
      <c r="C111" t="s">
        <v>124</v>
      </c>
    </row>
    <row r="112" spans="3:16" ht="15.5" x14ac:dyDescent="0.35">
      <c r="C112" t="s">
        <v>125</v>
      </c>
      <c r="D112" s="5">
        <v>87818750000</v>
      </c>
      <c r="E112" s="5">
        <v>87818750000</v>
      </c>
      <c r="F112" s="5">
        <v>87818750000</v>
      </c>
      <c r="G112" s="5">
        <v>87818750000</v>
      </c>
      <c r="I112" s="5">
        <v>87818750000</v>
      </c>
      <c r="J112" s="5">
        <v>87818750000</v>
      </c>
      <c r="K112" s="5">
        <v>87818750000</v>
      </c>
      <c r="L112" s="5">
        <v>87818750000</v>
      </c>
      <c r="M112" s="5">
        <v>87818750000</v>
      </c>
      <c r="N112" s="5">
        <v>87818750000</v>
      </c>
      <c r="O112" s="5">
        <v>70255000000</v>
      </c>
      <c r="P112" s="5">
        <v>24675000000</v>
      </c>
    </row>
    <row r="113" spans="2:16" ht="15.5" x14ac:dyDescent="0.35">
      <c r="C113" t="s">
        <v>126</v>
      </c>
      <c r="D113" s="5">
        <v>94001250000</v>
      </c>
      <c r="E113" s="5">
        <v>94001250000</v>
      </c>
      <c r="F113" s="5">
        <v>94001250000</v>
      </c>
      <c r="G113" s="5">
        <v>94001250000</v>
      </c>
      <c r="I113" s="5">
        <v>94001250000</v>
      </c>
      <c r="J113" s="5">
        <v>94001250000</v>
      </c>
      <c r="K113" s="5">
        <v>94001250000</v>
      </c>
      <c r="L113" s="5">
        <v>94001250000</v>
      </c>
      <c r="M113" s="5">
        <v>94001250000</v>
      </c>
      <c r="N113" s="5">
        <v>94001250000</v>
      </c>
      <c r="O113" s="5">
        <v>977500000</v>
      </c>
      <c r="P113" s="5">
        <v>977500000</v>
      </c>
    </row>
    <row r="114" spans="2:16" ht="15.5" x14ac:dyDescent="0.35">
      <c r="C114" t="s">
        <v>127</v>
      </c>
      <c r="D114" s="5">
        <v>505059926912</v>
      </c>
      <c r="E114" s="5">
        <v>476463526485</v>
      </c>
      <c r="F114" s="5">
        <v>463038269242</v>
      </c>
      <c r="G114" s="5">
        <v>472309659985</v>
      </c>
      <c r="I114" s="5">
        <v>463038269242</v>
      </c>
      <c r="J114" s="5">
        <v>436253234352</v>
      </c>
      <c r="K114" s="5">
        <v>417525088872</v>
      </c>
      <c r="L114" s="5">
        <v>331697825692</v>
      </c>
      <c r="M114" s="5">
        <v>251466237206</v>
      </c>
      <c r="N114" s="5">
        <v>199418594766</v>
      </c>
      <c r="O114" s="5">
        <v>176422851525</v>
      </c>
      <c r="P114" s="5">
        <v>129643992837</v>
      </c>
    </row>
    <row r="115" spans="2:16" ht="15.5" x14ac:dyDescent="0.35">
      <c r="C115" t="s">
        <v>128</v>
      </c>
      <c r="D115" s="5">
        <v>1100000000</v>
      </c>
      <c r="E115" s="5">
        <v>600000000</v>
      </c>
      <c r="F115" s="5">
        <v>600000000</v>
      </c>
      <c r="G115" s="5">
        <v>600000000</v>
      </c>
      <c r="I115" s="5">
        <v>600000000</v>
      </c>
      <c r="J115" s="5">
        <v>100000000</v>
      </c>
      <c r="K115" s="5">
        <v>100000000</v>
      </c>
    </row>
    <row r="116" spans="2:16" ht="15.5" x14ac:dyDescent="0.35">
      <c r="C116" t="s">
        <v>129</v>
      </c>
      <c r="D116" s="5">
        <v>503959926912</v>
      </c>
      <c r="E116" s="5">
        <v>475863526485</v>
      </c>
      <c r="F116" s="5">
        <v>462438269242</v>
      </c>
      <c r="G116" s="5">
        <v>471709659985</v>
      </c>
      <c r="I116" s="5">
        <v>462438269242</v>
      </c>
      <c r="J116" s="5">
        <v>436153234352</v>
      </c>
      <c r="K116" s="5">
        <v>417425088872</v>
      </c>
    </row>
    <row r="117" spans="2:16" ht="15.5" x14ac:dyDescent="0.35">
      <c r="C117" t="s">
        <v>130</v>
      </c>
      <c r="D117" s="5">
        <v>505059926912</v>
      </c>
      <c r="E117" s="5">
        <v>476463526485</v>
      </c>
      <c r="F117" s="5">
        <v>463038269242</v>
      </c>
      <c r="G117" s="5">
        <v>472309659985</v>
      </c>
      <c r="I117" s="5">
        <v>463038269242</v>
      </c>
      <c r="J117" s="5">
        <v>436253234352</v>
      </c>
      <c r="K117" s="5">
        <v>417525088872</v>
      </c>
      <c r="L117" s="5">
        <v>331697825692</v>
      </c>
      <c r="M117" s="5">
        <v>251466237206</v>
      </c>
      <c r="N117" s="5">
        <v>199418594766</v>
      </c>
      <c r="O117" s="5">
        <v>176422851525</v>
      </c>
      <c r="P117" s="5">
        <v>129643992837</v>
      </c>
    </row>
    <row r="118" spans="2:16" ht="15.5" x14ac:dyDescent="0.35">
      <c r="C118" t="s">
        <v>131</v>
      </c>
      <c r="D118" s="5">
        <v>16621847697</v>
      </c>
      <c r="E118" s="5">
        <v>12461419560</v>
      </c>
      <c r="F118" s="5">
        <v>12073686597</v>
      </c>
      <c r="G118" s="5">
        <v>12094482669</v>
      </c>
      <c r="I118" s="5">
        <v>12073686597</v>
      </c>
      <c r="J118" s="5">
        <v>72223436</v>
      </c>
      <c r="K118" s="5">
        <v>39281115</v>
      </c>
      <c r="L118" s="5">
        <v>39993700</v>
      </c>
    </row>
    <row r="119" spans="2:16" ht="15.5" x14ac:dyDescent="0.35">
      <c r="C119" t="s">
        <v>10</v>
      </c>
      <c r="D119" s="5">
        <v>706054326878</v>
      </c>
      <c r="E119" s="5">
        <v>673297498314</v>
      </c>
      <c r="F119" s="5">
        <v>659484508108</v>
      </c>
      <c r="G119" s="5">
        <v>667861957511</v>
      </c>
      <c r="I119" s="5">
        <v>659484508108</v>
      </c>
      <c r="J119" s="5">
        <v>619783272645</v>
      </c>
      <c r="K119" s="5">
        <v>600798728341</v>
      </c>
      <c r="L119" s="5">
        <v>514182745643</v>
      </c>
      <c r="M119" s="5">
        <v>433889784325</v>
      </c>
      <c r="N119" s="5">
        <v>381682389180</v>
      </c>
      <c r="O119" s="5">
        <v>248534782807</v>
      </c>
      <c r="P119" s="5">
        <v>155580418350</v>
      </c>
    </row>
    <row r="120" spans="2:16" ht="15.5" x14ac:dyDescent="0.35">
      <c r="C120" t="s">
        <v>132</v>
      </c>
      <c r="D120" s="5">
        <v>792882172821</v>
      </c>
      <c r="E120" s="5">
        <v>761641253790</v>
      </c>
      <c r="F120" s="5">
        <v>736467940268</v>
      </c>
      <c r="G120" s="5">
        <v>767191981976</v>
      </c>
      <c r="I120" s="5">
        <v>736467940268</v>
      </c>
      <c r="J120" s="5">
        <v>731124584284</v>
      </c>
      <c r="K120" s="5">
        <v>700196420981</v>
      </c>
      <c r="L120" s="5">
        <v>584467532735</v>
      </c>
      <c r="M120" s="5">
        <v>540852700018</v>
      </c>
      <c r="N120" s="5">
        <v>435830715625</v>
      </c>
      <c r="O120" s="5">
        <v>345981911383</v>
      </c>
      <c r="P120" s="5">
        <v>263981180202</v>
      </c>
    </row>
    <row r="121" spans="2:16" ht="15.5" x14ac:dyDescent="0.35">
      <c r="C121" t="s">
        <v>133</v>
      </c>
      <c r="D121" s="5">
        <v>878187500</v>
      </c>
      <c r="E121" s="5">
        <v>878187500</v>
      </c>
      <c r="F121" s="5">
        <v>878187500</v>
      </c>
      <c r="G121" s="5">
        <v>878187500</v>
      </c>
      <c r="I121" s="5">
        <v>878187500</v>
      </c>
      <c r="J121" s="5">
        <v>878187500</v>
      </c>
      <c r="K121" s="5">
        <v>878187500</v>
      </c>
      <c r="L121" s="5">
        <v>878187500</v>
      </c>
      <c r="M121" s="5">
        <v>878187500</v>
      </c>
      <c r="N121" s="5">
        <v>878187500</v>
      </c>
      <c r="O121" s="5">
        <v>702550000</v>
      </c>
      <c r="P121" s="5">
        <v>246750</v>
      </c>
    </row>
    <row r="123" spans="2:16" ht="15.5" x14ac:dyDescent="0.35">
      <c r="B123" t="s">
        <v>134</v>
      </c>
      <c r="C123" t="s">
        <v>135</v>
      </c>
      <c r="D123" s="5">
        <v>10655117076</v>
      </c>
      <c r="E123" s="5">
        <v>9880827603</v>
      </c>
      <c r="F123" s="5">
        <v>33829080009</v>
      </c>
      <c r="G123" s="5">
        <v>18105190315</v>
      </c>
      <c r="I123" s="5">
        <v>89237471366</v>
      </c>
      <c r="J123" s="5">
        <v>69315626366</v>
      </c>
      <c r="K123" s="5">
        <v>58123916093</v>
      </c>
      <c r="L123" s="5">
        <v>92023237393</v>
      </c>
      <c r="M123" s="5">
        <v>102796364713</v>
      </c>
      <c r="N123" s="5">
        <v>25247654725</v>
      </c>
      <c r="O123" s="5">
        <v>27034657056</v>
      </c>
      <c r="P123" s="5">
        <v>21576008421</v>
      </c>
    </row>
    <row r="124" spans="2:16" ht="15.5" x14ac:dyDescent="0.35">
      <c r="C124" t="s">
        <v>296</v>
      </c>
      <c r="D124" s="5">
        <v>60361984575</v>
      </c>
      <c r="E124" s="5">
        <v>49282798038</v>
      </c>
      <c r="F124" s="5">
        <v>84894486493</v>
      </c>
      <c r="G124" s="5">
        <v>76231341260</v>
      </c>
      <c r="I124" s="5">
        <v>335250462092</v>
      </c>
      <c r="J124" s="5">
        <v>371615331802</v>
      </c>
      <c r="K124" s="5">
        <v>291237241074</v>
      </c>
      <c r="L124" s="5">
        <v>352867308322</v>
      </c>
      <c r="M124" s="5">
        <v>242989955100</v>
      </c>
      <c r="N124" s="5">
        <v>176805238783</v>
      </c>
      <c r="O124" s="5">
        <v>178911716660</v>
      </c>
      <c r="P124" s="5">
        <v>160004846705</v>
      </c>
    </row>
    <row r="125" spans="2:16" ht="15.5" x14ac:dyDescent="0.35">
      <c r="C125" t="s">
        <v>298</v>
      </c>
      <c r="D125" s="5">
        <v>-33687081004</v>
      </c>
      <c r="E125" s="5">
        <v>-26927683796</v>
      </c>
      <c r="F125" s="5">
        <v>-36784128487</v>
      </c>
      <c r="G125" s="5">
        <v>-44709641930</v>
      </c>
      <c r="I125" s="5">
        <v>-185410648669</v>
      </c>
      <c r="J125" s="5">
        <v>-223260791464</v>
      </c>
      <c r="K125" s="5">
        <v>-166351613903</v>
      </c>
      <c r="L125" s="5">
        <v>-208017113033</v>
      </c>
      <c r="M125" s="5">
        <v>-95590838965</v>
      </c>
      <c r="N125" s="5">
        <v>-107120014576</v>
      </c>
      <c r="O125" s="5">
        <v>-114975261424</v>
      </c>
      <c r="P125" s="5">
        <v>-108413240418</v>
      </c>
    </row>
    <row r="126" spans="2:16" ht="15.5" x14ac:dyDescent="0.35">
      <c r="C126" t="s">
        <v>330</v>
      </c>
      <c r="D126" s="5">
        <v>-11285230023</v>
      </c>
      <c r="E126" s="5">
        <v>-12286868012</v>
      </c>
      <c r="F126" s="5">
        <v>-10385242411</v>
      </c>
      <c r="G126" s="5">
        <v>-11372945289</v>
      </c>
      <c r="I126" s="5">
        <v>-43441566795</v>
      </c>
      <c r="J126" s="5">
        <v>-46926530820</v>
      </c>
      <c r="K126" s="5">
        <v>-44482174628</v>
      </c>
      <c r="L126" s="5">
        <v>-36659011608</v>
      </c>
      <c r="M126" s="5">
        <v>-24488482429</v>
      </c>
      <c r="N126" s="5">
        <v>-23257225291</v>
      </c>
      <c r="O126" s="5">
        <v>-15655333389</v>
      </c>
      <c r="P126" s="5">
        <v>-13122090746</v>
      </c>
    </row>
    <row r="127" spans="2:16" ht="15.5" x14ac:dyDescent="0.35">
      <c r="C127" t="s">
        <v>331</v>
      </c>
      <c r="D127" s="5">
        <v>-5009624534</v>
      </c>
      <c r="E127" s="5">
        <v>-352708844</v>
      </c>
      <c r="F127" s="5">
        <v>-3161458954</v>
      </c>
      <c r="G127" s="5">
        <v>-1715224815</v>
      </c>
      <c r="I127" s="5">
        <v>-14732411592</v>
      </c>
      <c r="J127" s="5">
        <v>-28271386589</v>
      </c>
      <c r="K127" s="5">
        <v>-17685157080</v>
      </c>
      <c r="L127" s="5">
        <v>-11702442549</v>
      </c>
      <c r="M127" s="5">
        <v>-13800547122</v>
      </c>
      <c r="N127" s="5">
        <v>-16245454748</v>
      </c>
      <c r="O127" s="5">
        <v>-14951816754</v>
      </c>
      <c r="P127" s="5">
        <v>-13852943881</v>
      </c>
    </row>
    <row r="128" spans="2:16" ht="15.5" x14ac:dyDescent="0.35">
      <c r="C128" t="s">
        <v>297</v>
      </c>
      <c r="D128" s="5">
        <v>683097689</v>
      </c>
      <c r="E128" s="5">
        <v>671081607</v>
      </c>
      <c r="F128" s="5">
        <v>549222570</v>
      </c>
      <c r="G128" s="5">
        <v>575763500</v>
      </c>
      <c r="I128" s="5">
        <v>2136044468</v>
      </c>
      <c r="J128" s="5">
        <v>1788528765</v>
      </c>
      <c r="K128" s="5">
        <v>1846311715</v>
      </c>
      <c r="L128" s="5">
        <v>1027671827</v>
      </c>
      <c r="M128" s="5">
        <v>628681999</v>
      </c>
      <c r="N128" s="5">
        <v>84399363</v>
      </c>
      <c r="O128" s="5">
        <v>223325158</v>
      </c>
      <c r="P128" s="5">
        <v>142140098</v>
      </c>
    </row>
    <row r="129" spans="3:16" ht="15.5" x14ac:dyDescent="0.35">
      <c r="C129" t="s">
        <v>332</v>
      </c>
      <c r="D129" s="5">
        <v>-408029627</v>
      </c>
      <c r="E129" s="5">
        <v>-505791390</v>
      </c>
      <c r="F129" s="5">
        <v>-1283799202</v>
      </c>
      <c r="G129" s="5">
        <v>-904102411</v>
      </c>
      <c r="I129" s="5">
        <v>-4564408138</v>
      </c>
      <c r="J129" s="5">
        <v>-5629525328</v>
      </c>
      <c r="K129" s="5">
        <v>-6440691085</v>
      </c>
      <c r="L129" s="5">
        <v>-5493175566</v>
      </c>
      <c r="M129" s="5">
        <v>-6942403870</v>
      </c>
      <c r="N129" s="5">
        <v>-5019288806</v>
      </c>
      <c r="O129" s="5">
        <v>-6517973195</v>
      </c>
      <c r="P129" s="5">
        <v>-3182703337</v>
      </c>
    </row>
    <row r="130" spans="3:16" ht="15.5" x14ac:dyDescent="0.35">
      <c r="C130" t="s">
        <v>144</v>
      </c>
      <c r="D130" s="5">
        <v>532970658</v>
      </c>
      <c r="E130" s="5">
        <v>-5129385433</v>
      </c>
      <c r="F130" s="5">
        <v>-12149110036</v>
      </c>
      <c r="G130" s="5">
        <v>-10158089474</v>
      </c>
      <c r="I130" s="5">
        <v>-26438175167</v>
      </c>
      <c r="J130" s="5">
        <v>-1260870634</v>
      </c>
      <c r="K130" s="5">
        <v>-22461212884</v>
      </c>
      <c r="L130" s="5">
        <v>-14858181167</v>
      </c>
      <c r="M130" s="5">
        <v>-8333471349</v>
      </c>
      <c r="N130" s="5">
        <v>100012086400</v>
      </c>
      <c r="O130" s="5">
        <v>38217262645</v>
      </c>
      <c r="P130" s="5">
        <v>-18156256728</v>
      </c>
    </row>
    <row r="131" spans="3:16" ht="15.5" x14ac:dyDescent="0.35">
      <c r="C131" t="s">
        <v>145</v>
      </c>
      <c r="D131" s="5">
        <v>-18116570930</v>
      </c>
      <c r="E131" s="5">
        <v>-16019072592</v>
      </c>
      <c r="F131" s="5">
        <v>485899205</v>
      </c>
      <c r="G131" s="5">
        <v>-12344650699</v>
      </c>
      <c r="I131" s="5">
        <v>-28173734447</v>
      </c>
      <c r="J131" s="5">
        <v>-59587983281</v>
      </c>
      <c r="K131" s="5">
        <v>-51527210798</v>
      </c>
      <c r="L131" s="5">
        <v>-22029824106</v>
      </c>
      <c r="M131" s="5">
        <v>-71937679023</v>
      </c>
      <c r="N131" s="5">
        <v>-116929461663</v>
      </c>
      <c r="O131" s="5">
        <v>-71335055819</v>
      </c>
      <c r="P131" s="5">
        <v>-19832852155</v>
      </c>
    </row>
    <row r="132" spans="3:16" ht="15.5" x14ac:dyDescent="0.35">
      <c r="C132" t="s">
        <v>303</v>
      </c>
      <c r="D132" s="5">
        <v>10534050</v>
      </c>
      <c r="E132" s="5">
        <v>-10534050</v>
      </c>
      <c r="K132" s="5">
        <v>5763171000</v>
      </c>
      <c r="L132" s="5">
        <v>1210900000</v>
      </c>
      <c r="M132" s="5">
        <v>-1017000000</v>
      </c>
      <c r="O132" s="5">
        <v>13628769308</v>
      </c>
      <c r="P132" s="5">
        <v>33491978833</v>
      </c>
    </row>
    <row r="133" spans="3:16" ht="15.5" x14ac:dyDescent="0.35">
      <c r="C133" t="s">
        <v>333</v>
      </c>
      <c r="D133" s="5">
        <v>-10534050</v>
      </c>
      <c r="O133" s="5">
        <v>-11822689226</v>
      </c>
      <c r="P133" s="5">
        <v>-30691494556</v>
      </c>
    </row>
    <row r="134" spans="3:16" ht="15.5" x14ac:dyDescent="0.35">
      <c r="C134" t="s">
        <v>334</v>
      </c>
      <c r="J134" s="5">
        <v>-45648810</v>
      </c>
      <c r="K134" s="5">
        <v>-4247500</v>
      </c>
      <c r="L134" s="5">
        <v>-5917071000</v>
      </c>
    </row>
    <row r="135" spans="3:16" ht="15.5" x14ac:dyDescent="0.35">
      <c r="C135" t="s">
        <v>335</v>
      </c>
      <c r="E135" s="5">
        <v>-6000000</v>
      </c>
      <c r="M135" s="5">
        <v>-4986500000</v>
      </c>
      <c r="N135" s="5">
        <v>-1550000000</v>
      </c>
      <c r="O135" s="5">
        <v>-963500000</v>
      </c>
    </row>
    <row r="136" spans="3:16" ht="15.5" x14ac:dyDescent="0.35">
      <c r="C136" t="s">
        <v>336</v>
      </c>
      <c r="J136" s="5">
        <v>-2245651552</v>
      </c>
      <c r="K136" s="5">
        <v>500000000</v>
      </c>
      <c r="L136" s="5">
        <v>1400000000</v>
      </c>
      <c r="P136" s="5">
        <v>963500000</v>
      </c>
    </row>
    <row r="137" spans="3:16" ht="15.5" x14ac:dyDescent="0.35">
      <c r="C137" t="s">
        <v>337</v>
      </c>
      <c r="E137" s="5">
        <v>-7020014400</v>
      </c>
      <c r="I137" s="5">
        <v>-1176453750</v>
      </c>
    </row>
    <row r="138" spans="3:16" ht="15.5" x14ac:dyDescent="0.35">
      <c r="C138" t="s">
        <v>338</v>
      </c>
      <c r="I138" s="5">
        <v>3615963280</v>
      </c>
    </row>
    <row r="139" spans="3:16" ht="15.5" x14ac:dyDescent="0.35">
      <c r="C139" t="s">
        <v>339</v>
      </c>
      <c r="D139" s="5">
        <v>-5219993337</v>
      </c>
      <c r="F139" s="5">
        <v>-400000000</v>
      </c>
      <c r="G139" s="5">
        <v>925967470</v>
      </c>
      <c r="I139" s="5">
        <v>-3016778539</v>
      </c>
      <c r="J139" s="5">
        <v>-1852446554</v>
      </c>
      <c r="K139" s="5">
        <v>-7776980907</v>
      </c>
      <c r="L139" s="5">
        <v>-12928330829</v>
      </c>
      <c r="M139" s="5">
        <v>-2051934887</v>
      </c>
      <c r="N139" s="5">
        <v>-62459628886</v>
      </c>
    </row>
    <row r="140" spans="3:16" ht="15.5" x14ac:dyDescent="0.35">
      <c r="C140" t="s">
        <v>151</v>
      </c>
      <c r="D140" s="5">
        <v>-12971077593</v>
      </c>
      <c r="E140" s="5">
        <v>-9219145764</v>
      </c>
      <c r="F140" s="5">
        <v>845899205</v>
      </c>
      <c r="G140" s="5">
        <v>-13270618169</v>
      </c>
      <c r="I140" s="5">
        <v>-28490465438</v>
      </c>
      <c r="J140" s="5">
        <v>-54527836365</v>
      </c>
      <c r="K140" s="5">
        <v>-50470153391</v>
      </c>
      <c r="L140" s="5">
        <v>-7365322277</v>
      </c>
      <c r="M140" s="5">
        <v>-68482244136</v>
      </c>
      <c r="N140" s="5">
        <v>-53382108819</v>
      </c>
      <c r="O140" s="5">
        <v>-72177635901</v>
      </c>
      <c r="P140" s="5">
        <v>-23596836432</v>
      </c>
    </row>
    <row r="141" spans="3:16" ht="15.5" x14ac:dyDescent="0.35">
      <c r="C141" t="s">
        <v>340</v>
      </c>
      <c r="D141" s="5">
        <v>74500000</v>
      </c>
      <c r="E141" s="5">
        <v>236621622</v>
      </c>
      <c r="F141" s="5">
        <v>40000000</v>
      </c>
      <c r="I141" s="5">
        <v>894000000</v>
      </c>
      <c r="J141" s="5">
        <v>1083600000</v>
      </c>
      <c r="K141" s="5">
        <v>461000000</v>
      </c>
      <c r="L141" s="5">
        <v>1570000000</v>
      </c>
      <c r="M141" s="5">
        <v>4600000000</v>
      </c>
      <c r="N141" s="5">
        <v>462276042</v>
      </c>
    </row>
    <row r="142" spans="3:16" ht="15.5" x14ac:dyDescent="0.35">
      <c r="C142" t="s">
        <v>150</v>
      </c>
      <c r="J142" s="5">
        <v>-2000000000</v>
      </c>
    </row>
    <row r="143" spans="3:16" ht="15.5" x14ac:dyDescent="0.35">
      <c r="C143" t="s">
        <v>153</v>
      </c>
      <c r="D143" s="5">
        <v>532970658</v>
      </c>
      <c r="E143" s="5">
        <v>-5129385433</v>
      </c>
      <c r="F143" s="5">
        <v>-12149110036</v>
      </c>
      <c r="G143" s="5">
        <v>-10158089474</v>
      </c>
      <c r="I143" s="5">
        <v>-26438175167</v>
      </c>
      <c r="J143" s="5">
        <v>-1260870634</v>
      </c>
      <c r="K143" s="5">
        <v>-22461212884</v>
      </c>
      <c r="L143" s="5">
        <v>-14858181167</v>
      </c>
      <c r="M143" s="5">
        <v>-8333471349</v>
      </c>
      <c r="N143" s="5">
        <v>100012086400</v>
      </c>
      <c r="O143" s="5">
        <v>38217262645</v>
      </c>
      <c r="P143" s="5">
        <v>-18156256728</v>
      </c>
    </row>
    <row r="144" spans="3:16" ht="15.5" x14ac:dyDescent="0.35">
      <c r="C144" t="s">
        <v>341</v>
      </c>
      <c r="N144" s="5">
        <v>17563750000</v>
      </c>
      <c r="O144" s="5">
        <v>45580000000</v>
      </c>
    </row>
    <row r="145" spans="2:16" ht="15.5" x14ac:dyDescent="0.35">
      <c r="C145" t="s">
        <v>342</v>
      </c>
      <c r="N145" s="5">
        <v>96600625000</v>
      </c>
    </row>
    <row r="146" spans="2:16" ht="15.5" x14ac:dyDescent="0.35">
      <c r="C146" t="s">
        <v>161</v>
      </c>
      <c r="G146" s="5">
        <v>-5000000000</v>
      </c>
      <c r="I146" s="5">
        <v>-5000000000</v>
      </c>
      <c r="K146" s="5">
        <v>-17000000000</v>
      </c>
    </row>
    <row r="147" spans="2:16" ht="15.5" x14ac:dyDescent="0.35">
      <c r="C147" t="s">
        <v>343</v>
      </c>
    </row>
    <row r="148" spans="2:16" ht="15.5" x14ac:dyDescent="0.35">
      <c r="C148" t="s">
        <v>327</v>
      </c>
      <c r="D148" s="5">
        <v>-4726157978</v>
      </c>
      <c r="E148" s="5">
        <v>-4746126201</v>
      </c>
      <c r="F148" s="5">
        <v>-4648348422</v>
      </c>
      <c r="G148" s="5">
        <v>-4310926201</v>
      </c>
      <c r="I148" s="5">
        <v>-16961071569</v>
      </c>
      <c r="J148" s="5">
        <v>-14493925366</v>
      </c>
      <c r="K148" s="5">
        <v>-11393977648</v>
      </c>
      <c r="L148" s="5">
        <v>-12540017765</v>
      </c>
      <c r="M148" s="5">
        <v>-27119919302</v>
      </c>
      <c r="N148" s="5">
        <v>-29712824023</v>
      </c>
      <c r="O148" s="5">
        <v>-22363484012</v>
      </c>
      <c r="P148" s="5">
        <v>-20844940505</v>
      </c>
    </row>
    <row r="149" spans="2:16" ht="15.5" x14ac:dyDescent="0.35">
      <c r="C149" t="s">
        <v>329</v>
      </c>
      <c r="L149" s="5">
        <v>-26203908</v>
      </c>
      <c r="M149" s="5">
        <v>-32459066</v>
      </c>
      <c r="N149" s="5">
        <v>-2299741074</v>
      </c>
      <c r="O149" s="5">
        <v>-4247988556</v>
      </c>
      <c r="P149" s="5">
        <v>-18704400855</v>
      </c>
    </row>
    <row r="150" spans="2:16" ht="15.5" x14ac:dyDescent="0.35">
      <c r="C150" t="s">
        <v>344</v>
      </c>
      <c r="D150" s="5">
        <v>5649600000</v>
      </c>
      <c r="F150" s="5">
        <v>-6960076396</v>
      </c>
      <c r="J150" s="5">
        <v>21112704439</v>
      </c>
      <c r="K150" s="5">
        <v>10802943561</v>
      </c>
      <c r="M150" s="5">
        <v>21800000000</v>
      </c>
      <c r="N150" s="5">
        <v>22067500000</v>
      </c>
      <c r="O150" s="5">
        <v>19466702004</v>
      </c>
      <c r="P150" s="5">
        <v>40561557261</v>
      </c>
    </row>
    <row r="151" spans="2:16" ht="15.5" x14ac:dyDescent="0.35">
      <c r="C151" t="s">
        <v>345</v>
      </c>
    </row>
    <row r="152" spans="2:16" ht="15.5" x14ac:dyDescent="0.35">
      <c r="C152" t="s">
        <v>120</v>
      </c>
      <c r="D152" s="5">
        <v>-390471364</v>
      </c>
      <c r="E152" s="5">
        <v>-383259232</v>
      </c>
      <c r="F152" s="5">
        <v>-540685218</v>
      </c>
      <c r="G152" s="5">
        <v>-847163273</v>
      </c>
      <c r="I152" s="5">
        <v>-4477103598</v>
      </c>
      <c r="J152" s="5">
        <v>-5279649707</v>
      </c>
      <c r="K152" s="5">
        <v>-4870178797</v>
      </c>
      <c r="L152" s="5">
        <v>-2291959494</v>
      </c>
      <c r="M152" s="5">
        <v>-2981092981</v>
      </c>
      <c r="N152" s="5">
        <v>-4207223503</v>
      </c>
      <c r="O152" s="5">
        <v>-217966791</v>
      </c>
      <c r="P152" s="5">
        <v>-19168472629</v>
      </c>
    </row>
    <row r="153" spans="2:16" ht="15.5" x14ac:dyDescent="0.35">
      <c r="C153" t="s">
        <v>346</v>
      </c>
      <c r="J153" s="5">
        <v>-2600000000</v>
      </c>
    </row>
    <row r="154" spans="2:16" ht="15.5" x14ac:dyDescent="0.35">
      <c r="C154" t="s">
        <v>347</v>
      </c>
      <c r="D154" s="5">
        <v>-5116629342</v>
      </c>
      <c r="E154" s="5">
        <v>-5129385433</v>
      </c>
      <c r="F154" s="5">
        <v>-5189033640</v>
      </c>
      <c r="G154" s="5">
        <v>-5158089474</v>
      </c>
      <c r="I154" s="5">
        <v>-21438175167</v>
      </c>
      <c r="J154" s="5">
        <v>-22373575073</v>
      </c>
      <c r="K154" s="5">
        <v>-16264156445</v>
      </c>
      <c r="L154" s="5">
        <v>-14858181167</v>
      </c>
      <c r="M154" s="5">
        <v>-30133471349</v>
      </c>
      <c r="N154" s="5">
        <v>-36219788600</v>
      </c>
      <c r="O154" s="5">
        <v>-26829439359</v>
      </c>
      <c r="P154" s="5">
        <v>-58717813989</v>
      </c>
    </row>
    <row r="155" spans="2:16" ht="15.5" x14ac:dyDescent="0.35">
      <c r="C155" t="s">
        <v>164</v>
      </c>
      <c r="D155" s="5">
        <v>-6928483196</v>
      </c>
      <c r="E155" s="5">
        <v>-11267630422</v>
      </c>
      <c r="F155" s="5">
        <v>22165869178</v>
      </c>
      <c r="G155" s="5">
        <v>-4397549858</v>
      </c>
      <c r="I155" s="5">
        <v>34625561752</v>
      </c>
      <c r="J155" s="5">
        <v>8466772451</v>
      </c>
      <c r="K155" s="5">
        <v>-15864507589</v>
      </c>
      <c r="L155" s="5">
        <v>55135232120</v>
      </c>
      <c r="M155" s="5">
        <v>22525214341</v>
      </c>
      <c r="N155" s="5">
        <v>8330279462</v>
      </c>
      <c r="O155" s="5">
        <v>-6083136118</v>
      </c>
      <c r="P155" s="5">
        <v>-16413100462</v>
      </c>
    </row>
    <row r="156" spans="2:16" ht="15.5" x14ac:dyDescent="0.35">
      <c r="C156" t="s">
        <v>165</v>
      </c>
      <c r="E156" s="5">
        <v>105029301687</v>
      </c>
      <c r="I156" s="5">
        <v>70403739934</v>
      </c>
      <c r="J156" s="5">
        <v>61936967483</v>
      </c>
      <c r="K156" s="5">
        <v>77801475072</v>
      </c>
      <c r="L156" s="5">
        <v>22666242952</v>
      </c>
      <c r="M156" s="5">
        <v>141028611</v>
      </c>
      <c r="N156" s="5">
        <v>-8189250851</v>
      </c>
      <c r="O156" s="5">
        <v>-2106114733</v>
      </c>
      <c r="P156" s="5">
        <v>14306985729</v>
      </c>
    </row>
    <row r="157" spans="2:16" ht="15.5" x14ac:dyDescent="0.35">
      <c r="C157" t="s">
        <v>166</v>
      </c>
      <c r="D157" s="5">
        <v>-6928483196</v>
      </c>
      <c r="E157" s="5">
        <v>93761671265</v>
      </c>
      <c r="F157" s="5">
        <v>22165869178</v>
      </c>
      <c r="G157" s="5">
        <v>-4397549858</v>
      </c>
      <c r="I157" s="5">
        <v>105029301686</v>
      </c>
      <c r="J157" s="5">
        <v>70403739934</v>
      </c>
      <c r="K157" s="5">
        <v>61936967483</v>
      </c>
      <c r="L157" s="5">
        <v>77801475072</v>
      </c>
      <c r="M157" s="5">
        <v>22666242952</v>
      </c>
      <c r="N157" s="5">
        <v>141028611</v>
      </c>
      <c r="O157" s="5">
        <v>-8189250851</v>
      </c>
      <c r="P157" s="5">
        <v>-2106114733</v>
      </c>
    </row>
    <row r="159" spans="2:16" ht="15.5" x14ac:dyDescent="0.35">
      <c r="B159" t="s">
        <v>167</v>
      </c>
      <c r="C159" t="s">
        <v>12</v>
      </c>
      <c r="D159" s="5">
        <v>880000000</v>
      </c>
      <c r="E159" s="5">
        <v>880000000</v>
      </c>
      <c r="F159" s="5">
        <v>880000000</v>
      </c>
      <c r="G159" s="5">
        <v>880000000</v>
      </c>
      <c r="I159" s="5">
        <v>880000000</v>
      </c>
      <c r="J159" s="5">
        <v>880000000</v>
      </c>
      <c r="K159" s="5">
        <v>880000000</v>
      </c>
      <c r="L159" s="5">
        <v>880000000</v>
      </c>
      <c r="M159" s="5">
        <v>880000000</v>
      </c>
      <c r="N159" s="5">
        <v>880000000</v>
      </c>
      <c r="O159" s="5">
        <v>700000000</v>
      </c>
      <c r="P159" s="5">
        <v>0</v>
      </c>
    </row>
    <row r="160" spans="2:16" ht="15.5" x14ac:dyDescent="0.35">
      <c r="C160" t="s">
        <v>168</v>
      </c>
      <c r="D160" s="6">
        <v>38.26</v>
      </c>
      <c r="E160" s="6">
        <v>15.29</v>
      </c>
      <c r="F160" s="6">
        <v>-10.56</v>
      </c>
      <c r="G160" s="6">
        <v>22.81</v>
      </c>
    </row>
    <row r="161" spans="3:7" ht="15.5" x14ac:dyDescent="0.35">
      <c r="C161" t="s">
        <v>169</v>
      </c>
      <c r="D161" s="6">
        <v>35.28</v>
      </c>
      <c r="E161" s="6">
        <v>61.81</v>
      </c>
      <c r="F161" s="6">
        <v>-98.01</v>
      </c>
      <c r="G161" s="6">
        <v>40.770000000000003</v>
      </c>
    </row>
    <row r="162" spans="3:7" ht="15.5" x14ac:dyDescent="0.35">
      <c r="C162" t="s">
        <v>62</v>
      </c>
      <c r="D162" s="6">
        <v>12.87</v>
      </c>
      <c r="E162" s="6">
        <v>10.8</v>
      </c>
      <c r="F162" s="6">
        <v>14.99</v>
      </c>
      <c r="G162" s="6">
        <v>9.0299999999999994</v>
      </c>
    </row>
    <row r="163" spans="3:7" ht="15.5" x14ac:dyDescent="0.35">
      <c r="C163" t="s">
        <v>170</v>
      </c>
      <c r="D163" s="6">
        <v>67269999999.999992</v>
      </c>
      <c r="E163" s="5">
        <v>24520000000</v>
      </c>
      <c r="F163" s="5">
        <v>3120000000</v>
      </c>
      <c r="G163" s="5">
        <v>32000000000</v>
      </c>
    </row>
    <row r="164" spans="3:7" ht="15.5" x14ac:dyDescent="0.35">
      <c r="C164" t="s">
        <v>171</v>
      </c>
      <c r="D164" s="6">
        <v>4.24E-2</v>
      </c>
      <c r="E164" s="6">
        <v>1.7600000000000001E-2</v>
      </c>
      <c r="F164" s="6">
        <v>-1.26E-2</v>
      </c>
      <c r="G164" s="6">
        <v>2.6099999999999998E-2</v>
      </c>
    </row>
    <row r="165" spans="3:7" ht="15.5" x14ac:dyDescent="0.35">
      <c r="C165" t="s">
        <v>172</v>
      </c>
      <c r="D165" s="6">
        <v>4.87E-2</v>
      </c>
      <c r="E165" s="6">
        <v>2.0299999999999999E-2</v>
      </c>
      <c r="F165" s="6">
        <v>-1.43E-2</v>
      </c>
      <c r="G165" s="6">
        <v>3.0499999999999999E-2</v>
      </c>
    </row>
    <row r="166" spans="3:7" ht="15.5" x14ac:dyDescent="0.35">
      <c r="C166" t="s">
        <v>173</v>
      </c>
      <c r="D166" s="6">
        <v>4.7E-2</v>
      </c>
      <c r="E166" s="6">
        <v>1.9299999999999998E-2</v>
      </c>
      <c r="F166" s="6">
        <v>-1.2500000000000001E-2</v>
      </c>
      <c r="G166" s="6">
        <v>3.1E-2</v>
      </c>
    </row>
    <row r="167" spans="3:7" ht="15.5" x14ac:dyDescent="0.35">
      <c r="C167" t="s">
        <v>174</v>
      </c>
      <c r="D167" s="6">
        <v>43.59</v>
      </c>
      <c r="E167" s="6">
        <v>18.690000000000001</v>
      </c>
      <c r="F167" s="6">
        <v>-6.39</v>
      </c>
      <c r="G167" s="6">
        <v>22.34</v>
      </c>
    </row>
    <row r="168" spans="3:7" ht="15.5" x14ac:dyDescent="0.35">
      <c r="C168" t="s">
        <v>175</v>
      </c>
      <c r="D168" s="5">
        <v>706000000000</v>
      </c>
      <c r="E168" s="5">
        <v>673000000000</v>
      </c>
      <c r="F168" s="5">
        <v>659000000000</v>
      </c>
      <c r="G168" s="5">
        <v>668000000000</v>
      </c>
    </row>
    <row r="169" spans="3:7" ht="15.5" x14ac:dyDescent="0.35">
      <c r="C169" t="s">
        <v>176</v>
      </c>
      <c r="D169" s="6">
        <v>1.72</v>
      </c>
      <c r="E169" s="6">
        <v>1.26</v>
      </c>
      <c r="F169" s="6">
        <v>1.4</v>
      </c>
      <c r="G169" s="6">
        <v>1.25</v>
      </c>
    </row>
    <row r="170" spans="3:7" ht="15.5" x14ac:dyDescent="0.35">
      <c r="C170" t="s">
        <v>177</v>
      </c>
      <c r="D170" s="6">
        <v>785.06</v>
      </c>
      <c r="E170" s="6">
        <v>752.5</v>
      </c>
      <c r="F170" s="6">
        <v>737.21</v>
      </c>
      <c r="G170" s="6">
        <v>746.73</v>
      </c>
    </row>
    <row r="171" spans="3:7" ht="15.5" x14ac:dyDescent="0.35">
      <c r="C171" t="s">
        <v>178</v>
      </c>
      <c r="D171" s="6">
        <v>1.72</v>
      </c>
      <c r="E171" s="6">
        <v>1.26</v>
      </c>
      <c r="F171" s="6">
        <v>1.4</v>
      </c>
      <c r="G171" s="6">
        <v>1.25</v>
      </c>
    </row>
    <row r="172" spans="3:7" ht="15.5" x14ac:dyDescent="0.35">
      <c r="C172" t="s">
        <v>179</v>
      </c>
      <c r="D172" s="6">
        <v>782.81</v>
      </c>
      <c r="E172" s="6">
        <v>750.25</v>
      </c>
      <c r="F172" s="6">
        <v>737.21</v>
      </c>
      <c r="G172" s="6">
        <v>746.73</v>
      </c>
    </row>
    <row r="173" spans="3:7" ht="15.5" x14ac:dyDescent="0.35">
      <c r="C173" t="s">
        <v>180</v>
      </c>
      <c r="D173" s="5">
        <v>13000000000</v>
      </c>
      <c r="E173" s="5">
        <v>14000000000</v>
      </c>
      <c r="F173" s="5">
        <v>17000000000</v>
      </c>
      <c r="G173" s="5">
        <v>17000000000</v>
      </c>
    </row>
    <row r="174" spans="3:7" ht="15.5" x14ac:dyDescent="0.35">
      <c r="C174" t="s">
        <v>181</v>
      </c>
      <c r="D174" s="5">
        <v>9000000000</v>
      </c>
      <c r="E174" s="5">
        <v>7000000000</v>
      </c>
      <c r="F174" s="5">
        <v>9000000000</v>
      </c>
      <c r="G174" s="5">
        <v>10000000000</v>
      </c>
    </row>
    <row r="175" spans="3:7" ht="15.5" x14ac:dyDescent="0.35">
      <c r="C175" t="s">
        <v>182</v>
      </c>
      <c r="D175" s="5">
        <v>689000000000</v>
      </c>
      <c r="E175" s="5">
        <v>661000000000</v>
      </c>
      <c r="F175" s="5">
        <v>647000000000</v>
      </c>
      <c r="G175" s="5">
        <v>656000000000</v>
      </c>
    </row>
    <row r="176" spans="3:7" ht="15.5" x14ac:dyDescent="0.35">
      <c r="C176" t="s">
        <v>24</v>
      </c>
      <c r="D176" s="5">
        <v>22000000000</v>
      </c>
      <c r="E176" s="5">
        <v>21000000000</v>
      </c>
      <c r="F176" s="5">
        <v>26000000000</v>
      </c>
      <c r="G176" s="5">
        <v>27000000000</v>
      </c>
    </row>
    <row r="177" spans="3:16" ht="15.5" x14ac:dyDescent="0.35">
      <c r="C177" t="s">
        <v>21</v>
      </c>
      <c r="D177" s="5">
        <v>-65000000000</v>
      </c>
      <c r="E177" s="5">
        <v>-73000000000</v>
      </c>
      <c r="F177" s="5">
        <v>-79000000000</v>
      </c>
      <c r="G177" s="5">
        <v>-56000000000</v>
      </c>
    </row>
    <row r="178" spans="3:16" ht="15.5" x14ac:dyDescent="0.35">
      <c r="C178" t="s">
        <v>183</v>
      </c>
      <c r="D178" s="5">
        <v>408000000000</v>
      </c>
      <c r="E178" s="5">
        <v>376000000000</v>
      </c>
      <c r="F178" s="5">
        <v>369000000000</v>
      </c>
      <c r="G178" s="5">
        <v>379000000000</v>
      </c>
    </row>
    <row r="179" spans="3:16" ht="15.5" x14ac:dyDescent="0.35">
      <c r="C179" t="s">
        <v>184</v>
      </c>
      <c r="D179" s="5">
        <v>11000000000</v>
      </c>
      <c r="E179" s="5">
        <v>10000000000</v>
      </c>
      <c r="F179" s="5">
        <v>34000000000</v>
      </c>
      <c r="G179" s="5">
        <v>18000000000</v>
      </c>
    </row>
    <row r="180" spans="3:16" ht="15.5" x14ac:dyDescent="0.35">
      <c r="C180" t="s">
        <v>185</v>
      </c>
      <c r="D180" s="5">
        <v>-13000000000</v>
      </c>
      <c r="E180" s="5">
        <v>-9000000000</v>
      </c>
      <c r="F180" s="5">
        <v>1000000000</v>
      </c>
      <c r="G180" s="5">
        <v>-13000000000</v>
      </c>
    </row>
    <row r="181" spans="3:16" ht="15.5" x14ac:dyDescent="0.35">
      <c r="C181" t="s">
        <v>13</v>
      </c>
      <c r="D181" s="5">
        <v>-2000000000</v>
      </c>
      <c r="E181" s="5">
        <v>1000000000</v>
      </c>
      <c r="F181" s="5">
        <v>35000000000</v>
      </c>
      <c r="G181" s="5">
        <v>5000000000</v>
      </c>
    </row>
    <row r="182" spans="3:16" ht="15.5" x14ac:dyDescent="0.35">
      <c r="C182" t="s">
        <v>16</v>
      </c>
      <c r="D182" s="6">
        <v>-2.64</v>
      </c>
      <c r="E182" s="6">
        <v>0.75</v>
      </c>
      <c r="F182" s="6">
        <v>39.479999999999997</v>
      </c>
      <c r="G182" s="6">
        <v>5.51</v>
      </c>
    </row>
    <row r="183" spans="3:16" ht="15.5" x14ac:dyDescent="0.35">
      <c r="C183" t="s">
        <v>47</v>
      </c>
      <c r="I183" s="6">
        <v>36.19</v>
      </c>
      <c r="J183" s="6">
        <v>21.33</v>
      </c>
      <c r="K183" s="6">
        <v>117.09</v>
      </c>
      <c r="L183" s="6">
        <v>91.36</v>
      </c>
      <c r="M183" s="6">
        <v>59.27</v>
      </c>
      <c r="N183" s="6">
        <v>35.35</v>
      </c>
      <c r="O183" s="6">
        <v>66.58</v>
      </c>
      <c r="P183" s="6">
        <v>287586.71000000002</v>
      </c>
    </row>
    <row r="184" spans="3:16" ht="15.5" x14ac:dyDescent="0.35">
      <c r="C184" t="s">
        <v>61</v>
      </c>
      <c r="I184" s="6">
        <v>28.6</v>
      </c>
      <c r="J184" s="6">
        <v>40.32</v>
      </c>
      <c r="K184" s="6">
        <v>8.33</v>
      </c>
      <c r="L184" s="6">
        <v>9.85</v>
      </c>
      <c r="M184" s="6">
        <v>12.23</v>
      </c>
      <c r="N184" s="6">
        <v>30.41</v>
      </c>
      <c r="O184" s="5">
        <v>0</v>
      </c>
      <c r="P184" s="5">
        <v>0</v>
      </c>
    </row>
    <row r="185" spans="3:16" ht="15.5" x14ac:dyDescent="0.35">
      <c r="C185" t="s">
        <v>64</v>
      </c>
      <c r="I185" s="6">
        <v>2.89</v>
      </c>
      <c r="J185" s="6">
        <v>2.0299999999999998</v>
      </c>
      <c r="K185" s="6">
        <v>2.16</v>
      </c>
      <c r="L185" s="6">
        <v>2.34</v>
      </c>
      <c r="M185" s="6">
        <v>2.11</v>
      </c>
      <c r="N185" s="6">
        <v>5.0199999999999996</v>
      </c>
      <c r="O185" s="5">
        <v>0</v>
      </c>
      <c r="P185" s="5">
        <v>0</v>
      </c>
    </row>
    <row r="186" spans="3:16" ht="15.5" x14ac:dyDescent="0.35">
      <c r="C186" t="s">
        <v>186</v>
      </c>
      <c r="I186" s="5">
        <v>81800000000</v>
      </c>
      <c r="J186" s="5">
        <v>70530000000</v>
      </c>
      <c r="K186" s="5">
        <v>142100000000</v>
      </c>
      <c r="L186" s="5">
        <v>113080000000</v>
      </c>
      <c r="M186" s="5">
        <v>83950000000</v>
      </c>
      <c r="N186" s="5">
        <v>62230000000</v>
      </c>
      <c r="O186" s="5">
        <v>70770000000</v>
      </c>
    </row>
    <row r="187" spans="3:16" ht="15.5" x14ac:dyDescent="0.35">
      <c r="C187" t="s">
        <v>187</v>
      </c>
      <c r="I187" s="6">
        <v>4.3200000000000002E-2</v>
      </c>
      <c r="J187" s="6">
        <v>2.5600000000000001E-2</v>
      </c>
      <c r="K187" s="6">
        <v>0.1469</v>
      </c>
      <c r="L187" s="6">
        <v>0.13730000000000001</v>
      </c>
      <c r="M187" s="6">
        <v>9.6199999999999994E-2</v>
      </c>
      <c r="N187" s="6">
        <v>7.1199999999999999E-2</v>
      </c>
      <c r="O187" s="6">
        <v>0.13519999999999999</v>
      </c>
      <c r="P187" s="6">
        <v>0.26879999999999998</v>
      </c>
    </row>
    <row r="188" spans="3:16" ht="15.5" x14ac:dyDescent="0.35">
      <c r="C188" t="s">
        <v>188</v>
      </c>
      <c r="I188" s="6">
        <v>4.9100000000000005E-2</v>
      </c>
      <c r="J188" s="6">
        <v>3.0200000000000001E-2</v>
      </c>
      <c r="K188" s="6">
        <v>0.17120000000000002</v>
      </c>
      <c r="L188" s="6">
        <v>0.156</v>
      </c>
      <c r="M188" s="6">
        <v>0.12</v>
      </c>
      <c r="N188" s="6">
        <v>8.1300000000000011E-2</v>
      </c>
      <c r="O188" s="6">
        <v>0.18820000000000001</v>
      </c>
      <c r="P188" s="6">
        <v>0.45610000000000001</v>
      </c>
    </row>
    <row r="189" spans="3:16" ht="15.5" x14ac:dyDescent="0.35">
      <c r="C189" t="s">
        <v>189</v>
      </c>
      <c r="I189" s="6">
        <v>5.5E-2</v>
      </c>
      <c r="J189" s="6">
        <v>4.2599999999999999E-2</v>
      </c>
      <c r="K189" s="6">
        <v>0.18679999999999999</v>
      </c>
      <c r="L189" s="6">
        <v>0.17350000000000002</v>
      </c>
      <c r="M189" s="6">
        <v>0.13689999999999999</v>
      </c>
      <c r="N189" s="6">
        <v>0.11960000000000001</v>
      </c>
      <c r="O189" s="6">
        <v>0.23350000000000001</v>
      </c>
      <c r="P189" s="6">
        <v>0.8508</v>
      </c>
    </row>
    <row r="190" spans="3:16" ht="15.5" x14ac:dyDescent="0.35">
      <c r="C190" t="s">
        <v>190</v>
      </c>
      <c r="I190" s="6">
        <v>7.15</v>
      </c>
      <c r="J190" s="6">
        <v>4.41</v>
      </c>
      <c r="K190" s="6">
        <v>15.43</v>
      </c>
      <c r="L190" s="6">
        <v>14.37</v>
      </c>
      <c r="M190" s="6">
        <v>7.68</v>
      </c>
      <c r="N190" s="6">
        <v>4.08</v>
      </c>
      <c r="O190" s="6">
        <v>7.39</v>
      </c>
      <c r="P190" s="6">
        <v>14.31</v>
      </c>
    </row>
    <row r="191" spans="3:16" ht="15.5" x14ac:dyDescent="0.35">
      <c r="C191" t="s">
        <v>58</v>
      </c>
      <c r="I191" s="6">
        <v>1.4</v>
      </c>
      <c r="J191" s="6">
        <v>1.22</v>
      </c>
      <c r="K191" s="6">
        <v>1.43</v>
      </c>
      <c r="L191" s="6">
        <v>1.54</v>
      </c>
      <c r="M191" s="6">
        <v>1.47</v>
      </c>
      <c r="N191" s="6">
        <v>2.4700000000000002</v>
      </c>
      <c r="O191" s="5">
        <v>0</v>
      </c>
      <c r="P191" s="5">
        <v>0</v>
      </c>
    </row>
    <row r="192" spans="3:16" ht="15.5" x14ac:dyDescent="0.35">
      <c r="C192" t="s">
        <v>55</v>
      </c>
      <c r="I192" s="6">
        <v>737.21</v>
      </c>
      <c r="J192" s="6">
        <v>705.67</v>
      </c>
      <c r="K192" s="6">
        <v>684.09</v>
      </c>
      <c r="L192" s="6">
        <v>585.46</v>
      </c>
      <c r="M192" s="6">
        <v>494.07</v>
      </c>
      <c r="N192" s="6">
        <v>434.63</v>
      </c>
      <c r="O192" s="6">
        <v>353.76</v>
      </c>
      <c r="P192" s="6">
        <v>630518.41</v>
      </c>
    </row>
    <row r="193" spans="2:16" ht="15.5" x14ac:dyDescent="0.35">
      <c r="C193" t="s">
        <v>191</v>
      </c>
      <c r="I193" s="6">
        <v>1.4</v>
      </c>
      <c r="J193" s="6">
        <v>1.22</v>
      </c>
      <c r="K193" s="6">
        <v>1.43</v>
      </c>
      <c r="L193" s="6">
        <v>1.54</v>
      </c>
      <c r="M193" s="6">
        <v>1.47</v>
      </c>
      <c r="N193" s="6">
        <v>2.4700000000000002</v>
      </c>
      <c r="O193" s="5">
        <v>0</v>
      </c>
      <c r="P193" s="5">
        <v>0</v>
      </c>
    </row>
    <row r="194" spans="2:16" ht="15.5" x14ac:dyDescent="0.35">
      <c r="C194" t="s">
        <v>192</v>
      </c>
      <c r="I194" s="6">
        <v>737.21</v>
      </c>
      <c r="J194" s="6">
        <v>705.67</v>
      </c>
      <c r="K194" s="6">
        <v>684.09</v>
      </c>
      <c r="L194" s="6">
        <v>585.46</v>
      </c>
      <c r="M194" s="6">
        <v>494.07</v>
      </c>
      <c r="N194" s="6">
        <v>434.63</v>
      </c>
      <c r="O194" s="6">
        <v>353.76</v>
      </c>
      <c r="P194" s="6">
        <v>630518.41</v>
      </c>
    </row>
    <row r="195" spans="2:16" ht="15.5" x14ac:dyDescent="0.35">
      <c r="C195" t="s">
        <v>193</v>
      </c>
      <c r="I195" s="5">
        <v>17000000000</v>
      </c>
      <c r="J195" s="5">
        <v>18000000000</v>
      </c>
      <c r="K195" s="5">
        <v>15000000000</v>
      </c>
      <c r="L195" s="5">
        <v>12000000000</v>
      </c>
      <c r="M195" s="5">
        <v>13000000000</v>
      </c>
      <c r="N195" s="5">
        <v>23000000000</v>
      </c>
      <c r="O195" s="5">
        <v>31000000000</v>
      </c>
      <c r="P195" s="5">
        <v>19000000000</v>
      </c>
    </row>
    <row r="196" spans="2:16" ht="15.5" x14ac:dyDescent="0.35">
      <c r="C196" t="s">
        <v>194</v>
      </c>
      <c r="I196" s="5">
        <v>9000000000</v>
      </c>
      <c r="J196" s="5">
        <v>13000000000</v>
      </c>
      <c r="K196" s="5">
        <v>15000000000</v>
      </c>
      <c r="L196" s="5">
        <v>10000000000</v>
      </c>
      <c r="M196" s="5">
        <v>7000000000</v>
      </c>
      <c r="N196" s="5">
        <v>9000000000</v>
      </c>
      <c r="O196" s="5">
        <v>21000000000</v>
      </c>
      <c r="P196" s="5">
        <v>16000000000</v>
      </c>
    </row>
    <row r="197" spans="2:16" ht="15.5" x14ac:dyDescent="0.35">
      <c r="C197" t="s">
        <v>26</v>
      </c>
      <c r="I197" s="5">
        <v>26000000000</v>
      </c>
      <c r="J197" s="5">
        <v>32000000000</v>
      </c>
      <c r="K197" s="5">
        <v>30000000000</v>
      </c>
      <c r="L197" s="5">
        <v>22000000000</v>
      </c>
      <c r="M197" s="5">
        <v>20000000000</v>
      </c>
      <c r="N197" s="5">
        <v>32000000000</v>
      </c>
      <c r="O197" s="5">
        <v>52000000000</v>
      </c>
      <c r="P197" s="5">
        <v>35000000000</v>
      </c>
    </row>
    <row r="198" spans="2:16" ht="15.5" x14ac:dyDescent="0.35">
      <c r="C198" t="s">
        <v>23</v>
      </c>
      <c r="I198" s="5">
        <v>-79000000000</v>
      </c>
      <c r="J198" s="5">
        <v>-39000000000</v>
      </c>
      <c r="K198" s="5">
        <v>-32000000000</v>
      </c>
      <c r="L198" s="5">
        <v>-58000000000</v>
      </c>
      <c r="M198" s="5">
        <v>-2000000000</v>
      </c>
      <c r="N198" s="5">
        <v>28000000000</v>
      </c>
      <c r="O198" s="5">
        <v>48000000000</v>
      </c>
      <c r="P198" s="5">
        <v>28000000000</v>
      </c>
    </row>
    <row r="199" spans="2:16" ht="15.5" x14ac:dyDescent="0.35">
      <c r="C199" t="s">
        <v>195</v>
      </c>
      <c r="I199" s="5">
        <v>369000000000</v>
      </c>
      <c r="J199" s="5">
        <v>329000000000</v>
      </c>
      <c r="K199" s="5">
        <v>337000000000</v>
      </c>
      <c r="L199" s="5">
        <v>282000000000</v>
      </c>
      <c r="M199" s="5">
        <v>194000000000</v>
      </c>
      <c r="N199" s="5">
        <v>190000000000</v>
      </c>
      <c r="O199" s="5">
        <v>103000000000</v>
      </c>
      <c r="P199" s="5">
        <v>80000000000</v>
      </c>
    </row>
    <row r="200" spans="2:16" ht="15.5" x14ac:dyDescent="0.35">
      <c r="C200" t="s">
        <v>196</v>
      </c>
      <c r="I200" s="5">
        <v>89000000000</v>
      </c>
      <c r="J200" s="5">
        <v>69000000000</v>
      </c>
      <c r="K200" s="5">
        <v>58000000000</v>
      </c>
      <c r="L200" s="5">
        <v>92000000000</v>
      </c>
      <c r="M200" s="5">
        <v>103000000000</v>
      </c>
      <c r="N200" s="5">
        <v>25000000000</v>
      </c>
      <c r="O200" s="5">
        <v>27000000000</v>
      </c>
      <c r="P200" s="5">
        <v>22000000000</v>
      </c>
    </row>
    <row r="201" spans="2:16" ht="15.5" x14ac:dyDescent="0.35">
      <c r="C201" t="s">
        <v>197</v>
      </c>
      <c r="I201" s="5">
        <v>-28000000000</v>
      </c>
      <c r="J201" s="5">
        <v>-55000000000</v>
      </c>
      <c r="K201" s="5">
        <v>-50000000000</v>
      </c>
      <c r="L201" s="5">
        <v>-7000000000</v>
      </c>
      <c r="M201" s="5">
        <v>-68000000000</v>
      </c>
      <c r="N201" s="5">
        <v>-53000000000</v>
      </c>
      <c r="O201" s="5">
        <v>-72000000000</v>
      </c>
      <c r="P201" s="5">
        <v>-24000000000</v>
      </c>
    </row>
    <row r="202" spans="2:16" ht="15.5" x14ac:dyDescent="0.35">
      <c r="C202" t="s">
        <v>15</v>
      </c>
      <c r="I202" s="5">
        <v>61000000000</v>
      </c>
      <c r="J202" s="5">
        <v>15000000000</v>
      </c>
      <c r="K202" s="5">
        <v>8000000000</v>
      </c>
      <c r="L202" s="5">
        <v>85000000000</v>
      </c>
      <c r="M202" s="5">
        <v>34000000000</v>
      </c>
      <c r="N202" s="5">
        <v>-28000000000</v>
      </c>
      <c r="O202" s="5">
        <v>-45000000000</v>
      </c>
      <c r="P202" s="5">
        <v>-2000000000</v>
      </c>
    </row>
    <row r="203" spans="2:16" ht="15.5" x14ac:dyDescent="0.35">
      <c r="C203" t="s">
        <v>17</v>
      </c>
      <c r="I203" s="6">
        <v>69.17</v>
      </c>
      <c r="J203" s="6">
        <v>16.84</v>
      </c>
      <c r="K203" s="6">
        <v>8.7200000000000006</v>
      </c>
      <c r="L203" s="6">
        <v>96.4</v>
      </c>
      <c r="M203" s="6">
        <v>39.07</v>
      </c>
      <c r="N203" s="6">
        <v>-32.04</v>
      </c>
      <c r="O203" s="6">
        <v>-64.260000000000005</v>
      </c>
      <c r="P203" s="6">
        <v>-8189.78</v>
      </c>
    </row>
    <row r="205" spans="2:16" ht="15.5" x14ac:dyDescent="0.35">
      <c r="B205" t="s">
        <v>198</v>
      </c>
      <c r="C205" t="s">
        <v>199</v>
      </c>
      <c r="D205" s="5">
        <v>34000000000</v>
      </c>
      <c r="E205" s="5">
        <v>13000000000</v>
      </c>
      <c r="F205" s="5">
        <v>-9000000000</v>
      </c>
      <c r="G205" s="5">
        <v>20000000000</v>
      </c>
      <c r="H205" s="5">
        <v>94000000000</v>
      </c>
      <c r="I205" s="5">
        <v>32000000000</v>
      </c>
      <c r="J205" s="5">
        <v>19000000000</v>
      </c>
      <c r="K205" s="5">
        <v>103000000000</v>
      </c>
      <c r="L205" s="5">
        <v>80000000000</v>
      </c>
      <c r="M205" s="5">
        <v>52000000000</v>
      </c>
      <c r="N205" s="5">
        <v>31000000000</v>
      </c>
      <c r="O205" s="5">
        <v>47000000000</v>
      </c>
      <c r="P205" s="5">
        <v>71000000000</v>
      </c>
    </row>
    <row r="206" spans="2:16" ht="15.5" x14ac:dyDescent="0.35">
      <c r="C206" t="s">
        <v>200</v>
      </c>
      <c r="H206" s="6">
        <v>5.69</v>
      </c>
      <c r="I206" s="6">
        <v>5.69</v>
      </c>
      <c r="J206" s="6">
        <v>5.69</v>
      </c>
      <c r="L206" s="6">
        <v>19.36</v>
      </c>
    </row>
    <row r="207" spans="2:16" ht="15.5" x14ac:dyDescent="0.35">
      <c r="C207" t="s">
        <v>66</v>
      </c>
      <c r="H207" s="6">
        <v>5.3099999999999994E-2</v>
      </c>
      <c r="I207" s="6">
        <v>0.1573</v>
      </c>
      <c r="J207" s="6">
        <v>0.26700000000000002</v>
      </c>
      <c r="L207" s="6">
        <v>0.21190000000000001</v>
      </c>
    </row>
    <row r="208" spans="2:16" ht="15.5" x14ac:dyDescent="0.35">
      <c r="C208" t="s">
        <v>201</v>
      </c>
      <c r="H208" s="6">
        <v>5.4000000000000003E-3</v>
      </c>
      <c r="I208" s="6">
        <v>4.7999999999999996E-3</v>
      </c>
      <c r="J208" s="6">
        <v>6.3E-3</v>
      </c>
      <c r="L208" s="6">
        <v>1.9299999999999998E-2</v>
      </c>
    </row>
    <row r="209" spans="3:16" ht="15.5" x14ac:dyDescent="0.35">
      <c r="C209" t="s">
        <v>46</v>
      </c>
      <c r="D209" s="6">
        <v>38.26</v>
      </c>
      <c r="E209" s="6">
        <v>15.29</v>
      </c>
      <c r="F209" s="6">
        <v>-10.56</v>
      </c>
      <c r="G209" s="6">
        <v>22.81</v>
      </c>
      <c r="H209" s="6">
        <v>107.09</v>
      </c>
      <c r="I209" s="6">
        <v>36.19</v>
      </c>
      <c r="J209" s="6">
        <v>21.33</v>
      </c>
      <c r="K209" s="6">
        <v>117.09</v>
      </c>
      <c r="L209" s="6">
        <v>91.36</v>
      </c>
      <c r="M209" s="6">
        <v>59.27</v>
      </c>
      <c r="N209" s="6">
        <v>35.35</v>
      </c>
      <c r="O209" s="6">
        <v>53.27</v>
      </c>
      <c r="P209" s="6">
        <v>80.81</v>
      </c>
    </row>
    <row r="210" spans="3:16" ht="15.5" x14ac:dyDescent="0.35">
      <c r="C210" t="s">
        <v>68</v>
      </c>
      <c r="H210" s="6">
        <v>5.69</v>
      </c>
      <c r="I210" s="6">
        <v>5.69</v>
      </c>
      <c r="J210" s="6">
        <v>5.69</v>
      </c>
      <c r="L210" s="6">
        <v>19.36</v>
      </c>
    </row>
    <row r="211" spans="3:16" ht="15.5" x14ac:dyDescent="0.35">
      <c r="C211" t="s">
        <v>202</v>
      </c>
      <c r="H211" s="6">
        <v>5.3099999999999994E-2</v>
      </c>
      <c r="I211" s="6">
        <v>0.1573</v>
      </c>
      <c r="J211" s="6">
        <v>0.26700000000000002</v>
      </c>
      <c r="L211" s="6">
        <v>0.21190000000000001</v>
      </c>
    </row>
    <row r="212" spans="3:16" ht="15.5" x14ac:dyDescent="0.35">
      <c r="C212" t="s">
        <v>203</v>
      </c>
      <c r="H212" s="6">
        <v>5.4000000000000003E-3</v>
      </c>
      <c r="I212" s="6">
        <v>4.7999999999999996E-3</v>
      </c>
      <c r="J212" s="6">
        <v>6.3E-3</v>
      </c>
      <c r="L212" s="6">
        <v>1.9299999999999998E-2</v>
      </c>
    </row>
    <row r="213" spans="3:16" ht="15.5" x14ac:dyDescent="0.35">
      <c r="C213" t="s">
        <v>204</v>
      </c>
      <c r="D213" s="5">
        <v>92000000000</v>
      </c>
      <c r="E213" s="5">
        <v>77000000000</v>
      </c>
      <c r="F213" s="5">
        <v>61000000000</v>
      </c>
      <c r="G213" s="5">
        <v>90000000000</v>
      </c>
      <c r="H213" s="5">
        <v>338000000000</v>
      </c>
      <c r="I213" s="5">
        <v>314000000000</v>
      </c>
      <c r="J213" s="5">
        <v>372000000000</v>
      </c>
      <c r="K213" s="5">
        <v>396000000000</v>
      </c>
      <c r="L213" s="5">
        <v>338000000000</v>
      </c>
      <c r="M213" s="5">
        <v>301000000000</v>
      </c>
      <c r="N213" s="5">
        <v>188000000000</v>
      </c>
      <c r="O213" s="5">
        <v>182000000000</v>
      </c>
      <c r="P213" s="5">
        <v>237000000000</v>
      </c>
    </row>
    <row r="214" spans="3:16" ht="15.5" x14ac:dyDescent="0.35">
      <c r="C214" t="s">
        <v>205</v>
      </c>
      <c r="H214" s="6">
        <v>5.69</v>
      </c>
      <c r="I214" s="6">
        <v>5.69</v>
      </c>
      <c r="J214" s="6">
        <v>5.69</v>
      </c>
      <c r="L214" s="6">
        <v>19.36</v>
      </c>
    </row>
    <row r="215" spans="3:16" ht="15.5" x14ac:dyDescent="0.35">
      <c r="C215" t="s">
        <v>206</v>
      </c>
      <c r="H215" s="6">
        <v>5.3099999999999994E-2</v>
      </c>
      <c r="I215" s="6">
        <v>0.1573</v>
      </c>
      <c r="J215" s="6">
        <v>0.26700000000000002</v>
      </c>
      <c r="L215" s="6">
        <v>0.21190000000000001</v>
      </c>
    </row>
    <row r="216" spans="3:16" ht="15.5" x14ac:dyDescent="0.35">
      <c r="C216" t="s">
        <v>207</v>
      </c>
      <c r="H216" s="6">
        <v>5.4000000000000003E-3</v>
      </c>
      <c r="I216" s="6">
        <v>4.7999999999999996E-3</v>
      </c>
      <c r="J216" s="6">
        <v>6.3E-3</v>
      </c>
      <c r="L216" s="6">
        <v>1.9299999999999998E-2</v>
      </c>
    </row>
    <row r="217" spans="3:16" ht="15.5" x14ac:dyDescent="0.35">
      <c r="C217" t="s">
        <v>208</v>
      </c>
      <c r="I217" s="6">
        <v>9.9</v>
      </c>
    </row>
    <row r="218" spans="3:16" ht="15.5" x14ac:dyDescent="0.35">
      <c r="C218" t="s">
        <v>209</v>
      </c>
      <c r="I218" s="6">
        <v>16.11</v>
      </c>
    </row>
    <row r="219" spans="3:16" ht="15.5" x14ac:dyDescent="0.35">
      <c r="C219" t="s">
        <v>210</v>
      </c>
      <c r="I219" s="6">
        <v>6.95</v>
      </c>
    </row>
    <row r="220" spans="3:16" ht="15.5" x14ac:dyDescent="0.35">
      <c r="C220" t="s">
        <v>211</v>
      </c>
      <c r="I220" s="6">
        <v>6.2100000000000002E-2</v>
      </c>
    </row>
    <row r="221" spans="3:16" ht="15.5" x14ac:dyDescent="0.35">
      <c r="C221" t="s">
        <v>212</v>
      </c>
      <c r="I221" s="6">
        <v>2.91</v>
      </c>
    </row>
    <row r="222" spans="3:16" ht="15.5" x14ac:dyDescent="0.35">
      <c r="C222" t="s">
        <v>213</v>
      </c>
      <c r="I222" s="6">
        <v>1.35</v>
      </c>
    </row>
    <row r="223" spans="3:16" ht="15.5" x14ac:dyDescent="0.35">
      <c r="C223" t="s">
        <v>214</v>
      </c>
      <c r="I223" s="6">
        <v>12.84</v>
      </c>
    </row>
    <row r="224" spans="3:16" ht="15.5" x14ac:dyDescent="0.35">
      <c r="C224" t="s">
        <v>215</v>
      </c>
      <c r="I224" s="6">
        <v>24.59</v>
      </c>
    </row>
    <row r="225" spans="3:9" ht="15.5" x14ac:dyDescent="0.35">
      <c r="C225" t="s">
        <v>216</v>
      </c>
      <c r="I225" s="6">
        <v>15.16</v>
      </c>
    </row>
    <row r="226" spans="3:9" ht="15.5" x14ac:dyDescent="0.35">
      <c r="C226" t="s">
        <v>217</v>
      </c>
      <c r="I226" s="6">
        <v>6.95</v>
      </c>
    </row>
    <row r="227" spans="3:9" ht="15.5" x14ac:dyDescent="0.35">
      <c r="C227" t="s">
        <v>218</v>
      </c>
      <c r="I227" s="6">
        <v>0.23</v>
      </c>
    </row>
    <row r="228" spans="3:9" ht="15.5" x14ac:dyDescent="0.35">
      <c r="C228" t="s">
        <v>219</v>
      </c>
      <c r="I228" s="6">
        <v>-0.61</v>
      </c>
    </row>
    <row r="229" spans="3:9" ht="15.5" x14ac:dyDescent="0.35">
      <c r="C229" t="s">
        <v>220</v>
      </c>
      <c r="I229" s="6">
        <v>65.790000000000006</v>
      </c>
    </row>
    <row r="230" spans="3:9" ht="15.5" x14ac:dyDescent="0.35">
      <c r="C230" t="s">
        <v>221</v>
      </c>
      <c r="I230" s="6">
        <v>107.09</v>
      </c>
    </row>
    <row r="231" spans="3:9" ht="15.5" x14ac:dyDescent="0.35">
      <c r="C231" t="s">
        <v>222</v>
      </c>
      <c r="I231" s="6">
        <v>364.47</v>
      </c>
    </row>
    <row r="232" spans="3:9" ht="15.5" x14ac:dyDescent="0.35">
      <c r="C232" t="s">
        <v>223</v>
      </c>
      <c r="D232" s="6">
        <v>98.88</v>
      </c>
    </row>
    <row r="233" spans="3:9" ht="15.5" x14ac:dyDescent="0.35">
      <c r="C233" t="s">
        <v>224</v>
      </c>
      <c r="I233" s="6">
        <v>785.06</v>
      </c>
    </row>
    <row r="234" spans="3:9" ht="15.5" x14ac:dyDescent="0.35">
      <c r="C234" t="s">
        <v>225</v>
      </c>
      <c r="I234" s="6">
        <v>43.11</v>
      </c>
    </row>
    <row r="235" spans="3:9" ht="15.5" x14ac:dyDescent="0.35">
      <c r="C235" t="s">
        <v>226</v>
      </c>
      <c r="D235" s="6">
        <v>6.3</v>
      </c>
    </row>
    <row r="236" spans="3:9" ht="15.5" x14ac:dyDescent="0.35">
      <c r="C236" t="s">
        <v>227</v>
      </c>
      <c r="D236" s="6">
        <v>6.18</v>
      </c>
    </row>
    <row r="237" spans="3:9" ht="15.5" x14ac:dyDescent="0.35">
      <c r="C237" t="s">
        <v>228</v>
      </c>
      <c r="D237" s="6">
        <v>0.03</v>
      </c>
    </row>
    <row r="238" spans="3:9" ht="15.5" x14ac:dyDescent="0.35">
      <c r="C238" t="s">
        <v>229</v>
      </c>
      <c r="D238" s="6">
        <v>0.01</v>
      </c>
    </row>
    <row r="239" spans="3:9" ht="15.5" x14ac:dyDescent="0.35">
      <c r="C239" t="s">
        <v>230</v>
      </c>
      <c r="D239" s="6">
        <v>0.13</v>
      </c>
    </row>
    <row r="240" spans="3:9" ht="15.5" x14ac:dyDescent="0.35">
      <c r="C240" t="s">
        <v>231</v>
      </c>
      <c r="D240" s="6">
        <v>0.03</v>
      </c>
    </row>
    <row r="241" spans="3:9" ht="15.5" x14ac:dyDescent="0.35">
      <c r="C241" t="s">
        <v>232</v>
      </c>
      <c r="D241" s="6">
        <v>1.1499999999999999</v>
      </c>
    </row>
    <row r="242" spans="3:9" ht="15.5" x14ac:dyDescent="0.35">
      <c r="C242" t="s">
        <v>233</v>
      </c>
      <c r="I242" s="6">
        <v>15.73</v>
      </c>
    </row>
    <row r="243" spans="3:9" ht="15.5" x14ac:dyDescent="0.35">
      <c r="C243" t="s">
        <v>13</v>
      </c>
      <c r="D243" s="5">
        <v>-2000000000</v>
      </c>
    </row>
    <row r="244" spans="3:9" ht="15.5" x14ac:dyDescent="0.35">
      <c r="C244" t="s">
        <v>234</v>
      </c>
      <c r="I244" s="6">
        <v>14.28</v>
      </c>
    </row>
    <row r="245" spans="3:9" ht="15.5" x14ac:dyDescent="0.35">
      <c r="C245" t="s">
        <v>235</v>
      </c>
      <c r="I245" s="6">
        <v>7.2900000000000006E-2</v>
      </c>
    </row>
    <row r="246" spans="3:9" ht="15.5" x14ac:dyDescent="0.35">
      <c r="C246" t="s">
        <v>236</v>
      </c>
      <c r="I246" s="6">
        <v>8.3800000000000013E-2</v>
      </c>
    </row>
    <row r="247" spans="3:9" ht="15.5" x14ac:dyDescent="0.35">
      <c r="C247" t="s">
        <v>237</v>
      </c>
      <c r="I247" s="6">
        <v>8.3299999999999999E-2</v>
      </c>
    </row>
    <row r="248" spans="3:9" ht="15.5" x14ac:dyDescent="0.35">
      <c r="C248" t="s">
        <v>238</v>
      </c>
      <c r="I248" s="6">
        <v>8.14E-2</v>
      </c>
    </row>
    <row r="249" spans="3:9" ht="15.5" x14ac:dyDescent="0.35">
      <c r="C249" t="s">
        <v>239</v>
      </c>
      <c r="D249" s="6">
        <v>154.63</v>
      </c>
    </row>
    <row r="250" spans="3:9" ht="15.5" x14ac:dyDescent="0.35">
      <c r="C250" t="s">
        <v>240</v>
      </c>
      <c r="D250" s="6">
        <v>18.52</v>
      </c>
    </row>
    <row r="251" spans="3:9" ht="15.5" x14ac:dyDescent="0.35">
      <c r="C251" t="s">
        <v>241</v>
      </c>
      <c r="D251" s="6">
        <v>81.56</v>
      </c>
    </row>
    <row r="252" spans="3:9" ht="15.5" x14ac:dyDescent="0.35">
      <c r="C252" t="s">
        <v>242</v>
      </c>
      <c r="D252" s="6">
        <v>91.59</v>
      </c>
    </row>
    <row r="253" spans="3:9" ht="15.5" x14ac:dyDescent="0.35">
      <c r="C253" t="s">
        <v>243</v>
      </c>
      <c r="D253" s="6">
        <v>0.59</v>
      </c>
    </row>
    <row r="254" spans="3:9" ht="15.5" x14ac:dyDescent="0.35">
      <c r="C254" t="s">
        <v>244</v>
      </c>
      <c r="I254" s="6">
        <v>0.41</v>
      </c>
    </row>
    <row r="255" spans="3:9" ht="15.5" x14ac:dyDescent="0.35">
      <c r="C255" t="s">
        <v>245</v>
      </c>
      <c r="I255" s="6">
        <v>22.3</v>
      </c>
    </row>
    <row r="256" spans="3:9" ht="15.5" x14ac:dyDescent="0.35">
      <c r="C256" t="s">
        <v>42</v>
      </c>
      <c r="I256" s="5">
        <v>931000000000</v>
      </c>
    </row>
    <row r="257" spans="3:9" ht="15.5" x14ac:dyDescent="0.35">
      <c r="C257" t="s">
        <v>246</v>
      </c>
      <c r="I257" s="5">
        <v>882000000000</v>
      </c>
    </row>
    <row r="258" spans="3:9" ht="15.5" x14ac:dyDescent="0.35">
      <c r="C258" t="s">
        <v>247</v>
      </c>
      <c r="I258" s="5">
        <v>878190000</v>
      </c>
    </row>
    <row r="259" spans="3:9" ht="15.5" x14ac:dyDescent="0.35">
      <c r="C259" t="s">
        <v>248</v>
      </c>
      <c r="I259" s="6">
        <v>8.7499999999999994E-2</v>
      </c>
    </row>
    <row r="260" spans="3:9" ht="15.5" x14ac:dyDescent="0.35">
      <c r="C260" t="s">
        <v>249</v>
      </c>
      <c r="D260" s="6">
        <v>0.55380000000000007</v>
      </c>
    </row>
    <row r="261" spans="3:9" ht="15.5" x14ac:dyDescent="0.35">
      <c r="C261" t="s">
        <v>250</v>
      </c>
      <c r="D261" s="6">
        <v>0.35630000000000001</v>
      </c>
    </row>
    <row r="262" spans="3:9" ht="15.5" x14ac:dyDescent="0.35">
      <c r="C262" t="s">
        <v>251</v>
      </c>
      <c r="D262" s="6">
        <v>0.36469999999999997</v>
      </c>
    </row>
    <row r="263" spans="3:9" ht="15.5" x14ac:dyDescent="0.35">
      <c r="C263" t="s">
        <v>252</v>
      </c>
      <c r="D263" s="6">
        <v>1.24E-2</v>
      </c>
    </row>
    <row r="264" spans="3:9" ht="15.5" x14ac:dyDescent="0.35">
      <c r="C264" t="s">
        <v>253</v>
      </c>
      <c r="D264" s="6">
        <v>0.47130000000000005</v>
      </c>
    </row>
    <row r="265" spans="3:9" ht="15.5" x14ac:dyDescent="0.35">
      <c r="C265" t="s">
        <v>254</v>
      </c>
      <c r="D265" s="6">
        <v>1.0644</v>
      </c>
    </row>
    <row r="266" spans="3:9" ht="15.5" x14ac:dyDescent="0.35">
      <c r="C266" t="s">
        <v>255</v>
      </c>
      <c r="I266" s="6">
        <v>5.69</v>
      </c>
    </row>
    <row r="267" spans="3:9" ht="15.5" x14ac:dyDescent="0.35">
      <c r="C267" t="s">
        <v>256</v>
      </c>
      <c r="I267" s="6">
        <v>5.69</v>
      </c>
    </row>
    <row r="268" spans="3:9" ht="15.5" x14ac:dyDescent="0.35">
      <c r="C268" t="s">
        <v>257</v>
      </c>
      <c r="I268" s="6">
        <v>5.3099999999999994E-2</v>
      </c>
    </row>
    <row r="269" spans="3:9" ht="15.5" x14ac:dyDescent="0.35">
      <c r="C269" t="s">
        <v>258</v>
      </c>
      <c r="I269" s="6">
        <v>5.4000000000000003E-3</v>
      </c>
    </row>
    <row r="270" spans="3:9" ht="15.5" x14ac:dyDescent="0.35">
      <c r="C270" t="s">
        <v>259</v>
      </c>
      <c r="I270" t="s">
        <v>348</v>
      </c>
    </row>
    <row r="271" spans="3:9" ht="15.5" x14ac:dyDescent="0.35">
      <c r="C271" t="s">
        <v>261</v>
      </c>
      <c r="I271" s="5">
        <v>7</v>
      </c>
    </row>
    <row r="272" spans="3:9" ht="15.5" x14ac:dyDescent="0.35">
      <c r="C272" t="s">
        <v>262</v>
      </c>
      <c r="I272" s="6">
        <v>0.78</v>
      </c>
    </row>
    <row r="273" spans="3:9" ht="15.5" x14ac:dyDescent="0.35">
      <c r="C273" t="s">
        <v>263</v>
      </c>
      <c r="I273" s="6">
        <v>0.49</v>
      </c>
    </row>
    <row r="274" spans="3:9" ht="15.5" x14ac:dyDescent="0.35">
      <c r="C274" t="s">
        <v>264</v>
      </c>
      <c r="I274" s="6">
        <v>0.44</v>
      </c>
    </row>
    <row r="275" spans="3:9" ht="15.5" x14ac:dyDescent="0.35">
      <c r="C275" t="s">
        <v>265</v>
      </c>
      <c r="I275" s="6">
        <v>0.72</v>
      </c>
    </row>
    <row r="276" spans="3:9" ht="15.5" x14ac:dyDescent="0.35">
      <c r="C276" t="s">
        <v>266</v>
      </c>
      <c r="I276" s="6">
        <v>0.31</v>
      </c>
    </row>
    <row r="277" spans="3:9" ht="15.5" x14ac:dyDescent="0.35">
      <c r="C277" t="s">
        <v>267</v>
      </c>
      <c r="I277" s="6">
        <v>0.45</v>
      </c>
    </row>
    <row r="278" spans="3:9" ht="15.5" x14ac:dyDescent="0.35">
      <c r="C278" t="s">
        <v>268</v>
      </c>
      <c r="I278" s="6">
        <v>0.62</v>
      </c>
    </row>
    <row r="279" spans="3:9" ht="15.5" x14ac:dyDescent="0.35">
      <c r="C279" t="s">
        <v>269</v>
      </c>
      <c r="I279" s="5">
        <v>320000000000</v>
      </c>
    </row>
    <row r="280" spans="3:9" ht="15.5" x14ac:dyDescent="0.35">
      <c r="C280" t="s">
        <v>270</v>
      </c>
      <c r="I280" s="5">
        <v>134000000000</v>
      </c>
    </row>
    <row r="281" spans="3:9" ht="15.5" x14ac:dyDescent="0.35">
      <c r="C281" t="s">
        <v>271</v>
      </c>
      <c r="I281" s="5">
        <v>127000000000</v>
      </c>
    </row>
    <row r="282" spans="3:9" ht="15.5" x14ac:dyDescent="0.35">
      <c r="C282" t="s">
        <v>272</v>
      </c>
      <c r="I282" s="5">
        <v>58000000000</v>
      </c>
    </row>
    <row r="283" spans="3:9" ht="15.5" x14ac:dyDescent="0.35">
      <c r="C283" t="s">
        <v>273</v>
      </c>
      <c r="D283" s="5">
        <v>87000000000</v>
      </c>
    </row>
    <row r="284" spans="3:9" ht="15.5" x14ac:dyDescent="0.35">
      <c r="C284" t="s">
        <v>274</v>
      </c>
      <c r="D284" s="5">
        <v>793000000000</v>
      </c>
    </row>
    <row r="285" spans="3:9" ht="15.5" x14ac:dyDescent="0.35">
      <c r="C285" t="s">
        <v>275</v>
      </c>
      <c r="D285" s="5">
        <v>87000000000</v>
      </c>
    </row>
    <row r="286" spans="3:9" ht="15.5" x14ac:dyDescent="0.35">
      <c r="C286" t="s">
        <v>183</v>
      </c>
      <c r="D286" s="5">
        <v>408000000000</v>
      </c>
    </row>
    <row r="287" spans="3:9" ht="15.5" x14ac:dyDescent="0.35">
      <c r="C287" t="s">
        <v>182</v>
      </c>
      <c r="I287" s="5">
        <v>689000000000</v>
      </c>
    </row>
    <row r="288" spans="3:9" ht="15.5" x14ac:dyDescent="0.35">
      <c r="C288" t="s">
        <v>181</v>
      </c>
      <c r="D288" s="5">
        <v>9000000000</v>
      </c>
    </row>
    <row r="289" spans="3:9" ht="15.5" x14ac:dyDescent="0.35">
      <c r="C289" t="s">
        <v>180</v>
      </c>
      <c r="D289" s="5">
        <v>13000000000</v>
      </c>
    </row>
    <row r="290" spans="3:9" ht="15.5" x14ac:dyDescent="0.35">
      <c r="C290" t="s">
        <v>24</v>
      </c>
      <c r="D290" s="5">
        <v>22000000000</v>
      </c>
    </row>
    <row r="291" spans="3:9" ht="15.5" x14ac:dyDescent="0.35">
      <c r="C291" t="s">
        <v>21</v>
      </c>
      <c r="D291" s="5">
        <v>-65000000000</v>
      </c>
    </row>
    <row r="292" spans="3:9" ht="15.5" x14ac:dyDescent="0.35">
      <c r="C292" t="s">
        <v>276</v>
      </c>
      <c r="I292" s="5">
        <v>706000000000</v>
      </c>
    </row>
    <row r="293" spans="3:9" ht="15.5" x14ac:dyDescent="0.35">
      <c r="C293" t="s">
        <v>277</v>
      </c>
      <c r="I293" s="5">
        <v>72000000000</v>
      </c>
    </row>
    <row r="294" spans="3:9" ht="15.5" x14ac:dyDescent="0.35">
      <c r="C294" t="s">
        <v>278</v>
      </c>
      <c r="I294" s="5">
        <v>-46000000000</v>
      </c>
    </row>
    <row r="295" spans="3:9" ht="15.5" x14ac:dyDescent="0.35">
      <c r="C295" t="s">
        <v>279</v>
      </c>
      <c r="I295" s="5">
        <v>-27000000000</v>
      </c>
    </row>
    <row r="296" spans="3:9" ht="15.5" x14ac:dyDescent="0.35">
      <c r="C296" t="s">
        <v>280</v>
      </c>
      <c r="I296" s="5">
        <v>-35000000000</v>
      </c>
    </row>
    <row r="297" spans="3:9" ht="15.5" x14ac:dyDescent="0.35">
      <c r="C297" t="s">
        <v>281</v>
      </c>
      <c r="I297" s="5">
        <v>38000000000</v>
      </c>
    </row>
  </sheetData>
  <pageMargins left="0.7" right="0.7" top="0.75" bottom="0.75" header="0.3" footer="0.3"/>
  <ignoredErrors>
    <ignoredError sqref="A1:P29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7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349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350</v>
      </c>
      <c r="D2" s="2" vm="21">
        <f ca="1">IFERROR(_xlfn.STOCKHISTORY("XIDX:" &amp; $C$1, D3, , 0, 0, 1), "Libur")</f>
        <v>163</v>
      </c>
      <c r="E2" s="2" vm="22">
        <f ca="1">IFERROR(_xlfn.STOCKHISTORY("XIDX:" &amp; $C$1, E3, , 0, 0, 1), "Libur")</f>
        <v>142</v>
      </c>
      <c r="H2" s="2" vm="22">
        <f ca="1">IFERROR(INDEX(D2:G2,COUNT(D2:G2)),"")</f>
        <v>142</v>
      </c>
      <c r="I2" s="2" vm="23">
        <f t="shared" ref="I2:O2" ca="1" si="0">IFERROR(_xlfn.STOCKHISTORY("XIDX:" &amp; $C$1, I1, , 0, 0, 1), "Libur")</f>
        <v>52</v>
      </c>
      <c r="J2" s="2" vm="24">
        <f t="shared" ca="1" si="0"/>
        <v>14</v>
      </c>
      <c r="K2" s="2" vm="25">
        <f t="shared" ca="1" si="0"/>
        <v>16</v>
      </c>
      <c r="L2" s="2" t="str">
        <f t="shared" ca="1" si="0"/>
        <v>Libur</v>
      </c>
      <c r="M2" s="2" vm="26">
        <f t="shared" ca="1" si="0"/>
        <v>60</v>
      </c>
      <c r="N2" s="2" vm="27">
        <f t="shared" ca="1" si="0"/>
        <v>100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4384091813</v>
      </c>
      <c r="E4" s="2">
        <f>IFERROR(INDEX(E51:E500,MATCH($C$4,$C$51:$C$500,0)),"")</f>
        <v>1465454725</v>
      </c>
      <c r="H4" s="2">
        <f>IFERROR(SUM(D4:G4)*(4/MAX(1,COUNT(D4:G4))),"")</f>
        <v>11699093076</v>
      </c>
      <c r="I4" s="2">
        <f t="shared" ref="I4:O4" si="1">IFERROR(INDEX(I51:I500,MATCH($C$4,$C$51:$C$500,0)),"")</f>
        <v>19861407007</v>
      </c>
      <c r="J4" s="2">
        <f t="shared" si="1"/>
        <v>23174307675</v>
      </c>
      <c r="K4" s="2">
        <f t="shared" si="1"/>
        <v>28372087077</v>
      </c>
      <c r="L4" s="2">
        <f t="shared" si="1"/>
        <v>14768916731</v>
      </c>
      <c r="M4" s="2">
        <f t="shared" si="1"/>
        <v>50363743196</v>
      </c>
      <c r="N4" s="2">
        <f t="shared" si="1"/>
        <v>25376582800</v>
      </c>
      <c r="O4" s="2">
        <f t="shared" si="1"/>
        <v>41432210341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-93587000361</v>
      </c>
      <c r="E5" s="2">
        <f>IFERROR(INDEX(E51:E500,MATCH($C$5,$C$51:$C$500,0)),"")</f>
        <v>-3049070490</v>
      </c>
      <c r="H5" s="2">
        <f>IFERROR(SUM(D5:G5)*(4/MAX(1,COUNT(D5:G5))),"")</f>
        <v>-193272141702</v>
      </c>
      <c r="I5" s="2">
        <f t="shared" ref="I5:O5" si="2">IFERROR(INDEX(I51:I500,MATCH($C$5,$C$51:$C$500,0)),"")</f>
        <v>-9829769653</v>
      </c>
      <c r="J5" s="2">
        <f t="shared" si="2"/>
        <v>-8464905177</v>
      </c>
      <c r="K5" s="2">
        <f t="shared" si="2"/>
        <v>-6402958422</v>
      </c>
      <c r="L5" s="2">
        <f t="shared" si="2"/>
        <v>-5019653922</v>
      </c>
      <c r="M5" s="2">
        <f t="shared" si="2"/>
        <v>268536293</v>
      </c>
      <c r="N5" s="2">
        <f t="shared" si="2"/>
        <v>-3886064902</v>
      </c>
      <c r="O5" s="2">
        <f t="shared" si="2"/>
        <v>1512511053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-61976426643</v>
      </c>
      <c r="E6" s="2">
        <f>IFERROR(INDEX(E51:E500,MATCH($C$6,$C$51:$C$500,0)),"")</f>
        <v>31610573718</v>
      </c>
      <c r="H6" s="2">
        <f>IFERROR(INDEX(D6:G6,COUNT(D6:G6)),"")</f>
        <v>31610573718</v>
      </c>
      <c r="I6" s="2">
        <f t="shared" ref="I6:O6" si="3">IFERROR(INDEX(I51:I500,MATCH($C$6,$C$51:$C$500,0)),"")</f>
        <v>34659644208</v>
      </c>
      <c r="J6" s="2">
        <f t="shared" si="3"/>
        <v>44489413861</v>
      </c>
      <c r="K6" s="2">
        <f t="shared" si="3"/>
        <v>52954319038</v>
      </c>
      <c r="L6" s="2">
        <f t="shared" si="3"/>
        <v>59357277460</v>
      </c>
      <c r="M6" s="2">
        <f t="shared" si="3"/>
        <v>50186226382</v>
      </c>
      <c r="N6" s="2">
        <f t="shared" si="3"/>
        <v>49917690089</v>
      </c>
      <c r="O6" s="2">
        <f t="shared" si="3"/>
        <v>22474646787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1.2</v>
      </c>
      <c r="E7" s="3">
        <f>IFERROR(INDEX(E51:E500,MATCH($C$7,$C$51:$C$500,0))/1000000000,"")</f>
        <v>1.2</v>
      </c>
      <c r="H7" s="3">
        <f>IFERROR(INDEX(D7:G7,COUNT(D7:G7)),"")</f>
        <v>1.2</v>
      </c>
      <c r="I7" s="3">
        <f t="shared" ref="I7:O7" si="4">IFERROR(INDEX(I51:I500,MATCH($C$7,$C$51:$C$500,0))/1000000000,"")</f>
        <v>1.2</v>
      </c>
      <c r="J7" s="3">
        <f t="shared" si="4"/>
        <v>1.2</v>
      </c>
      <c r="K7" s="3">
        <f t="shared" si="4"/>
        <v>1.2</v>
      </c>
      <c r="L7" s="3">
        <f t="shared" si="4"/>
        <v>1.2</v>
      </c>
      <c r="M7" s="3">
        <f t="shared" si="4"/>
        <v>1</v>
      </c>
      <c r="N7" s="3">
        <f t="shared" si="4"/>
        <v>1</v>
      </c>
      <c r="O7" s="3">
        <f t="shared" si="4"/>
        <v>0.8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O8" si="5">IFERROR(INDEX(I51:I500,MATCH($C$8,$C$51:$C$500,0)),"")</f>
        <v>-7000000000</v>
      </c>
      <c r="J8" s="2">
        <f t="shared" si="5"/>
        <v>6000000000</v>
      </c>
      <c r="K8" s="2">
        <f t="shared" si="5"/>
        <v>-11000000000</v>
      </c>
      <c r="L8" s="2">
        <f t="shared" si="5"/>
        <v>-21000000000</v>
      </c>
      <c r="M8" s="2">
        <f t="shared" si="5"/>
        <v>-3000000000</v>
      </c>
      <c r="N8" s="2">
        <f t="shared" si="5"/>
        <v>-42000000000</v>
      </c>
      <c r="O8" s="2">
        <f t="shared" si="5"/>
        <v>-54000000000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1.21</v>
      </c>
      <c r="E9" s="3">
        <f>IFERROR(INDEX(E51:E500,MATCH("Free cash flow per share (Quarter)",$C$51:$C$500,0)),"")</f>
        <v>-3.57</v>
      </c>
      <c r="H9" s="3">
        <f>IFERROR(INDEX(D9:G9,COUNT(D9:G9)),"")</f>
        <v>-3.57</v>
      </c>
      <c r="I9" s="3">
        <f t="shared" ref="I9:O9" si="6">IFERROR(INDEX(I51:I500,MATCH($C$9,$C$51:$C$500,0)),"")</f>
        <v>-5.43</v>
      </c>
      <c r="J9" s="3">
        <f t="shared" si="6"/>
        <v>5.17</v>
      </c>
      <c r="K9" s="3">
        <f t="shared" si="6"/>
        <v>-9.39</v>
      </c>
      <c r="L9" s="3">
        <f t="shared" si="6"/>
        <v>-17.53</v>
      </c>
      <c r="M9" s="3">
        <f t="shared" si="6"/>
        <v>-3.07</v>
      </c>
      <c r="N9" s="3">
        <f t="shared" si="6"/>
        <v>-42.3</v>
      </c>
      <c r="O9" s="3">
        <f t="shared" si="6"/>
        <v>-67.09</v>
      </c>
    </row>
    <row r="10" spans="1:15" ht="15.5" x14ac:dyDescent="0.35">
      <c r="C10" t="s">
        <v>18</v>
      </c>
      <c r="D10" s="3">
        <f ca="1">IFERROR(IF(D9=0,"",D2/D9),"")</f>
        <v>134.71074380165291</v>
      </c>
      <c r="E10" s="3">
        <f ca="1">IFERROR(IF(E9=0,"",E2/E9),"")</f>
        <v>-39.775910364145659</v>
      </c>
      <c r="I10" s="3">
        <f t="shared" ref="I10:O10" ca="1" si="7">IFERROR(IF(I9=0,"",I2/I9),"")</f>
        <v>-9.5764272559852675</v>
      </c>
      <c r="J10" s="3">
        <f t="shared" ca="1" si="7"/>
        <v>2.7079303675048356</v>
      </c>
      <c r="K10" s="3">
        <f t="shared" ca="1" si="7"/>
        <v>-1.7039403620873268</v>
      </c>
      <c r="L10" s="3" t="str">
        <f t="shared" ca="1" si="7"/>
        <v/>
      </c>
      <c r="M10" s="3">
        <f t="shared" ca="1" si="7"/>
        <v>-19.54397394136808</v>
      </c>
      <c r="N10" s="3">
        <f t="shared" ca="1" si="7"/>
        <v>-2.3640661938534282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227751341</v>
      </c>
      <c r="E11" s="2">
        <f>IFERROR(INDEX(E51:E500,MATCH($C$11,$C$51:$C$500,0)),"")</f>
        <v>1766099895</v>
      </c>
      <c r="H11" s="2">
        <f>IFERROR(INDEX(D11:G11,COUNT(D11:G11)),"")</f>
        <v>1766099895</v>
      </c>
      <c r="I11" s="2">
        <f t="shared" ref="I11:O11" si="8">IFERROR(INDEX(I51:I500,MATCH($C$11,$C$51:$C$500,0)),"")</f>
        <v>197044725</v>
      </c>
      <c r="J11" s="2">
        <f t="shared" si="8"/>
        <v>669555341</v>
      </c>
      <c r="K11" s="2">
        <f t="shared" si="8"/>
        <v>597695837</v>
      </c>
      <c r="L11" s="2">
        <f t="shared" si="8"/>
        <v>998573206</v>
      </c>
      <c r="M11" s="2">
        <f t="shared" si="8"/>
        <v>3786778817</v>
      </c>
      <c r="N11" s="2">
        <f t="shared" si="8"/>
        <v>931086534</v>
      </c>
      <c r="O11" s="2">
        <f t="shared" si="8"/>
        <v>1698147338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140000000000</v>
      </c>
      <c r="E12" s="2">
        <f>IFERROR(INDEX(E51:E500,MATCH("Net Debt (Quarter)",$C$51:$C$500,0)),"")</f>
        <v>119000000000</v>
      </c>
      <c r="H12" s="2">
        <f>IFERROR(INDEX(D12:G12,COUNT(D12:G12)),"")</f>
        <v>119000000000</v>
      </c>
      <c r="I12" s="2">
        <f t="shared" ref="I12:O12" si="9">IFERROR(INDEX(I51:I500,MATCH($C$12,$C$51:$C$500,0)),"")</f>
        <v>137000000000</v>
      </c>
      <c r="J12" s="2">
        <f t="shared" si="9"/>
        <v>130000000000</v>
      </c>
      <c r="K12" s="2">
        <f t="shared" si="9"/>
        <v>137000000000</v>
      </c>
      <c r="L12" s="2">
        <f t="shared" si="9"/>
        <v>127000000000</v>
      </c>
      <c r="M12" s="2">
        <f t="shared" si="9"/>
        <v>116000000000</v>
      </c>
      <c r="N12" s="2">
        <f t="shared" si="9"/>
        <v>117000000000</v>
      </c>
      <c r="O12" s="2">
        <f t="shared" si="9"/>
        <v>111000000000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140000000000</v>
      </c>
      <c r="E13" s="2">
        <f>IFERROR(INDEX(E51:E500,MATCH("Total Debt (Quarter)",$C$51:$C$500,0)),"")</f>
        <v>120000000000</v>
      </c>
      <c r="H13" s="2">
        <f>IFERROR(INDEX(D13:G13,COUNT(D13:G13)),"")</f>
        <v>120000000000</v>
      </c>
      <c r="I13" s="2">
        <f t="shared" ref="I13:O13" si="10">IFERROR(INDEX(I51:I500,MATCH($C$13,$C$51:$C$500,0)),"")</f>
        <v>137000000000</v>
      </c>
      <c r="J13" s="2">
        <f t="shared" si="10"/>
        <v>131000000000</v>
      </c>
      <c r="K13" s="2">
        <f t="shared" si="10"/>
        <v>137000000000</v>
      </c>
      <c r="L13" s="2">
        <f t="shared" si="10"/>
        <v>128000000000</v>
      </c>
      <c r="M13" s="2">
        <f t="shared" si="10"/>
        <v>120000000000</v>
      </c>
      <c r="N13" s="2">
        <f t="shared" si="10"/>
        <v>118000000000</v>
      </c>
      <c r="O13" s="2">
        <f t="shared" si="10"/>
        <v>113000000000</v>
      </c>
    </row>
    <row r="14" spans="1:15" ht="15.5" x14ac:dyDescent="0.35">
      <c r="C14" t="s">
        <v>27</v>
      </c>
      <c r="D14" s="2">
        <f>IFERROR(INDEX(D51:D500,MATCH($C$14,$C$51:$C$500,0)),"")</f>
        <v>-3088984138</v>
      </c>
      <c r="E14" s="2">
        <f>IFERROR(INDEX(E51:E500,MATCH($C$14,$C$51:$C$500,0)),"")</f>
        <v>-2202243100</v>
      </c>
      <c r="H14" s="2">
        <f>IFERROR(SUM(D14:G14)*(4/MAX(1,COUNT(D14:G14))),"")</f>
        <v>-10582454476</v>
      </c>
      <c r="I14" s="2">
        <f t="shared" ref="I14:O14" si="11">IFERROR(INDEX(I51:I500,MATCH($C$14,$C$51:$C$500,0)),"")</f>
        <v>-13710093365</v>
      </c>
      <c r="J14" s="2">
        <f t="shared" si="11"/>
        <v>-14020274831</v>
      </c>
      <c r="K14" s="2">
        <f t="shared" si="11"/>
        <v>-11009608084</v>
      </c>
      <c r="L14" s="2">
        <f t="shared" si="11"/>
        <v>-10832556586</v>
      </c>
      <c r="M14" s="2">
        <f t="shared" si="11"/>
        <v>-9977834909</v>
      </c>
      <c r="N14" s="2">
        <f t="shared" si="11"/>
        <v>-9533697761</v>
      </c>
      <c r="O14" s="2">
        <f t="shared" si="11"/>
        <v>-9146871866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-68406250</v>
      </c>
      <c r="N15" s="2">
        <f t="shared" si="12"/>
        <v>0</v>
      </c>
      <c r="O15" s="2">
        <f t="shared" si="12"/>
        <v>0</v>
      </c>
    </row>
    <row r="16" spans="1:15" ht="15.5" x14ac:dyDescent="0.35">
      <c r="C16" t="s">
        <v>29</v>
      </c>
      <c r="D16" s="2">
        <f>IFERROR(INDEX(D51:D500,MATCH($C$16,$C$51:$C$500,0)),"")</f>
        <v>-93587000361</v>
      </c>
      <c r="E16" s="2">
        <f>IFERROR(INDEX(E51:E500,MATCH($C$16,$C$51:$C$500,0)),"")</f>
        <v>-3049070490</v>
      </c>
      <c r="H16" s="2">
        <f>IFERROR(SUM(D16:G16)*(4/MAX(1,COUNT(D16:G16))),"")</f>
        <v>-193272141702</v>
      </c>
      <c r="I16" s="2">
        <f t="shared" ref="I16:O16" si="13">IFERROR(INDEX(I51:I500,MATCH($C$16,$C$51:$C$500,0)),"")</f>
        <v>-9859481653</v>
      </c>
      <c r="J16" s="2">
        <f t="shared" si="13"/>
        <v>-8493414177</v>
      </c>
      <c r="K16" s="2">
        <f t="shared" si="13"/>
        <v>-6375333422</v>
      </c>
      <c r="L16" s="2">
        <f t="shared" si="13"/>
        <v>-4966075922</v>
      </c>
      <c r="M16" s="2">
        <f t="shared" si="13"/>
        <v>155223543</v>
      </c>
      <c r="N16" s="2">
        <f t="shared" si="13"/>
        <v>-4045224902</v>
      </c>
      <c r="O16" s="2">
        <f t="shared" si="13"/>
        <v>1587817053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195600000000</v>
      </c>
      <c r="E20" s="2">
        <f ca="1">IFERROR(E21*E2,"")</f>
        <v>170400000000</v>
      </c>
      <c r="H20" s="2">
        <f t="shared" ref="H20:O20" ca="1" si="14">IFERROR(H21*H2,"")</f>
        <v>170400000000</v>
      </c>
      <c r="I20" s="2">
        <f t="shared" ca="1" si="14"/>
        <v>62400000000</v>
      </c>
      <c r="J20" s="2">
        <f t="shared" ca="1" si="14"/>
        <v>16800000000</v>
      </c>
      <c r="K20" s="2">
        <f t="shared" ca="1" si="14"/>
        <v>19200000000</v>
      </c>
      <c r="L20" s="2" t="str">
        <f t="shared" ca="1" si="14"/>
        <v/>
      </c>
      <c r="M20" s="2">
        <f t="shared" ca="1" si="14"/>
        <v>60000000000</v>
      </c>
      <c r="N20" s="2">
        <f t="shared" ca="1" si="14"/>
        <v>100000000000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1200000000</v>
      </c>
      <c r="E21" s="2">
        <f>IFERROR(INDEX(E51:E500,MATCH($C$7,$C$51:$C$500,0)),"")</f>
        <v>1200000000</v>
      </c>
      <c r="H21" s="2">
        <f>IFERROR(INDEX(D21:G21,COUNT(D21:G21)),"")</f>
        <v>1200000000</v>
      </c>
      <c r="I21" s="2">
        <f t="shared" ref="I21:O21" si="15">IFERROR(INDEX(I51:I500,MATCH($C$7,$C$51:$C$500,0)),"")</f>
        <v>1200000000</v>
      </c>
      <c r="J21" s="2">
        <f t="shared" si="15"/>
        <v>1200000000</v>
      </c>
      <c r="K21" s="2">
        <f t="shared" si="15"/>
        <v>1200000000</v>
      </c>
      <c r="L21" s="2">
        <f t="shared" si="15"/>
        <v>1200000000</v>
      </c>
      <c r="M21" s="2">
        <f t="shared" si="15"/>
        <v>1000000000</v>
      </c>
      <c r="N21" s="2">
        <f t="shared" si="15"/>
        <v>1000000000</v>
      </c>
      <c r="O21" s="2">
        <f t="shared" si="15"/>
        <v>800000000</v>
      </c>
    </row>
    <row r="23" spans="1:15" ht="15.5" x14ac:dyDescent="0.35">
      <c r="B23" t="s">
        <v>43</v>
      </c>
      <c r="C23" t="s">
        <v>44</v>
      </c>
      <c r="D23" s="3">
        <f>IFERROR(D5/D6*100,"")</f>
        <v>151.00418889924867</v>
      </c>
      <c r="E23" s="3">
        <f>IFERROR(E5/E6*100,"")</f>
        <v>-9.6457296764081466</v>
      </c>
      <c r="H23" s="3">
        <f t="shared" ref="H23:O23" si="16">IFERROR(H5/H6*100,"")</f>
        <v>-611.41611482978271</v>
      </c>
      <c r="I23" s="3">
        <f t="shared" si="16"/>
        <v>-28.360849851802953</v>
      </c>
      <c r="J23" s="3">
        <f t="shared" si="16"/>
        <v>-19.026785121168896</v>
      </c>
      <c r="K23" s="3">
        <f t="shared" si="16"/>
        <v>-12.091475328773917</v>
      </c>
      <c r="L23" s="3">
        <f t="shared" si="16"/>
        <v>-8.4566781644974718</v>
      </c>
      <c r="M23" s="3">
        <f t="shared" si="16"/>
        <v>0.53507966699069121</v>
      </c>
      <c r="N23" s="3">
        <f t="shared" si="16"/>
        <v>-7.7849453672062916</v>
      </c>
      <c r="O23" s="3">
        <f t="shared" si="16"/>
        <v>6.7298546105511257</v>
      </c>
    </row>
    <row r="24" spans="1:15" ht="15.5" x14ac:dyDescent="0.35">
      <c r="C24" t="s">
        <v>45</v>
      </c>
      <c r="D24" s="4" t="str">
        <f>IFERROR(_xlfn.RRI(5,I23,D23),"")</f>
        <v/>
      </c>
      <c r="E24" s="4">
        <f>IFERROR(_xlfn.RRI(5,J23,E23),"")</f>
        <v>-0.12704082350900225</v>
      </c>
      <c r="H24" s="4" t="str">
        <f t="shared" ref="H24:O24" si="17">IFERROR(_xlfn.RRI(5,M23,H23),"")</f>
        <v/>
      </c>
      <c r="I24" s="4">
        <f t="shared" si="17"/>
        <v>0.29506848256626972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-77.989999999999995</v>
      </c>
      <c r="E25" s="3">
        <f>IFERROR(INDEX(E51:E500,MATCH($A$25,$C$51:$C$500,0)),"")</f>
        <v>-2.54</v>
      </c>
      <c r="H25" s="3">
        <f>IFERROR(INDEX(D25:G25,COUNT(D25:G25)),"")</f>
        <v>-2.54</v>
      </c>
      <c r="I25" s="3">
        <f t="shared" ref="I25:O25" si="18">IFERROR(INDEX(I51:I500,MATCH($C$25,$C$51:$C$500,0)),"")</f>
        <v>-8.2200000000000006</v>
      </c>
      <c r="J25" s="3">
        <f t="shared" si="18"/>
        <v>-7.08</v>
      </c>
      <c r="K25" s="3">
        <f t="shared" si="18"/>
        <v>-5.31</v>
      </c>
      <c r="L25" s="3">
        <f t="shared" si="18"/>
        <v>-4.1399999999999997</v>
      </c>
      <c r="M25" s="3">
        <f t="shared" si="18"/>
        <v>0.09</v>
      </c>
      <c r="N25" s="3">
        <f t="shared" si="18"/>
        <v>-4.05</v>
      </c>
      <c r="O25" s="3">
        <f t="shared" si="18"/>
        <v>1.98</v>
      </c>
    </row>
    <row r="26" spans="1:15" ht="15.5" x14ac:dyDescent="0.35">
      <c r="C26" t="s">
        <v>48</v>
      </c>
      <c r="D26" s="4">
        <f>IFERROR(_xlfn.RRI(5,I25,D25),"")</f>
        <v>0.56831544892360308</v>
      </c>
      <c r="E26" s="4">
        <f>IFERROR(_xlfn.RRI(5,J25,E25),"")</f>
        <v>-0.18537057739330465</v>
      </c>
      <c r="H26" s="4" t="str">
        <f t="shared" ref="H26:O26" si="19">IFERROR(_xlfn.RRI(5,M25,H25),"")</f>
        <v/>
      </c>
      <c r="I26" s="4">
        <f t="shared" si="19"/>
        <v>0.15208191393243697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3.6534098441666667</v>
      </c>
      <c r="E27" s="3">
        <f>IFERROR(E4/E21,"")</f>
        <v>1.2212122708333333</v>
      </c>
      <c r="H27" s="3">
        <f t="shared" ref="H27:O27" si="20">IFERROR(H4/H21,"")</f>
        <v>9.7492442300000004</v>
      </c>
      <c r="I27" s="3">
        <f t="shared" si="20"/>
        <v>16.551172505833332</v>
      </c>
      <c r="J27" s="3">
        <f t="shared" si="20"/>
        <v>19.3119230625</v>
      </c>
      <c r="K27" s="3">
        <f t="shared" si="20"/>
        <v>23.643405897499999</v>
      </c>
      <c r="L27" s="3">
        <f t="shared" si="20"/>
        <v>12.307430609166667</v>
      </c>
      <c r="M27" s="3">
        <f t="shared" si="20"/>
        <v>50.363743196000001</v>
      </c>
      <c r="N27" s="3">
        <f t="shared" si="20"/>
        <v>25.376582800000001</v>
      </c>
      <c r="O27" s="3">
        <f t="shared" si="20"/>
        <v>51.790262926250001</v>
      </c>
    </row>
    <row r="28" spans="1:15" ht="15.5" x14ac:dyDescent="0.35">
      <c r="C28" t="s">
        <v>50</v>
      </c>
      <c r="D28" s="4">
        <f>IFERROR(_xlfn.RRI(5,I27,D27),"")</f>
        <v>-0.26077962987106251</v>
      </c>
      <c r="E28" s="4">
        <f>IFERROR(_xlfn.RRI(5,J27,E27),"")</f>
        <v>-0.42430411208591323</v>
      </c>
      <c r="H28" s="4">
        <f t="shared" ref="H28:O28" si="21">IFERROR(_xlfn.RRI(5,M27,H27),"")</f>
        <v>-0.27993684360714732</v>
      </c>
      <c r="I28" s="4">
        <f t="shared" si="21"/>
        <v>-8.1922962683100731E-2</v>
      </c>
      <c r="J28" s="4">
        <f t="shared" si="21"/>
        <v>-0.17905231723540138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-0.69099756690997571</v>
      </c>
      <c r="I29" s="4">
        <f t="shared" si="22"/>
        <v>0.16101694915254244</v>
      </c>
      <c r="J29" s="4">
        <f t="shared" si="22"/>
        <v>0.33333333333333343</v>
      </c>
      <c r="K29" s="4">
        <f t="shared" si="22"/>
        <v>0.28260869565217389</v>
      </c>
      <c r="L29" s="4">
        <f t="shared" si="22"/>
        <v>-47</v>
      </c>
      <c r="M29" s="4">
        <f t="shared" si="22"/>
        <v>-1.0222222222222221</v>
      </c>
      <c r="N29" s="4">
        <f t="shared" si="22"/>
        <v>-3.045454545454545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-0.41096352983065365</v>
      </c>
      <c r="I30" s="4">
        <f t="shared" si="23"/>
        <v>-0.14295575576455713</v>
      </c>
      <c r="J30" s="4">
        <f t="shared" si="23"/>
        <v>-0.18320045994126424</v>
      </c>
      <c r="K30" s="4">
        <f t="shared" si="23"/>
        <v>0.92106757684176677</v>
      </c>
      <c r="L30" s="4">
        <f t="shared" si="23"/>
        <v>-0.75562915247840134</v>
      </c>
      <c r="M30" s="4">
        <f t="shared" si="23"/>
        <v>0.98465426148709034</v>
      </c>
      <c r="N30" s="4">
        <f t="shared" si="23"/>
        <v>-0.5100124740409876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-51.65</v>
      </c>
      <c r="E32" s="3">
        <f>IFERROR(INDEX(E51:E500,MATCH($A$32,$C$51:$C$500,0)),"")</f>
        <v>26.34</v>
      </c>
      <c r="H32" s="3">
        <f>IFERROR(INDEX(D32:G32,COUNT(D32:G32)),"")</f>
        <v>26.34</v>
      </c>
      <c r="I32" s="3">
        <f t="shared" ref="I32:O32" si="24">IFERROR(INDEX(I51:I500,MATCH($C$32,$C$51:$C$500,0)),"")</f>
        <v>28.88</v>
      </c>
      <c r="J32" s="3">
        <f t="shared" si="24"/>
        <v>37.07</v>
      </c>
      <c r="K32" s="3">
        <f t="shared" si="24"/>
        <v>44.13</v>
      </c>
      <c r="L32" s="3">
        <f t="shared" si="24"/>
        <v>49.46</v>
      </c>
      <c r="M32" s="3">
        <f t="shared" si="24"/>
        <v>50.19</v>
      </c>
      <c r="N32" s="3">
        <f t="shared" si="24"/>
        <v>49.92</v>
      </c>
      <c r="O32" s="3">
        <f t="shared" si="24"/>
        <v>28.09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-2.75</v>
      </c>
      <c r="E33" s="3">
        <f>IFERROR(INDEX(E51:E500,MATCH($A$33,$C$51:$C$500,0)),"")</f>
        <v>6.8</v>
      </c>
      <c r="H33" s="3">
        <f>IFERROR(INDEX(D33:G33,COUNT(D33:G33)),"")</f>
        <v>6.8</v>
      </c>
      <c r="I33" s="3">
        <f t="shared" ref="I33:O33" si="25">IFERROR(INDEX(I51:I500,MATCH($C$33,$C$51:$C$500,0)),"")</f>
        <v>1.8</v>
      </c>
      <c r="J33" s="3">
        <f t="shared" si="25"/>
        <v>0.38</v>
      </c>
      <c r="K33" s="3">
        <f t="shared" si="25"/>
        <v>0.36</v>
      </c>
      <c r="L33" s="3">
        <f t="shared" si="25"/>
        <v>1.01</v>
      </c>
      <c r="M33" s="3">
        <f t="shared" si="25"/>
        <v>1.2</v>
      </c>
      <c r="N33" s="3">
        <f t="shared" si="25"/>
        <v>2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-1.82</v>
      </c>
      <c r="E34" s="3">
        <f>IFERROR(INDEX(E51:E500,MATCH($A$34,$C$51:$C$500,0)),"")</f>
        <v>-70.47</v>
      </c>
      <c r="H34" s="3">
        <f>IFERROR(INDEX(D34:G34,COUNT(D34:G34)),"")</f>
        <v>-70.47</v>
      </c>
      <c r="I34" s="3">
        <f t="shared" ref="I34:O34" si="26">IFERROR(INDEX(I51:I500,MATCH($C$34,$C$51:$C$500,0)),"")</f>
        <v>-6.33</v>
      </c>
      <c r="J34" s="3">
        <f t="shared" si="26"/>
        <v>-1.98</v>
      </c>
      <c r="K34" s="3">
        <f t="shared" si="26"/>
        <v>-3.01</v>
      </c>
      <c r="L34" s="3">
        <f t="shared" si="26"/>
        <v>-12.08</v>
      </c>
      <c r="M34" s="3">
        <f t="shared" si="26"/>
        <v>666.67</v>
      </c>
      <c r="N34" s="3">
        <f t="shared" si="26"/>
        <v>-24.69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38.869999999999997</v>
      </c>
      <c r="E35" s="3">
        <f>IFERROR(INDEX(E51:E500,MATCH($A$35,$C$51:$C$500,0)),"")</f>
        <v>146.58000000000001</v>
      </c>
      <c r="H35" s="3">
        <f>IFERROR(INDEX(D35:G35,COUNT(D35:G35)),"")</f>
        <v>146.58000000000001</v>
      </c>
      <c r="I35" s="3">
        <f t="shared" ref="I35:O35" si="27">IFERROR(INDEX(I51:I500,MATCH($C$35,$C$51:$C$500,0)),"")</f>
        <v>3.14</v>
      </c>
      <c r="J35" s="3">
        <f t="shared" si="27"/>
        <v>0.72</v>
      </c>
      <c r="K35" s="3">
        <f t="shared" si="27"/>
        <v>0.68</v>
      </c>
      <c r="L35" s="3">
        <f t="shared" si="27"/>
        <v>4.0599999999999996</v>
      </c>
      <c r="M35" s="3">
        <f t="shared" si="27"/>
        <v>1.19</v>
      </c>
      <c r="N35" s="3">
        <f t="shared" si="27"/>
        <v>3.94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4384091813</v>
      </c>
      <c r="E51" s="5">
        <v>1465454725</v>
      </c>
      <c r="F51" s="5">
        <v>2430326058</v>
      </c>
      <c r="G51" s="5">
        <v>3380400892</v>
      </c>
      <c r="I51" s="5">
        <v>19861407007</v>
      </c>
      <c r="J51" s="5">
        <v>23174307675</v>
      </c>
      <c r="K51" s="5">
        <v>28372087077</v>
      </c>
      <c r="L51" s="5">
        <v>14768916731</v>
      </c>
      <c r="M51" s="5">
        <v>50363743196</v>
      </c>
      <c r="N51" s="5">
        <v>25376582800</v>
      </c>
      <c r="O51" s="5">
        <v>41432210341</v>
      </c>
    </row>
    <row r="52" spans="2:15" ht="15.5" x14ac:dyDescent="0.35">
      <c r="C52" t="s">
        <v>75</v>
      </c>
      <c r="D52" s="5">
        <v>-1949496405</v>
      </c>
      <c r="E52" s="5">
        <v>-814822386</v>
      </c>
      <c r="F52" s="5">
        <v>219736288</v>
      </c>
      <c r="G52" s="5">
        <v>-2192632566</v>
      </c>
      <c r="I52" s="5">
        <v>-10289977534</v>
      </c>
      <c r="J52" s="5">
        <v>-11394487204</v>
      </c>
      <c r="K52" s="5">
        <v>-15480358663</v>
      </c>
      <c r="L52" s="5">
        <v>-11173011942</v>
      </c>
      <c r="M52" s="5">
        <v>-33358131716</v>
      </c>
      <c r="N52" s="5">
        <v>-14321377215</v>
      </c>
      <c r="O52" s="5">
        <v>-23729238987</v>
      </c>
    </row>
    <row r="53" spans="2:15" ht="15.5" x14ac:dyDescent="0.35">
      <c r="C53" t="s">
        <v>76</v>
      </c>
      <c r="D53" s="5">
        <v>2434595408</v>
      </c>
      <c r="E53" s="5">
        <v>650632339</v>
      </c>
      <c r="F53" s="5">
        <v>2650062346</v>
      </c>
      <c r="G53" s="5">
        <v>1187768326</v>
      </c>
      <c r="I53" s="5">
        <v>9571429473</v>
      </c>
      <c r="J53" s="5">
        <v>11779820471</v>
      </c>
      <c r="K53" s="5">
        <v>12891728414</v>
      </c>
      <c r="L53" s="5">
        <v>3595904789</v>
      </c>
      <c r="M53" s="5">
        <v>17005611480</v>
      </c>
      <c r="N53" s="5">
        <v>11055205585</v>
      </c>
      <c r="O53" s="5">
        <v>17702971354</v>
      </c>
    </row>
    <row r="54" spans="2:15" ht="15.5" x14ac:dyDescent="0.35">
      <c r="C54" t="s">
        <v>77</v>
      </c>
      <c r="D54" s="5">
        <v>-92941022330</v>
      </c>
      <c r="E54" s="5">
        <v>-1498394901</v>
      </c>
      <c r="F54" s="5">
        <v>-1098559202</v>
      </c>
      <c r="G54" s="5">
        <v>-1420565269</v>
      </c>
      <c r="I54" s="5">
        <v>-5726617458</v>
      </c>
      <c r="J54" s="5">
        <v>-6257067082</v>
      </c>
      <c r="K54" s="5">
        <v>-8268095396</v>
      </c>
      <c r="L54" s="5">
        <v>2239047338</v>
      </c>
      <c r="M54" s="5">
        <v>-6892921806</v>
      </c>
      <c r="N54" s="5">
        <v>-5828298613</v>
      </c>
      <c r="O54" s="5">
        <v>-6998940541</v>
      </c>
    </row>
    <row r="55" spans="2:15" ht="15.5" x14ac:dyDescent="0.35">
      <c r="C55" t="s">
        <v>79</v>
      </c>
      <c r="D55" s="5">
        <v>-1190111409</v>
      </c>
      <c r="E55" s="5">
        <v>-1455971843</v>
      </c>
      <c r="F55" s="5">
        <v>-604925068</v>
      </c>
      <c r="G55" s="5">
        <v>-1763820967</v>
      </c>
      <c r="I55" s="5">
        <v>-5209898690</v>
      </c>
      <c r="J55" s="5">
        <v>-5663945334</v>
      </c>
      <c r="K55" s="5">
        <v>-8721177471</v>
      </c>
      <c r="L55" s="5">
        <v>-8576789099</v>
      </c>
      <c r="M55" s="5">
        <v>-5757875049</v>
      </c>
      <c r="N55" s="5">
        <v>-5014150432</v>
      </c>
      <c r="O55" s="5">
        <v>-5488965337</v>
      </c>
    </row>
    <row r="56" spans="2:15" ht="15.5" x14ac:dyDescent="0.35">
      <c r="C56" t="s">
        <v>351</v>
      </c>
      <c r="D56" s="5">
        <v>-110174183</v>
      </c>
      <c r="E56" s="5">
        <v>-42423058</v>
      </c>
      <c r="F56" s="5">
        <v>583181</v>
      </c>
      <c r="G56" s="5">
        <v>-125524144</v>
      </c>
      <c r="I56" s="5">
        <v>-493329411</v>
      </c>
      <c r="J56" s="5">
        <v>-604338626</v>
      </c>
      <c r="K56" s="5">
        <v>-676310415</v>
      </c>
      <c r="L56" s="5">
        <v>-572582560</v>
      </c>
      <c r="M56" s="5">
        <v>-1563208775</v>
      </c>
      <c r="N56" s="5">
        <v>-909834984</v>
      </c>
      <c r="O56" s="5">
        <v>-1272966310</v>
      </c>
    </row>
    <row r="57" spans="2:15" ht="15.5" x14ac:dyDescent="0.35">
      <c r="C57" t="s">
        <v>85</v>
      </c>
    </row>
    <row r="58" spans="2:15" ht="15.5" x14ac:dyDescent="0.35">
      <c r="C58" t="s">
        <v>80</v>
      </c>
      <c r="D58" s="5">
        <v>-90506426922</v>
      </c>
      <c r="E58" s="5">
        <v>-847762562</v>
      </c>
      <c r="F58" s="5">
        <v>1551503144</v>
      </c>
      <c r="G58" s="5">
        <v>-232796943</v>
      </c>
      <c r="I58" s="5">
        <v>3844812015</v>
      </c>
      <c r="J58" s="5">
        <v>5522753389</v>
      </c>
      <c r="K58" s="5">
        <v>4623633018</v>
      </c>
      <c r="L58" s="5">
        <v>5834952127</v>
      </c>
      <c r="M58" s="5">
        <v>10112689674</v>
      </c>
      <c r="N58" s="5">
        <v>5226906972</v>
      </c>
      <c r="O58" s="5">
        <v>10704030813</v>
      </c>
    </row>
    <row r="59" spans="2:15" ht="15.5" x14ac:dyDescent="0.35">
      <c r="C59" t="s">
        <v>81</v>
      </c>
      <c r="D59" s="5">
        <v>-3080573439</v>
      </c>
      <c r="E59" s="5">
        <v>-2201307928</v>
      </c>
      <c r="F59" s="5">
        <v>-3207660207</v>
      </c>
      <c r="G59" s="5">
        <v>-3614636081</v>
      </c>
      <c r="I59" s="5">
        <v>-13704293668</v>
      </c>
      <c r="J59" s="5">
        <v>-14016167566</v>
      </c>
      <c r="K59" s="5">
        <v>-10998966440</v>
      </c>
      <c r="L59" s="5">
        <v>-10801028049</v>
      </c>
      <c r="M59" s="5">
        <v>-9957466131</v>
      </c>
      <c r="N59" s="5">
        <v>-9272131874</v>
      </c>
      <c r="O59" s="5">
        <v>-9116213760</v>
      </c>
    </row>
    <row r="60" spans="2:15" ht="15.5" x14ac:dyDescent="0.35">
      <c r="C60" t="s">
        <v>83</v>
      </c>
      <c r="D60" s="5">
        <v>8410699</v>
      </c>
      <c r="E60" s="5">
        <v>935172</v>
      </c>
      <c r="F60" s="5">
        <v>746289</v>
      </c>
      <c r="G60" s="5">
        <v>3409153</v>
      </c>
      <c r="I60" s="5">
        <v>5799697</v>
      </c>
      <c r="J60" s="5">
        <v>4107265</v>
      </c>
      <c r="K60" s="5">
        <v>10641644</v>
      </c>
      <c r="L60" s="5">
        <v>31528537</v>
      </c>
      <c r="M60" s="5">
        <v>20368778</v>
      </c>
      <c r="N60" s="5">
        <v>261565887</v>
      </c>
      <c r="O60" s="5">
        <v>30658106</v>
      </c>
    </row>
    <row r="61" spans="2:15" ht="15.5" x14ac:dyDescent="0.35">
      <c r="C61" t="s">
        <v>27</v>
      </c>
      <c r="D61" s="5">
        <v>-3088984138</v>
      </c>
      <c r="E61" s="5">
        <v>-2202243100</v>
      </c>
      <c r="F61" s="5">
        <v>-3208406496</v>
      </c>
      <c r="G61" s="5">
        <v>-3618045234</v>
      </c>
      <c r="I61" s="5">
        <v>-13710093365</v>
      </c>
      <c r="J61" s="5">
        <v>-14020274831</v>
      </c>
      <c r="K61" s="5">
        <v>-11009608084</v>
      </c>
      <c r="L61" s="5">
        <v>-10832556586</v>
      </c>
      <c r="M61" s="5">
        <v>-9977834909</v>
      </c>
      <c r="N61" s="5">
        <v>-9533697761</v>
      </c>
      <c r="O61" s="5">
        <v>-9146871866</v>
      </c>
    </row>
    <row r="62" spans="2:15" ht="15.5" x14ac:dyDescent="0.35">
      <c r="C62" t="s">
        <v>86</v>
      </c>
      <c r="D62" s="5">
        <v>-3080573439</v>
      </c>
      <c r="E62" s="5">
        <v>-2201307928</v>
      </c>
      <c r="F62" s="5">
        <v>-3207660207</v>
      </c>
      <c r="G62" s="5">
        <v>-3614636081</v>
      </c>
      <c r="I62" s="5">
        <v>-13704293668</v>
      </c>
      <c r="J62" s="5">
        <v>-14016167566</v>
      </c>
      <c r="K62" s="5">
        <v>-10998966440</v>
      </c>
      <c r="L62" s="5">
        <v>-10801028049</v>
      </c>
      <c r="M62" s="5">
        <v>-9957466131</v>
      </c>
      <c r="N62" s="5">
        <v>-9272131874</v>
      </c>
      <c r="O62" s="5">
        <v>-9116213760</v>
      </c>
    </row>
    <row r="63" spans="2:15" ht="15.5" x14ac:dyDescent="0.35">
      <c r="C63" t="s">
        <v>29</v>
      </c>
      <c r="D63" s="5">
        <v>-93587000361</v>
      </c>
      <c r="E63" s="5">
        <v>-3049070490</v>
      </c>
      <c r="F63" s="5">
        <v>-1656157063</v>
      </c>
      <c r="G63" s="5">
        <v>-3847433024</v>
      </c>
      <c r="I63" s="5">
        <v>-9859481653</v>
      </c>
      <c r="J63" s="5">
        <v>-8493414177</v>
      </c>
      <c r="K63" s="5">
        <v>-6375333422</v>
      </c>
      <c r="L63" s="5">
        <v>-4966075922</v>
      </c>
      <c r="M63" s="5">
        <v>155223543</v>
      </c>
      <c r="N63" s="5">
        <v>-4045224902</v>
      </c>
      <c r="O63" s="5">
        <v>1587817053</v>
      </c>
    </row>
    <row r="64" spans="2:15" ht="15.5" x14ac:dyDescent="0.35">
      <c r="C64" t="s">
        <v>28</v>
      </c>
      <c r="M64" s="5">
        <v>-68406250</v>
      </c>
    </row>
    <row r="65" spans="2:15" ht="15.5" x14ac:dyDescent="0.35">
      <c r="C65" t="s">
        <v>87</v>
      </c>
      <c r="D65" s="5">
        <v>-93587000361</v>
      </c>
      <c r="E65" s="5">
        <v>-3049070490</v>
      </c>
      <c r="F65" s="5">
        <v>-1656157063</v>
      </c>
      <c r="G65" s="5">
        <v>-3847433024</v>
      </c>
      <c r="I65" s="5">
        <v>-9859481653</v>
      </c>
      <c r="J65" s="5">
        <v>-8493414177</v>
      </c>
      <c r="K65" s="5">
        <v>-6375333422</v>
      </c>
      <c r="L65" s="5">
        <v>-4966075922</v>
      </c>
      <c r="M65" s="5">
        <v>86817293</v>
      </c>
      <c r="N65" s="5">
        <v>-4045224902</v>
      </c>
      <c r="O65" s="5">
        <v>1587817053</v>
      </c>
    </row>
    <row r="66" spans="2:15" ht="15.5" x14ac:dyDescent="0.35">
      <c r="C66" t="s">
        <v>88</v>
      </c>
      <c r="F66" s="5">
        <v>29712000</v>
      </c>
      <c r="I66" s="5">
        <v>29712000</v>
      </c>
      <c r="J66" s="5">
        <v>28509000</v>
      </c>
      <c r="K66" s="5">
        <v>-27625000</v>
      </c>
      <c r="L66" s="5">
        <v>-53578000</v>
      </c>
      <c r="M66" s="5">
        <v>181719000</v>
      </c>
      <c r="N66" s="5">
        <v>159160000</v>
      </c>
      <c r="O66" s="5">
        <v>-75306000</v>
      </c>
    </row>
    <row r="67" spans="2:15" ht="15.5" x14ac:dyDescent="0.35">
      <c r="C67" t="s">
        <v>352</v>
      </c>
      <c r="F67" s="5">
        <v>29712000</v>
      </c>
      <c r="I67" s="5">
        <v>29712000</v>
      </c>
      <c r="J67" s="5">
        <v>28509000</v>
      </c>
      <c r="K67" s="5">
        <v>-27625000</v>
      </c>
      <c r="L67" s="5">
        <v>-53578000</v>
      </c>
      <c r="M67" s="5">
        <v>181719000</v>
      </c>
      <c r="N67" s="5">
        <v>159160000</v>
      </c>
      <c r="O67" s="5">
        <v>-75306000</v>
      </c>
    </row>
    <row r="68" spans="2:15" ht="15.5" x14ac:dyDescent="0.35">
      <c r="C68" t="s">
        <v>89</v>
      </c>
      <c r="D68" s="5">
        <v>-93587000361</v>
      </c>
      <c r="E68" s="5">
        <v>-3049070490</v>
      </c>
      <c r="F68" s="5">
        <v>-1626445063</v>
      </c>
      <c r="G68" s="5">
        <v>-3847433024</v>
      </c>
      <c r="I68" s="5">
        <v>-9829769653</v>
      </c>
      <c r="J68" s="5">
        <v>-8464905177</v>
      </c>
      <c r="K68" s="5">
        <v>-6402958422</v>
      </c>
      <c r="L68" s="5">
        <v>-5019653922</v>
      </c>
      <c r="M68" s="5">
        <v>268536293</v>
      </c>
      <c r="N68" s="5">
        <v>-3886064902</v>
      </c>
      <c r="O68" s="5">
        <v>1512511053</v>
      </c>
    </row>
    <row r="69" spans="2:15" ht="15.5" x14ac:dyDescent="0.35">
      <c r="C69" t="s">
        <v>90</v>
      </c>
      <c r="D69" s="5">
        <v>-93587000361</v>
      </c>
      <c r="E69" s="5">
        <v>-3049070490</v>
      </c>
      <c r="F69" s="5">
        <v>-1656157063</v>
      </c>
      <c r="G69" s="5">
        <v>-3847433024</v>
      </c>
      <c r="I69" s="5">
        <v>-9859481653</v>
      </c>
      <c r="J69" s="5">
        <v>-8493414177</v>
      </c>
      <c r="K69" s="5">
        <v>-6375333422</v>
      </c>
      <c r="L69" s="5">
        <v>-4966075922</v>
      </c>
      <c r="M69" s="5">
        <v>86817293</v>
      </c>
      <c r="N69" s="5">
        <v>-4045224902</v>
      </c>
      <c r="O69" s="5">
        <v>1587817053</v>
      </c>
    </row>
    <row r="70" spans="2:15" ht="15.5" x14ac:dyDescent="0.35">
      <c r="C70" t="s">
        <v>8</v>
      </c>
      <c r="D70" s="5">
        <v>-93587000361</v>
      </c>
      <c r="E70" s="5">
        <v>-3049070490</v>
      </c>
      <c r="F70" s="5">
        <v>-1626445063</v>
      </c>
      <c r="G70" s="5">
        <v>-3847433024</v>
      </c>
      <c r="I70" s="5">
        <v>-9829769653</v>
      </c>
      <c r="J70" s="5">
        <v>-8464905177</v>
      </c>
      <c r="K70" s="5">
        <v>-6402958422</v>
      </c>
      <c r="L70" s="5">
        <v>-5019653922</v>
      </c>
      <c r="M70" s="5">
        <v>268536293</v>
      </c>
      <c r="N70" s="5">
        <v>-3886064902</v>
      </c>
      <c r="O70" s="5">
        <v>1512511053</v>
      </c>
    </row>
    <row r="71" spans="2:15" ht="15.5" x14ac:dyDescent="0.35">
      <c r="C71" t="s">
        <v>91</v>
      </c>
      <c r="D71" s="5">
        <v>-93587000361</v>
      </c>
      <c r="E71" s="5">
        <v>-3049070490</v>
      </c>
      <c r="F71" s="5">
        <v>-1656157063</v>
      </c>
      <c r="G71" s="5">
        <v>-3847433024</v>
      </c>
      <c r="I71" s="5">
        <v>-9859481653</v>
      </c>
      <c r="J71" s="5">
        <v>-8493414177</v>
      </c>
      <c r="K71" s="5">
        <v>-6375333422</v>
      </c>
      <c r="L71" s="5">
        <v>-4966075922</v>
      </c>
      <c r="M71" s="5">
        <v>86817293</v>
      </c>
      <c r="N71" s="5">
        <v>-4045224902</v>
      </c>
      <c r="O71" s="5">
        <v>1587817053</v>
      </c>
    </row>
    <row r="72" spans="2:15" ht="15.5" x14ac:dyDescent="0.35">
      <c r="C72" t="s">
        <v>92</v>
      </c>
      <c r="D72" s="5">
        <v>-93587000361</v>
      </c>
      <c r="E72" s="5">
        <v>-3049070490</v>
      </c>
      <c r="F72" s="5">
        <v>-1626445063</v>
      </c>
      <c r="G72" s="5">
        <v>-3847433024</v>
      </c>
      <c r="I72" s="5">
        <v>-9829769653</v>
      </c>
      <c r="J72" s="5">
        <v>-8464905177</v>
      </c>
      <c r="K72" s="5">
        <v>-6402958422</v>
      </c>
      <c r="L72" s="5">
        <v>-5019653922</v>
      </c>
      <c r="M72" s="5">
        <v>268536293</v>
      </c>
      <c r="N72" s="5">
        <v>-3886064902</v>
      </c>
      <c r="O72" s="5">
        <v>1512511053</v>
      </c>
    </row>
    <row r="73" spans="2:15" ht="15.5" x14ac:dyDescent="0.35">
      <c r="C73" t="s">
        <v>93</v>
      </c>
      <c r="D73" s="5">
        <v>-93587000361</v>
      </c>
      <c r="E73" s="5">
        <v>-3049070490</v>
      </c>
      <c r="F73" s="5">
        <v>-1626445063</v>
      </c>
      <c r="G73" s="5">
        <v>-3847433024</v>
      </c>
      <c r="I73" s="5">
        <v>-9829769653</v>
      </c>
      <c r="J73" s="5">
        <v>-8464905177</v>
      </c>
      <c r="K73" s="5">
        <v>-6402958422</v>
      </c>
      <c r="L73" s="5">
        <v>-5019653922</v>
      </c>
      <c r="M73" s="5">
        <v>268536293</v>
      </c>
      <c r="N73" s="5">
        <v>-3886064902</v>
      </c>
      <c r="O73" s="5">
        <v>1512511053</v>
      </c>
    </row>
    <row r="75" spans="2:15" ht="15.5" x14ac:dyDescent="0.35">
      <c r="B75" t="s">
        <v>94</v>
      </c>
      <c r="C75" t="s">
        <v>95</v>
      </c>
    </row>
    <row r="76" spans="2:15" ht="15.5" x14ac:dyDescent="0.35">
      <c r="C76" t="s">
        <v>96</v>
      </c>
    </row>
    <row r="77" spans="2:15" ht="15.5" x14ac:dyDescent="0.35">
      <c r="C77" t="s">
        <v>20</v>
      </c>
      <c r="D77" s="5">
        <v>227751341</v>
      </c>
      <c r="E77" s="5">
        <v>1766099895</v>
      </c>
      <c r="F77" s="5">
        <v>197044725</v>
      </c>
      <c r="G77" s="5">
        <v>229322096</v>
      </c>
      <c r="I77" s="5">
        <v>197044725</v>
      </c>
      <c r="J77" s="5">
        <v>669555341</v>
      </c>
      <c r="K77" s="5">
        <v>597695837</v>
      </c>
      <c r="L77" s="5">
        <v>998573206</v>
      </c>
      <c r="M77" s="5">
        <v>3786778817</v>
      </c>
      <c r="N77" s="5">
        <v>931086534</v>
      </c>
      <c r="O77" s="5">
        <v>1698147338</v>
      </c>
    </row>
    <row r="78" spans="2:15" ht="15.5" x14ac:dyDescent="0.35">
      <c r="C78" t="s">
        <v>98</v>
      </c>
      <c r="D78" s="5">
        <v>543913377</v>
      </c>
      <c r="E78" s="5">
        <v>465254441</v>
      </c>
      <c r="F78" s="5">
        <v>1733104759</v>
      </c>
      <c r="G78" s="5">
        <v>1429924941</v>
      </c>
      <c r="I78" s="5">
        <v>1733104759</v>
      </c>
      <c r="J78" s="5">
        <v>1521839341</v>
      </c>
      <c r="K78" s="5">
        <v>4331160108</v>
      </c>
      <c r="L78" s="5">
        <v>2968543657</v>
      </c>
      <c r="M78" s="5">
        <v>656434570</v>
      </c>
      <c r="N78" s="5">
        <v>1253199708</v>
      </c>
      <c r="O78" s="5">
        <v>10151177024</v>
      </c>
    </row>
    <row r="79" spans="2:15" ht="15.5" x14ac:dyDescent="0.35">
      <c r="C79" t="s">
        <v>100</v>
      </c>
      <c r="N79" s="5">
        <v>57796406</v>
      </c>
      <c r="O79" s="5">
        <v>1194077474</v>
      </c>
    </row>
    <row r="80" spans="2:15" ht="15.5" x14ac:dyDescent="0.35">
      <c r="C80" t="s">
        <v>99</v>
      </c>
      <c r="D80" s="5">
        <v>3378317269</v>
      </c>
      <c r="E80" s="5">
        <v>1050715716</v>
      </c>
      <c r="F80" s="5">
        <v>2412513682</v>
      </c>
      <c r="G80" s="5">
        <v>3068352596</v>
      </c>
      <c r="I80" s="5">
        <v>2412513682</v>
      </c>
      <c r="J80" s="5">
        <v>3031096303</v>
      </c>
      <c r="K80" s="5">
        <v>2153015522</v>
      </c>
      <c r="L80" s="5">
        <v>962225467</v>
      </c>
      <c r="M80" s="5">
        <v>908239737</v>
      </c>
    </row>
    <row r="81" spans="3:15" ht="15.5" x14ac:dyDescent="0.35">
      <c r="C81" t="s">
        <v>101</v>
      </c>
      <c r="D81" s="5">
        <v>543913377</v>
      </c>
      <c r="E81" s="5">
        <v>465254441</v>
      </c>
      <c r="F81" s="5">
        <v>1733104759</v>
      </c>
      <c r="G81" s="5">
        <v>1429924941</v>
      </c>
      <c r="I81" s="5">
        <v>1733104759</v>
      </c>
      <c r="J81" s="5">
        <v>1521839341</v>
      </c>
      <c r="K81" s="5">
        <v>4331160108</v>
      </c>
      <c r="L81" s="5">
        <v>2968543657</v>
      </c>
      <c r="M81" s="5">
        <v>656434570</v>
      </c>
      <c r="N81" s="5">
        <v>1253199708</v>
      </c>
      <c r="O81" s="5">
        <v>10151177024</v>
      </c>
    </row>
    <row r="82" spans="3:15" ht="15.5" x14ac:dyDescent="0.35">
      <c r="C82" t="s">
        <v>322</v>
      </c>
      <c r="D82" s="5">
        <v>2291894695</v>
      </c>
      <c r="E82" s="5">
        <v>2321541175</v>
      </c>
      <c r="F82" s="5">
        <v>1040437096</v>
      </c>
      <c r="G82" s="5">
        <v>10656230377</v>
      </c>
      <c r="I82" s="5">
        <v>1040437096</v>
      </c>
      <c r="J82" s="5">
        <v>18185720570</v>
      </c>
      <c r="K82" s="5">
        <v>15065758135</v>
      </c>
      <c r="L82" s="5">
        <v>20012302541</v>
      </c>
      <c r="M82" s="5">
        <v>7105553262</v>
      </c>
      <c r="N82" s="5">
        <v>6300590900</v>
      </c>
      <c r="O82" s="5">
        <v>960583726</v>
      </c>
    </row>
    <row r="83" spans="3:15" ht="15.5" x14ac:dyDescent="0.35">
      <c r="C83" t="s">
        <v>85</v>
      </c>
      <c r="D83" s="5">
        <v>188384000</v>
      </c>
      <c r="E83" s="5">
        <v>188384000</v>
      </c>
      <c r="F83" s="5">
        <v>188384000</v>
      </c>
      <c r="G83" s="5">
        <v>158672000</v>
      </c>
      <c r="I83" s="5">
        <v>188384000</v>
      </c>
      <c r="J83" s="5">
        <v>158672000</v>
      </c>
      <c r="K83" s="5">
        <v>130163000</v>
      </c>
      <c r="L83" s="5">
        <v>157788000</v>
      </c>
      <c r="M83" s="5">
        <v>211366000</v>
      </c>
      <c r="N83" s="5">
        <v>29647000</v>
      </c>
      <c r="O83" s="5">
        <v>-129513000</v>
      </c>
    </row>
    <row r="84" spans="3:15" ht="15.5" x14ac:dyDescent="0.35">
      <c r="C84" t="s">
        <v>103</v>
      </c>
      <c r="D84" s="5">
        <v>3063559413</v>
      </c>
      <c r="E84" s="5">
        <v>4733256170</v>
      </c>
      <c r="F84" s="5">
        <v>2986781289</v>
      </c>
      <c r="G84" s="5">
        <v>12460679078</v>
      </c>
      <c r="I84" s="5">
        <v>2986781289</v>
      </c>
      <c r="J84" s="5">
        <v>20589712840</v>
      </c>
      <c r="K84" s="5">
        <v>20264922443</v>
      </c>
      <c r="L84" s="5">
        <v>26662825457</v>
      </c>
      <c r="M84" s="5">
        <v>11829459723</v>
      </c>
      <c r="N84" s="5">
        <v>13318572921</v>
      </c>
      <c r="O84" s="5">
        <v>20671486888</v>
      </c>
    </row>
    <row r="85" spans="3:15" ht="15.5" x14ac:dyDescent="0.35">
      <c r="C85" t="s">
        <v>104</v>
      </c>
    </row>
    <row r="86" spans="3:15" ht="15.5" x14ac:dyDescent="0.35">
      <c r="C86" t="s">
        <v>353</v>
      </c>
      <c r="D86" s="5">
        <v>77555650000</v>
      </c>
      <c r="E86" s="5">
        <v>169196386738</v>
      </c>
      <c r="F86" s="5">
        <v>169196386738</v>
      </c>
      <c r="G86" s="5">
        <v>169196386738</v>
      </c>
      <c r="I86" s="5">
        <v>169196386738</v>
      </c>
      <c r="J86" s="5">
        <v>169196386738</v>
      </c>
      <c r="K86" s="5">
        <v>169196386738</v>
      </c>
      <c r="L86" s="5">
        <v>167207609806</v>
      </c>
      <c r="M86" s="5">
        <v>155404947377</v>
      </c>
      <c r="N86" s="5">
        <v>147402151680</v>
      </c>
      <c r="O86" s="5">
        <v>107263749419</v>
      </c>
    </row>
    <row r="87" spans="3:15" ht="15.5" x14ac:dyDescent="0.35">
      <c r="C87" t="s">
        <v>105</v>
      </c>
      <c r="D87" s="5">
        <v>2130860009</v>
      </c>
      <c r="E87" s="5">
        <v>2399937418</v>
      </c>
      <c r="F87" s="5">
        <v>2669228785</v>
      </c>
      <c r="G87" s="5">
        <v>2891688050</v>
      </c>
      <c r="I87" s="5">
        <v>2669228785</v>
      </c>
      <c r="J87" s="5">
        <v>3464226666</v>
      </c>
      <c r="K87" s="5">
        <v>4568628255</v>
      </c>
      <c r="L87" s="5">
        <v>5353191285</v>
      </c>
      <c r="M87" s="5">
        <v>7333482912</v>
      </c>
      <c r="N87" s="5">
        <v>6842347632</v>
      </c>
      <c r="O87" s="5">
        <v>9085142211</v>
      </c>
    </row>
    <row r="88" spans="3:15" ht="15.5" x14ac:dyDescent="0.35">
      <c r="C88" t="s">
        <v>109</v>
      </c>
      <c r="D88" s="5">
        <v>79686510009</v>
      </c>
      <c r="E88" s="5">
        <v>171596324156</v>
      </c>
      <c r="F88" s="5">
        <v>171865615523</v>
      </c>
      <c r="G88" s="5">
        <v>172088074788</v>
      </c>
      <c r="I88" s="5">
        <v>171865615523</v>
      </c>
      <c r="J88" s="5">
        <v>172660613404</v>
      </c>
      <c r="K88" s="5">
        <v>173765014993</v>
      </c>
      <c r="L88" s="5">
        <v>172560801091</v>
      </c>
      <c r="M88" s="5">
        <v>162738430289</v>
      </c>
      <c r="N88" s="5">
        <v>155384724312</v>
      </c>
      <c r="O88" s="5">
        <v>116348891630</v>
      </c>
    </row>
    <row r="89" spans="3:15" ht="15.5" x14ac:dyDescent="0.35">
      <c r="C89" t="s">
        <v>110</v>
      </c>
      <c r="D89" s="5">
        <v>82750069422</v>
      </c>
      <c r="E89" s="5">
        <v>176329580326</v>
      </c>
      <c r="F89" s="5">
        <v>174852396812</v>
      </c>
      <c r="G89" s="5">
        <v>184548753866</v>
      </c>
      <c r="I89" s="5">
        <v>174852396812</v>
      </c>
      <c r="J89" s="5">
        <v>193250326244</v>
      </c>
      <c r="K89" s="5">
        <v>194029937436</v>
      </c>
      <c r="L89" s="5">
        <v>199223626548</v>
      </c>
      <c r="M89" s="5">
        <v>174567890012</v>
      </c>
      <c r="N89" s="5">
        <v>168703297233</v>
      </c>
      <c r="O89" s="5">
        <v>137020378518</v>
      </c>
    </row>
    <row r="90" spans="3:15" ht="15.5" x14ac:dyDescent="0.35">
      <c r="C90" t="s">
        <v>111</v>
      </c>
    </row>
    <row r="91" spans="3:15" ht="15.5" x14ac:dyDescent="0.35">
      <c r="C91" t="s">
        <v>112</v>
      </c>
    </row>
    <row r="92" spans="3:15" ht="15.5" x14ac:dyDescent="0.35">
      <c r="C92" t="s">
        <v>113</v>
      </c>
      <c r="D92" s="5">
        <v>4285203131</v>
      </c>
      <c r="E92" s="5">
        <v>58154489481</v>
      </c>
      <c r="F92" s="5">
        <v>53349019062</v>
      </c>
      <c r="G92" s="5">
        <v>60622237591</v>
      </c>
      <c r="I92" s="5">
        <v>53349019062</v>
      </c>
      <c r="J92" s="5">
        <v>67897718498</v>
      </c>
      <c r="K92" s="5">
        <v>53008821351</v>
      </c>
      <c r="L92" s="5">
        <v>62132994420</v>
      </c>
      <c r="M92" s="5">
        <v>73186923487</v>
      </c>
      <c r="N92" s="5">
        <v>69689655173</v>
      </c>
      <c r="O92" s="5">
        <v>59529217508</v>
      </c>
    </row>
    <row r="93" spans="3:15" ht="15.5" x14ac:dyDescent="0.35">
      <c r="C93" t="s">
        <v>116</v>
      </c>
      <c r="E93" s="5">
        <v>19314621512</v>
      </c>
      <c r="F93" s="5">
        <v>35572530670</v>
      </c>
      <c r="G93" s="5">
        <v>35571531712</v>
      </c>
      <c r="I93" s="5">
        <v>35572530670</v>
      </c>
      <c r="J93" s="5">
        <v>35571531712</v>
      </c>
      <c r="K93" s="5">
        <v>35571531712</v>
      </c>
      <c r="L93" s="5">
        <v>30658437449</v>
      </c>
      <c r="M93" s="5">
        <v>60658653500</v>
      </c>
      <c r="N93" s="5">
        <v>64114272770</v>
      </c>
      <c r="O93" s="5">
        <v>53070894454</v>
      </c>
    </row>
    <row r="94" spans="3:15" ht="15.5" x14ac:dyDescent="0.35">
      <c r="C94" t="s">
        <v>114</v>
      </c>
    </row>
    <row r="95" spans="3:15" ht="15.5" x14ac:dyDescent="0.35">
      <c r="C95" t="s">
        <v>115</v>
      </c>
      <c r="D95" s="5">
        <v>3378317269</v>
      </c>
      <c r="E95" s="5">
        <v>1050715716</v>
      </c>
      <c r="F95" s="5">
        <v>2412513682</v>
      </c>
      <c r="G95" s="5">
        <v>3068352596</v>
      </c>
      <c r="I95" s="5">
        <v>2412513682</v>
      </c>
      <c r="J95" s="5">
        <v>3031096303</v>
      </c>
      <c r="K95" s="5">
        <v>2153015522</v>
      </c>
      <c r="L95" s="5">
        <v>962225467</v>
      </c>
      <c r="M95" s="5">
        <v>908239737</v>
      </c>
    </row>
    <row r="96" spans="3:15" ht="15.5" x14ac:dyDescent="0.35">
      <c r="C96" t="s">
        <v>119</v>
      </c>
      <c r="D96" s="5">
        <v>11096390</v>
      </c>
      <c r="E96" s="5">
        <v>51631500</v>
      </c>
      <c r="F96" s="5">
        <v>27788430</v>
      </c>
      <c r="G96" s="5">
        <v>160927770</v>
      </c>
      <c r="I96" s="5">
        <v>27788430</v>
      </c>
      <c r="J96" s="5">
        <v>10290761</v>
      </c>
      <c r="K96" s="5">
        <v>582928197</v>
      </c>
      <c r="L96" s="5">
        <v>319391491</v>
      </c>
      <c r="M96" s="5">
        <v>628979641</v>
      </c>
      <c r="N96" s="5">
        <v>277820858</v>
      </c>
      <c r="O96" s="5">
        <v>581458766</v>
      </c>
    </row>
    <row r="97" spans="3:15" ht="15.5" x14ac:dyDescent="0.35">
      <c r="C97" t="s">
        <v>325</v>
      </c>
      <c r="E97" s="5">
        <v>22641521873</v>
      </c>
      <c r="J97" s="5">
        <v>63469801</v>
      </c>
      <c r="M97" s="5">
        <v>2245000000</v>
      </c>
    </row>
    <row r="98" spans="3:15" ht="15.5" x14ac:dyDescent="0.35">
      <c r="C98" t="s">
        <v>288</v>
      </c>
      <c r="D98" s="5">
        <v>895789472</v>
      </c>
      <c r="E98" s="5">
        <v>179448163</v>
      </c>
      <c r="F98" s="5">
        <v>163163149</v>
      </c>
      <c r="G98" s="5">
        <v>166595792</v>
      </c>
      <c r="I98" s="5">
        <v>163163149</v>
      </c>
      <c r="J98" s="5">
        <v>22659001</v>
      </c>
      <c r="K98" s="5">
        <v>60116124</v>
      </c>
      <c r="L98" s="5">
        <v>106749624</v>
      </c>
      <c r="M98" s="5">
        <v>191736138</v>
      </c>
      <c r="N98" s="5">
        <v>247124535</v>
      </c>
      <c r="O98" s="5">
        <v>751557580</v>
      </c>
    </row>
    <row r="99" spans="3:15" ht="15.5" x14ac:dyDescent="0.35">
      <c r="C99" t="s">
        <v>289</v>
      </c>
    </row>
    <row r="100" spans="3:15" ht="15.5" x14ac:dyDescent="0.35">
      <c r="C100" t="s">
        <v>290</v>
      </c>
      <c r="E100" s="5">
        <v>86126947127</v>
      </c>
      <c r="F100" s="5">
        <v>86406163542</v>
      </c>
      <c r="G100" s="5">
        <v>87236241004</v>
      </c>
      <c r="I100" s="5">
        <v>86406163542</v>
      </c>
      <c r="J100" s="5">
        <v>80459007885</v>
      </c>
      <c r="K100" s="5">
        <v>87592558269</v>
      </c>
      <c r="L100" s="5">
        <v>77038730890</v>
      </c>
      <c r="M100" s="5">
        <v>50932657459</v>
      </c>
      <c r="N100" s="5">
        <v>48644534738</v>
      </c>
      <c r="O100" s="5">
        <v>53744504968</v>
      </c>
    </row>
    <row r="101" spans="3:15" ht="15.5" x14ac:dyDescent="0.35">
      <c r="C101" t="s">
        <v>292</v>
      </c>
      <c r="K101" s="5">
        <v>101539778</v>
      </c>
      <c r="L101" s="5">
        <v>407697778</v>
      </c>
      <c r="M101" s="5">
        <v>8970684</v>
      </c>
      <c r="N101" s="5">
        <v>69725233</v>
      </c>
      <c r="O101" s="5">
        <v>805864255</v>
      </c>
    </row>
    <row r="102" spans="3:15" ht="15.5" x14ac:dyDescent="0.35">
      <c r="C102" t="s">
        <v>293</v>
      </c>
      <c r="E102" s="5">
        <v>14916550717</v>
      </c>
      <c r="F102" s="5">
        <v>15173023131</v>
      </c>
      <c r="G102" s="5">
        <v>14916550717</v>
      </c>
      <c r="I102" s="5">
        <v>15173023131</v>
      </c>
      <c r="J102" s="5">
        <v>15016176495</v>
      </c>
      <c r="K102" s="5">
        <v>13973216717</v>
      </c>
      <c r="L102" s="5">
        <v>20170072568</v>
      </c>
      <c r="M102" s="5">
        <v>8120981138</v>
      </c>
      <c r="N102" s="5">
        <v>4874687010</v>
      </c>
      <c r="O102" s="5">
        <v>5125306708</v>
      </c>
    </row>
    <row r="103" spans="3:15" ht="15.5" x14ac:dyDescent="0.35">
      <c r="C103" t="s">
        <v>121</v>
      </c>
      <c r="D103" s="5">
        <v>140441292934</v>
      </c>
      <c r="E103" s="5">
        <v>86564517127</v>
      </c>
      <c r="F103" s="5">
        <v>86843733542</v>
      </c>
      <c r="G103" s="5">
        <v>87640427004</v>
      </c>
      <c r="I103" s="5">
        <v>86843733542</v>
      </c>
      <c r="J103" s="5">
        <v>80863193885</v>
      </c>
      <c r="K103" s="5">
        <v>88066797047</v>
      </c>
      <c r="L103" s="5">
        <v>77733354668</v>
      </c>
      <c r="M103" s="5">
        <v>51194740143</v>
      </c>
      <c r="N103" s="5">
        <v>49095951971</v>
      </c>
      <c r="O103" s="5">
        <v>55016514223</v>
      </c>
    </row>
    <row r="104" spans="3:15" ht="15.5" x14ac:dyDescent="0.35">
      <c r="C104" t="s">
        <v>122</v>
      </c>
      <c r="D104" s="5">
        <v>140441292934</v>
      </c>
      <c r="E104" s="5">
        <v>86564517127</v>
      </c>
      <c r="F104" s="5">
        <v>86843733542</v>
      </c>
      <c r="G104" s="5">
        <v>87640427004</v>
      </c>
      <c r="I104" s="5">
        <v>86843733542</v>
      </c>
      <c r="J104" s="5">
        <v>80863193885</v>
      </c>
      <c r="K104" s="5">
        <v>88066797047</v>
      </c>
      <c r="L104" s="5">
        <v>77733354668</v>
      </c>
      <c r="M104" s="5">
        <v>51194740143</v>
      </c>
      <c r="N104" s="5">
        <v>49095951971</v>
      </c>
      <c r="O104" s="5">
        <v>55016514223</v>
      </c>
    </row>
    <row r="105" spans="3:15" ht="15.5" x14ac:dyDescent="0.35">
      <c r="C105" t="s">
        <v>294</v>
      </c>
    </row>
    <row r="106" spans="3:15" ht="15.5" x14ac:dyDescent="0.35">
      <c r="C106" t="s">
        <v>295</v>
      </c>
      <c r="E106" s="5">
        <v>86126947127</v>
      </c>
      <c r="F106" s="5">
        <v>86406163542</v>
      </c>
      <c r="G106" s="5">
        <v>87236241004</v>
      </c>
      <c r="I106" s="5">
        <v>86406163542</v>
      </c>
      <c r="J106" s="5">
        <v>80459007885</v>
      </c>
      <c r="K106" s="5">
        <v>87694098047</v>
      </c>
      <c r="L106" s="5">
        <v>77446428668</v>
      </c>
      <c r="M106" s="5">
        <v>50941628143</v>
      </c>
      <c r="N106" s="5">
        <v>48714259971</v>
      </c>
      <c r="O106" s="5">
        <v>54550369223</v>
      </c>
    </row>
    <row r="107" spans="3:15" ht="15.5" x14ac:dyDescent="0.35">
      <c r="C107" t="s">
        <v>354</v>
      </c>
      <c r="D107" s="5">
        <v>140003722934</v>
      </c>
    </row>
    <row r="108" spans="3:15" ht="15.5" x14ac:dyDescent="0.35">
      <c r="C108" t="s">
        <v>123</v>
      </c>
      <c r="D108" s="5">
        <v>144726496065</v>
      </c>
      <c r="E108" s="5">
        <v>144719006608</v>
      </c>
      <c r="F108" s="5">
        <v>140192752604</v>
      </c>
      <c r="G108" s="5">
        <v>148262664595</v>
      </c>
      <c r="I108" s="5">
        <v>140192752604</v>
      </c>
      <c r="J108" s="5">
        <v>148760912383</v>
      </c>
      <c r="K108" s="5">
        <v>141075618398</v>
      </c>
      <c r="L108" s="5">
        <v>139866349088</v>
      </c>
      <c r="M108" s="5">
        <v>124381663630</v>
      </c>
      <c r="N108" s="5">
        <v>118785607144</v>
      </c>
      <c r="O108" s="5">
        <v>114545731731</v>
      </c>
    </row>
    <row r="109" spans="3:15" ht="15.5" x14ac:dyDescent="0.35">
      <c r="C109" t="s">
        <v>124</v>
      </c>
    </row>
    <row r="110" spans="3:15" ht="15.5" x14ac:dyDescent="0.35">
      <c r="C110" t="s">
        <v>125</v>
      </c>
      <c r="D110" s="5">
        <v>30000017400</v>
      </c>
      <c r="E110" s="5">
        <v>30000017400</v>
      </c>
      <c r="F110" s="5">
        <v>30000017400</v>
      </c>
      <c r="G110" s="5">
        <v>30000017400</v>
      </c>
      <c r="I110" s="5">
        <v>30000017400</v>
      </c>
      <c r="J110" s="5">
        <v>30000017400</v>
      </c>
      <c r="K110" s="5">
        <v>30000017400</v>
      </c>
      <c r="L110" s="5">
        <v>30000000325</v>
      </c>
      <c r="M110" s="5">
        <v>25000000125</v>
      </c>
      <c r="N110" s="5">
        <v>25000000125</v>
      </c>
      <c r="O110" s="5">
        <v>20000000000</v>
      </c>
    </row>
    <row r="111" spans="3:15" ht="15.5" x14ac:dyDescent="0.35">
      <c r="C111" t="s">
        <v>126</v>
      </c>
      <c r="D111" s="5">
        <v>35519795804</v>
      </c>
      <c r="E111" s="5">
        <v>35519795804</v>
      </c>
      <c r="F111" s="5">
        <v>35519795804</v>
      </c>
      <c r="G111" s="5">
        <v>35519795804</v>
      </c>
      <c r="I111" s="5">
        <v>35519795804</v>
      </c>
      <c r="J111" s="5">
        <v>35519795804</v>
      </c>
      <c r="K111" s="5">
        <v>35519795804</v>
      </c>
      <c r="L111" s="5">
        <v>35519812879</v>
      </c>
      <c r="M111" s="5">
        <v>26329108079</v>
      </c>
      <c r="N111" s="5">
        <v>26329108079</v>
      </c>
    </row>
    <row r="112" spans="3:15" ht="15.5" x14ac:dyDescent="0.35">
      <c r="C112" t="s">
        <v>127</v>
      </c>
      <c r="D112" s="5">
        <v>-127684623847</v>
      </c>
      <c r="E112" s="5">
        <v>-34097623486</v>
      </c>
      <c r="F112" s="5">
        <v>-31048552996</v>
      </c>
      <c r="G112" s="5">
        <v>-29392395933</v>
      </c>
      <c r="I112" s="5">
        <v>-31048552996</v>
      </c>
      <c r="J112" s="5">
        <v>-21189071343</v>
      </c>
      <c r="K112" s="5">
        <v>-12695657166</v>
      </c>
      <c r="L112" s="5">
        <v>-6320323744</v>
      </c>
      <c r="M112" s="5">
        <v>-1354247822</v>
      </c>
      <c r="N112" s="5">
        <v>-1441065115</v>
      </c>
      <c r="O112" s="5">
        <v>2604159787</v>
      </c>
    </row>
    <row r="113" spans="2:15" ht="15.5" x14ac:dyDescent="0.35">
      <c r="C113" t="s">
        <v>128</v>
      </c>
    </row>
    <row r="114" spans="2:15" ht="15.5" x14ac:dyDescent="0.35">
      <c r="C114" t="s">
        <v>129</v>
      </c>
      <c r="D114" s="5">
        <v>-127684623847</v>
      </c>
      <c r="E114" s="5">
        <v>-34097623486</v>
      </c>
      <c r="F114" s="5">
        <v>-31048552996</v>
      </c>
      <c r="G114" s="5">
        <v>-29392395933</v>
      </c>
      <c r="I114" s="5">
        <v>-31048552996</v>
      </c>
      <c r="J114" s="5">
        <v>-21189071343</v>
      </c>
      <c r="K114" s="5">
        <v>-12695657166</v>
      </c>
      <c r="L114" s="5">
        <v>-6320323744</v>
      </c>
      <c r="M114" s="5">
        <v>-1354247822</v>
      </c>
      <c r="N114" s="5">
        <v>-1441065115</v>
      </c>
      <c r="O114" s="5">
        <v>2604159787</v>
      </c>
    </row>
    <row r="115" spans="2:15" ht="15.5" x14ac:dyDescent="0.35">
      <c r="C115" t="s">
        <v>130</v>
      </c>
      <c r="D115" s="5">
        <v>-127684623847</v>
      </c>
      <c r="E115" s="5">
        <v>-34097623486</v>
      </c>
      <c r="F115" s="5">
        <v>-31048552996</v>
      </c>
      <c r="G115" s="5">
        <v>-29392395933</v>
      </c>
      <c r="I115" s="5">
        <v>-31048552996</v>
      </c>
      <c r="J115" s="5">
        <v>-21189071343</v>
      </c>
      <c r="K115" s="5">
        <v>-12695657166</v>
      </c>
      <c r="L115" s="5">
        <v>-6320323744</v>
      </c>
      <c r="M115" s="5">
        <v>-1354247822</v>
      </c>
      <c r="N115" s="5">
        <v>-1441065115</v>
      </c>
      <c r="O115" s="5">
        <v>2604159787</v>
      </c>
    </row>
    <row r="116" spans="2:15" ht="15.5" x14ac:dyDescent="0.35">
      <c r="C116" t="s">
        <v>355</v>
      </c>
    </row>
    <row r="117" spans="2:15" ht="15.5" x14ac:dyDescent="0.35">
      <c r="C117" t="s">
        <v>131</v>
      </c>
    </row>
    <row r="118" spans="2:15" ht="15.5" x14ac:dyDescent="0.35">
      <c r="C118" t="s">
        <v>10</v>
      </c>
      <c r="D118" s="5">
        <v>-61976426643</v>
      </c>
      <c r="E118" s="5">
        <v>31610573718</v>
      </c>
      <c r="F118" s="5">
        <v>34659644208</v>
      </c>
      <c r="G118" s="5">
        <v>36286089271</v>
      </c>
      <c r="I118" s="5">
        <v>34659644208</v>
      </c>
      <c r="J118" s="5">
        <v>44489413861</v>
      </c>
      <c r="K118" s="5">
        <v>52954319038</v>
      </c>
      <c r="L118" s="5">
        <v>59357277460</v>
      </c>
      <c r="M118" s="5">
        <v>50186226382</v>
      </c>
      <c r="N118" s="5">
        <v>49917690089</v>
      </c>
      <c r="O118" s="5">
        <v>22474646787</v>
      </c>
    </row>
    <row r="119" spans="2:15" ht="15.5" x14ac:dyDescent="0.35">
      <c r="C119" t="s">
        <v>132</v>
      </c>
      <c r="D119" s="5">
        <v>82750069422</v>
      </c>
      <c r="E119" s="5">
        <v>176329580326</v>
      </c>
      <c r="F119" s="5">
        <v>174852396812</v>
      </c>
      <c r="G119" s="5">
        <v>184548753866</v>
      </c>
      <c r="I119" s="5">
        <v>174852396812</v>
      </c>
      <c r="J119" s="5">
        <v>193250326244</v>
      </c>
      <c r="K119" s="5">
        <v>194029937436</v>
      </c>
      <c r="L119" s="5">
        <v>199223626548</v>
      </c>
      <c r="M119" s="5">
        <v>174567890012</v>
      </c>
      <c r="N119" s="5">
        <v>168703297233</v>
      </c>
      <c r="O119" s="5">
        <v>137020378518</v>
      </c>
    </row>
    <row r="120" spans="2:15" ht="15.5" x14ac:dyDescent="0.35">
      <c r="C120" t="s">
        <v>133</v>
      </c>
      <c r="D120" s="5">
        <v>1200000696</v>
      </c>
      <c r="E120" s="5">
        <v>1200000696</v>
      </c>
      <c r="F120" s="5">
        <v>1200000696</v>
      </c>
      <c r="G120" s="5">
        <v>1200000696</v>
      </c>
      <c r="I120" s="5">
        <v>1200000696</v>
      </c>
      <c r="J120" s="5">
        <v>1200000696</v>
      </c>
      <c r="K120" s="5">
        <v>1200000696</v>
      </c>
      <c r="L120" s="5">
        <v>1200000013</v>
      </c>
      <c r="M120" s="5">
        <v>1000000005</v>
      </c>
      <c r="N120" s="5">
        <v>1000000000</v>
      </c>
      <c r="O120" s="5">
        <v>800000000</v>
      </c>
    </row>
    <row r="122" spans="2:15" ht="15.5" x14ac:dyDescent="0.35">
      <c r="B122" t="s">
        <v>134</v>
      </c>
      <c r="C122" t="s">
        <v>135</v>
      </c>
      <c r="D122" s="5">
        <v>1457569740</v>
      </c>
      <c r="E122" s="5">
        <v>-4278868715</v>
      </c>
      <c r="F122" s="5">
        <v>606708900</v>
      </c>
      <c r="G122" s="5">
        <v>-10138592946</v>
      </c>
      <c r="I122" s="5">
        <v>-6062778088</v>
      </c>
      <c r="J122" s="5">
        <v>6352154897</v>
      </c>
      <c r="K122" s="5">
        <v>-9134908585</v>
      </c>
      <c r="L122" s="5">
        <v>-20052928160</v>
      </c>
      <c r="M122" s="5">
        <v>1286477099</v>
      </c>
      <c r="N122" s="5">
        <v>-1847264499</v>
      </c>
      <c r="O122" s="5">
        <v>9630810983</v>
      </c>
    </row>
    <row r="123" spans="2:15" ht="15.5" x14ac:dyDescent="0.35">
      <c r="C123" t="s">
        <v>296</v>
      </c>
      <c r="D123" s="5">
        <v>4305432877</v>
      </c>
      <c r="E123" s="5">
        <v>2733305043</v>
      </c>
      <c r="F123" s="5">
        <v>-4611132762</v>
      </c>
      <c r="G123" s="5">
        <v>-46661921</v>
      </c>
      <c r="I123" s="5">
        <v>5467647164</v>
      </c>
      <c r="J123" s="5">
        <v>39498109788</v>
      </c>
      <c r="K123" s="5">
        <v>17761365884</v>
      </c>
      <c r="L123" s="5">
        <v>21939592132</v>
      </c>
      <c r="M123" s="5">
        <v>51218091667</v>
      </c>
      <c r="N123" s="5">
        <v>33314029048</v>
      </c>
      <c r="O123" s="5">
        <v>43489803981</v>
      </c>
    </row>
    <row r="124" spans="2:15" ht="15.5" x14ac:dyDescent="0.35">
      <c r="C124" t="s">
        <v>138</v>
      </c>
      <c r="D124" s="5">
        <v>-321944309</v>
      </c>
      <c r="E124" s="5">
        <v>-3171024708</v>
      </c>
      <c r="F124" s="5">
        <v>16887519606</v>
      </c>
      <c r="G124" s="5">
        <v>-4982087690</v>
      </c>
      <c r="I124" s="5">
        <v>3572395313</v>
      </c>
      <c r="J124" s="5">
        <v>-16116505005</v>
      </c>
      <c r="K124" s="5">
        <v>-10482012216</v>
      </c>
      <c r="L124" s="5">
        <v>-25993829888</v>
      </c>
      <c r="M124" s="5">
        <v>-34460328561</v>
      </c>
      <c r="N124" s="5">
        <v>-21214581750</v>
      </c>
      <c r="O124" s="5">
        <v>-21336961390</v>
      </c>
    </row>
    <row r="125" spans="2:15" ht="15.5" x14ac:dyDescent="0.35">
      <c r="C125" t="s">
        <v>330</v>
      </c>
      <c r="D125" s="5">
        <v>-689072129</v>
      </c>
      <c r="E125" s="5">
        <v>-282929985</v>
      </c>
      <c r="F125" s="5">
        <v>-480238882</v>
      </c>
      <c r="I125" s="5">
        <v>-2033275160</v>
      </c>
      <c r="J125" s="5">
        <v>-2378717774</v>
      </c>
      <c r="K125" s="5">
        <v>-3131158310</v>
      </c>
      <c r="L125" s="5">
        <v>-2743383913</v>
      </c>
      <c r="M125" s="5">
        <v>-2344109330</v>
      </c>
      <c r="N125" s="5">
        <v>-2099998999</v>
      </c>
      <c r="O125" s="5">
        <v>-1576426790</v>
      </c>
    </row>
    <row r="126" spans="2:15" ht="15.5" x14ac:dyDescent="0.35">
      <c r="C126" t="s">
        <v>137</v>
      </c>
      <c r="D126" s="5">
        <v>9345871</v>
      </c>
      <c r="F126" s="5">
        <v>746289</v>
      </c>
      <c r="G126" s="5">
        <v>3409153</v>
      </c>
      <c r="I126" s="5">
        <v>5799697</v>
      </c>
      <c r="J126" s="5">
        <v>4107265</v>
      </c>
      <c r="K126" s="5">
        <v>10641644</v>
      </c>
      <c r="L126" s="5">
        <v>31528537</v>
      </c>
      <c r="M126" s="5">
        <v>20368778</v>
      </c>
      <c r="N126" s="5">
        <v>261565887</v>
      </c>
      <c r="O126" s="5">
        <v>30658106</v>
      </c>
    </row>
    <row r="127" spans="2:15" ht="15.5" x14ac:dyDescent="0.35">
      <c r="C127" t="s">
        <v>141</v>
      </c>
      <c r="D127" s="5">
        <v>-3032879254</v>
      </c>
      <c r="E127" s="5">
        <v>-2202243100</v>
      </c>
      <c r="F127" s="5">
        <v>-2221675646</v>
      </c>
      <c r="G127" s="5">
        <v>-3618045234</v>
      </c>
      <c r="I127" s="5">
        <v>-12723362515</v>
      </c>
      <c r="J127" s="5">
        <v>-13341841681</v>
      </c>
      <c r="K127" s="5">
        <v>-13110778860</v>
      </c>
      <c r="L127" s="5">
        <v>-12560438392</v>
      </c>
      <c r="M127" s="5">
        <v>-11892903118</v>
      </c>
      <c r="N127" s="5">
        <v>-9133249316</v>
      </c>
      <c r="O127" s="5">
        <v>-8364134879</v>
      </c>
    </row>
    <row r="128" spans="2:15" ht="15.5" x14ac:dyDescent="0.35">
      <c r="C128" t="s">
        <v>356</v>
      </c>
      <c r="D128" s="5">
        <v>-126866223</v>
      </c>
      <c r="E128" s="5">
        <v>-42423058</v>
      </c>
      <c r="F128" s="5">
        <v>85197806</v>
      </c>
      <c r="G128" s="5">
        <v>-127820666</v>
      </c>
      <c r="I128" s="5">
        <v>-328593230</v>
      </c>
      <c r="J128" s="5">
        <v>-1324214574</v>
      </c>
      <c r="K128" s="5">
        <v>-412773709</v>
      </c>
      <c r="L128" s="5">
        <v>-882170710</v>
      </c>
      <c r="M128" s="5">
        <v>-1682804355</v>
      </c>
      <c r="N128" s="5">
        <v>-3070716172</v>
      </c>
      <c r="O128" s="5">
        <v>-2375119151</v>
      </c>
    </row>
    <row r="129" spans="3:15" ht="15.5" x14ac:dyDescent="0.35">
      <c r="C129" t="s">
        <v>357</v>
      </c>
      <c r="D129" s="5">
        <v>1313552907</v>
      </c>
      <c r="E129" s="5">
        <v>-1313552907</v>
      </c>
      <c r="F129" s="5">
        <v>-9053707511</v>
      </c>
      <c r="G129" s="5">
        <v>-1367386588</v>
      </c>
      <c r="I129" s="5">
        <v>-23389357</v>
      </c>
      <c r="J129" s="5">
        <v>11216878</v>
      </c>
      <c r="K129" s="5">
        <v>229806982</v>
      </c>
      <c r="L129" s="5">
        <v>155774074</v>
      </c>
      <c r="M129" s="5">
        <v>428162018</v>
      </c>
      <c r="N129" s="5">
        <v>95686803</v>
      </c>
      <c r="O129" s="5">
        <v>-237008894</v>
      </c>
    </row>
    <row r="130" spans="3:15" ht="15.5" x14ac:dyDescent="0.35">
      <c r="C130" t="s">
        <v>144</v>
      </c>
      <c r="D130" s="5">
        <v>-2995918294</v>
      </c>
      <c r="E130" s="5">
        <v>5847923885</v>
      </c>
      <c r="F130" s="5">
        <v>-572606090</v>
      </c>
      <c r="G130" s="5">
        <v>10424614409</v>
      </c>
      <c r="I130" s="5">
        <v>6041531450</v>
      </c>
      <c r="J130" s="5">
        <v>-6128660583</v>
      </c>
      <c r="K130" s="5">
        <v>10864526312</v>
      </c>
      <c r="L130" s="5">
        <v>18247535201</v>
      </c>
      <c r="M130" s="5">
        <v>5372685742</v>
      </c>
      <c r="N130" s="5">
        <v>41535598744</v>
      </c>
      <c r="O130" s="5">
        <v>31408290804</v>
      </c>
    </row>
    <row r="131" spans="3:15" ht="15.5" x14ac:dyDescent="0.35">
      <c r="C131" t="s">
        <v>145</v>
      </c>
      <c r="F131" s="5">
        <v>-66380181</v>
      </c>
      <c r="G131" s="5">
        <v>-384883797</v>
      </c>
      <c r="I131" s="5">
        <v>-451263978</v>
      </c>
      <c r="J131" s="5">
        <v>-151634810</v>
      </c>
      <c r="K131" s="5">
        <v>-2130495096</v>
      </c>
      <c r="L131" s="5">
        <v>-982812652</v>
      </c>
      <c r="M131" s="5">
        <v>-3803470558</v>
      </c>
      <c r="N131" s="5">
        <v>-40455395049</v>
      </c>
      <c r="O131" s="5">
        <v>-42900188349</v>
      </c>
    </row>
    <row r="132" spans="3:15" ht="15.5" x14ac:dyDescent="0.35">
      <c r="C132" t="s">
        <v>358</v>
      </c>
      <c r="M132" s="5">
        <v>550000000</v>
      </c>
      <c r="O132" s="5">
        <v>403290384</v>
      </c>
    </row>
    <row r="133" spans="3:15" ht="15.5" x14ac:dyDescent="0.35">
      <c r="C133" t="s">
        <v>151</v>
      </c>
      <c r="F133" s="5">
        <v>-66380181</v>
      </c>
      <c r="G133" s="5">
        <v>-384883797</v>
      </c>
      <c r="I133" s="5">
        <v>-451263978</v>
      </c>
      <c r="J133" s="5">
        <v>-151634810</v>
      </c>
      <c r="K133" s="5">
        <v>-668529917</v>
      </c>
      <c r="L133" s="5">
        <v>-110322571</v>
      </c>
      <c r="M133" s="5">
        <v>-130039263</v>
      </c>
      <c r="N133" s="5">
        <v>-79307620</v>
      </c>
      <c r="O133" s="5">
        <v>-391421478</v>
      </c>
    </row>
    <row r="134" spans="3:15" ht="15.5" x14ac:dyDescent="0.35">
      <c r="C134" t="s">
        <v>359</v>
      </c>
      <c r="O134" s="5">
        <v>-4570183800</v>
      </c>
    </row>
    <row r="135" spans="3:15" ht="15.5" x14ac:dyDescent="0.35">
      <c r="C135" t="s">
        <v>360</v>
      </c>
    </row>
    <row r="136" spans="3:15" ht="15.5" x14ac:dyDescent="0.35">
      <c r="C136" t="s">
        <v>361</v>
      </c>
    </row>
    <row r="137" spans="3:15" ht="15.5" x14ac:dyDescent="0.35">
      <c r="C137" t="s">
        <v>362</v>
      </c>
      <c r="O137" s="5">
        <v>20000000000</v>
      </c>
    </row>
    <row r="138" spans="3:15" ht="15.5" x14ac:dyDescent="0.35">
      <c r="C138" t="s">
        <v>363</v>
      </c>
      <c r="K138" s="5">
        <v>-1461965179</v>
      </c>
      <c r="L138" s="5">
        <v>-872490081</v>
      </c>
      <c r="M138" s="5">
        <v>-4223431295</v>
      </c>
      <c r="N138" s="5">
        <v>-40376087429</v>
      </c>
      <c r="O138" s="5">
        <v>-58341873455</v>
      </c>
    </row>
    <row r="139" spans="3:15" ht="15.5" x14ac:dyDescent="0.35">
      <c r="C139" t="s">
        <v>304</v>
      </c>
    </row>
    <row r="140" spans="3:15" ht="15.5" x14ac:dyDescent="0.35">
      <c r="C140" t="s">
        <v>153</v>
      </c>
      <c r="D140" s="5">
        <v>-2995918294</v>
      </c>
      <c r="E140" s="5">
        <v>5847923885</v>
      </c>
      <c r="F140" s="5">
        <v>-572606090</v>
      </c>
      <c r="G140" s="5">
        <v>10424614409</v>
      </c>
      <c r="I140" s="5">
        <v>6041531450</v>
      </c>
      <c r="J140" s="5">
        <v>-6128660583</v>
      </c>
      <c r="K140" s="5">
        <v>10864526312</v>
      </c>
      <c r="L140" s="5">
        <v>18247535201</v>
      </c>
      <c r="M140" s="5">
        <v>5372685742</v>
      </c>
      <c r="N140" s="5">
        <v>41535598744</v>
      </c>
      <c r="O140" s="5">
        <v>31408290804</v>
      </c>
    </row>
    <row r="141" spans="3:15" ht="15.5" x14ac:dyDescent="0.35">
      <c r="C141" t="s">
        <v>160</v>
      </c>
      <c r="G141" s="5">
        <v>-21457778</v>
      </c>
      <c r="I141" s="5">
        <v>-99625778</v>
      </c>
      <c r="J141" s="5">
        <v>-158250000</v>
      </c>
      <c r="K141" s="5">
        <v>-165218222</v>
      </c>
      <c r="L141" s="5">
        <v>-73871000</v>
      </c>
      <c r="M141" s="5">
        <v>-736139034</v>
      </c>
      <c r="N141" s="5">
        <v>-764593180</v>
      </c>
      <c r="O141" s="5">
        <v>-610772667</v>
      </c>
    </row>
    <row r="142" spans="3:15" ht="15.5" x14ac:dyDescent="0.35">
      <c r="C142" t="s">
        <v>364</v>
      </c>
      <c r="D142" s="5">
        <v>117362201061</v>
      </c>
      <c r="E142" s="5">
        <v>22641521873</v>
      </c>
      <c r="I142" s="5">
        <v>-63469801</v>
      </c>
      <c r="J142" s="5">
        <v>63469801</v>
      </c>
      <c r="K142" s="5">
        <v>1900618521</v>
      </c>
      <c r="M142" s="5">
        <v>2245000000</v>
      </c>
      <c r="N142" s="5">
        <v>2719174378</v>
      </c>
      <c r="O142" s="5">
        <v>17343582163</v>
      </c>
    </row>
    <row r="143" spans="3:15" ht="15.5" x14ac:dyDescent="0.35">
      <c r="C143" t="s">
        <v>365</v>
      </c>
      <c r="L143" s="5">
        <v>-4115036233</v>
      </c>
      <c r="M143" s="5">
        <v>1109642712</v>
      </c>
      <c r="N143" s="5">
        <v>-1140225000</v>
      </c>
      <c r="O143" s="5">
        <v>-16051937567</v>
      </c>
    </row>
    <row r="144" spans="3:15" ht="15.5" x14ac:dyDescent="0.35">
      <c r="C144" t="s">
        <v>366</v>
      </c>
      <c r="L144" s="5">
        <v>15000000000</v>
      </c>
    </row>
    <row r="145" spans="2:15" ht="15.5" x14ac:dyDescent="0.35">
      <c r="C145" t="s">
        <v>367</v>
      </c>
      <c r="N145" s="5">
        <v>35000000000</v>
      </c>
      <c r="O145" s="5">
        <v>9750000000</v>
      </c>
    </row>
    <row r="146" spans="2:15" ht="15.5" x14ac:dyDescent="0.35">
      <c r="C146" t="s">
        <v>368</v>
      </c>
      <c r="L146" s="5">
        <v>-809295000</v>
      </c>
    </row>
    <row r="147" spans="2:15" ht="15.5" x14ac:dyDescent="0.35">
      <c r="C147" t="s">
        <v>369</v>
      </c>
      <c r="F147" s="5">
        <v>19561926664</v>
      </c>
      <c r="I147" s="5">
        <v>19561926664</v>
      </c>
      <c r="J147" s="5">
        <v>2975222542</v>
      </c>
      <c r="K147" s="5">
        <v>43376813881</v>
      </c>
      <c r="L147" s="5">
        <v>79950984353</v>
      </c>
      <c r="M147" s="5">
        <v>31317468751</v>
      </c>
      <c r="N147" s="5">
        <v>21618854076</v>
      </c>
      <c r="O147" s="5">
        <v>116371277138</v>
      </c>
    </row>
    <row r="148" spans="2:15" ht="15.5" x14ac:dyDescent="0.35">
      <c r="C148" t="s">
        <v>370</v>
      </c>
      <c r="D148" s="5">
        <v>-101043497844</v>
      </c>
      <c r="E148" s="5">
        <v>-535688829</v>
      </c>
      <c r="F148" s="5">
        <v>-8134532754</v>
      </c>
      <c r="G148" s="5">
        <v>-1553927813</v>
      </c>
      <c r="I148" s="5">
        <v>-13357299635</v>
      </c>
      <c r="J148" s="5">
        <v>-9009102926</v>
      </c>
      <c r="K148" s="5">
        <v>-39160782131</v>
      </c>
      <c r="L148" s="5">
        <v>-41705030868</v>
      </c>
      <c r="M148" s="5">
        <v>-25107667417</v>
      </c>
      <c r="N148" s="5">
        <v>-26940989846</v>
      </c>
      <c r="O148" s="5">
        <v>-106353150257</v>
      </c>
    </row>
    <row r="149" spans="2:15" ht="15.5" x14ac:dyDescent="0.35">
      <c r="C149" t="s">
        <v>371</v>
      </c>
    </row>
    <row r="150" spans="2:15" ht="15.5" x14ac:dyDescent="0.35">
      <c r="C150" t="s">
        <v>164</v>
      </c>
      <c r="D150" s="5">
        <v>-1538348554</v>
      </c>
      <c r="E150" s="5">
        <v>1569055170</v>
      </c>
      <c r="F150" s="5">
        <v>-32277371</v>
      </c>
      <c r="G150" s="5">
        <v>-98862334</v>
      </c>
      <c r="I150" s="5">
        <v>-472510616</v>
      </c>
      <c r="J150" s="5">
        <v>71859504</v>
      </c>
      <c r="K150" s="5">
        <v>-400877369</v>
      </c>
      <c r="L150" s="5">
        <v>-2788205611</v>
      </c>
      <c r="M150" s="5">
        <v>2855692283</v>
      </c>
      <c r="N150" s="5">
        <v>-767060804</v>
      </c>
      <c r="O150" s="5">
        <v>-1861086562</v>
      </c>
    </row>
    <row r="151" spans="2:15" ht="15.5" x14ac:dyDescent="0.35">
      <c r="C151" t="s">
        <v>165</v>
      </c>
      <c r="E151" s="5">
        <v>197044725</v>
      </c>
      <c r="I151" s="5">
        <v>669555341</v>
      </c>
      <c r="J151" s="5">
        <v>597695837</v>
      </c>
      <c r="K151" s="5">
        <v>998573206</v>
      </c>
      <c r="L151" s="5">
        <v>3786778817</v>
      </c>
      <c r="M151" s="5">
        <v>931086534</v>
      </c>
      <c r="N151" s="5">
        <v>1698147338</v>
      </c>
      <c r="O151" s="5">
        <v>3559233900</v>
      </c>
    </row>
    <row r="152" spans="2:15" ht="15.5" x14ac:dyDescent="0.35">
      <c r="C152" t="s">
        <v>166</v>
      </c>
      <c r="D152" s="5">
        <v>-1538348554</v>
      </c>
      <c r="E152" s="5">
        <v>1766099895</v>
      </c>
      <c r="F152" s="5">
        <v>-32277371</v>
      </c>
      <c r="G152" s="5">
        <v>-98862334</v>
      </c>
      <c r="I152" s="5">
        <v>197044725</v>
      </c>
      <c r="J152" s="5">
        <v>669555341</v>
      </c>
      <c r="K152" s="5">
        <v>597695837</v>
      </c>
      <c r="L152" s="5">
        <v>998573206</v>
      </c>
      <c r="M152" s="5">
        <v>3786778817</v>
      </c>
      <c r="N152" s="5">
        <v>931086534</v>
      </c>
      <c r="O152" s="5">
        <v>1698147338</v>
      </c>
    </row>
    <row r="154" spans="2:15" ht="15.5" x14ac:dyDescent="0.35">
      <c r="B154" t="s">
        <v>167</v>
      </c>
      <c r="C154" t="s">
        <v>12</v>
      </c>
      <c r="D154" s="5">
        <v>1200000000</v>
      </c>
      <c r="E154" s="5">
        <v>1200000000</v>
      </c>
      <c r="F154" s="5">
        <v>1200000000</v>
      </c>
      <c r="G154" s="5">
        <v>1200000000</v>
      </c>
      <c r="I154" s="5">
        <v>1200000000</v>
      </c>
      <c r="J154" s="5">
        <v>1200000000</v>
      </c>
      <c r="K154" s="5">
        <v>1200000000</v>
      </c>
      <c r="L154" s="5">
        <v>1200000000</v>
      </c>
      <c r="M154" s="5">
        <v>1000000000</v>
      </c>
      <c r="N154" s="5">
        <v>1000000000</v>
      </c>
      <c r="O154" s="5">
        <v>800000000</v>
      </c>
    </row>
    <row r="155" spans="2:15" ht="15.5" x14ac:dyDescent="0.35">
      <c r="C155" t="s">
        <v>168</v>
      </c>
      <c r="D155" s="6">
        <v>-77.989999999999995</v>
      </c>
      <c r="E155" s="6">
        <v>-2.54</v>
      </c>
      <c r="F155" s="6">
        <v>-1.38</v>
      </c>
      <c r="G155" s="6">
        <v>-3.21</v>
      </c>
    </row>
    <row r="156" spans="2:15" ht="15.5" x14ac:dyDescent="0.35">
      <c r="C156" t="s">
        <v>169</v>
      </c>
      <c r="D156" s="6">
        <v>-1.82</v>
      </c>
      <c r="E156" s="6">
        <v>-70.47</v>
      </c>
      <c r="F156" s="6">
        <v>-37.68</v>
      </c>
      <c r="G156" s="6">
        <v>-14.02</v>
      </c>
    </row>
    <row r="157" spans="2:15" ht="15.5" x14ac:dyDescent="0.35">
      <c r="C157" t="s">
        <v>62</v>
      </c>
      <c r="D157" s="6">
        <v>38.869999999999997</v>
      </c>
      <c r="E157" s="6">
        <v>146.58000000000001</v>
      </c>
      <c r="F157" s="6">
        <v>25.68</v>
      </c>
      <c r="G157" s="6">
        <v>15.97</v>
      </c>
    </row>
    <row r="158" spans="2:15" ht="15.5" x14ac:dyDescent="0.35">
      <c r="C158" t="s">
        <v>170</v>
      </c>
      <c r="D158" s="5">
        <v>-90240000000</v>
      </c>
      <c r="E158" s="5">
        <v>-580000000</v>
      </c>
      <c r="F158" s="5">
        <v>1840000000</v>
      </c>
      <c r="G158" s="5">
        <v>90000000</v>
      </c>
    </row>
    <row r="159" spans="2:15" ht="15.5" x14ac:dyDescent="0.35">
      <c r="C159" t="s">
        <v>171</v>
      </c>
      <c r="D159" s="6">
        <v>-1.131</v>
      </c>
      <c r="E159" s="6">
        <v>-1.7299999999999999E-2</v>
      </c>
      <c r="F159" s="6">
        <v>-9.4999999999999998E-3</v>
      </c>
      <c r="G159" s="6">
        <v>-2.0799999999999999E-2</v>
      </c>
    </row>
    <row r="160" spans="2:15" ht="15.5" x14ac:dyDescent="0.35">
      <c r="C160" t="s">
        <v>172</v>
      </c>
      <c r="D160" s="6">
        <v>1.51</v>
      </c>
      <c r="E160" s="6">
        <v>-9.6500000000000002E-2</v>
      </c>
      <c r="F160" s="6">
        <v>-4.7800000000000002E-2</v>
      </c>
      <c r="G160" s="6">
        <v>-0.106</v>
      </c>
    </row>
    <row r="161" spans="3:7" ht="15.5" x14ac:dyDescent="0.35">
      <c r="C161" t="s">
        <v>173</v>
      </c>
      <c r="D161" s="6">
        <v>-0.92049999999999998</v>
      </c>
      <c r="E161" s="6">
        <v>-7.0999999999999995E-3</v>
      </c>
      <c r="F161" s="6">
        <v>1.26E-2</v>
      </c>
      <c r="G161" s="6">
        <v>-1.9E-3</v>
      </c>
    </row>
    <row r="162" spans="3:7" ht="15.5" x14ac:dyDescent="0.35">
      <c r="C162" t="s">
        <v>174</v>
      </c>
      <c r="D162" s="6">
        <v>-29.3</v>
      </c>
      <c r="E162" s="6">
        <v>-0.38</v>
      </c>
      <c r="F162" s="6">
        <v>0.48</v>
      </c>
      <c r="G162" s="6">
        <v>-0.06</v>
      </c>
    </row>
    <row r="163" spans="3:7" ht="15.5" x14ac:dyDescent="0.35">
      <c r="C163" t="s">
        <v>175</v>
      </c>
      <c r="D163" s="5">
        <v>-62000000000</v>
      </c>
      <c r="E163" s="5">
        <v>32000000000</v>
      </c>
      <c r="F163" s="5">
        <v>35000000000</v>
      </c>
      <c r="G163" s="5">
        <v>36000000000</v>
      </c>
    </row>
    <row r="164" spans="3:7" ht="15.5" x14ac:dyDescent="0.35">
      <c r="C164" t="s">
        <v>176</v>
      </c>
      <c r="D164" s="6">
        <v>-2.75</v>
      </c>
      <c r="E164" s="6">
        <v>6.8</v>
      </c>
      <c r="F164" s="6">
        <v>1.8</v>
      </c>
      <c r="G164" s="6">
        <v>1.49</v>
      </c>
    </row>
    <row r="165" spans="3:7" ht="15.5" x14ac:dyDescent="0.35">
      <c r="C165" t="s">
        <v>177</v>
      </c>
      <c r="D165" s="6">
        <v>-51.65</v>
      </c>
      <c r="E165" s="6">
        <v>26.34</v>
      </c>
      <c r="F165" s="6">
        <v>28.88</v>
      </c>
      <c r="G165" s="6">
        <v>30.24</v>
      </c>
    </row>
    <row r="166" spans="3:7" ht="15.5" x14ac:dyDescent="0.35">
      <c r="C166" t="s">
        <v>178</v>
      </c>
      <c r="D166" s="6">
        <v>-2.75</v>
      </c>
      <c r="E166" s="6">
        <v>6.8</v>
      </c>
      <c r="F166" s="6">
        <v>1.8</v>
      </c>
      <c r="G166" s="6">
        <v>1.49</v>
      </c>
    </row>
    <row r="167" spans="3:7" ht="15.5" x14ac:dyDescent="0.35">
      <c r="C167" t="s">
        <v>179</v>
      </c>
      <c r="D167" s="6">
        <v>-51.65</v>
      </c>
      <c r="E167" s="6">
        <v>26.34</v>
      </c>
      <c r="F167" s="6">
        <v>28.88</v>
      </c>
      <c r="G167" s="6">
        <v>30.24</v>
      </c>
    </row>
    <row r="168" spans="3:7" ht="15.5" x14ac:dyDescent="0.35">
      <c r="C168" t="s">
        <v>180</v>
      </c>
      <c r="E168" s="5">
        <v>34000000000</v>
      </c>
      <c r="F168" s="5">
        <v>51000000000</v>
      </c>
      <c r="G168" s="5">
        <v>50000000000</v>
      </c>
    </row>
    <row r="169" spans="3:7" ht="15.5" x14ac:dyDescent="0.35">
      <c r="C169" t="s">
        <v>181</v>
      </c>
      <c r="D169" s="5">
        <v>140000000000</v>
      </c>
      <c r="E169" s="5">
        <v>86000000000</v>
      </c>
      <c r="F169" s="5">
        <v>86000000000</v>
      </c>
      <c r="G169" s="5">
        <v>87000000000</v>
      </c>
    </row>
    <row r="170" spans="3:7" ht="15.5" x14ac:dyDescent="0.35">
      <c r="C170" t="s">
        <v>182</v>
      </c>
      <c r="D170" s="5">
        <v>-62000000000</v>
      </c>
      <c r="E170" s="5">
        <v>32000000000</v>
      </c>
      <c r="F170" s="5">
        <v>35000000000</v>
      </c>
      <c r="G170" s="5">
        <v>36000000000</v>
      </c>
    </row>
    <row r="171" spans="3:7" ht="15.5" x14ac:dyDescent="0.35">
      <c r="C171" t="s">
        <v>24</v>
      </c>
      <c r="D171" s="5">
        <v>140000000000</v>
      </c>
      <c r="E171" s="5">
        <v>120000000000</v>
      </c>
      <c r="F171" s="5">
        <v>137000000000</v>
      </c>
      <c r="G171" s="5">
        <v>138000000000</v>
      </c>
    </row>
    <row r="172" spans="3:7" ht="15.5" x14ac:dyDescent="0.35">
      <c r="C172" t="s">
        <v>21</v>
      </c>
      <c r="D172" s="5">
        <v>140000000000</v>
      </c>
      <c r="E172" s="5">
        <v>119000000000</v>
      </c>
      <c r="F172" s="5">
        <v>137000000000</v>
      </c>
      <c r="G172" s="5">
        <v>137000000000</v>
      </c>
    </row>
    <row r="173" spans="3:7" ht="15.5" x14ac:dyDescent="0.35">
      <c r="C173" t="s">
        <v>183</v>
      </c>
      <c r="D173" s="5">
        <v>-1000000000</v>
      </c>
      <c r="E173" s="5">
        <v>-53000000000</v>
      </c>
      <c r="F173" s="5">
        <v>-50000000000</v>
      </c>
      <c r="G173" s="5">
        <v>-48000000000</v>
      </c>
    </row>
    <row r="174" spans="3:7" ht="15.5" x14ac:dyDescent="0.35">
      <c r="C174" t="s">
        <v>184</v>
      </c>
      <c r="D174" s="5">
        <v>1000000000</v>
      </c>
      <c r="E174" s="5">
        <v>-4000000000</v>
      </c>
      <c r="F174" s="5">
        <v>1000000000</v>
      </c>
      <c r="G174" s="5">
        <v>-10000000000</v>
      </c>
    </row>
    <row r="175" spans="3:7" ht="15.5" x14ac:dyDescent="0.35">
      <c r="C175" t="s">
        <v>185</v>
      </c>
      <c r="F175" s="5">
        <v>0</v>
      </c>
      <c r="G175" s="5">
        <v>0</v>
      </c>
    </row>
    <row r="176" spans="3:7" ht="15.5" x14ac:dyDescent="0.35">
      <c r="C176" t="s">
        <v>13</v>
      </c>
      <c r="D176" s="5">
        <v>1000000000</v>
      </c>
      <c r="E176" s="5">
        <v>-4000000000</v>
      </c>
      <c r="F176" s="5">
        <v>1000000000</v>
      </c>
      <c r="G176" s="5">
        <v>-11000000000</v>
      </c>
    </row>
    <row r="177" spans="3:15" ht="15.5" x14ac:dyDescent="0.35">
      <c r="C177" t="s">
        <v>16</v>
      </c>
      <c r="D177" s="6">
        <v>1.21</v>
      </c>
      <c r="E177" s="6">
        <v>-3.57</v>
      </c>
      <c r="F177" s="6">
        <v>0.45</v>
      </c>
      <c r="G177" s="6">
        <v>-8.77</v>
      </c>
    </row>
    <row r="178" spans="3:15" ht="15.5" x14ac:dyDescent="0.35">
      <c r="C178" t="s">
        <v>47</v>
      </c>
      <c r="I178" s="6">
        <v>-8.2200000000000006</v>
      </c>
      <c r="J178" s="6">
        <v>-7.08</v>
      </c>
      <c r="K178" s="6">
        <v>-5.31</v>
      </c>
      <c r="L178" s="6">
        <v>-4.1399999999999997</v>
      </c>
      <c r="M178" s="6">
        <v>0.09</v>
      </c>
      <c r="N178" s="6">
        <v>-4.05</v>
      </c>
      <c r="O178" s="6">
        <v>1.98</v>
      </c>
    </row>
    <row r="179" spans="3:15" ht="15.5" x14ac:dyDescent="0.35">
      <c r="C179" t="s">
        <v>61</v>
      </c>
      <c r="I179" s="6">
        <v>-6.33</v>
      </c>
      <c r="J179" s="6">
        <v>-1.98</v>
      </c>
      <c r="K179" s="6">
        <v>-3.01</v>
      </c>
      <c r="L179" s="6">
        <v>-12.08</v>
      </c>
      <c r="M179" s="6">
        <v>666.67</v>
      </c>
      <c r="N179" s="6">
        <v>-24.69</v>
      </c>
      <c r="O179" s="5">
        <v>0</v>
      </c>
    </row>
    <row r="180" spans="3:15" ht="15.5" x14ac:dyDescent="0.35">
      <c r="C180" t="s">
        <v>64</v>
      </c>
      <c r="I180" s="6">
        <v>3.14</v>
      </c>
      <c r="J180" s="6">
        <v>0.72</v>
      </c>
      <c r="K180" s="6">
        <v>0.68</v>
      </c>
      <c r="L180" s="6">
        <v>4.0599999999999996</v>
      </c>
      <c r="M180" s="6">
        <v>1.19</v>
      </c>
      <c r="N180" s="6">
        <v>3.94</v>
      </c>
      <c r="O180" s="5">
        <v>0</v>
      </c>
    </row>
    <row r="181" spans="3:15" ht="15.5" x14ac:dyDescent="0.35">
      <c r="C181" t="s">
        <v>186</v>
      </c>
      <c r="I181" s="5">
        <v>5090000000</v>
      </c>
      <c r="J181" s="5">
        <v>6780000000</v>
      </c>
      <c r="K181" s="5">
        <v>6200000000</v>
      </c>
      <c r="L181" s="6">
        <v>8300000000.000001</v>
      </c>
      <c r="M181" s="5">
        <v>12120000000</v>
      </c>
      <c r="N181" s="5">
        <v>7550000000</v>
      </c>
    </row>
    <row r="182" spans="3:15" ht="15.5" x14ac:dyDescent="0.35">
      <c r="C182" t="s">
        <v>187</v>
      </c>
      <c r="I182" s="6">
        <v>-5.6399999999999999E-2</v>
      </c>
      <c r="J182" s="6">
        <v>-4.4000000000000004E-2</v>
      </c>
      <c r="K182" s="6">
        <v>-3.2899999999999999E-2</v>
      </c>
      <c r="L182" s="6">
        <v>-2.4900000000000002E-2</v>
      </c>
      <c r="M182" s="6">
        <v>5.0000000000000001E-4</v>
      </c>
      <c r="N182" s="6">
        <v>-2.4E-2</v>
      </c>
      <c r="O182" s="6">
        <v>1.1599999999999999E-2</v>
      </c>
    </row>
    <row r="183" spans="3:15" ht="15.5" x14ac:dyDescent="0.35">
      <c r="C183" t="s">
        <v>188</v>
      </c>
      <c r="I183" s="6">
        <v>-0.28449999999999998</v>
      </c>
      <c r="J183" s="6">
        <v>-0.19089999999999999</v>
      </c>
      <c r="K183" s="6">
        <v>-0.12039999999999999</v>
      </c>
      <c r="L183" s="6">
        <v>-8.3699999999999997E-2</v>
      </c>
      <c r="M183" s="6">
        <v>1.7000000000000001E-3</v>
      </c>
      <c r="N183" s="6">
        <v>-8.1000000000000003E-2</v>
      </c>
      <c r="O183" s="6">
        <v>7.0599999999999996E-2</v>
      </c>
    </row>
    <row r="184" spans="3:15" ht="15.5" x14ac:dyDescent="0.35">
      <c r="C184" t="s">
        <v>189</v>
      </c>
      <c r="I184" s="6">
        <v>3.1200000000000002E-2</v>
      </c>
      <c r="J184" s="6">
        <v>4.1500000000000002E-2</v>
      </c>
      <c r="K184" s="6">
        <v>3.3300000000000003E-2</v>
      </c>
      <c r="L184" s="6">
        <v>4.8899999999999999E-2</v>
      </c>
      <c r="M184" s="6">
        <v>0.1009</v>
      </c>
      <c r="N184" s="6">
        <v>5.9200000000000003E-2</v>
      </c>
      <c r="O184" s="6">
        <v>0.27629999999999999</v>
      </c>
    </row>
    <row r="185" spans="3:15" ht="15.5" x14ac:dyDescent="0.35">
      <c r="C185" t="s">
        <v>190</v>
      </c>
      <c r="I185" s="6">
        <v>0.28000000000000003</v>
      </c>
      <c r="J185" s="6">
        <v>0.39</v>
      </c>
      <c r="K185" s="6">
        <v>0.42</v>
      </c>
      <c r="L185" s="6">
        <v>0.54</v>
      </c>
      <c r="M185" s="6">
        <v>1.01</v>
      </c>
      <c r="N185" s="6">
        <v>0.55000000000000004</v>
      </c>
      <c r="O185" s="6">
        <v>1.17</v>
      </c>
    </row>
    <row r="186" spans="3:15" ht="15.5" x14ac:dyDescent="0.35">
      <c r="C186" t="s">
        <v>58</v>
      </c>
      <c r="I186" s="6">
        <v>1.8</v>
      </c>
      <c r="J186" s="6">
        <v>0.38</v>
      </c>
      <c r="K186" s="6">
        <v>0.36</v>
      </c>
      <c r="L186" s="6">
        <v>1.01</v>
      </c>
      <c r="M186" s="6">
        <v>1.2</v>
      </c>
      <c r="N186" s="5">
        <v>2</v>
      </c>
      <c r="O186" s="5">
        <v>0</v>
      </c>
    </row>
    <row r="187" spans="3:15" ht="15.5" x14ac:dyDescent="0.35">
      <c r="C187" t="s">
        <v>55</v>
      </c>
      <c r="I187" s="6">
        <v>28.88</v>
      </c>
      <c r="J187" s="6">
        <v>37.07</v>
      </c>
      <c r="K187" s="6">
        <v>44.13</v>
      </c>
      <c r="L187" s="6">
        <v>49.46</v>
      </c>
      <c r="M187" s="6">
        <v>50.19</v>
      </c>
      <c r="N187" s="6">
        <v>49.92</v>
      </c>
      <c r="O187" s="6">
        <v>28.09</v>
      </c>
    </row>
    <row r="188" spans="3:15" ht="15.5" x14ac:dyDescent="0.35">
      <c r="C188" t="s">
        <v>191</v>
      </c>
      <c r="I188" s="6">
        <v>1.8</v>
      </c>
      <c r="J188" s="6">
        <v>0.38</v>
      </c>
      <c r="K188" s="6">
        <v>0.36</v>
      </c>
      <c r="L188" s="6">
        <v>1.01</v>
      </c>
      <c r="M188" s="6">
        <v>1.2</v>
      </c>
      <c r="N188" s="5">
        <v>2</v>
      </c>
      <c r="O188" s="5">
        <v>0</v>
      </c>
    </row>
    <row r="189" spans="3:15" ht="15.5" x14ac:dyDescent="0.35">
      <c r="C189" t="s">
        <v>192</v>
      </c>
      <c r="I189" s="6">
        <v>28.88</v>
      </c>
      <c r="J189" s="6">
        <v>37.07</v>
      </c>
      <c r="K189" s="6">
        <v>44.13</v>
      </c>
      <c r="L189" s="6">
        <v>49.46</v>
      </c>
      <c r="M189" s="6">
        <v>50.19</v>
      </c>
      <c r="N189" s="6">
        <v>49.92</v>
      </c>
      <c r="O189" s="6">
        <v>28.09</v>
      </c>
    </row>
    <row r="190" spans="3:15" ht="15.5" x14ac:dyDescent="0.35">
      <c r="C190" t="s">
        <v>193</v>
      </c>
      <c r="I190" s="5">
        <v>51000000000</v>
      </c>
      <c r="J190" s="5">
        <v>51000000000</v>
      </c>
      <c r="K190" s="5">
        <v>50000000000</v>
      </c>
      <c r="L190" s="5">
        <v>51000000000</v>
      </c>
      <c r="M190" s="5">
        <v>69000000000</v>
      </c>
      <c r="N190" s="5">
        <v>69000000000</v>
      </c>
      <c r="O190" s="5">
        <v>58000000000</v>
      </c>
    </row>
    <row r="191" spans="3:15" ht="15.5" x14ac:dyDescent="0.35">
      <c r="C191" t="s">
        <v>194</v>
      </c>
      <c r="I191" s="5">
        <v>86000000000</v>
      </c>
      <c r="J191" s="5">
        <v>80000000000</v>
      </c>
      <c r="K191" s="5">
        <v>88000000000</v>
      </c>
      <c r="L191" s="5">
        <v>77000000000</v>
      </c>
      <c r="M191" s="5">
        <v>51000000000</v>
      </c>
      <c r="N191" s="5">
        <v>49000000000</v>
      </c>
      <c r="O191" s="5">
        <v>55000000000</v>
      </c>
    </row>
    <row r="192" spans="3:15" ht="15.5" x14ac:dyDescent="0.35">
      <c r="C192" t="s">
        <v>26</v>
      </c>
      <c r="I192" s="5">
        <v>137000000000</v>
      </c>
      <c r="J192" s="5">
        <v>131000000000</v>
      </c>
      <c r="K192" s="5">
        <v>137000000000</v>
      </c>
      <c r="L192" s="5">
        <v>128000000000</v>
      </c>
      <c r="M192" s="5">
        <v>120000000000</v>
      </c>
      <c r="N192" s="5">
        <v>118000000000</v>
      </c>
      <c r="O192" s="5">
        <v>113000000000</v>
      </c>
    </row>
    <row r="193" spans="2:15" ht="15.5" x14ac:dyDescent="0.35">
      <c r="C193" t="s">
        <v>23</v>
      </c>
      <c r="I193" s="5">
        <v>137000000000</v>
      </c>
      <c r="J193" s="5">
        <v>130000000000</v>
      </c>
      <c r="K193" s="5">
        <v>137000000000</v>
      </c>
      <c r="L193" s="5">
        <v>127000000000</v>
      </c>
      <c r="M193" s="5">
        <v>116000000000</v>
      </c>
      <c r="N193" s="5">
        <v>117000000000</v>
      </c>
      <c r="O193" s="5">
        <v>111000000000</v>
      </c>
    </row>
    <row r="194" spans="2:15" ht="15.5" x14ac:dyDescent="0.35">
      <c r="C194" t="s">
        <v>195</v>
      </c>
      <c r="I194" s="5">
        <v>-50000000000</v>
      </c>
      <c r="J194" s="5">
        <v>-47000000000</v>
      </c>
      <c r="K194" s="5">
        <v>-33000000000</v>
      </c>
      <c r="L194" s="5">
        <v>-35000000000</v>
      </c>
      <c r="M194" s="5">
        <v>-61000000000</v>
      </c>
      <c r="N194" s="5">
        <v>-56000000000</v>
      </c>
      <c r="O194" s="5">
        <v>-39000000000</v>
      </c>
    </row>
    <row r="195" spans="2:15" ht="15.5" x14ac:dyDescent="0.35">
      <c r="C195" t="s">
        <v>196</v>
      </c>
      <c r="I195" s="5">
        <v>-6000000000</v>
      </c>
      <c r="J195" s="5">
        <v>6000000000</v>
      </c>
      <c r="K195" s="5">
        <v>-9000000000</v>
      </c>
      <c r="L195" s="5">
        <v>-20000000000</v>
      </c>
      <c r="M195" s="5">
        <v>1000000000</v>
      </c>
      <c r="N195" s="5">
        <v>-2000000000</v>
      </c>
      <c r="O195" s="5">
        <v>10000000000</v>
      </c>
    </row>
    <row r="196" spans="2:15" ht="15.5" x14ac:dyDescent="0.35">
      <c r="C196" t="s">
        <v>197</v>
      </c>
      <c r="I196" s="5">
        <v>0</v>
      </c>
      <c r="J196" s="5">
        <v>0</v>
      </c>
      <c r="K196" s="5">
        <v>-2000000000</v>
      </c>
      <c r="L196" s="5">
        <v>-1000000000</v>
      </c>
      <c r="M196" s="5">
        <v>-4000000000</v>
      </c>
      <c r="N196" s="5">
        <v>-40000000000</v>
      </c>
      <c r="O196" s="5">
        <v>-63000000000</v>
      </c>
    </row>
    <row r="197" spans="2:15" ht="15.5" x14ac:dyDescent="0.35">
      <c r="C197" t="s">
        <v>15</v>
      </c>
      <c r="I197" s="5">
        <v>-7000000000</v>
      </c>
      <c r="J197" s="5">
        <v>6000000000</v>
      </c>
      <c r="K197" s="5">
        <v>-11000000000</v>
      </c>
      <c r="L197" s="5">
        <v>-21000000000</v>
      </c>
      <c r="M197" s="5">
        <v>-3000000000</v>
      </c>
      <c r="N197" s="5">
        <v>-42000000000</v>
      </c>
      <c r="O197" s="5">
        <v>-54000000000</v>
      </c>
    </row>
    <row r="198" spans="2:15" ht="15.5" x14ac:dyDescent="0.35">
      <c r="C198" t="s">
        <v>17</v>
      </c>
      <c r="I198" s="6">
        <v>-5.43</v>
      </c>
      <c r="J198" s="6">
        <v>5.17</v>
      </c>
      <c r="K198" s="6">
        <v>-9.39</v>
      </c>
      <c r="L198" s="6">
        <v>-17.53</v>
      </c>
      <c r="M198" s="6">
        <v>-3.07</v>
      </c>
      <c r="N198" s="6">
        <v>-42.3</v>
      </c>
      <c r="O198" s="6">
        <v>-67.09</v>
      </c>
    </row>
    <row r="200" spans="2:15" ht="15.5" x14ac:dyDescent="0.35">
      <c r="B200" t="s">
        <v>198</v>
      </c>
      <c r="C200" t="s">
        <v>199</v>
      </c>
      <c r="D200" s="5">
        <v>-94000000000</v>
      </c>
      <c r="E200" s="5">
        <v>-3000000000</v>
      </c>
      <c r="F200" s="5">
        <v>-2000000000</v>
      </c>
      <c r="G200" s="5">
        <v>-4000000000</v>
      </c>
      <c r="H200" s="5">
        <v>-193000000000</v>
      </c>
      <c r="I200" s="5">
        <v>-10000000000</v>
      </c>
      <c r="J200" s="5">
        <v>-8000000000</v>
      </c>
      <c r="K200" s="5">
        <v>-6000000000</v>
      </c>
      <c r="L200" s="5">
        <v>-5000000000</v>
      </c>
      <c r="M200" s="5">
        <v>87000000</v>
      </c>
      <c r="N200" s="5">
        <v>-4000000000</v>
      </c>
      <c r="O200" s="5">
        <v>2000000000</v>
      </c>
    </row>
    <row r="201" spans="2:15" ht="15.5" x14ac:dyDescent="0.35">
      <c r="C201" t="s">
        <v>46</v>
      </c>
      <c r="D201" s="6">
        <v>-77.989999999999995</v>
      </c>
      <c r="E201" s="6">
        <v>-2.54</v>
      </c>
      <c r="F201" s="6">
        <v>-1.38</v>
      </c>
      <c r="G201" s="6">
        <v>-3.21</v>
      </c>
      <c r="H201" s="6">
        <v>-161.06</v>
      </c>
      <c r="I201" s="6">
        <v>-8.2200000000000006</v>
      </c>
      <c r="J201" s="6">
        <v>-7.08</v>
      </c>
      <c r="K201" s="6">
        <v>-5.31</v>
      </c>
      <c r="L201" s="6">
        <v>-4.1399999999999997</v>
      </c>
      <c r="M201" s="6">
        <v>7.0000000000000007E-2</v>
      </c>
      <c r="N201" s="6">
        <v>-3.37</v>
      </c>
      <c r="O201" s="6">
        <v>1.32</v>
      </c>
    </row>
    <row r="202" spans="2:15" ht="15.5" x14ac:dyDescent="0.35">
      <c r="C202" t="s">
        <v>204</v>
      </c>
      <c r="D202" s="5">
        <v>4000000000</v>
      </c>
      <c r="E202" s="5">
        <v>1000000000</v>
      </c>
      <c r="F202" s="5">
        <v>2000000000</v>
      </c>
      <c r="G202" s="5">
        <v>3000000000</v>
      </c>
      <c r="H202" s="5">
        <v>12000000000</v>
      </c>
      <c r="I202" s="5">
        <v>20000000000</v>
      </c>
      <c r="J202" s="5">
        <v>23000000000</v>
      </c>
      <c r="K202" s="5">
        <v>28000000000</v>
      </c>
      <c r="L202" s="5">
        <v>15000000000</v>
      </c>
      <c r="M202" s="5">
        <v>50000000000</v>
      </c>
      <c r="N202" s="5">
        <v>25000000000</v>
      </c>
      <c r="O202" s="5">
        <v>41000000000</v>
      </c>
    </row>
    <row r="203" spans="2:15" ht="15.5" x14ac:dyDescent="0.35">
      <c r="C203" t="s">
        <v>208</v>
      </c>
      <c r="I203" s="6">
        <v>-0.95</v>
      </c>
    </row>
    <row r="204" spans="2:15" ht="15.5" x14ac:dyDescent="0.35">
      <c r="C204" t="s">
        <v>209</v>
      </c>
      <c r="I204" s="6">
        <v>-1.8</v>
      </c>
    </row>
    <row r="205" spans="2:15" ht="15.5" x14ac:dyDescent="0.35">
      <c r="C205" t="s">
        <v>210</v>
      </c>
      <c r="I205" s="6">
        <v>6.95</v>
      </c>
    </row>
    <row r="206" spans="2:15" ht="15.5" x14ac:dyDescent="0.35">
      <c r="C206" t="s">
        <v>211</v>
      </c>
      <c r="I206" s="6">
        <v>-0.55630000000000002</v>
      </c>
    </row>
    <row r="207" spans="2:15" ht="15.5" x14ac:dyDescent="0.35">
      <c r="C207" t="s">
        <v>212</v>
      </c>
      <c r="I207" s="6">
        <v>15.75</v>
      </c>
    </row>
    <row r="208" spans="2:15" ht="15.5" x14ac:dyDescent="0.35">
      <c r="C208" t="s">
        <v>213</v>
      </c>
      <c r="I208" s="6">
        <v>-2.96</v>
      </c>
    </row>
    <row r="209" spans="3:9" ht="15.5" x14ac:dyDescent="0.35">
      <c r="C209" t="s">
        <v>214</v>
      </c>
      <c r="I209" s="6">
        <v>-14.86</v>
      </c>
    </row>
    <row r="210" spans="3:9" ht="15.5" x14ac:dyDescent="0.35">
      <c r="C210" t="s">
        <v>215</v>
      </c>
      <c r="I210" s="6">
        <v>-14.34</v>
      </c>
    </row>
    <row r="211" spans="3:9" ht="15.5" x14ac:dyDescent="0.35">
      <c r="C211" t="s">
        <v>216</v>
      </c>
      <c r="I211" s="6">
        <v>-3.59</v>
      </c>
    </row>
    <row r="212" spans="3:9" ht="15.5" x14ac:dyDescent="0.35">
      <c r="C212" t="s">
        <v>217</v>
      </c>
      <c r="I212" s="6">
        <v>-3.64</v>
      </c>
    </row>
    <row r="213" spans="3:9" ht="15.5" x14ac:dyDescent="0.35">
      <c r="C213" t="s">
        <v>219</v>
      </c>
      <c r="I213" s="6">
        <v>-7.0000000000000007E-2</v>
      </c>
    </row>
    <row r="214" spans="3:9" ht="15.5" x14ac:dyDescent="0.35">
      <c r="C214" t="s">
        <v>220</v>
      </c>
      <c r="I214" s="6">
        <v>-85.12</v>
      </c>
    </row>
    <row r="215" spans="3:9" ht="15.5" x14ac:dyDescent="0.35">
      <c r="C215" t="s">
        <v>221</v>
      </c>
      <c r="I215" s="6">
        <v>-161.06</v>
      </c>
    </row>
    <row r="216" spans="3:9" ht="15.5" x14ac:dyDescent="0.35">
      <c r="C216" t="s">
        <v>222</v>
      </c>
      <c r="I216" s="6">
        <v>9.7200000000000006</v>
      </c>
    </row>
    <row r="217" spans="3:9" ht="15.5" x14ac:dyDescent="0.35">
      <c r="C217" t="s">
        <v>223</v>
      </c>
      <c r="D217" s="6">
        <v>0.19</v>
      </c>
    </row>
    <row r="218" spans="3:9" ht="15.5" x14ac:dyDescent="0.35">
      <c r="C218" t="s">
        <v>224</v>
      </c>
      <c r="I218" s="6">
        <v>-51.65</v>
      </c>
    </row>
    <row r="219" spans="3:9" ht="15.5" x14ac:dyDescent="0.35">
      <c r="C219" t="s">
        <v>225</v>
      </c>
      <c r="I219" s="6">
        <v>-10.67</v>
      </c>
    </row>
    <row r="220" spans="3:9" ht="15.5" x14ac:dyDescent="0.35">
      <c r="C220" t="s">
        <v>226</v>
      </c>
      <c r="D220" s="6">
        <v>0.71</v>
      </c>
    </row>
    <row r="221" spans="3:9" ht="15.5" x14ac:dyDescent="0.35">
      <c r="C221" t="s">
        <v>227</v>
      </c>
      <c r="D221" s="6">
        <v>0.71</v>
      </c>
    </row>
    <row r="222" spans="3:9" ht="15.5" x14ac:dyDescent="0.35">
      <c r="C222" t="s">
        <v>228</v>
      </c>
      <c r="D222" s="6">
        <v>-2.2599999999999998</v>
      </c>
    </row>
    <row r="223" spans="3:9" ht="15.5" x14ac:dyDescent="0.35">
      <c r="C223" t="s">
        <v>229</v>
      </c>
      <c r="D223" s="6">
        <v>-2.2599999999999998</v>
      </c>
    </row>
    <row r="224" spans="3:9" ht="15.5" x14ac:dyDescent="0.35">
      <c r="C224" t="s">
        <v>230</v>
      </c>
      <c r="D224" s="6">
        <v>-2.34</v>
      </c>
    </row>
    <row r="225" spans="3:9" ht="15.5" x14ac:dyDescent="0.35">
      <c r="C225" t="s">
        <v>231</v>
      </c>
      <c r="D225" s="6">
        <v>1.69</v>
      </c>
    </row>
    <row r="226" spans="3:9" ht="15.5" x14ac:dyDescent="0.35">
      <c r="C226" t="s">
        <v>232</v>
      </c>
      <c r="D226" s="6">
        <v>-1.34</v>
      </c>
    </row>
    <row r="227" spans="3:9" ht="15.5" x14ac:dyDescent="0.35">
      <c r="C227" t="s">
        <v>233</v>
      </c>
      <c r="I227" s="6">
        <v>-7.43</v>
      </c>
    </row>
    <row r="228" spans="3:9" ht="15.5" x14ac:dyDescent="0.35">
      <c r="C228" t="s">
        <v>13</v>
      </c>
      <c r="D228" s="5">
        <v>1000000000</v>
      </c>
    </row>
    <row r="229" spans="3:9" ht="15.5" x14ac:dyDescent="0.35">
      <c r="C229" t="s">
        <v>234</v>
      </c>
      <c r="I229" s="6">
        <v>-12.89</v>
      </c>
    </row>
    <row r="230" spans="3:9" ht="15.5" x14ac:dyDescent="0.35">
      <c r="C230" t="s">
        <v>235</v>
      </c>
      <c r="I230" s="6">
        <v>-1.2343000000000002</v>
      </c>
    </row>
    <row r="231" spans="3:9" ht="15.5" x14ac:dyDescent="0.35">
      <c r="C231" t="s">
        <v>236</v>
      </c>
      <c r="I231" s="6">
        <v>1.6480000000000001</v>
      </c>
    </row>
    <row r="232" spans="3:9" ht="15.5" x14ac:dyDescent="0.35">
      <c r="C232" t="s">
        <v>237</v>
      </c>
      <c r="I232" s="6">
        <v>-0.91569999999999996</v>
      </c>
    </row>
    <row r="233" spans="3:9" ht="15.5" x14ac:dyDescent="0.35">
      <c r="C233" t="s">
        <v>238</v>
      </c>
      <c r="I233" s="6">
        <v>-0.78290000000000004</v>
      </c>
    </row>
    <row r="234" spans="3:9" ht="15.5" x14ac:dyDescent="0.35">
      <c r="C234" t="s">
        <v>239</v>
      </c>
      <c r="D234" s="6">
        <v>10.47</v>
      </c>
    </row>
    <row r="235" spans="3:9" ht="15.5" x14ac:dyDescent="0.35">
      <c r="C235" t="s">
        <v>241</v>
      </c>
      <c r="D235" s="6">
        <v>103.37</v>
      </c>
    </row>
    <row r="236" spans="3:9" ht="15.5" x14ac:dyDescent="0.35">
      <c r="C236" t="s">
        <v>243</v>
      </c>
      <c r="D236" s="6">
        <v>8.69</v>
      </c>
    </row>
    <row r="237" spans="3:9" ht="15.5" x14ac:dyDescent="0.35">
      <c r="C237" t="s">
        <v>244</v>
      </c>
      <c r="I237" s="6">
        <v>0.09</v>
      </c>
    </row>
    <row r="238" spans="3:9" ht="15.5" x14ac:dyDescent="0.35">
      <c r="C238" t="s">
        <v>42</v>
      </c>
      <c r="I238" s="5">
        <v>184000000000</v>
      </c>
    </row>
    <row r="239" spans="3:9" ht="15.5" x14ac:dyDescent="0.35">
      <c r="C239" t="s">
        <v>246</v>
      </c>
      <c r="I239" s="5">
        <v>323000000000</v>
      </c>
    </row>
    <row r="240" spans="3:9" ht="15.5" x14ac:dyDescent="0.35">
      <c r="C240" t="s">
        <v>247</v>
      </c>
      <c r="I240" s="5">
        <v>1200000000</v>
      </c>
    </row>
    <row r="241" spans="3:9" ht="15.5" x14ac:dyDescent="0.35">
      <c r="C241" t="s">
        <v>248</v>
      </c>
      <c r="I241" s="6">
        <v>0.2732</v>
      </c>
    </row>
    <row r="242" spans="3:9" ht="15.5" x14ac:dyDescent="0.35">
      <c r="C242" t="s">
        <v>249</v>
      </c>
      <c r="D242" s="6">
        <v>0.55530000000000002</v>
      </c>
    </row>
    <row r="243" spans="3:9" ht="15.5" x14ac:dyDescent="0.35">
      <c r="C243" t="s">
        <v>250</v>
      </c>
      <c r="D243" s="6">
        <v>-20.644299999999998</v>
      </c>
    </row>
    <row r="244" spans="3:9" ht="15.5" x14ac:dyDescent="0.35">
      <c r="C244" t="s">
        <v>251</v>
      </c>
      <c r="D244" s="6">
        <v>-21.346999999999998</v>
      </c>
    </row>
    <row r="245" spans="3:9" ht="15.5" x14ac:dyDescent="0.35">
      <c r="C245" t="s">
        <v>252</v>
      </c>
      <c r="D245" s="6">
        <v>-0.4874</v>
      </c>
    </row>
    <row r="246" spans="3:9" ht="15.5" x14ac:dyDescent="0.35">
      <c r="C246" t="s">
        <v>253</v>
      </c>
      <c r="D246" s="6">
        <v>-0.21429999999999999</v>
      </c>
    </row>
    <row r="247" spans="3:9" ht="15.5" x14ac:dyDescent="0.35">
      <c r="C247" t="s">
        <v>254</v>
      </c>
      <c r="D247" s="6">
        <v>-37.417499999999997</v>
      </c>
    </row>
    <row r="248" spans="3:9" ht="15.5" x14ac:dyDescent="0.35">
      <c r="C248" t="s">
        <v>261</v>
      </c>
      <c r="I248" s="5">
        <v>4</v>
      </c>
    </row>
    <row r="249" spans="3:9" ht="15.5" x14ac:dyDescent="0.35">
      <c r="C249" t="s">
        <v>262</v>
      </c>
      <c r="I249" s="6">
        <v>0.98</v>
      </c>
    </row>
    <row r="250" spans="3:9" ht="15.5" x14ac:dyDescent="0.35">
      <c r="C250" t="s">
        <v>263</v>
      </c>
      <c r="I250" s="6">
        <v>0.19</v>
      </c>
    </row>
    <row r="251" spans="3:9" ht="15.5" x14ac:dyDescent="0.35">
      <c r="C251" t="s">
        <v>265</v>
      </c>
      <c r="I251" s="6">
        <v>0.09</v>
      </c>
    </row>
    <row r="252" spans="3:9" ht="15.5" x14ac:dyDescent="0.35">
      <c r="C252" t="s">
        <v>266</v>
      </c>
      <c r="I252" s="6">
        <v>0.1</v>
      </c>
    </row>
    <row r="253" spans="3:9" ht="15.5" x14ac:dyDescent="0.35">
      <c r="C253" t="s">
        <v>267</v>
      </c>
      <c r="I253" s="6">
        <v>0.09</v>
      </c>
    </row>
    <row r="254" spans="3:9" ht="15.5" x14ac:dyDescent="0.35">
      <c r="C254" t="s">
        <v>268</v>
      </c>
      <c r="I254" s="6">
        <v>0.45</v>
      </c>
    </row>
    <row r="255" spans="3:9" ht="15.5" x14ac:dyDescent="0.35">
      <c r="C255" t="s">
        <v>269</v>
      </c>
      <c r="I255" s="5">
        <v>12000000000</v>
      </c>
    </row>
    <row r="256" spans="3:9" ht="15.5" x14ac:dyDescent="0.35">
      <c r="C256" t="s">
        <v>270</v>
      </c>
      <c r="I256" s="5">
        <v>7000000000</v>
      </c>
    </row>
    <row r="257" spans="3:9" ht="15.5" x14ac:dyDescent="0.35">
      <c r="C257" t="s">
        <v>271</v>
      </c>
      <c r="I257" s="5">
        <v>-89000000000</v>
      </c>
    </row>
    <row r="258" spans="3:9" ht="15.5" x14ac:dyDescent="0.35">
      <c r="C258" t="s">
        <v>272</v>
      </c>
      <c r="I258" s="5">
        <v>-102000000000</v>
      </c>
    </row>
    <row r="259" spans="3:9" ht="15.5" x14ac:dyDescent="0.35">
      <c r="C259" t="s">
        <v>273</v>
      </c>
      <c r="D259" s="5">
        <v>0</v>
      </c>
    </row>
    <row r="260" spans="3:9" ht="15.5" x14ac:dyDescent="0.35">
      <c r="C260" t="s">
        <v>274</v>
      </c>
      <c r="D260" s="5">
        <v>83000000000</v>
      </c>
    </row>
    <row r="261" spans="3:9" ht="15.5" x14ac:dyDescent="0.35">
      <c r="C261" t="s">
        <v>275</v>
      </c>
      <c r="D261" s="5">
        <v>145000000000</v>
      </c>
    </row>
    <row r="262" spans="3:9" ht="15.5" x14ac:dyDescent="0.35">
      <c r="C262" t="s">
        <v>183</v>
      </c>
      <c r="D262" s="5">
        <v>-1000000000</v>
      </c>
    </row>
    <row r="263" spans="3:9" ht="15.5" x14ac:dyDescent="0.35">
      <c r="C263" t="s">
        <v>182</v>
      </c>
      <c r="I263" s="5">
        <v>-62000000000</v>
      </c>
    </row>
    <row r="264" spans="3:9" ht="15.5" x14ac:dyDescent="0.35">
      <c r="C264" t="s">
        <v>181</v>
      </c>
      <c r="D264" s="5">
        <v>140000000000</v>
      </c>
    </row>
    <row r="265" spans="3:9" ht="15.5" x14ac:dyDescent="0.35">
      <c r="C265" t="s">
        <v>24</v>
      </c>
      <c r="D265" s="5">
        <v>140000000000</v>
      </c>
    </row>
    <row r="266" spans="3:9" ht="15.5" x14ac:dyDescent="0.35">
      <c r="C266" t="s">
        <v>21</v>
      </c>
      <c r="D266" s="5">
        <v>140000000000</v>
      </c>
    </row>
    <row r="267" spans="3:9" ht="15.5" x14ac:dyDescent="0.35">
      <c r="C267" t="s">
        <v>276</v>
      </c>
      <c r="I267" s="5">
        <v>-62000000000</v>
      </c>
    </row>
    <row r="268" spans="3:9" ht="15.5" x14ac:dyDescent="0.35">
      <c r="C268" t="s">
        <v>277</v>
      </c>
      <c r="I268" s="5">
        <v>-12000000000</v>
      </c>
    </row>
    <row r="269" spans="3:9" ht="15.5" x14ac:dyDescent="0.35">
      <c r="C269" t="s">
        <v>278</v>
      </c>
      <c r="I269" s="5">
        <v>0</v>
      </c>
    </row>
    <row r="270" spans="3:9" ht="15.5" x14ac:dyDescent="0.35">
      <c r="C270" t="s">
        <v>279</v>
      </c>
      <c r="I270" s="5">
        <v>13000000000</v>
      </c>
    </row>
    <row r="271" spans="3:9" ht="15.5" x14ac:dyDescent="0.35">
      <c r="C271" t="s">
        <v>280</v>
      </c>
      <c r="I271" s="5">
        <v>0</v>
      </c>
    </row>
    <row r="272" spans="3:9" ht="15.5" x14ac:dyDescent="0.35">
      <c r="C272" t="s">
        <v>281</v>
      </c>
      <c r="I272" s="5">
        <v>-13000000000</v>
      </c>
    </row>
  </sheetData>
  <pageMargins left="0.7" right="0.7" top="0.75" bottom="0.75" header="0.3" footer="0.3"/>
  <ignoredErrors>
    <ignoredError sqref="A1:O27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372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373</v>
      </c>
      <c r="D2" s="2" vm="28">
        <f ca="1">IFERROR(_xlfn.STOCKHISTORY("XIDX:" &amp; $C$1, D3, , 0, 0, 1), "Libur")</f>
        <v>90</v>
      </c>
      <c r="E2" s="2" vm="29">
        <f ca="1">IFERROR(_xlfn.STOCKHISTORY("XIDX:" &amp; $C$1, E3, , 0, 0, 1), "Libur")</f>
        <v>68</v>
      </c>
      <c r="H2" s="2" vm="29">
        <f ca="1">IFERROR(INDEX(D2:G2,COUNT(D2:G2)),"")</f>
        <v>68</v>
      </c>
      <c r="I2" s="2" vm="30">
        <f t="shared" ref="I2:O2" ca="1" si="0">IFERROR(_xlfn.STOCKHISTORY("XIDX:" &amp; $C$1, I1, , 0, 0, 1), "Libur")</f>
        <v>111</v>
      </c>
      <c r="J2" s="2" vm="31">
        <f t="shared" ca="1" si="0"/>
        <v>24</v>
      </c>
      <c r="K2" s="2" vm="11">
        <f t="shared" ca="1" si="0"/>
        <v>50</v>
      </c>
      <c r="L2" s="2" vm="32">
        <f t="shared" ca="1" si="0"/>
        <v>59</v>
      </c>
      <c r="M2" s="2" vm="33">
        <f t="shared" ca="1" si="0"/>
        <v>95</v>
      </c>
      <c r="N2" s="2" vm="34">
        <f t="shared" ca="1" si="0"/>
        <v>147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32243339925</v>
      </c>
      <c r="E4" s="2">
        <f>IFERROR(INDEX(E51:E500,MATCH($C$4,$C$51:$C$500,0)),"")</f>
        <v>28576627693</v>
      </c>
      <c r="H4" s="2">
        <f>IFERROR(SUM(D4:G4)*(4/MAX(1,COUNT(D4:G4))),"")</f>
        <v>121639935236</v>
      </c>
      <c r="I4" s="2">
        <f t="shared" ref="I4:O4" si="1">IFERROR(INDEX(I51:I500,MATCH($C$4,$C$51:$C$500,0)),"")</f>
        <v>122556999842</v>
      </c>
      <c r="J4" s="2">
        <f t="shared" si="1"/>
        <v>116759239114</v>
      </c>
      <c r="K4" s="2">
        <f t="shared" si="1"/>
        <v>143806146494</v>
      </c>
      <c r="L4" s="2">
        <f t="shared" si="1"/>
        <v>113336252373</v>
      </c>
      <c r="M4" s="2">
        <f t="shared" si="1"/>
        <v>111367220162</v>
      </c>
      <c r="N4" s="2">
        <f t="shared" si="1"/>
        <v>84646710437</v>
      </c>
      <c r="O4" s="2">
        <f t="shared" si="1"/>
        <v>109624275276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1195662381</v>
      </c>
      <c r="E5" s="2">
        <f>IFERROR(INDEX(E51:E500,MATCH($C$5,$C$51:$C$500,0)),"")</f>
        <v>-747374713</v>
      </c>
      <c r="H5" s="2">
        <f>IFERROR(SUM(D5:G5)*(4/MAX(1,COUNT(D5:G5))),"")</f>
        <v>896575336</v>
      </c>
      <c r="I5" s="2">
        <f t="shared" ref="I5:O5" si="2">IFERROR(INDEX(I51:I500,MATCH($C$5,$C$51:$C$500,0)),"")</f>
        <v>488114406</v>
      </c>
      <c r="J5" s="2">
        <f t="shared" si="2"/>
        <v>816174126</v>
      </c>
      <c r="K5" s="2">
        <f t="shared" si="2"/>
        <v>929755108</v>
      </c>
      <c r="L5" s="2">
        <f t="shared" si="2"/>
        <v>2031672168</v>
      </c>
      <c r="M5" s="2">
        <f t="shared" si="2"/>
        <v>1591052188</v>
      </c>
      <c r="N5" s="2">
        <f t="shared" si="2"/>
        <v>-1094117543</v>
      </c>
      <c r="O5" s="2">
        <f t="shared" si="2"/>
        <v>4689182676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75438748569</v>
      </c>
      <c r="E6" s="2">
        <f>IFERROR(INDEX(E51:E500,MATCH($C$6,$C$51:$C$500,0)),"")</f>
        <v>74243086188</v>
      </c>
      <c r="H6" s="2">
        <f>IFERROR(INDEX(D6:G6,COUNT(D6:G6)),"")</f>
        <v>74243086188</v>
      </c>
      <c r="I6" s="2">
        <f t="shared" ref="I6:O6" si="3">IFERROR(INDEX(I51:I500,MATCH($C$6,$C$51:$C$500,0)),"")</f>
        <v>74990460901</v>
      </c>
      <c r="J6" s="2">
        <f t="shared" si="3"/>
        <v>74502346495</v>
      </c>
      <c r="K6" s="2">
        <f t="shared" si="3"/>
        <v>73686172369</v>
      </c>
      <c r="L6" s="2">
        <f t="shared" si="3"/>
        <v>72756417261</v>
      </c>
      <c r="M6" s="2">
        <f t="shared" si="3"/>
        <v>70724745093</v>
      </c>
      <c r="N6" s="2">
        <f t="shared" si="3"/>
        <v>69133692905</v>
      </c>
      <c r="O6" s="2">
        <f t="shared" si="3"/>
        <v>33568484722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0.83</v>
      </c>
      <c r="E7" s="3">
        <f>IFERROR(INDEX(E51:E500,MATCH($C$7,$C$51:$C$500,0))/1000000000,"")</f>
        <v>0.83</v>
      </c>
      <c r="H7" s="3">
        <f>IFERROR(INDEX(D7:G7,COUNT(D7:G7)),"")</f>
        <v>0.83</v>
      </c>
      <c r="I7" s="3">
        <f t="shared" ref="I7:O7" si="4">IFERROR(INDEX(I51:I500,MATCH($C$7,$C$51:$C$500,0))/1000000000,"")</f>
        <v>0.83</v>
      </c>
      <c r="J7" s="3">
        <f t="shared" si="4"/>
        <v>0.83</v>
      </c>
      <c r="K7" s="3">
        <f t="shared" si="4"/>
        <v>0.83</v>
      </c>
      <c r="L7" s="3">
        <f t="shared" si="4"/>
        <v>0.83</v>
      </c>
      <c r="M7" s="3">
        <f t="shared" si="4"/>
        <v>0.83</v>
      </c>
      <c r="N7" s="3">
        <f t="shared" si="4"/>
        <v>0.83</v>
      </c>
      <c r="O7" s="3">
        <f t="shared" si="4"/>
        <v>0.5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-6000000000</v>
      </c>
      <c r="E8" s="2">
        <f>IFERROR(INDEX(E51:E500,MATCH("Free cash flow (Quarter)",$C$51:$C$500,0)),"")</f>
        <v>2000000000</v>
      </c>
      <c r="H8" s="2">
        <f>IFERROR(INDEX(D8:G8,COUNT(D8:G8)),"")</f>
        <v>2000000000</v>
      </c>
      <c r="I8" s="2">
        <f t="shared" ref="I8:O8" si="5">IFERROR(INDEX(I51:I500,MATCH($C$8,$C$51:$C$500,0)),"")</f>
        <v>9000000000</v>
      </c>
      <c r="J8" s="2">
        <f t="shared" si="5"/>
        <v>-5000000000</v>
      </c>
      <c r="K8" s="2">
        <f t="shared" si="5"/>
        <v>-6000000000</v>
      </c>
      <c r="L8" s="2">
        <f t="shared" si="5"/>
        <v>5000000000</v>
      </c>
      <c r="M8" s="2">
        <f t="shared" si="5"/>
        <v>8000000000</v>
      </c>
      <c r="N8" s="2">
        <f t="shared" si="5"/>
        <v>-41000000000</v>
      </c>
      <c r="O8" s="2">
        <f t="shared" si="5"/>
        <v>1000000000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-7.15</v>
      </c>
      <c r="E9" s="3">
        <f>IFERROR(INDEX(E51:E500,MATCH("Free cash flow per share (Quarter)",$C$51:$C$500,0)),"")</f>
        <v>2.89</v>
      </c>
      <c r="H9" s="3">
        <f>IFERROR(INDEX(D9:G9,COUNT(D9:G9)),"")</f>
        <v>2.89</v>
      </c>
      <c r="I9" s="3">
        <f t="shared" ref="I9:O9" si="6">IFERROR(INDEX(I51:I500,MATCH($C$9,$C$51:$C$500,0)),"")</f>
        <v>10.25</v>
      </c>
      <c r="J9" s="3">
        <f t="shared" si="6"/>
        <v>-5.56</v>
      </c>
      <c r="K9" s="3">
        <f t="shared" si="6"/>
        <v>-7.49</v>
      </c>
      <c r="L9" s="3">
        <f t="shared" si="6"/>
        <v>6.12</v>
      </c>
      <c r="M9" s="3">
        <f t="shared" si="6"/>
        <v>9.3000000000000007</v>
      </c>
      <c r="N9" s="3">
        <f t="shared" si="6"/>
        <v>-49.78</v>
      </c>
      <c r="O9" s="3">
        <f t="shared" si="6"/>
        <v>1.22</v>
      </c>
    </row>
    <row r="10" spans="1:15" ht="15.5" x14ac:dyDescent="0.35">
      <c r="C10" t="s">
        <v>18</v>
      </c>
      <c r="D10" s="3">
        <f ca="1">IFERROR(IF(D9=0,"",D2/D9),"")</f>
        <v>-12.587412587412587</v>
      </c>
      <c r="E10" s="3">
        <f ca="1">IFERROR(IF(E9=0,"",E2/E9),"")</f>
        <v>23.52941176470588</v>
      </c>
      <c r="I10" s="3">
        <f t="shared" ref="I10:O10" ca="1" si="7">IFERROR(IF(I9=0,"",I2/I9),"")</f>
        <v>10.829268292682928</v>
      </c>
      <c r="J10" s="3">
        <f t="shared" ca="1" si="7"/>
        <v>-4.3165467625899288</v>
      </c>
      <c r="K10" s="3">
        <f t="shared" ca="1" si="7"/>
        <v>-6.6755674232309747</v>
      </c>
      <c r="L10" s="3">
        <f t="shared" ca="1" si="7"/>
        <v>9.640522875816993</v>
      </c>
      <c r="M10" s="3">
        <f t="shared" ca="1" si="7"/>
        <v>10.21505376344086</v>
      </c>
      <c r="N10" s="3">
        <f t="shared" ca="1" si="7"/>
        <v>-2.9529931699477703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4131365625</v>
      </c>
      <c r="E11" s="2">
        <f>IFERROR(INDEX(E51:E500,MATCH($C$11,$C$51:$C$500,0)),"")</f>
        <v>6739193592</v>
      </c>
      <c r="H11" s="2">
        <f>IFERROR(INDEX(D11:G11,COUNT(D11:G11)),"")</f>
        <v>6739193592</v>
      </c>
      <c r="I11" s="2">
        <f t="shared" ref="I11:O11" si="8">IFERROR(INDEX(I51:I500,MATCH($C$11,$C$51:$C$500,0)),"")</f>
        <v>4227583865</v>
      </c>
      <c r="J11" s="2">
        <f t="shared" si="8"/>
        <v>1385308361</v>
      </c>
      <c r="K11" s="2">
        <f t="shared" si="8"/>
        <v>1874562344</v>
      </c>
      <c r="L11" s="2">
        <f t="shared" si="8"/>
        <v>8051093492</v>
      </c>
      <c r="M11" s="2">
        <f t="shared" si="8"/>
        <v>4083283837</v>
      </c>
      <c r="N11" s="2">
        <f t="shared" si="8"/>
        <v>741171957</v>
      </c>
      <c r="O11" s="2">
        <f t="shared" si="8"/>
        <v>1840739734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45000000000</v>
      </c>
      <c r="E12" s="2">
        <f>IFERROR(INDEX(E51:E500,MATCH("Net Debt (Quarter)",$C$51:$C$500,0)),"")</f>
        <v>39000000000</v>
      </c>
      <c r="H12" s="2">
        <f>IFERROR(INDEX(D12:G12,COUNT(D12:G12)),"")</f>
        <v>39000000000</v>
      </c>
      <c r="I12" s="2">
        <f t="shared" ref="I12:O12" si="9">IFERROR(INDEX(I51:I500,MATCH($C$12,$C$51:$C$500,0)),"")</f>
        <v>41000000000</v>
      </c>
      <c r="J12" s="2">
        <f t="shared" si="9"/>
        <v>49000000000</v>
      </c>
      <c r="K12" s="2">
        <f t="shared" si="9"/>
        <v>45000000000</v>
      </c>
      <c r="L12" s="2">
        <f t="shared" si="9"/>
        <v>40000000000</v>
      </c>
      <c r="M12" s="2">
        <f t="shared" si="9"/>
        <v>46000000000</v>
      </c>
      <c r="N12" s="2">
        <f t="shared" si="9"/>
        <v>55000000000</v>
      </c>
      <c r="O12" s="2">
        <f t="shared" si="9"/>
        <v>53000000000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49000000000</v>
      </c>
      <c r="E13" s="2">
        <f>IFERROR(INDEX(E51:E500,MATCH("Total Debt (Quarter)",$C$51:$C$500,0)),"")</f>
        <v>46000000000</v>
      </c>
      <c r="H13" s="2">
        <f>IFERROR(INDEX(D13:G13,COUNT(D13:G13)),"")</f>
        <v>46000000000</v>
      </c>
      <c r="I13" s="2">
        <f t="shared" ref="I13:O13" si="10">IFERROR(INDEX(I51:I500,MATCH($C$13,$C$51:$C$500,0)),"")</f>
        <v>45000000000</v>
      </c>
      <c r="J13" s="2">
        <f t="shared" si="10"/>
        <v>50000000000</v>
      </c>
      <c r="K13" s="2">
        <f t="shared" si="10"/>
        <v>47000000000</v>
      </c>
      <c r="L13" s="2">
        <f t="shared" si="10"/>
        <v>48000000000</v>
      </c>
      <c r="M13" s="2">
        <f t="shared" si="10"/>
        <v>50000000000</v>
      </c>
      <c r="N13" s="2">
        <f t="shared" si="10"/>
        <v>55000000000</v>
      </c>
      <c r="O13" s="2">
        <f t="shared" si="10"/>
        <v>55000000000</v>
      </c>
    </row>
    <row r="14" spans="1:15" ht="15.5" x14ac:dyDescent="0.35">
      <c r="C14" t="s">
        <v>27</v>
      </c>
      <c r="D14" s="2">
        <f>IFERROR(INDEX(D51:D500,MATCH($C$14,$C$51:$C$500,0)),"")</f>
        <v>-1139236783</v>
      </c>
      <c r="E14" s="2">
        <f>IFERROR(INDEX(E51:E500,MATCH($C$14,$C$51:$C$500,0)),"")</f>
        <v>-1005623175</v>
      </c>
      <c r="H14" s="2">
        <f>IFERROR(SUM(D14:G14)*(4/MAX(1,COUNT(D14:G14))),"")</f>
        <v>-4289719916</v>
      </c>
      <c r="I14" s="2">
        <f t="shared" ref="I14:O14" si="11">IFERROR(INDEX(I51:I500,MATCH($C$14,$C$51:$C$500,0)),"")</f>
        <v>-4406567886</v>
      </c>
      <c r="J14" s="2">
        <f t="shared" si="11"/>
        <v>-4067037667</v>
      </c>
      <c r="K14" s="2">
        <f t="shared" si="11"/>
        <v>-4142481454</v>
      </c>
      <c r="L14" s="2">
        <f t="shared" si="11"/>
        <v>-3116374147</v>
      </c>
      <c r="M14" s="2">
        <f t="shared" si="11"/>
        <v>-3818532284</v>
      </c>
      <c r="N14" s="2">
        <f t="shared" si="11"/>
        <v>-5935965090</v>
      </c>
      <c r="O14" s="2">
        <f t="shared" si="11"/>
        <v>-5874039979</v>
      </c>
    </row>
    <row r="15" spans="1:15" ht="15.5" x14ac:dyDescent="0.35">
      <c r="C15" t="s">
        <v>28</v>
      </c>
      <c r="D15" s="2">
        <f>IFERROR(INDEX(D51:D500,MATCH($C$15,$C$51:$C$500,0)),"")</f>
        <v>42773573</v>
      </c>
      <c r="E15" s="2">
        <f>IFERROR(INDEX(E51:E500,MATCH($C$15,$C$51:$C$500,0)),"")</f>
        <v>27756205</v>
      </c>
      <c r="H15" s="2">
        <f>IFERROR(SUM(D15:G15)*(4/MAX(1,COUNT(D15:G15))),"")</f>
        <v>141059556</v>
      </c>
      <c r="I15" s="2">
        <f t="shared" ref="I15:O15" si="12">IFERROR(INDEX(I51:I500,MATCH($C$15,$C$51:$C$500,0)),"")</f>
        <v>-181431220</v>
      </c>
      <c r="J15" s="2">
        <f t="shared" si="12"/>
        <v>-97732518</v>
      </c>
      <c r="K15" s="2">
        <f t="shared" si="12"/>
        <v>-315008207</v>
      </c>
      <c r="L15" s="2">
        <f t="shared" si="12"/>
        <v>-445631141</v>
      </c>
      <c r="M15" s="2">
        <f t="shared" si="12"/>
        <v>-533041952</v>
      </c>
      <c r="N15" s="2">
        <f t="shared" si="12"/>
        <v>106136674</v>
      </c>
      <c r="O15" s="2">
        <f t="shared" si="12"/>
        <v>-1926004500</v>
      </c>
    </row>
    <row r="16" spans="1:15" ht="15.5" x14ac:dyDescent="0.35">
      <c r="C16" t="s">
        <v>29</v>
      </c>
      <c r="D16" s="2">
        <f>IFERROR(INDEX(D51:D500,MATCH($C$16,$C$51:$C$500,0)),"")</f>
        <v>1152888808</v>
      </c>
      <c r="E16" s="2">
        <f>IFERROR(INDEX(E51:E500,MATCH($C$16,$C$51:$C$500,0)),"")</f>
        <v>-775130918</v>
      </c>
      <c r="H16" s="2">
        <f>IFERROR(SUM(D16:G16)*(4/MAX(1,COUNT(D16:G16))),"")</f>
        <v>755515780</v>
      </c>
      <c r="I16" s="2">
        <f t="shared" ref="I16:O16" si="13">IFERROR(INDEX(I51:I500,MATCH($C$16,$C$51:$C$500,0)),"")</f>
        <v>738288746</v>
      </c>
      <c r="J16" s="2">
        <f t="shared" si="13"/>
        <v>529961181</v>
      </c>
      <c r="K16" s="2">
        <f t="shared" si="13"/>
        <v>1249261808</v>
      </c>
      <c r="L16" s="2">
        <f t="shared" si="13"/>
        <v>2481562252</v>
      </c>
      <c r="M16" s="2">
        <f t="shared" si="13"/>
        <v>2132717873</v>
      </c>
      <c r="N16" s="2">
        <f t="shared" si="13"/>
        <v>-1193254241</v>
      </c>
      <c r="O16" s="2">
        <f t="shared" si="13"/>
        <v>6620449302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74700000000</v>
      </c>
      <c r="E20" s="2">
        <f ca="1">IFERROR(E21*E2,"")</f>
        <v>56440000000</v>
      </c>
      <c r="H20" s="2">
        <f t="shared" ref="H20:O20" ca="1" si="14">IFERROR(H21*H2,"")</f>
        <v>56440000000</v>
      </c>
      <c r="I20" s="2">
        <f t="shared" ca="1" si="14"/>
        <v>92130000000</v>
      </c>
      <c r="J20" s="2">
        <f t="shared" ca="1" si="14"/>
        <v>19920000000</v>
      </c>
      <c r="K20" s="2">
        <f t="shared" ca="1" si="14"/>
        <v>41500000000</v>
      </c>
      <c r="L20" s="2">
        <f t="shared" ca="1" si="14"/>
        <v>48970000000</v>
      </c>
      <c r="M20" s="2">
        <f t="shared" ca="1" si="14"/>
        <v>78850000000</v>
      </c>
      <c r="N20" s="2">
        <f t="shared" ca="1" si="14"/>
        <v>122010000000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830000000</v>
      </c>
      <c r="E21" s="2">
        <f>IFERROR(INDEX(E51:E500,MATCH($C$7,$C$51:$C$500,0)),"")</f>
        <v>830000000</v>
      </c>
      <c r="H21" s="2">
        <f>IFERROR(INDEX(D21:G21,COUNT(D21:G21)),"")</f>
        <v>830000000</v>
      </c>
      <c r="I21" s="2">
        <f t="shared" ref="I21:O21" si="15">IFERROR(INDEX(I51:I500,MATCH($C$7,$C$51:$C$500,0)),"")</f>
        <v>830000000</v>
      </c>
      <c r="J21" s="2">
        <f t="shared" si="15"/>
        <v>830000000</v>
      </c>
      <c r="K21" s="2">
        <f t="shared" si="15"/>
        <v>830000000</v>
      </c>
      <c r="L21" s="2">
        <f t="shared" si="15"/>
        <v>830000000</v>
      </c>
      <c r="M21" s="2">
        <f t="shared" si="15"/>
        <v>830000000</v>
      </c>
      <c r="N21" s="2">
        <f t="shared" si="15"/>
        <v>830000000</v>
      </c>
      <c r="O21" s="2">
        <f t="shared" si="15"/>
        <v>500000000</v>
      </c>
    </row>
    <row r="23" spans="1:15" ht="15.5" x14ac:dyDescent="0.35">
      <c r="B23" t="s">
        <v>43</v>
      </c>
      <c r="C23" t="s">
        <v>44</v>
      </c>
      <c r="D23" s="3">
        <f>IFERROR(D5/D6*100,"")</f>
        <v>1.5849446122590278</v>
      </c>
      <c r="E23" s="3">
        <f>IFERROR(E5/E6*100,"")</f>
        <v>-1.0066590054021747</v>
      </c>
      <c r="H23" s="3">
        <f t="shared" ref="H23:O23" si="16">IFERROR(H5/H6*100,"")</f>
        <v>1.2076213180708462</v>
      </c>
      <c r="I23" s="3">
        <f t="shared" si="16"/>
        <v>0.65090199491425049</v>
      </c>
      <c r="J23" s="3">
        <f t="shared" si="16"/>
        <v>1.0955012350581135</v>
      </c>
      <c r="K23" s="3">
        <f t="shared" si="16"/>
        <v>1.2617769088941724</v>
      </c>
      <c r="L23" s="3">
        <f t="shared" si="16"/>
        <v>2.7924301999530257</v>
      </c>
      <c r="M23" s="3">
        <f t="shared" si="16"/>
        <v>2.2496400459384263</v>
      </c>
      <c r="N23" s="3">
        <f t="shared" si="16"/>
        <v>-1.5826111654464643</v>
      </c>
      <c r="O23" s="3">
        <f t="shared" si="16"/>
        <v>13.969003113586535</v>
      </c>
    </row>
    <row r="24" spans="1:15" ht="15.5" x14ac:dyDescent="0.35">
      <c r="C24" t="s">
        <v>45</v>
      </c>
      <c r="D24" s="4">
        <f>IFERROR(_xlfn.RRI(5,I23,D23),"")</f>
        <v>0.19481233482661287</v>
      </c>
      <c r="E24" s="4" t="str">
        <f>IFERROR(_xlfn.RRI(5,J23,E23),"")</f>
        <v/>
      </c>
      <c r="H24" s="4">
        <f t="shared" ref="H24:O24" si="17">IFERROR(_xlfn.RRI(5,M23,H23),"")</f>
        <v>-0.11699421809611721</v>
      </c>
      <c r="I24" s="4" t="str">
        <f t="shared" si="17"/>
        <v/>
      </c>
      <c r="J24" s="4">
        <f t="shared" si="17"/>
        <v>-0.39897921489199184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1.43</v>
      </c>
      <c r="E25" s="3">
        <f>IFERROR(INDEX(E51:E500,MATCH($A$25,$C$51:$C$500,0)),"")</f>
        <v>-0.9</v>
      </c>
      <c r="H25" s="3">
        <f>IFERROR(INDEX(D25:G25,COUNT(D25:G25)),"")</f>
        <v>-0.9</v>
      </c>
      <c r="I25" s="3">
        <f t="shared" ref="I25:O25" si="18">IFERROR(INDEX(I51:I500,MATCH($C$25,$C$51:$C$500,0)),"")</f>
        <v>0.67</v>
      </c>
      <c r="J25" s="3">
        <f t="shared" si="18"/>
        <v>0.52</v>
      </c>
      <c r="K25" s="3">
        <f t="shared" si="18"/>
        <v>1.1200000000000001</v>
      </c>
      <c r="L25" s="3">
        <f t="shared" si="18"/>
        <v>2.44</v>
      </c>
      <c r="M25" s="3">
        <f t="shared" si="18"/>
        <v>1.92</v>
      </c>
      <c r="N25" s="3">
        <f t="shared" si="18"/>
        <v>-1.3</v>
      </c>
      <c r="O25" s="3">
        <f t="shared" si="18"/>
        <v>9.39</v>
      </c>
    </row>
    <row r="26" spans="1:15" ht="15.5" x14ac:dyDescent="0.35">
      <c r="C26" t="s">
        <v>48</v>
      </c>
      <c r="D26" s="4">
        <f>IFERROR(_xlfn.RRI(5,I25,D25),"")</f>
        <v>0.16373004484319997</v>
      </c>
      <c r="E26" s="4" t="str">
        <f>IFERROR(_xlfn.RRI(5,J25,E25),"")</f>
        <v/>
      </c>
      <c r="H26" s="4" t="str">
        <f t="shared" ref="H26:O26" si="19">IFERROR(_xlfn.RRI(5,M25,H25),"")</f>
        <v/>
      </c>
      <c r="I26" s="4" t="str">
        <f t="shared" si="19"/>
        <v/>
      </c>
      <c r="J26" s="4">
        <f t="shared" si="19"/>
        <v>-0.43938133836591475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38.8473975</v>
      </c>
      <c r="E27" s="3">
        <f>IFERROR(E4/E21,"")</f>
        <v>34.429671919277105</v>
      </c>
      <c r="H27" s="3">
        <f t="shared" ref="H27:O27" si="20">IFERROR(H4/H21,"")</f>
        <v>146.55413883855422</v>
      </c>
      <c r="I27" s="3">
        <f t="shared" si="20"/>
        <v>147.65903595421688</v>
      </c>
      <c r="J27" s="3">
        <f t="shared" si="20"/>
        <v>140.67378206506024</v>
      </c>
      <c r="K27" s="3">
        <f t="shared" si="20"/>
        <v>173.26041746265059</v>
      </c>
      <c r="L27" s="3">
        <f t="shared" si="20"/>
        <v>136.54970165421688</v>
      </c>
      <c r="M27" s="3">
        <f t="shared" si="20"/>
        <v>134.17737368915664</v>
      </c>
      <c r="N27" s="3">
        <f t="shared" si="20"/>
        <v>101.98398847831325</v>
      </c>
      <c r="O27" s="3">
        <f t="shared" si="20"/>
        <v>219.24855055200001</v>
      </c>
    </row>
    <row r="28" spans="1:15" ht="15.5" x14ac:dyDescent="0.35">
      <c r="C28" t="s">
        <v>50</v>
      </c>
      <c r="D28" s="4">
        <f>IFERROR(_xlfn.RRI(5,I27,D27),"")</f>
        <v>-0.23436746504766159</v>
      </c>
      <c r="E28" s="4">
        <f>IFERROR(_xlfn.RRI(5,J27,E27),"")</f>
        <v>-0.24535283630461391</v>
      </c>
      <c r="H28" s="4">
        <f t="shared" ref="H28:O28" si="21">IFERROR(_xlfn.RRI(5,M27,H27),"")</f>
        <v>1.7803078608093825E-2</v>
      </c>
      <c r="I28" s="4">
        <f t="shared" si="21"/>
        <v>7.6826183784360236E-2</v>
      </c>
      <c r="J28" s="4">
        <f t="shared" si="21"/>
        <v>-8.4927958165583073E-2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-2.3432835820895521</v>
      </c>
      <c r="I29" s="4">
        <f t="shared" si="22"/>
        <v>0.28846153846153849</v>
      </c>
      <c r="J29" s="4">
        <f t="shared" si="22"/>
        <v>-0.5357142857142857</v>
      </c>
      <c r="K29" s="4">
        <f t="shared" si="22"/>
        <v>-0.54098360655737698</v>
      </c>
      <c r="L29" s="4">
        <f t="shared" si="22"/>
        <v>0.27083333333333337</v>
      </c>
      <c r="M29" s="4">
        <f t="shared" si="22"/>
        <v>-2.4769230769230766</v>
      </c>
      <c r="N29" s="4">
        <f t="shared" si="22"/>
        <v>-1.1384451544195955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-7.4827599172815696E-3</v>
      </c>
      <c r="I30" s="4">
        <f t="shared" si="23"/>
        <v>4.965569124974565E-2</v>
      </c>
      <c r="J30" s="4">
        <f t="shared" si="23"/>
        <v>-0.18807893848354021</v>
      </c>
      <c r="K30" s="4">
        <f t="shared" si="23"/>
        <v>0.26884508251358769</v>
      </c>
      <c r="L30" s="4">
        <f t="shared" si="23"/>
        <v>1.7680536589992541E-2</v>
      </c>
      <c r="M30" s="4">
        <f t="shared" si="23"/>
        <v>0.31567097630908275</v>
      </c>
      <c r="N30" s="4">
        <f t="shared" si="23"/>
        <v>-0.53484760459510849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90.53</v>
      </c>
      <c r="E32" s="3">
        <f>IFERROR(INDEX(E51:E500,MATCH($A$32,$C$51:$C$500,0)),"")</f>
        <v>89.09</v>
      </c>
      <c r="H32" s="3">
        <f>IFERROR(INDEX(D32:G32,COUNT(D32:G32)),"")</f>
        <v>89.09</v>
      </c>
      <c r="I32" s="3">
        <f t="shared" ref="I32:O32" si="24">IFERROR(INDEX(I51:I500,MATCH($C$32,$C$51:$C$500,0)),"")</f>
        <v>89.99</v>
      </c>
      <c r="J32" s="3">
        <f t="shared" si="24"/>
        <v>89.4</v>
      </c>
      <c r="K32" s="3">
        <f t="shared" si="24"/>
        <v>88.42</v>
      </c>
      <c r="L32" s="3">
        <f t="shared" si="24"/>
        <v>87.31</v>
      </c>
      <c r="M32" s="3">
        <f t="shared" si="24"/>
        <v>84.87</v>
      </c>
      <c r="N32" s="3">
        <f t="shared" si="24"/>
        <v>82.96</v>
      </c>
      <c r="O32" s="3">
        <f t="shared" si="24"/>
        <v>67.14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0.75</v>
      </c>
      <c r="E33" s="3">
        <f>IFERROR(INDEX(E51:E500,MATCH($A$33,$C$51:$C$500,0)),"")</f>
        <v>1.01</v>
      </c>
      <c r="H33" s="3">
        <f>IFERROR(INDEX(D33:G33,COUNT(D33:G33)),"")</f>
        <v>1.01</v>
      </c>
      <c r="I33" s="3">
        <f t="shared" ref="I33:O33" si="25">IFERROR(INDEX(I51:I500,MATCH($C$33,$C$51:$C$500,0)),"")</f>
        <v>1.23</v>
      </c>
      <c r="J33" s="3">
        <f t="shared" si="25"/>
        <v>0.27</v>
      </c>
      <c r="K33" s="3">
        <f t="shared" si="25"/>
        <v>0.56999999999999995</v>
      </c>
      <c r="L33" s="3">
        <f t="shared" si="25"/>
        <v>0.68</v>
      </c>
      <c r="M33" s="3">
        <f t="shared" si="25"/>
        <v>1.1200000000000001</v>
      </c>
      <c r="N33" s="3">
        <f t="shared" si="25"/>
        <v>1.77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47.55</v>
      </c>
      <c r="E34" s="3">
        <f>IFERROR(INDEX(E51:E500,MATCH($A$34,$C$51:$C$500,0)),"")</f>
        <v>-100</v>
      </c>
      <c r="H34" s="3">
        <f>IFERROR(INDEX(D34:G34,COUNT(D34:G34)),"")</f>
        <v>-100</v>
      </c>
      <c r="I34" s="3">
        <f t="shared" ref="I34:O34" si="26">IFERROR(INDEX(I51:I500,MATCH($C$34,$C$51:$C$500,0)),"")</f>
        <v>165.67</v>
      </c>
      <c r="J34" s="3">
        <f t="shared" si="26"/>
        <v>46.15</v>
      </c>
      <c r="K34" s="3">
        <f t="shared" si="26"/>
        <v>44.64</v>
      </c>
      <c r="L34" s="3">
        <f t="shared" si="26"/>
        <v>24.18</v>
      </c>
      <c r="M34" s="3">
        <f t="shared" si="26"/>
        <v>49.48</v>
      </c>
      <c r="N34" s="3">
        <f t="shared" si="26"/>
        <v>-113.08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1.76</v>
      </c>
      <c r="E35" s="3">
        <f>IFERROR(INDEX(E51:E500,MATCH($A$35,$C$51:$C$500,0)),"")</f>
        <v>2.62</v>
      </c>
      <c r="H35" s="3">
        <f>IFERROR(INDEX(D35:G35,COUNT(D35:G35)),"")</f>
        <v>2.62</v>
      </c>
      <c r="I35" s="3">
        <f t="shared" ref="I35:O35" si="27">IFERROR(INDEX(I51:I500,MATCH($C$35,$C$51:$C$500,0)),"")</f>
        <v>0.75</v>
      </c>
      <c r="J35" s="3">
        <f t="shared" si="27"/>
        <v>0.17</v>
      </c>
      <c r="K35" s="3">
        <f t="shared" si="27"/>
        <v>0.28999999999999998</v>
      </c>
      <c r="L35" s="3">
        <f t="shared" si="27"/>
        <v>0.43</v>
      </c>
      <c r="M35" s="3">
        <f t="shared" si="27"/>
        <v>0.71</v>
      </c>
      <c r="N35" s="3">
        <f t="shared" si="27"/>
        <v>1.45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32243339925</v>
      </c>
      <c r="E51" s="5">
        <v>28576627693</v>
      </c>
      <c r="F51" s="5">
        <v>27090040052</v>
      </c>
      <c r="G51" s="5">
        <v>28916574774</v>
      </c>
      <c r="I51" s="5">
        <v>122556999842</v>
      </c>
      <c r="J51" s="5">
        <v>116759239114</v>
      </c>
      <c r="K51" s="5">
        <v>143806146494</v>
      </c>
      <c r="L51" s="5">
        <v>113336252373</v>
      </c>
      <c r="M51" s="5">
        <v>111367220162</v>
      </c>
      <c r="N51" s="5">
        <v>84646710437</v>
      </c>
      <c r="O51" s="5">
        <v>109624275276</v>
      </c>
    </row>
    <row r="52" spans="2:15" ht="15.5" x14ac:dyDescent="0.35">
      <c r="C52" t="s">
        <v>75</v>
      </c>
      <c r="D52" s="5">
        <v>-26453136001</v>
      </c>
      <c r="E52" s="5">
        <v>-23666335680</v>
      </c>
      <c r="F52" s="5">
        <v>-22015697978</v>
      </c>
      <c r="G52" s="5">
        <v>-24137661433</v>
      </c>
      <c r="I52" s="5">
        <v>-102222446443</v>
      </c>
      <c r="J52" s="5">
        <v>-96957463467</v>
      </c>
      <c r="K52" s="5">
        <v>-116144311577</v>
      </c>
      <c r="L52" s="5">
        <v>-94846431599</v>
      </c>
      <c r="M52" s="5">
        <v>-94701079119</v>
      </c>
      <c r="N52" s="5">
        <v>-69353664973</v>
      </c>
      <c r="O52" s="5">
        <v>-89688302358</v>
      </c>
    </row>
    <row r="53" spans="2:15" ht="15.5" x14ac:dyDescent="0.35">
      <c r="C53" t="s">
        <v>76</v>
      </c>
      <c r="D53" s="5">
        <v>5790203924</v>
      </c>
      <c r="E53" s="5">
        <v>4910292013</v>
      </c>
      <c r="F53" s="5">
        <v>5074342074</v>
      </c>
      <c r="G53" s="5">
        <v>4778913341</v>
      </c>
      <c r="I53" s="5">
        <v>20334553399</v>
      </c>
      <c r="J53" s="5">
        <v>19801775647</v>
      </c>
      <c r="K53" s="5">
        <v>27661834917</v>
      </c>
      <c r="L53" s="5">
        <v>18489820774</v>
      </c>
      <c r="M53" s="5">
        <v>16666141043</v>
      </c>
      <c r="N53" s="5">
        <v>15293045464</v>
      </c>
      <c r="O53" s="5">
        <v>19935972918</v>
      </c>
    </row>
    <row r="54" spans="2:15" ht="15.5" x14ac:dyDescent="0.35">
      <c r="C54" t="s">
        <v>77</v>
      </c>
      <c r="D54" s="5">
        <v>-4519952782</v>
      </c>
      <c r="E54" s="5">
        <v>-4858016023</v>
      </c>
      <c r="F54" s="5">
        <v>-4056626449</v>
      </c>
      <c r="G54" s="5">
        <v>-3793802753</v>
      </c>
      <c r="I54" s="5">
        <v>-17077619738</v>
      </c>
      <c r="J54" s="5">
        <v>-17258806740</v>
      </c>
      <c r="K54" s="5">
        <v>-21211716151</v>
      </c>
      <c r="L54" s="5">
        <v>-13764070152</v>
      </c>
      <c r="M54" s="5">
        <v>-12319141039</v>
      </c>
      <c r="N54" s="5">
        <v>-10974488847</v>
      </c>
      <c r="O54" s="5">
        <v>-7290336189</v>
      </c>
    </row>
    <row r="55" spans="2:15" ht="15.5" x14ac:dyDescent="0.35">
      <c r="C55" t="s">
        <v>79</v>
      </c>
      <c r="D55" s="5">
        <v>-4519952782</v>
      </c>
      <c r="E55" s="5">
        <v>-4858016023</v>
      </c>
      <c r="F55" s="5">
        <v>-4056626449</v>
      </c>
      <c r="G55" s="5">
        <v>-3793802753</v>
      </c>
      <c r="I55" s="5">
        <v>-17077619738</v>
      </c>
      <c r="J55" s="5">
        <v>-17258806740</v>
      </c>
      <c r="K55" s="5">
        <v>-21211716151</v>
      </c>
      <c r="L55" s="5">
        <v>-13764070152</v>
      </c>
      <c r="M55" s="5">
        <v>-12319141039</v>
      </c>
      <c r="N55" s="5">
        <v>-10974488847</v>
      </c>
      <c r="O55" s="5">
        <v>-7290336189</v>
      </c>
    </row>
    <row r="56" spans="2:15" ht="15.5" x14ac:dyDescent="0.35">
      <c r="C56" t="s">
        <v>80</v>
      </c>
      <c r="D56" s="5">
        <v>1270251142</v>
      </c>
      <c r="E56" s="5">
        <v>52275990</v>
      </c>
      <c r="F56" s="5">
        <v>1017715625</v>
      </c>
      <c r="G56" s="5">
        <v>985110588</v>
      </c>
      <c r="I56" s="5">
        <v>3256933661</v>
      </c>
      <c r="J56" s="5">
        <v>2542968907</v>
      </c>
      <c r="K56" s="5">
        <v>6450118766</v>
      </c>
      <c r="L56" s="5">
        <v>4725750622</v>
      </c>
      <c r="M56" s="5">
        <v>4347000004</v>
      </c>
      <c r="N56" s="5">
        <v>4318556617</v>
      </c>
      <c r="O56" s="5">
        <v>12645636729</v>
      </c>
    </row>
    <row r="57" spans="2:15" ht="15.5" x14ac:dyDescent="0.35">
      <c r="C57" t="s">
        <v>81</v>
      </c>
      <c r="D57" s="5">
        <v>-117362334</v>
      </c>
      <c r="E57" s="5">
        <v>-827406908</v>
      </c>
      <c r="F57" s="5">
        <v>-747172091</v>
      </c>
      <c r="G57" s="5">
        <v>-904452420</v>
      </c>
      <c r="I57" s="5">
        <v>-2518644915</v>
      </c>
      <c r="J57" s="5">
        <v>-2013007726</v>
      </c>
      <c r="K57" s="5">
        <v>-5200856958</v>
      </c>
      <c r="L57" s="5">
        <v>-2244188370</v>
      </c>
      <c r="M57" s="5">
        <v>-2214282131</v>
      </c>
      <c r="N57" s="5">
        <v>-5511810858</v>
      </c>
      <c r="O57" s="5">
        <v>-6025187427</v>
      </c>
    </row>
    <row r="58" spans="2:15" ht="15.5" x14ac:dyDescent="0.35">
      <c r="C58" t="s">
        <v>27</v>
      </c>
      <c r="D58" s="5">
        <v>-1139236783</v>
      </c>
      <c r="E58" s="5">
        <v>-1005623175</v>
      </c>
      <c r="F58" s="5">
        <v>-1021513453</v>
      </c>
      <c r="G58" s="5">
        <v>-1172455562</v>
      </c>
      <c r="I58" s="5">
        <v>-4406567886</v>
      </c>
      <c r="J58" s="5">
        <v>-4067037667</v>
      </c>
      <c r="K58" s="5">
        <v>-4142481454</v>
      </c>
      <c r="L58" s="5">
        <v>-3116374147</v>
      </c>
      <c r="M58" s="5">
        <v>-3818532284</v>
      </c>
      <c r="N58" s="5">
        <v>-5935965090</v>
      </c>
      <c r="O58" s="5">
        <v>-5874039979</v>
      </c>
    </row>
    <row r="59" spans="2:15" ht="15.5" x14ac:dyDescent="0.35">
      <c r="C59" t="s">
        <v>82</v>
      </c>
      <c r="D59" s="5">
        <v>631466498</v>
      </c>
      <c r="E59" s="5">
        <v>248107849</v>
      </c>
      <c r="F59" s="5">
        <v>182031126</v>
      </c>
      <c r="G59" s="5">
        <v>522628680</v>
      </c>
      <c r="I59" s="5">
        <v>1539611678</v>
      </c>
      <c r="J59" s="5">
        <v>1917264079</v>
      </c>
      <c r="K59" s="5">
        <v>-283804039</v>
      </c>
      <c r="L59" s="5">
        <v>1057668124</v>
      </c>
      <c r="M59" s="5">
        <v>1724822331</v>
      </c>
      <c r="N59" s="5">
        <v>556509339</v>
      </c>
      <c r="O59" s="5">
        <v>-44331234</v>
      </c>
    </row>
    <row r="60" spans="2:15" ht="15.5" x14ac:dyDescent="0.35">
      <c r="C60" t="s">
        <v>85</v>
      </c>
    </row>
    <row r="61" spans="2:15" ht="15.5" x14ac:dyDescent="0.35">
      <c r="C61" t="s">
        <v>86</v>
      </c>
      <c r="D61" s="5">
        <v>-117362334</v>
      </c>
      <c r="E61" s="5">
        <v>-827406908</v>
      </c>
      <c r="F61" s="5">
        <v>-747172091</v>
      </c>
      <c r="G61" s="5">
        <v>-904452420</v>
      </c>
      <c r="I61" s="5">
        <v>-2518644915</v>
      </c>
      <c r="J61" s="5">
        <v>-2013007726</v>
      </c>
      <c r="K61" s="5">
        <v>-5200856958</v>
      </c>
      <c r="L61" s="5">
        <v>-2244188370</v>
      </c>
      <c r="M61" s="5">
        <v>-2214282131</v>
      </c>
      <c r="N61" s="5">
        <v>-5511810858</v>
      </c>
      <c r="O61" s="5">
        <v>-6025187427</v>
      </c>
    </row>
    <row r="62" spans="2:15" ht="15.5" x14ac:dyDescent="0.35">
      <c r="C62" t="s">
        <v>29</v>
      </c>
      <c r="D62" s="5">
        <v>1152888808</v>
      </c>
      <c r="E62" s="5">
        <v>-775130918</v>
      </c>
      <c r="F62" s="5">
        <v>270543534</v>
      </c>
      <c r="G62" s="5">
        <v>80658168</v>
      </c>
      <c r="I62" s="5">
        <v>738288746</v>
      </c>
      <c r="J62" s="5">
        <v>529961181</v>
      </c>
      <c r="K62" s="5">
        <v>1249261808</v>
      </c>
      <c r="L62" s="5">
        <v>2481562252</v>
      </c>
      <c r="M62" s="5">
        <v>2132717873</v>
      </c>
      <c r="N62" s="5">
        <v>-1193254241</v>
      </c>
      <c r="O62" s="5">
        <v>6620449302</v>
      </c>
    </row>
    <row r="63" spans="2:15" ht="15.5" x14ac:dyDescent="0.35">
      <c r="C63" t="s">
        <v>28</v>
      </c>
      <c r="D63" s="5">
        <v>42773573</v>
      </c>
      <c r="E63" s="5">
        <v>27756205</v>
      </c>
      <c r="F63" s="5">
        <v>-238259530</v>
      </c>
      <c r="G63" s="5">
        <v>19882372</v>
      </c>
      <c r="I63" s="5">
        <v>-181431220</v>
      </c>
      <c r="J63" s="5">
        <v>-97732518</v>
      </c>
      <c r="K63" s="5">
        <v>-315008207</v>
      </c>
      <c r="L63" s="5">
        <v>-445631141</v>
      </c>
      <c r="M63" s="5">
        <v>-533041952</v>
      </c>
      <c r="N63" s="5">
        <v>106136674</v>
      </c>
      <c r="O63" s="5">
        <v>-1926004500</v>
      </c>
    </row>
    <row r="64" spans="2:15" ht="15.5" x14ac:dyDescent="0.35">
      <c r="C64" t="s">
        <v>374</v>
      </c>
      <c r="F64" s="5">
        <v>-268990980</v>
      </c>
      <c r="I64" s="5">
        <v>-268990980</v>
      </c>
      <c r="J64" s="5">
        <v>-168655000</v>
      </c>
      <c r="K64" s="5">
        <v>-330454000</v>
      </c>
      <c r="L64" s="5">
        <v>-568463601</v>
      </c>
      <c r="M64" s="5">
        <v>-581383537</v>
      </c>
      <c r="N64" s="5">
        <v>-32261810</v>
      </c>
      <c r="O64" s="5">
        <v>-2016738807</v>
      </c>
    </row>
    <row r="65" spans="2:15" ht="15.5" x14ac:dyDescent="0.35">
      <c r="C65" t="s">
        <v>375</v>
      </c>
      <c r="D65" s="5">
        <v>42773573</v>
      </c>
      <c r="E65" s="5">
        <v>27756205</v>
      </c>
      <c r="F65" s="5">
        <v>30731450</v>
      </c>
      <c r="G65" s="5">
        <v>19882372</v>
      </c>
      <c r="I65" s="5">
        <v>87559760</v>
      </c>
      <c r="J65" s="5">
        <v>70922482</v>
      </c>
      <c r="K65" s="5">
        <v>15445793</v>
      </c>
      <c r="L65" s="5">
        <v>122832460</v>
      </c>
      <c r="M65" s="5">
        <v>48341585</v>
      </c>
      <c r="N65" s="5">
        <v>138398484</v>
      </c>
      <c r="O65" s="5">
        <v>90734307</v>
      </c>
    </row>
    <row r="66" spans="2:15" ht="15.5" x14ac:dyDescent="0.35">
      <c r="C66" t="s">
        <v>376</v>
      </c>
      <c r="D66" s="5">
        <v>42773573</v>
      </c>
      <c r="E66" s="5">
        <v>27756205</v>
      </c>
      <c r="F66" s="5">
        <v>-238259530</v>
      </c>
      <c r="G66" s="5">
        <v>19882372</v>
      </c>
      <c r="I66" s="5">
        <v>-181431220</v>
      </c>
      <c r="J66" s="5">
        <v>-97732518</v>
      </c>
      <c r="K66" s="5">
        <v>-315008207</v>
      </c>
      <c r="L66" s="5">
        <v>-445631141</v>
      </c>
      <c r="M66" s="5">
        <v>-533041952</v>
      </c>
      <c r="N66" s="5">
        <v>106136674</v>
      </c>
      <c r="O66" s="5">
        <v>-1926004500</v>
      </c>
    </row>
    <row r="67" spans="2:15" ht="15.5" x14ac:dyDescent="0.35">
      <c r="C67" t="s">
        <v>87</v>
      </c>
      <c r="D67" s="5">
        <v>1195662381</v>
      </c>
      <c r="E67" s="5">
        <v>-747374713</v>
      </c>
      <c r="F67" s="5">
        <v>32284004</v>
      </c>
      <c r="G67" s="5">
        <v>100540540</v>
      </c>
      <c r="I67" s="5">
        <v>556857526</v>
      </c>
      <c r="J67" s="5">
        <v>432228663</v>
      </c>
      <c r="K67" s="5">
        <v>934253601</v>
      </c>
      <c r="L67" s="5">
        <v>2035931111</v>
      </c>
      <c r="M67" s="5">
        <v>1599675921</v>
      </c>
      <c r="N67" s="5">
        <v>-1087117567</v>
      </c>
      <c r="O67" s="5">
        <v>4694444802</v>
      </c>
    </row>
    <row r="68" spans="2:15" ht="15.5" x14ac:dyDescent="0.35">
      <c r="C68" t="s">
        <v>88</v>
      </c>
      <c r="F68" s="5">
        <v>-68743120</v>
      </c>
      <c r="I68" s="5">
        <v>-68743120</v>
      </c>
      <c r="J68" s="5">
        <v>383945463</v>
      </c>
      <c r="K68" s="5">
        <v>-4498493</v>
      </c>
      <c r="L68" s="5">
        <v>-4258944</v>
      </c>
      <c r="M68" s="5">
        <v>-8623733</v>
      </c>
      <c r="N68" s="5">
        <v>-6999976</v>
      </c>
      <c r="O68" s="5">
        <v>-5262126</v>
      </c>
    </row>
    <row r="69" spans="2:15" ht="15.5" x14ac:dyDescent="0.35">
      <c r="C69" t="s">
        <v>89</v>
      </c>
      <c r="D69" s="5">
        <v>1195662381</v>
      </c>
      <c r="E69" s="5">
        <v>-747374713</v>
      </c>
      <c r="F69" s="5">
        <v>-36459116</v>
      </c>
      <c r="G69" s="5">
        <v>100540540</v>
      </c>
      <c r="I69" s="5">
        <v>488114406</v>
      </c>
      <c r="J69" s="5">
        <v>816174126</v>
      </c>
      <c r="K69" s="5">
        <v>929755108</v>
      </c>
      <c r="L69" s="5">
        <v>2031672167</v>
      </c>
      <c r="M69" s="5">
        <v>1591052188</v>
      </c>
      <c r="N69" s="5">
        <v>-1094117543</v>
      </c>
      <c r="O69" s="5">
        <v>4689182676</v>
      </c>
    </row>
    <row r="70" spans="2:15" ht="15.5" x14ac:dyDescent="0.35">
      <c r="C70" t="s">
        <v>90</v>
      </c>
      <c r="D70" s="5">
        <v>1195662381</v>
      </c>
      <c r="E70" s="5">
        <v>-747374713</v>
      </c>
      <c r="F70" s="5">
        <v>32284004</v>
      </c>
      <c r="G70" s="5">
        <v>100540540</v>
      </c>
      <c r="I70" s="5">
        <v>556857526</v>
      </c>
      <c r="J70" s="5">
        <v>432228663</v>
      </c>
      <c r="K70" s="5">
        <v>934253601</v>
      </c>
      <c r="L70" s="5">
        <v>2035931112</v>
      </c>
      <c r="M70" s="5">
        <v>1599675921</v>
      </c>
      <c r="N70" s="5">
        <v>-1087117567</v>
      </c>
      <c r="O70" s="5">
        <v>4694444802</v>
      </c>
    </row>
    <row r="71" spans="2:15" ht="15.5" x14ac:dyDescent="0.35">
      <c r="C71" t="s">
        <v>8</v>
      </c>
      <c r="D71" s="5">
        <v>1195662381</v>
      </c>
      <c r="E71" s="5">
        <v>-747374713</v>
      </c>
      <c r="F71" s="5">
        <v>-36459116</v>
      </c>
      <c r="G71" s="5">
        <v>100540540</v>
      </c>
      <c r="I71" s="5">
        <v>488114406</v>
      </c>
      <c r="J71" s="5">
        <v>816174126</v>
      </c>
      <c r="K71" s="5">
        <v>929755108</v>
      </c>
      <c r="L71" s="5">
        <v>2031672168</v>
      </c>
      <c r="M71" s="5">
        <v>1591052188</v>
      </c>
      <c r="N71" s="5">
        <v>-1094117543</v>
      </c>
      <c r="O71" s="5">
        <v>4689182676</v>
      </c>
    </row>
    <row r="72" spans="2:15" ht="15.5" x14ac:dyDescent="0.35">
      <c r="C72" t="s">
        <v>91</v>
      </c>
      <c r="D72" s="5">
        <v>1195662381</v>
      </c>
      <c r="E72" s="5">
        <v>-747374713</v>
      </c>
      <c r="F72" s="5">
        <v>32284004</v>
      </c>
      <c r="G72" s="5">
        <v>100540540</v>
      </c>
      <c r="I72" s="5">
        <v>556857526</v>
      </c>
      <c r="J72" s="5">
        <v>432228663</v>
      </c>
      <c r="K72" s="5">
        <v>934253601</v>
      </c>
      <c r="L72" s="5">
        <v>2035931112</v>
      </c>
      <c r="M72" s="5">
        <v>1599675921</v>
      </c>
      <c r="N72" s="5">
        <v>-1087117567</v>
      </c>
      <c r="O72" s="5">
        <v>4694444802</v>
      </c>
    </row>
    <row r="73" spans="2:15" ht="15.5" x14ac:dyDescent="0.35">
      <c r="C73" t="s">
        <v>92</v>
      </c>
      <c r="D73" s="5">
        <v>1195662381</v>
      </c>
      <c r="E73" s="5">
        <v>-747374713</v>
      </c>
      <c r="F73" s="5">
        <v>-36459116</v>
      </c>
      <c r="G73" s="5">
        <v>100540540</v>
      </c>
      <c r="I73" s="5">
        <v>488114406</v>
      </c>
      <c r="J73" s="5">
        <v>816174126</v>
      </c>
      <c r="K73" s="5">
        <v>929755108</v>
      </c>
      <c r="L73" s="5">
        <v>2031672168</v>
      </c>
      <c r="M73" s="5">
        <v>1591052188</v>
      </c>
      <c r="N73" s="5">
        <v>-1094117543</v>
      </c>
      <c r="O73" s="5">
        <v>4689182676</v>
      </c>
    </row>
    <row r="74" spans="2:15" ht="15.5" x14ac:dyDescent="0.35">
      <c r="C74" t="s">
        <v>93</v>
      </c>
      <c r="D74" s="5">
        <v>1195662381</v>
      </c>
      <c r="E74" s="5">
        <v>-747374713</v>
      </c>
      <c r="F74" s="5">
        <v>-36459116</v>
      </c>
      <c r="G74" s="5">
        <v>100540540</v>
      </c>
      <c r="I74" s="5">
        <v>488114406</v>
      </c>
      <c r="J74" s="5">
        <v>816174126</v>
      </c>
      <c r="K74" s="5">
        <v>929755108</v>
      </c>
      <c r="L74" s="5">
        <v>2031672168</v>
      </c>
      <c r="M74" s="5">
        <v>1591052188</v>
      </c>
      <c r="N74" s="5">
        <v>-1094117543</v>
      </c>
      <c r="O74" s="5">
        <v>4689182676</v>
      </c>
    </row>
    <row r="76" spans="2:15" ht="15.5" x14ac:dyDescent="0.35">
      <c r="B76" t="s">
        <v>94</v>
      </c>
      <c r="C76" t="s">
        <v>95</v>
      </c>
    </row>
    <row r="77" spans="2:15" ht="15.5" x14ac:dyDescent="0.35">
      <c r="C77" t="s">
        <v>96</v>
      </c>
    </row>
    <row r="78" spans="2:15" ht="15.5" x14ac:dyDescent="0.35">
      <c r="C78" t="s">
        <v>20</v>
      </c>
      <c r="D78" s="5">
        <v>4131365625</v>
      </c>
      <c r="E78" s="5">
        <v>6739193592</v>
      </c>
      <c r="F78" s="5">
        <v>4227583865</v>
      </c>
      <c r="G78" s="5">
        <v>4965455863</v>
      </c>
      <c r="I78" s="5">
        <v>4227583865</v>
      </c>
      <c r="J78" s="5">
        <v>1385308361</v>
      </c>
      <c r="K78" s="5">
        <v>1874562344</v>
      </c>
      <c r="L78" s="5">
        <v>8051093492</v>
      </c>
      <c r="M78" s="5">
        <v>4083283837</v>
      </c>
      <c r="N78" s="5">
        <v>741171957</v>
      </c>
      <c r="O78" s="5">
        <v>1840739734</v>
      </c>
    </row>
    <row r="79" spans="2:15" ht="15.5" x14ac:dyDescent="0.35">
      <c r="C79" t="s">
        <v>98</v>
      </c>
      <c r="D79" s="5">
        <v>21149631435</v>
      </c>
      <c r="E79" s="5">
        <v>12178035822</v>
      </c>
      <c r="F79" s="5">
        <v>13143070183</v>
      </c>
      <c r="G79" s="5">
        <v>14831668518</v>
      </c>
      <c r="I79" s="5">
        <v>13143070183</v>
      </c>
      <c r="J79" s="5">
        <v>21666498672</v>
      </c>
      <c r="K79" s="5">
        <v>25833659427</v>
      </c>
      <c r="L79" s="5">
        <v>10616144121</v>
      </c>
      <c r="M79" s="5">
        <v>25724062995</v>
      </c>
      <c r="N79" s="5">
        <v>16693967180</v>
      </c>
      <c r="O79" s="5">
        <v>14899476039</v>
      </c>
    </row>
    <row r="80" spans="2:15" ht="15.5" x14ac:dyDescent="0.35">
      <c r="C80" t="s">
        <v>285</v>
      </c>
      <c r="D80" s="5">
        <v>1184764955</v>
      </c>
      <c r="E80" s="5">
        <v>812374371</v>
      </c>
      <c r="F80" s="5">
        <v>914038067</v>
      </c>
      <c r="G80" s="5">
        <v>1059223677</v>
      </c>
      <c r="I80" s="5">
        <v>914038067</v>
      </c>
      <c r="J80" s="5">
        <v>2484022055</v>
      </c>
      <c r="K80" s="5">
        <v>875536010</v>
      </c>
      <c r="L80" s="5">
        <v>490678428</v>
      </c>
      <c r="M80" s="5">
        <v>1291765746</v>
      </c>
      <c r="N80" s="5">
        <v>406504444</v>
      </c>
      <c r="O80" s="5">
        <v>71646000</v>
      </c>
    </row>
    <row r="81" spans="3:15" ht="15.5" x14ac:dyDescent="0.35">
      <c r="C81" t="s">
        <v>102</v>
      </c>
      <c r="D81" s="5">
        <v>43625479071</v>
      </c>
      <c r="E81" s="5">
        <v>45883716031</v>
      </c>
      <c r="F81" s="5">
        <v>45394919345</v>
      </c>
      <c r="G81" s="5">
        <v>43605353744</v>
      </c>
      <c r="I81" s="5">
        <v>45394919345</v>
      </c>
      <c r="J81" s="5">
        <v>47384878028</v>
      </c>
      <c r="K81" s="5">
        <v>43380436301</v>
      </c>
      <c r="L81" s="5">
        <v>40778469758</v>
      </c>
      <c r="M81" s="5">
        <v>33179251950</v>
      </c>
      <c r="N81" s="5">
        <v>35792519137</v>
      </c>
      <c r="O81" s="5">
        <v>23804898157</v>
      </c>
    </row>
    <row r="82" spans="3:15" ht="15.5" x14ac:dyDescent="0.35">
      <c r="C82" t="s">
        <v>85</v>
      </c>
      <c r="D82" s="5">
        <v>273334692</v>
      </c>
      <c r="E82" s="5">
        <v>273334692</v>
      </c>
      <c r="F82" s="5">
        <v>273334692</v>
      </c>
      <c r="G82" s="5">
        <v>342077812</v>
      </c>
      <c r="I82" s="5">
        <v>273334692</v>
      </c>
      <c r="J82" s="5">
        <v>342077812</v>
      </c>
      <c r="K82" s="5">
        <v>-41867651</v>
      </c>
      <c r="L82" s="5">
        <v>-37369158</v>
      </c>
      <c r="M82" s="5">
        <v>-33110214</v>
      </c>
      <c r="N82" s="5">
        <v>-24486481</v>
      </c>
      <c r="O82" s="5">
        <v>-17486505</v>
      </c>
    </row>
    <row r="83" spans="3:15" ht="15.5" x14ac:dyDescent="0.35">
      <c r="C83" t="s">
        <v>103</v>
      </c>
      <c r="D83" s="5">
        <v>104315840449</v>
      </c>
      <c r="E83" s="5">
        <v>104569294510</v>
      </c>
      <c r="F83" s="5">
        <v>101954754026</v>
      </c>
      <c r="G83" s="5">
        <v>102802678987</v>
      </c>
      <c r="I83" s="5">
        <v>101954754026</v>
      </c>
      <c r="J83" s="5">
        <v>113661554806</v>
      </c>
      <c r="K83" s="5">
        <v>112467183490</v>
      </c>
      <c r="L83" s="5">
        <v>94098987115</v>
      </c>
      <c r="M83" s="5">
        <v>100799802577</v>
      </c>
      <c r="N83" s="5">
        <v>101515353709</v>
      </c>
      <c r="O83" s="5">
        <v>61054972928</v>
      </c>
    </row>
    <row r="84" spans="3:15" ht="15.5" x14ac:dyDescent="0.35">
      <c r="C84" t="s">
        <v>104</v>
      </c>
    </row>
    <row r="85" spans="3:15" ht="15.5" x14ac:dyDescent="0.35">
      <c r="C85" t="s">
        <v>105</v>
      </c>
      <c r="D85" s="5">
        <v>17637600577</v>
      </c>
      <c r="E85" s="5">
        <v>17792591440</v>
      </c>
      <c r="F85" s="5">
        <v>18361350045</v>
      </c>
      <c r="G85" s="5">
        <v>19076693718</v>
      </c>
      <c r="I85" s="5">
        <v>18361350045</v>
      </c>
      <c r="J85" s="5">
        <v>19444046449</v>
      </c>
      <c r="K85" s="5">
        <v>22411874024</v>
      </c>
      <c r="L85" s="5">
        <v>24354060931</v>
      </c>
      <c r="M85" s="5">
        <v>20045124334</v>
      </c>
      <c r="N85" s="5">
        <v>22124517063</v>
      </c>
      <c r="O85" s="5">
        <v>22398390939</v>
      </c>
    </row>
    <row r="86" spans="3:15" ht="15.5" x14ac:dyDescent="0.35">
      <c r="C86" t="s">
        <v>106</v>
      </c>
      <c r="D86" s="5">
        <v>36750000</v>
      </c>
      <c r="E86" s="5">
        <v>52500000</v>
      </c>
      <c r="F86" s="5">
        <v>68250000</v>
      </c>
      <c r="G86" s="5">
        <v>84000000</v>
      </c>
      <c r="I86" s="5">
        <v>68250000</v>
      </c>
      <c r="J86" s="5">
        <v>131250000</v>
      </c>
      <c r="K86" s="5">
        <v>194250000</v>
      </c>
    </row>
    <row r="87" spans="3:15" ht="15.5" x14ac:dyDescent="0.35">
      <c r="C87" t="s">
        <v>108</v>
      </c>
      <c r="D87" s="5">
        <v>920347175</v>
      </c>
      <c r="E87" s="5">
        <v>877573603</v>
      </c>
      <c r="F87" s="5">
        <v>849817397</v>
      </c>
      <c r="G87" s="5">
        <v>802961017</v>
      </c>
      <c r="I87" s="5">
        <v>849817397</v>
      </c>
      <c r="J87" s="5">
        <v>746132708</v>
      </c>
      <c r="K87" s="5">
        <v>765271508</v>
      </c>
      <c r="L87" s="5">
        <v>748770513</v>
      </c>
      <c r="M87" s="5">
        <v>624939042</v>
      </c>
      <c r="N87" s="5">
        <v>574574605</v>
      </c>
      <c r="O87" s="5">
        <v>465102710</v>
      </c>
    </row>
    <row r="88" spans="3:15" ht="15.5" x14ac:dyDescent="0.35">
      <c r="C88" t="s">
        <v>109</v>
      </c>
      <c r="D88" s="5">
        <v>23983529148</v>
      </c>
      <c r="E88" s="5">
        <v>24405044696</v>
      </c>
      <c r="F88" s="5">
        <v>25255345352</v>
      </c>
      <c r="G88" s="5">
        <v>26368130905</v>
      </c>
      <c r="I88" s="5">
        <v>25255345352</v>
      </c>
      <c r="J88" s="5">
        <v>24793772329</v>
      </c>
      <c r="K88" s="5">
        <v>28721126192</v>
      </c>
      <c r="L88" s="5">
        <v>31536199592</v>
      </c>
      <c r="M88" s="5">
        <v>28282069012</v>
      </c>
      <c r="N88" s="5">
        <v>31023262042</v>
      </c>
      <c r="O88" s="5">
        <v>34794009955</v>
      </c>
    </row>
    <row r="89" spans="3:15" ht="15.5" x14ac:dyDescent="0.35">
      <c r="C89" t="s">
        <v>110</v>
      </c>
      <c r="D89" s="5">
        <v>128299369597</v>
      </c>
      <c r="E89" s="5">
        <v>128974339206</v>
      </c>
      <c r="F89" s="5">
        <v>127210099378</v>
      </c>
      <c r="G89" s="5">
        <v>129170809892</v>
      </c>
      <c r="I89" s="5">
        <v>127210099378</v>
      </c>
      <c r="J89" s="5">
        <v>138455327135</v>
      </c>
      <c r="K89" s="5">
        <v>141188309682</v>
      </c>
      <c r="L89" s="5">
        <v>125635186707</v>
      </c>
      <c r="M89" s="5">
        <v>129081871589</v>
      </c>
      <c r="N89" s="5">
        <v>132538615751</v>
      </c>
      <c r="O89" s="5">
        <v>95848982883</v>
      </c>
    </row>
    <row r="90" spans="3:15" ht="15.5" x14ac:dyDescent="0.35">
      <c r="C90" t="s">
        <v>111</v>
      </c>
    </row>
    <row r="91" spans="3:15" ht="15.5" x14ac:dyDescent="0.35">
      <c r="C91" t="s">
        <v>112</v>
      </c>
    </row>
    <row r="92" spans="3:15" ht="15.5" x14ac:dyDescent="0.35">
      <c r="C92" t="s">
        <v>113</v>
      </c>
      <c r="D92" s="5">
        <v>49301527107</v>
      </c>
      <c r="E92" s="5">
        <v>51131820147</v>
      </c>
      <c r="F92" s="5">
        <v>48431530423</v>
      </c>
      <c r="G92" s="5">
        <v>50326578872</v>
      </c>
      <c r="I92" s="5">
        <v>48431530423</v>
      </c>
      <c r="J92" s="5">
        <v>61415782132</v>
      </c>
      <c r="K92" s="5">
        <v>63734787661</v>
      </c>
      <c r="L92" s="5">
        <v>49180364905</v>
      </c>
      <c r="M92" s="5">
        <v>56730953387</v>
      </c>
      <c r="N92" s="5">
        <v>62102806939</v>
      </c>
      <c r="O92" s="5">
        <v>61019034485</v>
      </c>
    </row>
    <row r="93" spans="3:15" ht="15.5" x14ac:dyDescent="0.35">
      <c r="C93" t="s">
        <v>116</v>
      </c>
      <c r="D93" s="5">
        <v>46329844599</v>
      </c>
      <c r="E93" s="5">
        <v>43063511955</v>
      </c>
      <c r="F93" s="5">
        <v>42645305482</v>
      </c>
      <c r="G93" s="5">
        <v>43203124501</v>
      </c>
      <c r="I93" s="5">
        <v>42645305482</v>
      </c>
      <c r="J93" s="5">
        <v>47214889372</v>
      </c>
      <c r="K93" s="5">
        <v>40778549960</v>
      </c>
      <c r="L93" s="5">
        <v>42040227474</v>
      </c>
      <c r="M93" s="5">
        <v>50084321970</v>
      </c>
      <c r="N93" s="5">
        <v>55206625216</v>
      </c>
      <c r="O93" s="5">
        <v>54072343855</v>
      </c>
    </row>
    <row r="94" spans="3:15" ht="15.5" x14ac:dyDescent="0.35">
      <c r="C94" t="s">
        <v>114</v>
      </c>
      <c r="D94" s="5">
        <v>1426846077</v>
      </c>
      <c r="E94" s="5">
        <v>6485570828</v>
      </c>
      <c r="F94" s="5">
        <v>4392500431</v>
      </c>
      <c r="G94" s="5">
        <v>5597651498</v>
      </c>
      <c r="I94" s="5">
        <v>4392500431</v>
      </c>
      <c r="J94" s="5">
        <v>11040404167</v>
      </c>
      <c r="K94" s="5">
        <v>17748656414</v>
      </c>
      <c r="L94" s="5">
        <v>1571106432</v>
      </c>
      <c r="M94" s="5">
        <v>4994709033</v>
      </c>
      <c r="N94" s="5">
        <v>4172354651</v>
      </c>
      <c r="O94" s="5">
        <v>3036168227</v>
      </c>
    </row>
    <row r="95" spans="3:15" ht="15.5" x14ac:dyDescent="0.35">
      <c r="C95" t="s">
        <v>119</v>
      </c>
      <c r="D95" s="5">
        <v>154802870</v>
      </c>
      <c r="E95" s="5">
        <v>246570395</v>
      </c>
      <c r="F95" s="5">
        <v>43230397</v>
      </c>
      <c r="G95" s="5">
        <v>135667622</v>
      </c>
      <c r="I95" s="5">
        <v>43230397</v>
      </c>
      <c r="J95" s="5">
        <v>51969796</v>
      </c>
      <c r="K95" s="5">
        <v>160836711</v>
      </c>
      <c r="L95" s="5">
        <v>367366556</v>
      </c>
      <c r="M95" s="5">
        <v>602406501</v>
      </c>
      <c r="N95" s="5">
        <v>1690216412</v>
      </c>
      <c r="O95" s="5">
        <v>3057190574</v>
      </c>
    </row>
    <row r="96" spans="3:15" ht="15.5" x14ac:dyDescent="0.35">
      <c r="C96" t="s">
        <v>288</v>
      </c>
      <c r="D96" s="5">
        <v>262462235</v>
      </c>
      <c r="E96" s="5">
        <v>275323753</v>
      </c>
      <c r="F96" s="5">
        <v>234725784</v>
      </c>
      <c r="G96" s="5">
        <v>220792266</v>
      </c>
      <c r="I96" s="5">
        <v>234725784</v>
      </c>
      <c r="J96" s="5">
        <v>219429534</v>
      </c>
      <c r="K96" s="5">
        <v>898049977</v>
      </c>
      <c r="L96" s="5">
        <v>702101611</v>
      </c>
      <c r="M96" s="5">
        <v>1049515883</v>
      </c>
      <c r="N96" s="5">
        <v>926638869</v>
      </c>
      <c r="O96" s="5">
        <v>403357631</v>
      </c>
    </row>
    <row r="97" spans="3:15" ht="15.5" x14ac:dyDescent="0.35">
      <c r="C97" t="s">
        <v>289</v>
      </c>
    </row>
    <row r="98" spans="3:15" ht="15.5" x14ac:dyDescent="0.35">
      <c r="C98" t="s">
        <v>290</v>
      </c>
      <c r="D98" s="5">
        <v>777777767</v>
      </c>
      <c r="E98" s="5">
        <v>944444435</v>
      </c>
      <c r="F98" s="5">
        <v>1111111103</v>
      </c>
      <c r="G98" s="5">
        <v>1277777771</v>
      </c>
      <c r="I98" s="5">
        <v>1111111103</v>
      </c>
      <c r="J98" s="5">
        <v>733333334</v>
      </c>
      <c r="K98" s="5">
        <v>1294696973</v>
      </c>
      <c r="L98" s="5">
        <v>1445454550</v>
      </c>
    </row>
    <row r="99" spans="3:15" ht="15.5" x14ac:dyDescent="0.35">
      <c r="C99" t="s">
        <v>292</v>
      </c>
      <c r="D99" s="5">
        <v>533682538</v>
      </c>
      <c r="E99" s="5">
        <v>480761217</v>
      </c>
      <c r="F99" s="5">
        <v>576176130</v>
      </c>
      <c r="G99" s="5">
        <v>669950943</v>
      </c>
      <c r="I99" s="5">
        <v>576176130</v>
      </c>
      <c r="J99" s="5">
        <v>81537990</v>
      </c>
      <c r="K99" s="5">
        <v>472658889</v>
      </c>
      <c r="L99" s="5">
        <v>293372689</v>
      </c>
      <c r="O99" s="5">
        <v>261945745</v>
      </c>
    </row>
    <row r="100" spans="3:15" ht="15.5" x14ac:dyDescent="0.35">
      <c r="C100" t="s">
        <v>293</v>
      </c>
      <c r="D100" s="5">
        <v>1125846831</v>
      </c>
      <c r="E100" s="5">
        <v>1059118721</v>
      </c>
      <c r="F100" s="5">
        <v>1113742834</v>
      </c>
      <c r="G100" s="5">
        <v>1167667990</v>
      </c>
      <c r="I100" s="5">
        <v>1113742834</v>
      </c>
      <c r="J100" s="5">
        <v>2436087186</v>
      </c>
      <c r="K100" s="5">
        <v>4147024604</v>
      </c>
      <c r="L100" s="5">
        <v>4499562832</v>
      </c>
      <c r="N100" s="5">
        <v>106971791</v>
      </c>
      <c r="O100" s="5">
        <v>353179589</v>
      </c>
    </row>
    <row r="101" spans="3:15" ht="15.5" x14ac:dyDescent="0.35">
      <c r="C101" t="s">
        <v>121</v>
      </c>
      <c r="D101" s="5">
        <v>3559093922</v>
      </c>
      <c r="E101" s="5">
        <v>3599432871</v>
      </c>
      <c r="F101" s="5">
        <v>3788108054</v>
      </c>
      <c r="G101" s="5">
        <v>3817311003</v>
      </c>
      <c r="I101" s="5">
        <v>3788108054</v>
      </c>
      <c r="J101" s="5">
        <v>2537198508</v>
      </c>
      <c r="K101" s="5">
        <v>3767349652</v>
      </c>
      <c r="L101" s="5">
        <v>3698404541</v>
      </c>
      <c r="M101" s="5">
        <v>1626173109</v>
      </c>
      <c r="N101" s="5">
        <v>1302115907</v>
      </c>
      <c r="O101" s="5">
        <v>1261463676</v>
      </c>
    </row>
    <row r="102" spans="3:15" ht="15.5" x14ac:dyDescent="0.35">
      <c r="C102" t="s">
        <v>122</v>
      </c>
      <c r="D102" s="5">
        <v>3559093922</v>
      </c>
      <c r="E102" s="5">
        <v>3599432871</v>
      </c>
      <c r="F102" s="5">
        <v>3788108054</v>
      </c>
      <c r="G102" s="5">
        <v>3817311003</v>
      </c>
      <c r="I102" s="5">
        <v>3788108054</v>
      </c>
      <c r="J102" s="5">
        <v>2537198508</v>
      </c>
      <c r="K102" s="5">
        <v>3767349652</v>
      </c>
      <c r="L102" s="5">
        <v>3698404541</v>
      </c>
      <c r="M102" s="5">
        <v>1626173109</v>
      </c>
      <c r="N102" s="5">
        <v>1302115907</v>
      </c>
      <c r="O102" s="5">
        <v>1261463676</v>
      </c>
    </row>
    <row r="103" spans="3:15" ht="15.5" x14ac:dyDescent="0.35">
      <c r="C103" t="s">
        <v>294</v>
      </c>
    </row>
    <row r="104" spans="3:15" ht="15.5" x14ac:dyDescent="0.35">
      <c r="C104" t="s">
        <v>295</v>
      </c>
      <c r="D104" s="5">
        <v>1311460305</v>
      </c>
      <c r="E104" s="5">
        <v>1425205652</v>
      </c>
      <c r="F104" s="5">
        <v>1687287233</v>
      </c>
      <c r="G104" s="5">
        <v>1947728714</v>
      </c>
      <c r="I104" s="5">
        <v>1687287233</v>
      </c>
      <c r="J104" s="5">
        <v>814871324</v>
      </c>
      <c r="K104" s="5">
        <v>1767355862</v>
      </c>
      <c r="L104" s="5">
        <v>1738827239</v>
      </c>
      <c r="O104" s="5">
        <v>261945745</v>
      </c>
    </row>
    <row r="105" spans="3:15" ht="15.5" x14ac:dyDescent="0.35">
      <c r="C105" t="s">
        <v>123</v>
      </c>
      <c r="D105" s="5">
        <v>52860621029</v>
      </c>
      <c r="E105" s="5">
        <v>54731253018</v>
      </c>
      <c r="F105" s="5">
        <v>52219638477</v>
      </c>
      <c r="G105" s="5">
        <v>54143889875</v>
      </c>
      <c r="I105" s="5">
        <v>52219638477</v>
      </c>
      <c r="J105" s="5">
        <v>63952980640</v>
      </c>
      <c r="K105" s="5">
        <v>67502137313</v>
      </c>
      <c r="L105" s="5">
        <v>52878769446</v>
      </c>
      <c r="M105" s="5">
        <v>58357126496</v>
      </c>
      <c r="N105" s="5">
        <v>63404922846</v>
      </c>
      <c r="O105" s="5">
        <v>62280498161</v>
      </c>
    </row>
    <row r="106" spans="3:15" ht="15.5" x14ac:dyDescent="0.35">
      <c r="C106" t="s">
        <v>124</v>
      </c>
    </row>
    <row r="107" spans="3:15" ht="15.5" x14ac:dyDescent="0.35">
      <c r="C107" t="s">
        <v>125</v>
      </c>
      <c r="D107" s="5">
        <v>41666650000</v>
      </c>
      <c r="E107" s="5">
        <v>41666650000</v>
      </c>
      <c r="F107" s="5">
        <v>41666650000</v>
      </c>
      <c r="G107" s="5">
        <v>41666650000</v>
      </c>
      <c r="I107" s="5">
        <v>41666650000</v>
      </c>
      <c r="J107" s="5">
        <v>41666650000</v>
      </c>
      <c r="K107" s="5">
        <v>41666650000</v>
      </c>
      <c r="L107" s="5">
        <v>41666650000</v>
      </c>
      <c r="M107" s="5">
        <v>41666650000</v>
      </c>
      <c r="N107" s="5">
        <v>41666650000</v>
      </c>
      <c r="O107" s="5">
        <v>25000000000</v>
      </c>
    </row>
    <row r="108" spans="3:15" ht="15.5" x14ac:dyDescent="0.35">
      <c r="C108" t="s">
        <v>126</v>
      </c>
      <c r="D108" s="5">
        <v>20147675726</v>
      </c>
      <c r="E108" s="5">
        <v>20147675726</v>
      </c>
      <c r="F108" s="5">
        <v>20147675726</v>
      </c>
      <c r="G108" s="5">
        <v>20147675726</v>
      </c>
      <c r="I108" s="5">
        <v>20147675726</v>
      </c>
      <c r="J108" s="5">
        <v>20147675726</v>
      </c>
      <c r="K108" s="5">
        <v>20147675726</v>
      </c>
      <c r="L108" s="5">
        <v>20147675726</v>
      </c>
      <c r="M108" s="5">
        <v>20147675726</v>
      </c>
      <c r="N108" s="5">
        <v>20147675726</v>
      </c>
      <c r="O108" s="5">
        <v>155000000</v>
      </c>
    </row>
    <row r="109" spans="3:15" ht="15.5" x14ac:dyDescent="0.35">
      <c r="C109" t="s">
        <v>127</v>
      </c>
      <c r="D109" s="5">
        <v>13351088151</v>
      </c>
      <c r="E109" s="5">
        <v>12155425770</v>
      </c>
      <c r="F109" s="5">
        <v>12902800483</v>
      </c>
      <c r="G109" s="5">
        <v>12870516479</v>
      </c>
      <c r="I109" s="5">
        <v>12902800483</v>
      </c>
      <c r="J109" s="5">
        <v>12345942957</v>
      </c>
      <c r="K109" s="5">
        <v>11913714294</v>
      </c>
      <c r="L109" s="5">
        <v>10979460693</v>
      </c>
      <c r="M109" s="5">
        <v>8943529581</v>
      </c>
      <c r="N109" s="5">
        <v>7343853660</v>
      </c>
      <c r="O109" s="5">
        <v>8430971227</v>
      </c>
    </row>
    <row r="110" spans="3:15" ht="15.5" x14ac:dyDescent="0.35">
      <c r="C110" t="s">
        <v>128</v>
      </c>
      <c r="D110" s="5">
        <v>10000000</v>
      </c>
      <c r="E110" s="5">
        <v>10000000</v>
      </c>
      <c r="F110" s="5">
        <v>10000000</v>
      </c>
      <c r="G110" s="5">
        <v>10000000</v>
      </c>
      <c r="I110" s="5">
        <v>10000000</v>
      </c>
      <c r="J110" s="5">
        <v>10000000</v>
      </c>
      <c r="K110" s="5">
        <v>10000000</v>
      </c>
      <c r="L110" s="5">
        <v>10000000</v>
      </c>
      <c r="M110" s="5">
        <v>10000000</v>
      </c>
      <c r="N110" s="5">
        <v>10000000</v>
      </c>
      <c r="O110" s="5">
        <v>10000000</v>
      </c>
    </row>
    <row r="111" spans="3:15" ht="15.5" x14ac:dyDescent="0.35">
      <c r="C111" t="s">
        <v>129</v>
      </c>
      <c r="D111" s="5">
        <v>13341088151</v>
      </c>
      <c r="E111" s="5">
        <v>12145425770</v>
      </c>
      <c r="F111" s="5">
        <v>12892800483</v>
      </c>
      <c r="G111" s="5">
        <v>12860516479</v>
      </c>
      <c r="I111" s="5">
        <v>12892800483</v>
      </c>
      <c r="J111" s="5">
        <v>12335942957</v>
      </c>
      <c r="K111" s="5">
        <v>11903714294</v>
      </c>
      <c r="L111" s="5">
        <v>10969460693</v>
      </c>
      <c r="M111" s="5">
        <v>8933529581</v>
      </c>
      <c r="N111" s="5">
        <v>7333853660</v>
      </c>
      <c r="O111" s="5">
        <v>8420971227</v>
      </c>
    </row>
    <row r="112" spans="3:15" ht="15.5" x14ac:dyDescent="0.35">
      <c r="C112" t="s">
        <v>130</v>
      </c>
      <c r="D112" s="5">
        <v>13351088151</v>
      </c>
      <c r="E112" s="5">
        <v>12155425770</v>
      </c>
      <c r="F112" s="5">
        <v>12902800483</v>
      </c>
      <c r="G112" s="5">
        <v>12870516479</v>
      </c>
      <c r="I112" s="5">
        <v>12902800483</v>
      </c>
      <c r="J112" s="5">
        <v>12345942957</v>
      </c>
      <c r="K112" s="5">
        <v>11913714294</v>
      </c>
      <c r="L112" s="5">
        <v>10979460693</v>
      </c>
      <c r="M112" s="5">
        <v>8943529581</v>
      </c>
      <c r="N112" s="5">
        <v>7343853660</v>
      </c>
      <c r="O112" s="5">
        <v>8430971227</v>
      </c>
    </row>
    <row r="113" spans="2:15" ht="15.5" x14ac:dyDescent="0.35">
      <c r="C113" t="s">
        <v>10</v>
      </c>
      <c r="D113" s="5">
        <v>75438748569</v>
      </c>
      <c r="E113" s="5">
        <v>74243086188</v>
      </c>
      <c r="F113" s="5">
        <v>74990460901</v>
      </c>
      <c r="G113" s="5">
        <v>75026920017</v>
      </c>
      <c r="I113" s="5">
        <v>74990460901</v>
      </c>
      <c r="J113" s="5">
        <v>74502346495</v>
      </c>
      <c r="K113" s="5">
        <v>73686172369</v>
      </c>
      <c r="L113" s="5">
        <v>72756417261</v>
      </c>
      <c r="M113" s="5">
        <v>70724745093</v>
      </c>
      <c r="N113" s="5">
        <v>69133692905</v>
      </c>
      <c r="O113" s="5">
        <v>33568484722</v>
      </c>
    </row>
    <row r="114" spans="2:15" ht="15.5" x14ac:dyDescent="0.35">
      <c r="C114" t="s">
        <v>132</v>
      </c>
      <c r="D114" s="5">
        <v>128299369598</v>
      </c>
      <c r="E114" s="5">
        <v>128974339206</v>
      </c>
      <c r="F114" s="5">
        <v>127210099378</v>
      </c>
      <c r="G114" s="5">
        <v>129170809892</v>
      </c>
      <c r="I114" s="5">
        <v>127210099378</v>
      </c>
      <c r="J114" s="5">
        <v>138455327135</v>
      </c>
      <c r="K114" s="5">
        <v>141188309682</v>
      </c>
      <c r="L114" s="5">
        <v>125635186707</v>
      </c>
      <c r="M114" s="5">
        <v>129081871589</v>
      </c>
      <c r="N114" s="5">
        <v>132538615751</v>
      </c>
      <c r="O114" s="5">
        <v>95848982883</v>
      </c>
    </row>
    <row r="115" spans="2:15" ht="15.5" x14ac:dyDescent="0.35">
      <c r="C115" t="s">
        <v>133</v>
      </c>
      <c r="D115" s="5">
        <v>833333000</v>
      </c>
      <c r="E115" s="5">
        <v>833333000</v>
      </c>
      <c r="F115" s="5">
        <v>833333000</v>
      </c>
      <c r="G115" s="5">
        <v>833333000</v>
      </c>
      <c r="I115" s="5">
        <v>833333000</v>
      </c>
      <c r="J115" s="5">
        <v>833333000</v>
      </c>
      <c r="K115" s="5">
        <v>833333000</v>
      </c>
      <c r="L115" s="5">
        <v>833333000</v>
      </c>
      <c r="M115" s="5">
        <v>833333000</v>
      </c>
      <c r="N115" s="5">
        <v>833333000</v>
      </c>
      <c r="O115" s="5">
        <v>500000000</v>
      </c>
    </row>
    <row r="117" spans="2:15" ht="15.5" x14ac:dyDescent="0.35">
      <c r="B117" t="s">
        <v>134</v>
      </c>
      <c r="C117" t="s">
        <v>135</v>
      </c>
      <c r="D117" s="5">
        <v>-5631501600</v>
      </c>
      <c r="E117" s="5">
        <v>2410108948</v>
      </c>
      <c r="F117" s="5">
        <v>-689759880</v>
      </c>
      <c r="G117" s="5">
        <v>5500242740</v>
      </c>
      <c r="I117" s="5">
        <v>9202325858</v>
      </c>
      <c r="J117" s="5">
        <v>-4598376435</v>
      </c>
      <c r="K117" s="5">
        <v>-4968768733</v>
      </c>
      <c r="L117" s="5">
        <v>7627218415</v>
      </c>
      <c r="M117" s="5">
        <v>8025011162</v>
      </c>
      <c r="N117" s="5">
        <v>-39547433819</v>
      </c>
      <c r="O117" s="5">
        <v>1289423927</v>
      </c>
    </row>
    <row r="118" spans="2:15" ht="15.5" x14ac:dyDescent="0.35">
      <c r="C118" t="s">
        <v>136</v>
      </c>
      <c r="D118" s="5">
        <v>23271744312</v>
      </c>
      <c r="E118" s="5">
        <v>29541361054</v>
      </c>
      <c r="F118" s="5">
        <v>28778988887</v>
      </c>
      <c r="G118" s="5">
        <v>30434627653</v>
      </c>
      <c r="I118" s="5">
        <v>130629451749</v>
      </c>
      <c r="J118" s="5">
        <v>121377731951</v>
      </c>
      <c r="K118" s="5">
        <v>128590301183</v>
      </c>
      <c r="L118" s="5">
        <v>127970839483</v>
      </c>
      <c r="M118" s="5">
        <v>101983731448</v>
      </c>
      <c r="N118" s="5">
        <v>82419964319</v>
      </c>
      <c r="O118" s="5">
        <v>112941052443</v>
      </c>
    </row>
    <row r="119" spans="2:15" ht="15.5" x14ac:dyDescent="0.35">
      <c r="C119" t="s">
        <v>138</v>
      </c>
      <c r="D119" s="5">
        <v>-23979296954</v>
      </c>
      <c r="E119" s="5">
        <v>-22116128023</v>
      </c>
      <c r="F119" s="5">
        <v>-24626706593</v>
      </c>
      <c r="G119" s="5">
        <v>-20117187925</v>
      </c>
      <c r="I119" s="5">
        <v>-103799801822</v>
      </c>
      <c r="J119" s="5">
        <v>-106040124534</v>
      </c>
      <c r="K119" s="5">
        <v>-107600101765</v>
      </c>
      <c r="L119" s="5">
        <v>-103603825461</v>
      </c>
      <c r="M119" s="5">
        <v>-91047527332</v>
      </c>
      <c r="N119" s="5">
        <v>-80800555079</v>
      </c>
      <c r="O119" s="5">
        <v>-96317228946</v>
      </c>
    </row>
    <row r="120" spans="2:15" ht="15.5" x14ac:dyDescent="0.35">
      <c r="C120" t="s">
        <v>299</v>
      </c>
      <c r="D120" s="5">
        <v>-4127157362</v>
      </c>
      <c r="E120" s="5">
        <v>-4302846083</v>
      </c>
      <c r="F120" s="5">
        <v>-3455596171</v>
      </c>
      <c r="G120" s="5">
        <v>-3621341237</v>
      </c>
      <c r="I120" s="5">
        <v>-15173448031</v>
      </c>
      <c r="J120" s="5">
        <v>-15680311855</v>
      </c>
      <c r="K120" s="5">
        <v>-18999241026</v>
      </c>
      <c r="L120" s="5">
        <v>-11516736744</v>
      </c>
      <c r="M120" s="5">
        <v>-10411175181</v>
      </c>
      <c r="N120" s="5">
        <v>-8941650901</v>
      </c>
      <c r="O120" s="5">
        <v>-7290336189</v>
      </c>
    </row>
    <row r="121" spans="2:15" ht="15.5" x14ac:dyDescent="0.35">
      <c r="C121" t="s">
        <v>377</v>
      </c>
      <c r="D121" s="5">
        <v>-1139236783</v>
      </c>
      <c r="E121" s="5">
        <v>-1005623175</v>
      </c>
      <c r="F121" s="5">
        <v>-1021513453</v>
      </c>
      <c r="G121" s="5">
        <v>-1172455562</v>
      </c>
      <c r="I121" s="5">
        <v>-4406567886</v>
      </c>
      <c r="J121" s="5">
        <v>-4067037667</v>
      </c>
      <c r="K121" s="5">
        <v>-4142481454</v>
      </c>
      <c r="L121" s="5">
        <v>-3116374147</v>
      </c>
      <c r="M121" s="5">
        <v>-3818532284</v>
      </c>
      <c r="N121" s="5">
        <v>-5545192332</v>
      </c>
      <c r="O121" s="5">
        <v>-5874039979</v>
      </c>
    </row>
    <row r="122" spans="2:15" ht="15.5" x14ac:dyDescent="0.35">
      <c r="C122" t="s">
        <v>143</v>
      </c>
      <c r="L122" s="5">
        <v>-821231942</v>
      </c>
      <c r="M122" s="5">
        <v>823872923</v>
      </c>
      <c r="N122" s="5">
        <v>-1719786273</v>
      </c>
      <c r="O122" s="5">
        <v>-2016738807</v>
      </c>
    </row>
    <row r="123" spans="2:15" ht="15.5" x14ac:dyDescent="0.35">
      <c r="C123" t="s">
        <v>378</v>
      </c>
      <c r="D123" s="5">
        <v>342445187</v>
      </c>
      <c r="E123" s="5">
        <v>293345175</v>
      </c>
      <c r="F123" s="5">
        <v>-364932550</v>
      </c>
      <c r="G123" s="5">
        <v>-23400189</v>
      </c>
      <c r="I123" s="5">
        <v>1952691848</v>
      </c>
      <c r="J123" s="5">
        <v>-188634330</v>
      </c>
      <c r="K123" s="5">
        <v>-2817245671</v>
      </c>
      <c r="L123" s="5">
        <v>-1285452774</v>
      </c>
      <c r="M123" s="5">
        <v>10494641588</v>
      </c>
      <c r="N123" s="5">
        <v>-24960213553</v>
      </c>
      <c r="O123" s="5">
        <v>-153284595</v>
      </c>
    </row>
    <row r="124" spans="2:15" ht="15.5" x14ac:dyDescent="0.35">
      <c r="C124" t="s">
        <v>144</v>
      </c>
      <c r="D124" s="5">
        <v>2452982763</v>
      </c>
      <c r="E124" s="5">
        <v>523294306</v>
      </c>
      <c r="F124" s="5">
        <v>-754366637</v>
      </c>
      <c r="G124" s="5">
        <v>-5100733004</v>
      </c>
      <c r="I124" s="5">
        <v>-6417889443</v>
      </c>
      <c r="J124" s="5">
        <v>4625328044</v>
      </c>
      <c r="K124" s="5">
        <v>-1097830305</v>
      </c>
      <c r="L124" s="5">
        <v>-2791609929</v>
      </c>
      <c r="M124" s="5">
        <v>-2003527614</v>
      </c>
      <c r="N124" s="5">
        <v>38880737179</v>
      </c>
      <c r="O124" s="5">
        <v>3960485118</v>
      </c>
    </row>
    <row r="125" spans="2:15" ht="15.5" x14ac:dyDescent="0.35">
      <c r="C125" t="s">
        <v>145</v>
      </c>
      <c r="D125" s="5">
        <v>-195641771</v>
      </c>
      <c r="F125" s="5">
        <v>280412962</v>
      </c>
      <c r="G125" s="5">
        <v>179808431</v>
      </c>
      <c r="I125" s="5">
        <v>-122577021</v>
      </c>
      <c r="J125" s="5">
        <v>-32545004</v>
      </c>
      <c r="K125" s="5">
        <v>-768254597</v>
      </c>
      <c r="L125" s="5">
        <v>-2523704334</v>
      </c>
      <c r="M125" s="5">
        <v>-371624245</v>
      </c>
      <c r="N125" s="5">
        <v>-1935295946</v>
      </c>
      <c r="O125" s="5">
        <v>-4388671839</v>
      </c>
    </row>
    <row r="126" spans="2:15" ht="15.5" x14ac:dyDescent="0.35">
      <c r="C126" t="s">
        <v>151</v>
      </c>
      <c r="D126" s="5">
        <v>-323727356</v>
      </c>
      <c r="F126" s="5">
        <v>-88135298</v>
      </c>
      <c r="G126" s="5">
        <v>-88739829</v>
      </c>
      <c r="I126" s="5">
        <v>-659673541</v>
      </c>
      <c r="J126" s="5">
        <v>-32545004</v>
      </c>
      <c r="K126" s="5">
        <v>-1276892085</v>
      </c>
      <c r="L126" s="5">
        <v>-2523704334</v>
      </c>
      <c r="M126" s="5">
        <v>-273988245</v>
      </c>
      <c r="N126" s="5">
        <v>-1937659946</v>
      </c>
      <c r="O126" s="5">
        <v>-679551660</v>
      </c>
    </row>
    <row r="127" spans="2:15" ht="15.5" x14ac:dyDescent="0.35">
      <c r="C127" t="s">
        <v>340</v>
      </c>
      <c r="D127" s="5">
        <v>128085585</v>
      </c>
      <c r="O127" s="5">
        <v>290000000</v>
      </c>
    </row>
    <row r="128" spans="2:15" ht="15.5" x14ac:dyDescent="0.35">
      <c r="C128" t="s">
        <v>379</v>
      </c>
      <c r="F128" s="5">
        <v>368548260</v>
      </c>
      <c r="G128" s="5">
        <v>268548260</v>
      </c>
      <c r="I128" s="5">
        <v>537096520</v>
      </c>
      <c r="K128" s="5">
        <v>508637488</v>
      </c>
      <c r="M128" s="5">
        <v>-97636000</v>
      </c>
      <c r="N128" s="5">
        <v>2364000</v>
      </c>
      <c r="O128" s="5">
        <v>-3999120179</v>
      </c>
    </row>
    <row r="129" spans="2:15" ht="15.5" x14ac:dyDescent="0.35">
      <c r="C129" t="s">
        <v>153</v>
      </c>
      <c r="D129" s="5">
        <v>2452982763</v>
      </c>
      <c r="E129" s="5">
        <v>523294306</v>
      </c>
      <c r="F129" s="5">
        <v>-754366637</v>
      </c>
      <c r="G129" s="5">
        <v>-5100733004</v>
      </c>
      <c r="I129" s="5">
        <v>-6417889443</v>
      </c>
      <c r="J129" s="5">
        <v>4625328044</v>
      </c>
      <c r="K129" s="5">
        <v>-1097830305</v>
      </c>
      <c r="L129" s="5">
        <v>-2791609929</v>
      </c>
      <c r="M129" s="5">
        <v>-2003527614</v>
      </c>
      <c r="N129" s="5">
        <v>38880737179</v>
      </c>
      <c r="O129" s="5">
        <v>3960485118</v>
      </c>
    </row>
    <row r="130" spans="2:15" ht="15.5" x14ac:dyDescent="0.35">
      <c r="C130" t="s">
        <v>380</v>
      </c>
      <c r="N130" s="5">
        <v>39999960000</v>
      </c>
    </row>
    <row r="131" spans="2:15" ht="15.5" x14ac:dyDescent="0.35">
      <c r="C131" t="s">
        <v>381</v>
      </c>
      <c r="N131" s="5">
        <v>-1122488330</v>
      </c>
    </row>
    <row r="132" spans="2:15" ht="15.5" x14ac:dyDescent="0.35">
      <c r="C132" t="s">
        <v>382</v>
      </c>
      <c r="F132" s="5">
        <v>60000000</v>
      </c>
      <c r="G132" s="5">
        <v>40000000</v>
      </c>
      <c r="I132" s="5">
        <v>200000000</v>
      </c>
      <c r="J132" s="5">
        <v>368750000</v>
      </c>
      <c r="K132" s="5">
        <v>575000000</v>
      </c>
      <c r="L132" s="5">
        <v>670000000</v>
      </c>
      <c r="M132" s="5">
        <v>918000000</v>
      </c>
      <c r="N132" s="5">
        <v>879562500</v>
      </c>
      <c r="O132" s="5">
        <v>1803125000</v>
      </c>
    </row>
    <row r="133" spans="2:15" ht="15.5" x14ac:dyDescent="0.35">
      <c r="C133" t="s">
        <v>383</v>
      </c>
      <c r="O133" s="5">
        <v>6000000000</v>
      </c>
    </row>
    <row r="134" spans="2:15" ht="15.5" x14ac:dyDescent="0.35">
      <c r="C134" t="s">
        <v>310</v>
      </c>
      <c r="O134" s="5">
        <v>-6145900000</v>
      </c>
    </row>
    <row r="135" spans="2:15" ht="15.5" x14ac:dyDescent="0.35">
      <c r="C135" t="s">
        <v>384</v>
      </c>
      <c r="D135" s="5">
        <v>119649431</v>
      </c>
      <c r="E135" s="5">
        <v>-150039026</v>
      </c>
      <c r="F135" s="5">
        <v>-147699969</v>
      </c>
      <c r="G135" s="5">
        <v>-311844121</v>
      </c>
      <c r="I135" s="5">
        <v>-712333890</v>
      </c>
      <c r="J135" s="5">
        <v>-417967407</v>
      </c>
      <c r="K135" s="5">
        <v>850200000</v>
      </c>
      <c r="L135" s="5">
        <v>456571889</v>
      </c>
      <c r="M135" s="5">
        <v>-106971791</v>
      </c>
      <c r="N135" s="5">
        <v>-508153543</v>
      </c>
      <c r="O135" s="5">
        <v>-304860766</v>
      </c>
    </row>
    <row r="136" spans="2:15" ht="15.5" x14ac:dyDescent="0.35">
      <c r="C136" t="s">
        <v>164</v>
      </c>
      <c r="D136" s="5">
        <v>-3374160608</v>
      </c>
      <c r="E136" s="5">
        <v>2933403254</v>
      </c>
      <c r="F136" s="5">
        <v>-1163713555</v>
      </c>
      <c r="G136" s="5">
        <v>579318167</v>
      </c>
      <c r="I136" s="5">
        <v>2661859394</v>
      </c>
      <c r="J136" s="5">
        <v>-5593395</v>
      </c>
      <c r="K136" s="5">
        <v>-6834853635</v>
      </c>
      <c r="L136" s="5">
        <v>2311904152</v>
      </c>
      <c r="M136" s="5">
        <v>5649859303</v>
      </c>
      <c r="N136" s="5">
        <v>-2601992586</v>
      </c>
      <c r="O136" s="5">
        <v>861237206</v>
      </c>
    </row>
    <row r="137" spans="2:15" ht="15.5" x14ac:dyDescent="0.35">
      <c r="C137" t="s">
        <v>165</v>
      </c>
      <c r="E137" s="5">
        <v>-11167721617</v>
      </c>
      <c r="F137" s="5">
        <v>483660588</v>
      </c>
      <c r="I137" s="5">
        <v>-13829581011</v>
      </c>
      <c r="J137" s="5">
        <v>-13823987616</v>
      </c>
      <c r="K137" s="5">
        <v>-6989133981</v>
      </c>
      <c r="L137" s="5">
        <v>-9301038134</v>
      </c>
      <c r="M137" s="5">
        <v>-14950897436</v>
      </c>
      <c r="N137" s="5">
        <v>-12348904850</v>
      </c>
      <c r="O137" s="5">
        <v>-13210142056</v>
      </c>
    </row>
    <row r="138" spans="2:15" ht="15.5" x14ac:dyDescent="0.35">
      <c r="C138" t="s">
        <v>166</v>
      </c>
      <c r="D138" s="5">
        <v>-3374160608</v>
      </c>
      <c r="E138" s="5">
        <v>-8234318363</v>
      </c>
      <c r="F138" s="5">
        <v>-680052967</v>
      </c>
      <c r="G138" s="5">
        <v>579318167</v>
      </c>
      <c r="I138" s="5">
        <v>-11167721617</v>
      </c>
      <c r="J138" s="5">
        <v>-13829581011</v>
      </c>
      <c r="K138" s="5">
        <v>-13823987616</v>
      </c>
      <c r="L138" s="5">
        <v>-6989133982</v>
      </c>
      <c r="M138" s="5">
        <v>-9301038133</v>
      </c>
      <c r="N138" s="5">
        <v>-14950897436</v>
      </c>
      <c r="O138" s="5">
        <v>-12348904850</v>
      </c>
    </row>
    <row r="140" spans="2:15" ht="15.5" x14ac:dyDescent="0.35">
      <c r="B140" t="s">
        <v>167</v>
      </c>
      <c r="C140" t="s">
        <v>12</v>
      </c>
      <c r="D140" s="5">
        <v>830000000</v>
      </c>
      <c r="E140" s="5">
        <v>830000000</v>
      </c>
      <c r="F140" s="5">
        <v>830000000</v>
      </c>
      <c r="G140" s="5">
        <v>830000000</v>
      </c>
      <c r="I140" s="5">
        <v>830000000</v>
      </c>
      <c r="J140" s="5">
        <v>830000000</v>
      </c>
      <c r="K140" s="5">
        <v>830000000</v>
      </c>
      <c r="L140" s="5">
        <v>830000000</v>
      </c>
      <c r="M140" s="5">
        <v>830000000</v>
      </c>
      <c r="N140" s="5">
        <v>830000000</v>
      </c>
      <c r="O140" s="5">
        <v>500000000</v>
      </c>
    </row>
    <row r="141" spans="2:15" ht="15.5" x14ac:dyDescent="0.35">
      <c r="C141" t="s">
        <v>168</v>
      </c>
      <c r="D141" s="6">
        <v>1.43</v>
      </c>
      <c r="E141" s="6">
        <v>-0.9</v>
      </c>
      <c r="F141" s="6">
        <v>0.04</v>
      </c>
      <c r="G141" s="6">
        <v>0.12</v>
      </c>
    </row>
    <row r="142" spans="2:15" ht="15.5" x14ac:dyDescent="0.35">
      <c r="C142" t="s">
        <v>169</v>
      </c>
      <c r="D142" s="6">
        <v>47.55</v>
      </c>
      <c r="E142" s="5">
        <v>-100</v>
      </c>
      <c r="F142" s="5">
        <v>2775</v>
      </c>
      <c r="G142" s="5">
        <v>1150</v>
      </c>
    </row>
    <row r="143" spans="2:15" ht="15.5" x14ac:dyDescent="0.35">
      <c r="C143" t="s">
        <v>62</v>
      </c>
      <c r="D143" s="6">
        <v>1.76</v>
      </c>
      <c r="E143" s="6">
        <v>2.62</v>
      </c>
      <c r="F143" s="6">
        <v>3.41</v>
      </c>
      <c r="G143" s="6">
        <v>3.98</v>
      </c>
    </row>
    <row r="144" spans="2:15" ht="15.5" x14ac:dyDescent="0.35">
      <c r="C144" t="s">
        <v>170</v>
      </c>
      <c r="D144" s="5">
        <v>2000000000</v>
      </c>
      <c r="E144" s="5">
        <v>1330000000</v>
      </c>
      <c r="F144" s="5">
        <v>1770000000</v>
      </c>
      <c r="G144" s="5">
        <v>1790000000</v>
      </c>
    </row>
    <row r="145" spans="3:7" ht="15.5" x14ac:dyDescent="0.35">
      <c r="C145" t="s">
        <v>171</v>
      </c>
      <c r="D145" s="6">
        <v>9.300000000000001E-3</v>
      </c>
      <c r="E145" s="6">
        <v>-5.7999999999999996E-3</v>
      </c>
      <c r="F145" s="6">
        <v>2.9999999999999997E-4</v>
      </c>
      <c r="G145" s="6">
        <v>8.0000000000000004E-4</v>
      </c>
    </row>
    <row r="146" spans="3:7" ht="15.5" x14ac:dyDescent="0.35">
      <c r="C146" t="s">
        <v>172</v>
      </c>
      <c r="D146" s="6">
        <v>1.5800000000000002E-2</v>
      </c>
      <c r="E146" s="6">
        <v>-1.01E-2</v>
      </c>
      <c r="F146" s="6">
        <v>4.0000000000000002E-4</v>
      </c>
      <c r="G146" s="6">
        <v>1.2999999999999999E-3</v>
      </c>
    </row>
    <row r="147" spans="3:7" ht="15.5" x14ac:dyDescent="0.35">
      <c r="C147" t="s">
        <v>173</v>
      </c>
      <c r="D147" s="6">
        <v>1.6200000000000003E-2</v>
      </c>
      <c r="E147" s="6">
        <v>7.000000000000001E-4</v>
      </c>
      <c r="F147" s="6">
        <v>1.29E-2</v>
      </c>
      <c r="G147" s="6">
        <v>1.2500000000000001E-2</v>
      </c>
    </row>
    <row r="148" spans="3:7" ht="15.5" x14ac:dyDescent="0.35">
      <c r="C148" t="s">
        <v>174</v>
      </c>
      <c r="D148" s="6">
        <v>1.1200000000000001</v>
      </c>
      <c r="E148" s="6">
        <v>0.05</v>
      </c>
      <c r="F148" s="5">
        <v>1</v>
      </c>
      <c r="G148" s="6">
        <v>0.84</v>
      </c>
    </row>
    <row r="149" spans="3:7" ht="15.5" x14ac:dyDescent="0.35">
      <c r="C149" t="s">
        <v>175</v>
      </c>
      <c r="D149" s="5">
        <v>75000000000</v>
      </c>
      <c r="E149" s="5">
        <v>74000000000</v>
      </c>
      <c r="F149" s="5">
        <v>75000000000</v>
      </c>
      <c r="G149" s="5">
        <v>75000000000</v>
      </c>
    </row>
    <row r="150" spans="3:7" ht="15.5" x14ac:dyDescent="0.35">
      <c r="C150" t="s">
        <v>176</v>
      </c>
      <c r="D150" s="6">
        <v>0.75</v>
      </c>
      <c r="E150" s="6">
        <v>1.01</v>
      </c>
      <c r="F150" s="6">
        <v>1.23</v>
      </c>
      <c r="G150" s="6">
        <v>1.53</v>
      </c>
    </row>
    <row r="151" spans="3:7" ht="15.5" x14ac:dyDescent="0.35">
      <c r="C151" t="s">
        <v>177</v>
      </c>
      <c r="D151" s="6">
        <v>90.53</v>
      </c>
      <c r="E151" s="6">
        <v>89.09</v>
      </c>
      <c r="F151" s="6">
        <v>89.99</v>
      </c>
      <c r="G151" s="6">
        <v>90.03</v>
      </c>
    </row>
    <row r="152" spans="3:7" ht="15.5" x14ac:dyDescent="0.35">
      <c r="C152" t="s">
        <v>178</v>
      </c>
      <c r="D152" s="6">
        <v>0.75</v>
      </c>
      <c r="E152" s="6">
        <v>1.01</v>
      </c>
      <c r="F152" s="6">
        <v>1.23</v>
      </c>
      <c r="G152" s="6">
        <v>1.53</v>
      </c>
    </row>
    <row r="153" spans="3:7" ht="15.5" x14ac:dyDescent="0.35">
      <c r="C153" t="s">
        <v>179</v>
      </c>
      <c r="D153" s="6">
        <v>90.48</v>
      </c>
      <c r="E153" s="6">
        <v>89.03</v>
      </c>
      <c r="F153" s="6">
        <v>89.91</v>
      </c>
      <c r="G153" s="6">
        <v>89.93</v>
      </c>
    </row>
    <row r="154" spans="3:7" ht="15.5" x14ac:dyDescent="0.35">
      <c r="C154" t="s">
        <v>180</v>
      </c>
      <c r="D154" s="5">
        <v>47000000000</v>
      </c>
      <c r="E154" s="5">
        <v>44000000000</v>
      </c>
      <c r="F154" s="5">
        <v>44000000000</v>
      </c>
      <c r="G154" s="5">
        <v>44000000000</v>
      </c>
    </row>
    <row r="155" spans="3:7" ht="15.5" x14ac:dyDescent="0.35">
      <c r="C155" t="s">
        <v>181</v>
      </c>
      <c r="D155" s="5">
        <v>1000000000</v>
      </c>
      <c r="E155" s="5">
        <v>1000000000</v>
      </c>
      <c r="F155" s="5">
        <v>2000000000</v>
      </c>
      <c r="G155" s="5">
        <v>2000000000</v>
      </c>
    </row>
    <row r="156" spans="3:7" ht="15.5" x14ac:dyDescent="0.35">
      <c r="C156" t="s">
        <v>182</v>
      </c>
      <c r="D156" s="5">
        <v>75000000000</v>
      </c>
      <c r="E156" s="5">
        <v>74000000000</v>
      </c>
      <c r="F156" s="5">
        <v>75000000000</v>
      </c>
      <c r="G156" s="5">
        <v>75000000000</v>
      </c>
    </row>
    <row r="157" spans="3:7" ht="15.5" x14ac:dyDescent="0.35">
      <c r="C157" t="s">
        <v>24</v>
      </c>
      <c r="D157" s="5">
        <v>49000000000</v>
      </c>
      <c r="E157" s="5">
        <v>46000000000</v>
      </c>
      <c r="F157" s="5">
        <v>45000000000</v>
      </c>
      <c r="G157" s="5">
        <v>46000000000</v>
      </c>
    </row>
    <row r="158" spans="3:7" ht="15.5" x14ac:dyDescent="0.35">
      <c r="C158" t="s">
        <v>21</v>
      </c>
      <c r="D158" s="5">
        <v>45000000000</v>
      </c>
      <c r="E158" s="5">
        <v>39000000000</v>
      </c>
      <c r="F158" s="5">
        <v>41000000000</v>
      </c>
      <c r="G158" s="5">
        <v>41000000000</v>
      </c>
    </row>
    <row r="159" spans="3:7" ht="15.5" x14ac:dyDescent="0.35">
      <c r="C159" t="s">
        <v>183</v>
      </c>
      <c r="D159" s="5">
        <v>55000000000</v>
      </c>
      <c r="E159" s="5">
        <v>53000000000</v>
      </c>
      <c r="F159" s="5">
        <v>54000000000</v>
      </c>
      <c r="G159" s="5">
        <v>52000000000</v>
      </c>
    </row>
    <row r="160" spans="3:7" ht="15.5" x14ac:dyDescent="0.35">
      <c r="C160" t="s">
        <v>184</v>
      </c>
      <c r="D160" s="5">
        <v>-6000000000</v>
      </c>
      <c r="E160" s="5">
        <v>2000000000</v>
      </c>
      <c r="F160" s="5">
        <v>-1000000000</v>
      </c>
      <c r="G160" s="5">
        <v>6000000000</v>
      </c>
    </row>
    <row r="161" spans="3:15" ht="15.5" x14ac:dyDescent="0.35">
      <c r="C161" t="s">
        <v>185</v>
      </c>
      <c r="D161" s="5">
        <v>0</v>
      </c>
      <c r="F161" s="5">
        <v>0</v>
      </c>
      <c r="G161" s="5">
        <v>0</v>
      </c>
    </row>
    <row r="162" spans="3:15" ht="15.5" x14ac:dyDescent="0.35">
      <c r="C162" t="s">
        <v>13</v>
      </c>
      <c r="D162" s="5">
        <v>-6000000000</v>
      </c>
      <c r="E162" s="5">
        <v>2000000000</v>
      </c>
      <c r="F162" s="5">
        <v>-1000000000</v>
      </c>
      <c r="G162" s="5">
        <v>5000000000</v>
      </c>
    </row>
    <row r="163" spans="3:15" ht="15.5" x14ac:dyDescent="0.35">
      <c r="C163" t="s">
        <v>16</v>
      </c>
      <c r="D163" s="6">
        <v>-7.15</v>
      </c>
      <c r="E163" s="6">
        <v>2.89</v>
      </c>
      <c r="F163" s="6">
        <v>-0.93</v>
      </c>
      <c r="G163" s="6">
        <v>6.49</v>
      </c>
    </row>
    <row r="164" spans="3:15" ht="15.5" x14ac:dyDescent="0.35">
      <c r="C164" t="s">
        <v>47</v>
      </c>
      <c r="I164" s="6">
        <v>0.67</v>
      </c>
      <c r="J164" s="6">
        <v>0.52</v>
      </c>
      <c r="K164" s="6">
        <v>1.1200000000000001</v>
      </c>
      <c r="L164" s="6">
        <v>2.44</v>
      </c>
      <c r="M164" s="6">
        <v>1.92</v>
      </c>
      <c r="N164" s="6">
        <v>-1.3</v>
      </c>
      <c r="O164" s="6">
        <v>9.39</v>
      </c>
    </row>
    <row r="165" spans="3:15" ht="15.5" x14ac:dyDescent="0.35">
      <c r="C165" t="s">
        <v>61</v>
      </c>
      <c r="I165" s="6">
        <v>165.67</v>
      </c>
      <c r="J165" s="6">
        <v>46.15</v>
      </c>
      <c r="K165" s="6">
        <v>44.64</v>
      </c>
      <c r="L165" s="6">
        <v>24.18</v>
      </c>
      <c r="M165" s="6">
        <v>49.48</v>
      </c>
      <c r="N165" s="6">
        <v>-113.08</v>
      </c>
      <c r="O165" s="5">
        <v>0</v>
      </c>
    </row>
    <row r="166" spans="3:15" ht="15.5" x14ac:dyDescent="0.35">
      <c r="C166" t="s">
        <v>64</v>
      </c>
      <c r="I166" s="6">
        <v>0.75</v>
      </c>
      <c r="J166" s="6">
        <v>0.17</v>
      </c>
      <c r="K166" s="6">
        <v>0.28999999999999998</v>
      </c>
      <c r="L166" s="6">
        <v>0.43</v>
      </c>
      <c r="M166" s="6">
        <v>0.71</v>
      </c>
      <c r="N166" s="6">
        <v>1.45</v>
      </c>
      <c r="O166" s="5">
        <v>0</v>
      </c>
    </row>
    <row r="167" spans="3:15" ht="15.5" x14ac:dyDescent="0.35">
      <c r="C167" t="s">
        <v>186</v>
      </c>
      <c r="I167" s="5">
        <v>6900000000</v>
      </c>
      <c r="J167" s="5">
        <v>5570000000</v>
      </c>
      <c r="K167" s="5">
        <v>9470000000</v>
      </c>
      <c r="L167" s="5">
        <v>7440000000</v>
      </c>
      <c r="M167" s="5">
        <v>6700000000</v>
      </c>
      <c r="N167" s="5">
        <v>24030000000</v>
      </c>
      <c r="O167" s="5">
        <v>13210000000</v>
      </c>
    </row>
    <row r="168" spans="3:15" ht="15.5" x14ac:dyDescent="0.35">
      <c r="C168" t="s">
        <v>187</v>
      </c>
      <c r="I168" s="6">
        <v>4.4000000000000003E-3</v>
      </c>
      <c r="J168" s="6">
        <v>3.0999999999999999E-3</v>
      </c>
      <c r="K168" s="6">
        <v>6.6E-3</v>
      </c>
      <c r="L168" s="6">
        <v>1.6200000000000003E-2</v>
      </c>
      <c r="M168" s="6">
        <v>1.24E-2</v>
      </c>
      <c r="N168" s="6">
        <v>-8.199999999999999E-3</v>
      </c>
      <c r="O168" s="6">
        <v>4.9000000000000002E-2</v>
      </c>
    </row>
    <row r="169" spans="3:15" ht="15.5" x14ac:dyDescent="0.35">
      <c r="C169" t="s">
        <v>188</v>
      </c>
      <c r="I169" s="6">
        <v>7.4000000000000003E-3</v>
      </c>
      <c r="J169" s="6">
        <v>5.7999999999999996E-3</v>
      </c>
      <c r="K169" s="6">
        <v>1.2699999999999999E-2</v>
      </c>
      <c r="L169" s="6">
        <v>2.7999999999999997E-2</v>
      </c>
      <c r="M169" s="6">
        <v>2.2599999999999999E-2</v>
      </c>
      <c r="N169" s="6">
        <v>-1.5700000000000002E-2</v>
      </c>
      <c r="O169" s="6">
        <v>0.13980000000000001</v>
      </c>
    </row>
    <row r="170" spans="3:15" ht="15.5" x14ac:dyDescent="0.35">
      <c r="C170" t="s">
        <v>189</v>
      </c>
      <c r="I170" s="6">
        <v>4.1799999999999997E-2</v>
      </c>
      <c r="J170" s="6">
        <v>3.2899999999999999E-2</v>
      </c>
      <c r="K170" s="6">
        <v>8.3800000000000013E-2</v>
      </c>
      <c r="L170" s="6">
        <v>6.3500000000000001E-2</v>
      </c>
      <c r="M170" s="6">
        <v>6.0899999999999996E-2</v>
      </c>
      <c r="N170" s="6">
        <v>8.2100000000000006E-2</v>
      </c>
      <c r="O170" s="6">
        <v>0.72609999999999997</v>
      </c>
    </row>
    <row r="171" spans="3:15" ht="15.5" x14ac:dyDescent="0.35">
      <c r="C171" t="s">
        <v>190</v>
      </c>
      <c r="I171" s="6">
        <v>0.74</v>
      </c>
      <c r="J171" s="6">
        <v>0.63</v>
      </c>
      <c r="K171" s="6">
        <v>1.56</v>
      </c>
      <c r="L171" s="6">
        <v>1.52</v>
      </c>
      <c r="M171" s="6">
        <v>1.1399999999999999</v>
      </c>
      <c r="N171" s="6">
        <v>0.73</v>
      </c>
      <c r="O171" s="6">
        <v>2.15</v>
      </c>
    </row>
    <row r="172" spans="3:15" ht="15.5" x14ac:dyDescent="0.35">
      <c r="C172" t="s">
        <v>58</v>
      </c>
      <c r="I172" s="6">
        <v>1.23</v>
      </c>
      <c r="J172" s="6">
        <v>0.27</v>
      </c>
      <c r="K172" s="6">
        <v>0.56999999999999995</v>
      </c>
      <c r="L172" s="6">
        <v>0.68</v>
      </c>
      <c r="M172" s="6">
        <v>1.1200000000000001</v>
      </c>
      <c r="N172" s="6">
        <v>1.77</v>
      </c>
      <c r="O172" s="5">
        <v>0</v>
      </c>
    </row>
    <row r="173" spans="3:15" ht="15.5" x14ac:dyDescent="0.35">
      <c r="C173" t="s">
        <v>55</v>
      </c>
      <c r="I173" s="6">
        <v>89.99</v>
      </c>
      <c r="J173" s="6">
        <v>89.4</v>
      </c>
      <c r="K173" s="6">
        <v>88.42</v>
      </c>
      <c r="L173" s="6">
        <v>87.31</v>
      </c>
      <c r="M173" s="6">
        <v>84.87</v>
      </c>
      <c r="N173" s="6">
        <v>82.96</v>
      </c>
      <c r="O173" s="6">
        <v>67.14</v>
      </c>
    </row>
    <row r="174" spans="3:15" ht="15.5" x14ac:dyDescent="0.35">
      <c r="C174" t="s">
        <v>191</v>
      </c>
      <c r="I174" s="6">
        <v>1.23</v>
      </c>
      <c r="J174" s="6">
        <v>0.27</v>
      </c>
      <c r="K174" s="6">
        <v>0.56999999999999995</v>
      </c>
      <c r="L174" s="6">
        <v>0.68</v>
      </c>
      <c r="M174" s="6">
        <v>1.1200000000000001</v>
      </c>
      <c r="N174" s="6">
        <v>1.77</v>
      </c>
      <c r="O174" s="5">
        <v>0</v>
      </c>
    </row>
    <row r="175" spans="3:15" ht="15.5" x14ac:dyDescent="0.35">
      <c r="C175" t="s">
        <v>192</v>
      </c>
      <c r="I175" s="6">
        <v>89.91</v>
      </c>
      <c r="J175" s="6">
        <v>89.25</v>
      </c>
      <c r="K175" s="6">
        <v>88.19</v>
      </c>
      <c r="L175" s="6">
        <v>87.31</v>
      </c>
      <c r="M175" s="6">
        <v>84.87</v>
      </c>
      <c r="N175" s="6">
        <v>82.96</v>
      </c>
      <c r="O175" s="6">
        <v>67.14</v>
      </c>
    </row>
    <row r="176" spans="3:15" ht="15.5" x14ac:dyDescent="0.35">
      <c r="C176" t="s">
        <v>193</v>
      </c>
      <c r="I176" s="5">
        <v>44000000000</v>
      </c>
      <c r="J176" s="5">
        <v>50000000000</v>
      </c>
      <c r="K176" s="5">
        <v>45000000000</v>
      </c>
      <c r="L176" s="5">
        <v>47000000000</v>
      </c>
      <c r="M176" s="5">
        <v>50000000000</v>
      </c>
      <c r="N176" s="5">
        <v>55000000000</v>
      </c>
      <c r="O176" s="5">
        <v>54000000000</v>
      </c>
    </row>
    <row r="177" spans="2:15" ht="15.5" x14ac:dyDescent="0.35">
      <c r="C177" t="s">
        <v>194</v>
      </c>
      <c r="I177" s="5">
        <v>2000000000</v>
      </c>
      <c r="J177" s="5">
        <v>1000000000</v>
      </c>
      <c r="K177" s="5">
        <v>2000000000</v>
      </c>
      <c r="L177" s="5">
        <v>2000000000</v>
      </c>
      <c r="O177" s="5">
        <v>0</v>
      </c>
    </row>
    <row r="178" spans="2:15" ht="15.5" x14ac:dyDescent="0.35">
      <c r="C178" t="s">
        <v>26</v>
      </c>
      <c r="I178" s="5">
        <v>45000000000</v>
      </c>
      <c r="J178" s="5">
        <v>50000000000</v>
      </c>
      <c r="K178" s="5">
        <v>47000000000</v>
      </c>
      <c r="L178" s="5">
        <v>48000000000</v>
      </c>
      <c r="M178" s="5">
        <v>50000000000</v>
      </c>
      <c r="N178" s="5">
        <v>55000000000</v>
      </c>
      <c r="O178" s="5">
        <v>55000000000</v>
      </c>
    </row>
    <row r="179" spans="2:15" ht="15.5" x14ac:dyDescent="0.35">
      <c r="C179" t="s">
        <v>23</v>
      </c>
      <c r="I179" s="5">
        <v>41000000000</v>
      </c>
      <c r="J179" s="5">
        <v>49000000000</v>
      </c>
      <c r="K179" s="5">
        <v>45000000000</v>
      </c>
      <c r="L179" s="5">
        <v>40000000000</v>
      </c>
      <c r="M179" s="5">
        <v>46000000000</v>
      </c>
      <c r="N179" s="5">
        <v>55000000000</v>
      </c>
      <c r="O179" s="5">
        <v>53000000000</v>
      </c>
    </row>
    <row r="180" spans="2:15" ht="15.5" x14ac:dyDescent="0.35">
      <c r="C180" t="s">
        <v>195</v>
      </c>
      <c r="I180" s="5">
        <v>54000000000</v>
      </c>
      <c r="J180" s="5">
        <v>52000000000</v>
      </c>
      <c r="K180" s="5">
        <v>49000000000</v>
      </c>
      <c r="L180" s="5">
        <v>45000000000</v>
      </c>
      <c r="M180" s="5">
        <v>44000000000</v>
      </c>
      <c r="N180" s="5">
        <v>39000000000</v>
      </c>
      <c r="O180" s="5">
        <v>0</v>
      </c>
    </row>
    <row r="181" spans="2:15" ht="15.5" x14ac:dyDescent="0.35">
      <c r="C181" t="s">
        <v>196</v>
      </c>
      <c r="I181" s="5">
        <v>9000000000</v>
      </c>
      <c r="J181" s="5">
        <v>-5000000000</v>
      </c>
      <c r="K181" s="5">
        <v>-5000000000</v>
      </c>
      <c r="L181" s="5">
        <v>8000000000</v>
      </c>
      <c r="M181" s="5">
        <v>8000000000</v>
      </c>
      <c r="N181" s="5">
        <v>-40000000000</v>
      </c>
      <c r="O181" s="5">
        <v>1000000000</v>
      </c>
    </row>
    <row r="182" spans="2:15" ht="15.5" x14ac:dyDescent="0.35">
      <c r="C182" t="s">
        <v>197</v>
      </c>
      <c r="I182" s="5">
        <v>-1000000000</v>
      </c>
      <c r="J182" s="5">
        <v>0</v>
      </c>
      <c r="K182" s="5">
        <v>-1000000000</v>
      </c>
      <c r="L182" s="5">
        <v>-3000000000</v>
      </c>
      <c r="M182" s="5">
        <v>0</v>
      </c>
      <c r="N182" s="5">
        <v>-2000000000</v>
      </c>
      <c r="O182" s="5">
        <v>-1000000000</v>
      </c>
    </row>
    <row r="183" spans="2:15" ht="15.5" x14ac:dyDescent="0.35">
      <c r="C183" t="s">
        <v>15</v>
      </c>
      <c r="I183" s="5">
        <v>9000000000</v>
      </c>
      <c r="J183" s="5">
        <v>-5000000000</v>
      </c>
      <c r="K183" s="5">
        <v>-6000000000</v>
      </c>
      <c r="L183" s="5">
        <v>5000000000</v>
      </c>
      <c r="M183" s="5">
        <v>8000000000</v>
      </c>
      <c r="N183" s="5">
        <v>-41000000000</v>
      </c>
      <c r="O183" s="5">
        <v>1000000000</v>
      </c>
    </row>
    <row r="184" spans="2:15" ht="15.5" x14ac:dyDescent="0.35">
      <c r="C184" t="s">
        <v>17</v>
      </c>
      <c r="I184" s="6">
        <v>10.25</v>
      </c>
      <c r="J184" s="6">
        <v>-5.56</v>
      </c>
      <c r="K184" s="6">
        <v>-7.49</v>
      </c>
      <c r="L184" s="6">
        <v>6.12</v>
      </c>
      <c r="M184" s="6">
        <v>9.3000000000000007</v>
      </c>
      <c r="N184" s="6">
        <v>-49.78</v>
      </c>
      <c r="O184" s="6">
        <v>1.22</v>
      </c>
    </row>
    <row r="186" spans="2:15" ht="15.5" x14ac:dyDescent="0.35">
      <c r="B186" t="s">
        <v>198</v>
      </c>
      <c r="C186" t="s">
        <v>199</v>
      </c>
      <c r="D186" s="5">
        <v>1000000000</v>
      </c>
      <c r="E186" s="5">
        <v>-747000000</v>
      </c>
      <c r="F186" s="5">
        <v>32000000</v>
      </c>
      <c r="G186" s="5">
        <v>101000000</v>
      </c>
      <c r="H186" s="5">
        <v>897000000</v>
      </c>
      <c r="I186" s="5">
        <v>557000000</v>
      </c>
      <c r="J186" s="5">
        <v>432000000</v>
      </c>
      <c r="K186" s="5">
        <v>934000000</v>
      </c>
      <c r="L186" s="5">
        <v>2000000000</v>
      </c>
      <c r="M186" s="5">
        <v>2000000000</v>
      </c>
      <c r="N186" s="5">
        <v>-1000000000</v>
      </c>
      <c r="O186" s="5">
        <v>5000000000</v>
      </c>
    </row>
    <row r="187" spans="2:15" ht="15.5" x14ac:dyDescent="0.35">
      <c r="C187" t="s">
        <v>46</v>
      </c>
      <c r="D187" s="6">
        <v>1.43</v>
      </c>
      <c r="E187" s="6">
        <v>-0.9</v>
      </c>
      <c r="F187" s="6">
        <v>0.04</v>
      </c>
      <c r="G187" s="6">
        <v>0.12</v>
      </c>
      <c r="H187" s="6">
        <v>1.08</v>
      </c>
      <c r="I187" s="6">
        <v>0.67</v>
      </c>
      <c r="J187" s="6">
        <v>0.52</v>
      </c>
      <c r="K187" s="6">
        <v>1.1200000000000001</v>
      </c>
      <c r="L187" s="6">
        <v>2.44</v>
      </c>
      <c r="M187" s="6">
        <v>1.92</v>
      </c>
      <c r="N187" s="6">
        <v>-1.3</v>
      </c>
      <c r="O187" s="6">
        <v>5.63</v>
      </c>
    </row>
    <row r="188" spans="2:15" ht="15.5" x14ac:dyDescent="0.35">
      <c r="C188" t="s">
        <v>204</v>
      </c>
      <c r="D188" s="5">
        <v>32000000000</v>
      </c>
      <c r="E188" s="5">
        <v>29000000000</v>
      </c>
      <c r="F188" s="5">
        <v>27000000000</v>
      </c>
      <c r="G188" s="5">
        <v>29000000000</v>
      </c>
      <c r="H188" s="5">
        <v>122000000000</v>
      </c>
      <c r="I188" s="5">
        <v>123000000000</v>
      </c>
      <c r="J188" s="5">
        <v>117000000000</v>
      </c>
      <c r="K188" s="5">
        <v>144000000000</v>
      </c>
      <c r="L188" s="5">
        <v>113000000000</v>
      </c>
      <c r="M188" s="5">
        <v>111000000000</v>
      </c>
      <c r="N188" s="5">
        <v>85000000000</v>
      </c>
      <c r="O188" s="5">
        <v>110000000000</v>
      </c>
    </row>
    <row r="189" spans="2:15" ht="15.5" x14ac:dyDescent="0.35">
      <c r="C189" t="s">
        <v>208</v>
      </c>
      <c r="I189" s="6">
        <v>65.989999999999995</v>
      </c>
    </row>
    <row r="190" spans="2:15" ht="15.5" x14ac:dyDescent="0.35">
      <c r="C190" t="s">
        <v>209</v>
      </c>
      <c r="I190" s="6">
        <v>101.82</v>
      </c>
    </row>
    <row r="191" spans="2:15" ht="15.5" x14ac:dyDescent="0.35">
      <c r="C191" t="s">
        <v>210</v>
      </c>
      <c r="I191" s="6">
        <v>6.95</v>
      </c>
    </row>
    <row r="192" spans="2:15" ht="15.5" x14ac:dyDescent="0.35">
      <c r="C192" t="s">
        <v>211</v>
      </c>
      <c r="I192" s="6">
        <v>9.7999999999999997E-3</v>
      </c>
    </row>
    <row r="193" spans="3:9" ht="15.5" x14ac:dyDescent="0.35">
      <c r="C193" t="s">
        <v>212</v>
      </c>
      <c r="I193" s="6">
        <v>0.51</v>
      </c>
    </row>
    <row r="194" spans="3:9" ht="15.5" x14ac:dyDescent="0.35">
      <c r="C194" t="s">
        <v>213</v>
      </c>
      <c r="I194" s="6">
        <v>0.78</v>
      </c>
    </row>
    <row r="195" spans="3:9" ht="15.5" x14ac:dyDescent="0.35">
      <c r="C195" t="s">
        <v>214</v>
      </c>
      <c r="I195" s="6">
        <v>37.229999999999997</v>
      </c>
    </row>
    <row r="196" spans="3:9" ht="15.5" x14ac:dyDescent="0.35">
      <c r="C196" t="s">
        <v>215</v>
      </c>
      <c r="I196" s="6">
        <v>54.36</v>
      </c>
    </row>
    <row r="197" spans="3:9" ht="15.5" x14ac:dyDescent="0.35">
      <c r="C197" t="s">
        <v>216</v>
      </c>
      <c r="I197" s="6">
        <v>31.22</v>
      </c>
    </row>
    <row r="198" spans="3:9" ht="15.5" x14ac:dyDescent="0.35">
      <c r="C198" t="s">
        <v>217</v>
      </c>
      <c r="I198" s="6">
        <v>15.06</v>
      </c>
    </row>
    <row r="199" spans="3:9" ht="15.5" x14ac:dyDescent="0.35">
      <c r="C199" t="s">
        <v>218</v>
      </c>
      <c r="I199" s="6">
        <v>3.53</v>
      </c>
    </row>
    <row r="200" spans="3:9" ht="15.5" x14ac:dyDescent="0.35">
      <c r="C200" t="s">
        <v>219</v>
      </c>
      <c r="I200" s="6">
        <v>-2.91</v>
      </c>
    </row>
    <row r="201" spans="3:9" ht="15.5" x14ac:dyDescent="0.35">
      <c r="C201" t="s">
        <v>220</v>
      </c>
      <c r="I201" s="6">
        <v>0.7</v>
      </c>
    </row>
    <row r="202" spans="3:9" ht="15.5" x14ac:dyDescent="0.35">
      <c r="C202" t="s">
        <v>221</v>
      </c>
      <c r="I202" s="6">
        <v>1.08</v>
      </c>
    </row>
    <row r="203" spans="3:9" ht="15.5" x14ac:dyDescent="0.35">
      <c r="C203" t="s">
        <v>222</v>
      </c>
      <c r="I203" s="6">
        <v>140.19</v>
      </c>
    </row>
    <row r="204" spans="3:9" ht="15.5" x14ac:dyDescent="0.35">
      <c r="C204" t="s">
        <v>223</v>
      </c>
      <c r="D204" s="6">
        <v>4.96</v>
      </c>
    </row>
    <row r="205" spans="3:9" ht="15.5" x14ac:dyDescent="0.35">
      <c r="C205" t="s">
        <v>224</v>
      </c>
      <c r="I205" s="6">
        <v>90.53</v>
      </c>
    </row>
    <row r="206" spans="3:9" ht="15.5" x14ac:dyDescent="0.35">
      <c r="C206" t="s">
        <v>225</v>
      </c>
      <c r="I206" s="6">
        <v>1.31</v>
      </c>
    </row>
    <row r="207" spans="3:9" ht="15.5" x14ac:dyDescent="0.35">
      <c r="C207" t="s">
        <v>226</v>
      </c>
      <c r="D207" s="6">
        <v>2.12</v>
      </c>
    </row>
    <row r="208" spans="3:9" ht="15.5" x14ac:dyDescent="0.35">
      <c r="C208" t="s">
        <v>227</v>
      </c>
      <c r="D208" s="6">
        <v>1.23</v>
      </c>
    </row>
    <row r="209" spans="3:9" ht="15.5" x14ac:dyDescent="0.35">
      <c r="C209" t="s">
        <v>228</v>
      </c>
      <c r="D209" s="6">
        <v>0.65</v>
      </c>
    </row>
    <row r="210" spans="3:9" ht="15.5" x14ac:dyDescent="0.35">
      <c r="C210" t="s">
        <v>229</v>
      </c>
      <c r="D210" s="6">
        <v>0.02</v>
      </c>
    </row>
    <row r="211" spans="3:9" ht="15.5" x14ac:dyDescent="0.35">
      <c r="C211" t="s">
        <v>230</v>
      </c>
      <c r="D211" s="6">
        <v>0.7</v>
      </c>
    </row>
    <row r="212" spans="3:9" ht="15.5" x14ac:dyDescent="0.35">
      <c r="C212" t="s">
        <v>231</v>
      </c>
      <c r="D212" s="6">
        <v>0.38</v>
      </c>
    </row>
    <row r="213" spans="3:9" ht="15.5" x14ac:dyDescent="0.35">
      <c r="C213" t="s">
        <v>232</v>
      </c>
      <c r="D213" s="6">
        <v>1.7</v>
      </c>
    </row>
    <row r="214" spans="3:9" ht="15.5" x14ac:dyDescent="0.35">
      <c r="C214" t="s">
        <v>233</v>
      </c>
      <c r="I214" s="6">
        <v>0.77</v>
      </c>
    </row>
    <row r="215" spans="3:9" ht="15.5" x14ac:dyDescent="0.35">
      <c r="C215" t="s">
        <v>13</v>
      </c>
      <c r="D215" s="5">
        <v>-6000000000</v>
      </c>
    </row>
    <row r="216" spans="3:9" ht="15.5" x14ac:dyDescent="0.35">
      <c r="C216" t="s">
        <v>234</v>
      </c>
      <c r="I216" s="6">
        <v>4.82</v>
      </c>
    </row>
    <row r="217" spans="3:9" ht="15.5" x14ac:dyDescent="0.35">
      <c r="C217" t="s">
        <v>235</v>
      </c>
      <c r="I217" s="6">
        <v>4.5000000000000005E-3</v>
      </c>
    </row>
    <row r="218" spans="3:9" ht="15.5" x14ac:dyDescent="0.35">
      <c r="C218" t="s">
        <v>236</v>
      </c>
      <c r="I218" s="6">
        <v>7.7000000000000002E-3</v>
      </c>
    </row>
    <row r="219" spans="3:9" ht="15.5" x14ac:dyDescent="0.35">
      <c r="C219" t="s">
        <v>237</v>
      </c>
      <c r="I219" s="6">
        <v>4.24E-2</v>
      </c>
    </row>
    <row r="220" spans="3:9" ht="15.5" x14ac:dyDescent="0.35">
      <c r="C220" t="s">
        <v>238</v>
      </c>
      <c r="I220" s="6">
        <v>2.1700000000000001E-2</v>
      </c>
    </row>
    <row r="221" spans="3:9" ht="15.5" x14ac:dyDescent="0.35">
      <c r="C221" t="s">
        <v>239</v>
      </c>
      <c r="D221" s="6">
        <v>47.03</v>
      </c>
    </row>
    <row r="222" spans="3:9" ht="15.5" x14ac:dyDescent="0.35">
      <c r="C222" t="s">
        <v>240</v>
      </c>
      <c r="D222" s="6">
        <v>153.96</v>
      </c>
    </row>
    <row r="223" spans="3:9" ht="15.5" x14ac:dyDescent="0.35">
      <c r="C223" t="s">
        <v>241</v>
      </c>
      <c r="D223" s="6">
        <v>13.61</v>
      </c>
    </row>
    <row r="224" spans="3:9" ht="15.5" x14ac:dyDescent="0.35">
      <c r="C224" t="s">
        <v>242</v>
      </c>
      <c r="D224" s="6">
        <v>187.38</v>
      </c>
    </row>
    <row r="225" spans="3:9" ht="15.5" x14ac:dyDescent="0.35">
      <c r="C225" t="s">
        <v>243</v>
      </c>
      <c r="D225" s="6">
        <v>1.93</v>
      </c>
    </row>
    <row r="226" spans="3:9" ht="15.5" x14ac:dyDescent="0.35">
      <c r="C226" t="s">
        <v>244</v>
      </c>
      <c r="I226" s="6">
        <v>0.91</v>
      </c>
    </row>
    <row r="227" spans="3:9" ht="15.5" x14ac:dyDescent="0.35">
      <c r="C227" t="s">
        <v>245</v>
      </c>
      <c r="I227" s="6">
        <v>2.15</v>
      </c>
    </row>
    <row r="228" spans="3:9" ht="15.5" x14ac:dyDescent="0.35">
      <c r="C228" t="s">
        <v>42</v>
      </c>
      <c r="I228" s="5">
        <v>59000000000</v>
      </c>
    </row>
    <row r="229" spans="3:9" ht="15.5" x14ac:dyDescent="0.35">
      <c r="C229" t="s">
        <v>246</v>
      </c>
      <c r="I229" s="5">
        <v>104000000000</v>
      </c>
    </row>
    <row r="230" spans="3:9" ht="15.5" x14ac:dyDescent="0.35">
      <c r="C230" t="s">
        <v>247</v>
      </c>
      <c r="I230" s="5">
        <v>833330000</v>
      </c>
    </row>
    <row r="231" spans="3:9" ht="15.5" x14ac:dyDescent="0.35">
      <c r="C231" t="s">
        <v>248</v>
      </c>
      <c r="I231" s="6">
        <v>0.48399999999999999</v>
      </c>
    </row>
    <row r="232" spans="3:9" ht="15.5" x14ac:dyDescent="0.35">
      <c r="C232" t="s">
        <v>249</v>
      </c>
      <c r="D232" s="6">
        <v>0.17960000000000001</v>
      </c>
    </row>
    <row r="233" spans="3:9" ht="15.5" x14ac:dyDescent="0.35">
      <c r="C233" t="s">
        <v>250</v>
      </c>
      <c r="D233" s="6">
        <v>3.9399999999999998E-2</v>
      </c>
    </row>
    <row r="234" spans="3:9" ht="15.5" x14ac:dyDescent="0.35">
      <c r="C234" t="s">
        <v>251</v>
      </c>
      <c r="D234" s="6">
        <v>3.7100000000000001E-2</v>
      </c>
    </row>
    <row r="235" spans="3:9" ht="15.5" x14ac:dyDescent="0.35">
      <c r="C235" t="s">
        <v>252</v>
      </c>
      <c r="D235" s="6">
        <v>-5.2400000000000002E-2</v>
      </c>
    </row>
    <row r="236" spans="3:9" ht="15.5" x14ac:dyDescent="0.35">
      <c r="C236" t="s">
        <v>253</v>
      </c>
      <c r="D236" s="6">
        <v>9.1199999999999989E-2</v>
      </c>
    </row>
    <row r="237" spans="3:9" ht="15.5" x14ac:dyDescent="0.35">
      <c r="C237" t="s">
        <v>254</v>
      </c>
      <c r="D237" s="6">
        <v>4.8982999999999999</v>
      </c>
    </row>
    <row r="238" spans="3:9" ht="15.5" x14ac:dyDescent="0.35">
      <c r="C238" t="s">
        <v>261</v>
      </c>
      <c r="I238" s="5">
        <v>7</v>
      </c>
    </row>
    <row r="239" spans="3:9" ht="15.5" x14ac:dyDescent="0.35">
      <c r="C239" t="s">
        <v>262</v>
      </c>
      <c r="I239" s="6">
        <v>0.22</v>
      </c>
    </row>
    <row r="240" spans="3:9" ht="15.5" x14ac:dyDescent="0.35">
      <c r="C240" t="s">
        <v>263</v>
      </c>
      <c r="I240" s="6">
        <v>0.04</v>
      </c>
    </row>
    <row r="241" spans="3:9" ht="15.5" x14ac:dyDescent="0.35">
      <c r="C241" t="s">
        <v>264</v>
      </c>
      <c r="I241" s="6">
        <v>0.09</v>
      </c>
    </row>
    <row r="242" spans="3:9" ht="15.5" x14ac:dyDescent="0.35">
      <c r="C242" t="s">
        <v>265</v>
      </c>
      <c r="I242" s="6">
        <v>0.52</v>
      </c>
    </row>
    <row r="243" spans="3:9" ht="15.5" x14ac:dyDescent="0.35">
      <c r="C243" t="s">
        <v>266</v>
      </c>
      <c r="I243" s="6">
        <v>0.75</v>
      </c>
    </row>
    <row r="244" spans="3:9" ht="15.5" x14ac:dyDescent="0.35">
      <c r="C244" t="s">
        <v>267</v>
      </c>
      <c r="I244" s="6">
        <v>0.66</v>
      </c>
    </row>
    <row r="245" spans="3:9" ht="15.5" x14ac:dyDescent="0.35">
      <c r="C245" t="s">
        <v>268</v>
      </c>
      <c r="I245" s="6">
        <v>0.27</v>
      </c>
    </row>
    <row r="246" spans="3:9" ht="15.5" x14ac:dyDescent="0.35">
      <c r="C246" t="s">
        <v>269</v>
      </c>
      <c r="I246" s="5">
        <v>117000000000</v>
      </c>
    </row>
    <row r="247" spans="3:9" ht="15.5" x14ac:dyDescent="0.35">
      <c r="C247" t="s">
        <v>270</v>
      </c>
      <c r="I247" s="5">
        <v>21000000000</v>
      </c>
    </row>
    <row r="248" spans="3:9" ht="15.5" x14ac:dyDescent="0.35">
      <c r="C248" t="s">
        <v>271</v>
      </c>
      <c r="I248" s="5">
        <v>7000000000</v>
      </c>
    </row>
    <row r="249" spans="3:9" ht="15.5" x14ac:dyDescent="0.35">
      <c r="C249" t="s">
        <v>272</v>
      </c>
      <c r="I249" s="5">
        <v>1000000000</v>
      </c>
    </row>
    <row r="250" spans="3:9" ht="15.5" x14ac:dyDescent="0.35">
      <c r="C250" t="s">
        <v>273</v>
      </c>
      <c r="D250" s="5">
        <v>4000000000</v>
      </c>
    </row>
    <row r="251" spans="3:9" ht="15.5" x14ac:dyDescent="0.35">
      <c r="C251" t="s">
        <v>274</v>
      </c>
      <c r="D251" s="5">
        <v>128000000000</v>
      </c>
    </row>
    <row r="252" spans="3:9" ht="15.5" x14ac:dyDescent="0.35">
      <c r="C252" t="s">
        <v>275</v>
      </c>
      <c r="D252" s="5">
        <v>53000000000</v>
      </c>
    </row>
    <row r="253" spans="3:9" ht="15.5" x14ac:dyDescent="0.35">
      <c r="C253" t="s">
        <v>183</v>
      </c>
      <c r="D253" s="5">
        <v>55000000000</v>
      </c>
    </row>
    <row r="254" spans="3:9" ht="15.5" x14ac:dyDescent="0.35">
      <c r="C254" t="s">
        <v>182</v>
      </c>
      <c r="I254" s="5">
        <v>75000000000</v>
      </c>
    </row>
    <row r="255" spans="3:9" ht="15.5" x14ac:dyDescent="0.35">
      <c r="C255" t="s">
        <v>181</v>
      </c>
      <c r="D255" s="5">
        <v>1000000000</v>
      </c>
    </row>
    <row r="256" spans="3:9" ht="15.5" x14ac:dyDescent="0.35">
      <c r="C256" t="s">
        <v>180</v>
      </c>
      <c r="D256" s="5">
        <v>47000000000</v>
      </c>
    </row>
    <row r="257" spans="3:9" ht="15.5" x14ac:dyDescent="0.35">
      <c r="C257" t="s">
        <v>24</v>
      </c>
      <c r="D257" s="5">
        <v>49000000000</v>
      </c>
    </row>
    <row r="258" spans="3:9" ht="15.5" x14ac:dyDescent="0.35">
      <c r="C258" t="s">
        <v>21</v>
      </c>
      <c r="D258" s="5">
        <v>45000000000</v>
      </c>
    </row>
    <row r="259" spans="3:9" ht="15.5" x14ac:dyDescent="0.35">
      <c r="C259" t="s">
        <v>276</v>
      </c>
      <c r="I259" s="5">
        <v>75000000000</v>
      </c>
    </row>
    <row r="260" spans="3:9" ht="15.5" x14ac:dyDescent="0.35">
      <c r="C260" t="s">
        <v>277</v>
      </c>
      <c r="I260" s="5">
        <v>2000000000</v>
      </c>
    </row>
    <row r="261" spans="3:9" ht="15.5" x14ac:dyDescent="0.35">
      <c r="C261" t="s">
        <v>278</v>
      </c>
      <c r="I261" s="5">
        <v>0</v>
      </c>
    </row>
    <row r="262" spans="3:9" ht="15.5" x14ac:dyDescent="0.35">
      <c r="C262" t="s">
        <v>279</v>
      </c>
      <c r="I262" s="5">
        <v>-3000000000</v>
      </c>
    </row>
    <row r="263" spans="3:9" ht="15.5" x14ac:dyDescent="0.35">
      <c r="C263" t="s">
        <v>280</v>
      </c>
      <c r="I263" s="5">
        <v>-1000000000</v>
      </c>
    </row>
    <row r="264" spans="3:9" ht="15.5" x14ac:dyDescent="0.35">
      <c r="C264" t="s">
        <v>281</v>
      </c>
      <c r="I264" s="5">
        <v>1000000000</v>
      </c>
    </row>
  </sheetData>
  <pageMargins left="0.7" right="0.7" top="0.75" bottom="0.75" header="0.3" footer="0.3"/>
  <ignoredErrors>
    <ignoredError sqref="A1:O26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385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386</v>
      </c>
      <c r="D2" s="2" vm="35">
        <f ca="1">IFERROR(_xlfn.STOCKHISTORY("XIDX:" &amp; $C$1, D3, , 0, 0, 1), "Libur")</f>
        <v>197</v>
      </c>
      <c r="E2" s="2" vm="36">
        <f ca="1">IFERROR(_xlfn.STOCKHISTORY("XIDX:" &amp; $C$1, E3, , 0, 0, 1), "Libur")</f>
        <v>176</v>
      </c>
      <c r="H2" s="2" vm="36">
        <f ca="1">IFERROR(INDEX(D2:G2,COUNT(D2:G2)),"")</f>
        <v>176</v>
      </c>
      <c r="I2" s="2" vm="37">
        <f t="shared" ref="I2:P2" ca="1" si="0">IFERROR(_xlfn.STOCKHISTORY("XIDX:" &amp; $C$1, I1, , 0, 0, 1), "Libur")</f>
        <v>226</v>
      </c>
      <c r="J2" s="2" vm="38">
        <f t="shared" ca="1" si="0"/>
        <v>129</v>
      </c>
      <c r="K2" s="2" vm="39">
        <f t="shared" ca="1" si="0"/>
        <v>51</v>
      </c>
      <c r="L2" s="2" vm="40">
        <f t="shared" ca="1" si="0"/>
        <v>101</v>
      </c>
      <c r="M2" s="2" vm="41">
        <f t="shared" ca="1" si="0"/>
        <v>374</v>
      </c>
      <c r="N2" s="2" vm="11">
        <f t="shared" ca="1" si="0"/>
        <v>50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305000000</v>
      </c>
      <c r="E4" s="2">
        <f>IFERROR(INDEX(E51:E500,MATCH($C$4,$C$51:$C$500,0)),"")</f>
        <v>315000000</v>
      </c>
      <c r="H4" s="2">
        <f>IFERROR(SUM(D4:G4)*(4/MAX(1,COUNT(D4:G4))),"")</f>
        <v>1240000000</v>
      </c>
      <c r="I4" s="2">
        <f t="shared" ref="I4:P4" si="1">IFERROR(INDEX(I51:I500,MATCH($C$4,$C$51:$C$500,0)),"")</f>
        <v>22732936314</v>
      </c>
      <c r="J4" s="2">
        <f t="shared" si="1"/>
        <v>1023243242</v>
      </c>
      <c r="K4" s="2">
        <f t="shared" si="1"/>
        <v>3739341400</v>
      </c>
      <c r="L4" s="2">
        <f t="shared" si="1"/>
        <v>8987252297</v>
      </c>
      <c r="M4" s="2">
        <f t="shared" si="1"/>
        <v>1992589556</v>
      </c>
      <c r="N4" s="2">
        <f t="shared" si="1"/>
        <v>9966360080</v>
      </c>
      <c r="O4" s="2">
        <f t="shared" si="1"/>
        <v>39340046784</v>
      </c>
      <c r="P4" s="2">
        <f t="shared" si="1"/>
        <v>37555560459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-746072249</v>
      </c>
      <c r="E5" s="2">
        <f>IFERROR(INDEX(E51:E500,MATCH($C$5,$C$51:$C$500,0)),"")</f>
        <v>-1322663376</v>
      </c>
      <c r="H5" s="2">
        <f>IFERROR(SUM(D5:G5)*(4/MAX(1,COUNT(D5:G5))),"")</f>
        <v>-4137471250</v>
      </c>
      <c r="I5" s="2">
        <f t="shared" ref="I5:P5" si="2">IFERROR(INDEX(I51:I500,MATCH($C$5,$C$51:$C$500,0)),"")</f>
        <v>-7190043606</v>
      </c>
      <c r="J5" s="2">
        <f t="shared" si="2"/>
        <v>-2078348124</v>
      </c>
      <c r="K5" s="2">
        <f t="shared" si="2"/>
        <v>-1812541803</v>
      </c>
      <c r="L5" s="2">
        <f t="shared" si="2"/>
        <v>-2434590266</v>
      </c>
      <c r="M5" s="2">
        <f t="shared" si="2"/>
        <v>1666531616</v>
      </c>
      <c r="N5" s="2">
        <f t="shared" si="2"/>
        <v>-4128944217</v>
      </c>
      <c r="O5" s="2">
        <f t="shared" si="2"/>
        <v>497018337</v>
      </c>
      <c r="P5" s="2">
        <f t="shared" si="2"/>
        <v>1556059273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32267283837</v>
      </c>
      <c r="E6" s="2">
        <f>IFERROR(INDEX(E51:E500,MATCH($C$6,$C$51:$C$500,0)),"")</f>
        <v>33013356086</v>
      </c>
      <c r="H6" s="2">
        <f>IFERROR(INDEX(D6:G6,COUNT(D6:G6)),"")</f>
        <v>33013356086</v>
      </c>
      <c r="I6" s="2">
        <f t="shared" ref="I6:P6" si="3">IFERROR(INDEX(I51:I500,MATCH($C$6,$C$51:$C$500,0)),"")</f>
        <v>34336019462</v>
      </c>
      <c r="J6" s="2">
        <f t="shared" si="3"/>
        <v>42381063068</v>
      </c>
      <c r="K6" s="2">
        <f t="shared" si="3"/>
        <v>44459411192</v>
      </c>
      <c r="L6" s="2">
        <f t="shared" si="3"/>
        <v>46271952995</v>
      </c>
      <c r="M6" s="2">
        <f t="shared" si="3"/>
        <v>48706543261</v>
      </c>
      <c r="N6" s="2">
        <f t="shared" si="3"/>
        <v>47040011645</v>
      </c>
      <c r="O6" s="2">
        <f t="shared" si="3"/>
        <v>31175635862</v>
      </c>
      <c r="P6" s="2">
        <f t="shared" si="3"/>
        <v>20078617524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0.85</v>
      </c>
      <c r="E7" s="3">
        <f>IFERROR(INDEX(E51:E500,MATCH($C$7,$C$51:$C$500,0))/1000000000,"")</f>
        <v>0.85</v>
      </c>
      <c r="H7" s="3">
        <f>IFERROR(INDEX(D7:G7,COUNT(D7:G7)),"")</f>
        <v>0.85</v>
      </c>
      <c r="I7" s="3">
        <f t="shared" ref="I7:P7" si="4">IFERROR(INDEX(I51:I500,MATCH($C$7,$C$51:$C$500,0))/1000000000,"")</f>
        <v>0.85</v>
      </c>
      <c r="J7" s="3">
        <f t="shared" si="4"/>
        <v>0.85</v>
      </c>
      <c r="K7" s="3">
        <f t="shared" si="4"/>
        <v>0.85</v>
      </c>
      <c r="L7" s="3">
        <f t="shared" si="4"/>
        <v>0.85</v>
      </c>
      <c r="M7" s="3">
        <f t="shared" si="4"/>
        <v>0.85</v>
      </c>
      <c r="N7" s="3">
        <f t="shared" si="4"/>
        <v>0.85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P8" si="5">IFERROR(INDEX(I51:I500,MATCH($C$8,$C$51:$C$500,0)),"")</f>
        <v>1000000000</v>
      </c>
      <c r="J8" s="2">
        <f t="shared" si="5"/>
        <v>0</v>
      </c>
      <c r="K8" s="2">
        <f t="shared" si="5"/>
        <v>0</v>
      </c>
      <c r="L8" s="2">
        <f t="shared" si="5"/>
        <v>-1000000000</v>
      </c>
      <c r="M8" s="2">
        <f t="shared" si="5"/>
        <v>5000000000</v>
      </c>
      <c r="N8" s="2">
        <f t="shared" si="5"/>
        <v>-18000000000</v>
      </c>
      <c r="O8" s="2">
        <f t="shared" si="5"/>
        <v>-10000000000</v>
      </c>
      <c r="P8" s="2">
        <f t="shared" si="5"/>
        <v>-2000000000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-1.02</v>
      </c>
      <c r="E9" s="3">
        <f>IFERROR(INDEX(E51:E500,MATCH("Free cash flow per share (Quarter)",$C$51:$C$500,0)),"")</f>
        <v>-0.53</v>
      </c>
      <c r="H9" s="3">
        <f>IFERROR(INDEX(D9:G9,COUNT(D9:G9)),"")</f>
        <v>-0.53</v>
      </c>
      <c r="I9" s="3">
        <f t="shared" ref="I9:P9" si="6">IFERROR(INDEX(I51:I500,MATCH($C$9,$C$51:$C$500,0)),"")</f>
        <v>0.81</v>
      </c>
      <c r="J9" s="3">
        <f t="shared" si="6"/>
        <v>0.14000000000000001</v>
      </c>
      <c r="K9" s="3">
        <f t="shared" si="6"/>
        <v>0.06</v>
      </c>
      <c r="L9" s="3">
        <f t="shared" si="6"/>
        <v>-0.84</v>
      </c>
      <c r="M9" s="3">
        <f t="shared" si="6"/>
        <v>6.25</v>
      </c>
      <c r="N9" s="3">
        <f t="shared" si="6"/>
        <v>-21.32</v>
      </c>
      <c r="O9" s="3">
        <f t="shared" si="6"/>
        <v>-348694.99</v>
      </c>
      <c r="P9" s="3">
        <f t="shared" si="6"/>
        <v>-1949059.22</v>
      </c>
    </row>
    <row r="10" spans="1:16" ht="15.5" x14ac:dyDescent="0.35">
      <c r="C10" t="s">
        <v>18</v>
      </c>
      <c r="D10" s="3">
        <f ca="1">IFERROR(IF(D9=0,"",D2/D9),"")</f>
        <v>-193.13725490196077</v>
      </c>
      <c r="E10" s="3">
        <f ca="1">IFERROR(IF(E9=0,"",E2/E9),"")</f>
        <v>-332.07547169811318</v>
      </c>
      <c r="I10" s="3">
        <f t="shared" ref="I10:P10" ca="1" si="7">IFERROR(IF(I9=0,"",I2/I9),"")</f>
        <v>279.01234567901236</v>
      </c>
      <c r="J10" s="3">
        <f t="shared" ca="1" si="7"/>
        <v>921.42857142857133</v>
      </c>
      <c r="K10" s="3">
        <f t="shared" ca="1" si="7"/>
        <v>850</v>
      </c>
      <c r="L10" s="3">
        <f t="shared" ca="1" si="7"/>
        <v>-120.23809523809524</v>
      </c>
      <c r="M10" s="3">
        <f t="shared" ca="1" si="7"/>
        <v>59.84</v>
      </c>
      <c r="N10" s="3">
        <f t="shared" ca="1" si="7"/>
        <v>-2.3452157598499062</v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407465692</v>
      </c>
      <c r="E11" s="2">
        <f>IFERROR(INDEX(E51:E500,MATCH($C$11,$C$51:$C$500,0)),"")</f>
        <v>617519585</v>
      </c>
      <c r="H11" s="2">
        <f>IFERROR(INDEX(D11:G11,COUNT(D11:G11)),"")</f>
        <v>617519585</v>
      </c>
      <c r="I11" s="2">
        <f t="shared" ref="I11:P11" si="8">IFERROR(INDEX(I51:I500,MATCH($C$11,$C$51:$C$500,0)),"")</f>
        <v>1070608981</v>
      </c>
      <c r="J11" s="2">
        <f t="shared" si="8"/>
        <v>376143068</v>
      </c>
      <c r="K11" s="2">
        <f t="shared" si="8"/>
        <v>253881425</v>
      </c>
      <c r="L11" s="2">
        <f t="shared" si="8"/>
        <v>202217004</v>
      </c>
      <c r="M11" s="2">
        <f t="shared" si="8"/>
        <v>921879968</v>
      </c>
      <c r="N11" s="2">
        <f t="shared" si="8"/>
        <v>329201619</v>
      </c>
      <c r="O11" s="2">
        <f t="shared" si="8"/>
        <v>766427935</v>
      </c>
      <c r="P11" s="2">
        <f t="shared" si="8"/>
        <v>791847881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-1000000000</v>
      </c>
      <c r="H12" s="2">
        <f>IFERROR(INDEX(D12:G12,COUNT(D12:G12)),"")</f>
        <v>-1000000000</v>
      </c>
      <c r="I12" s="2">
        <f t="shared" ref="I12:P12" si="9">IFERROR(INDEX(I51:I500,MATCH($C$12,$C$51:$C$500,0)),"")</f>
        <v>-1000000000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-1000000000</v>
      </c>
      <c r="N12" s="2">
        <f t="shared" si="9"/>
        <v>18000000000</v>
      </c>
      <c r="O12" s="2">
        <f t="shared" si="9"/>
        <v>20000000000</v>
      </c>
      <c r="P12" s="2">
        <f t="shared" si="9"/>
        <v>19000000000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18000000000</v>
      </c>
      <c r="O13" s="2">
        <f t="shared" si="10"/>
        <v>20000000000</v>
      </c>
      <c r="P13" s="2">
        <f t="shared" si="10"/>
        <v>20000000000</v>
      </c>
    </row>
    <row r="14" spans="1:1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28</v>
      </c>
      <c r="D15" s="2">
        <f>IFERROR(INDEX(D51:D500,MATCH($C$15,$C$51:$C$500,0)),"")</f>
        <v>46153201</v>
      </c>
      <c r="E15" s="2">
        <f>IFERROR(INDEX(E51:E500,MATCH($C$15,$C$51:$C$500,0)),"")</f>
        <v>261373913</v>
      </c>
      <c r="H15" s="2">
        <f>IFERROR(SUM(D15:G15)*(4/MAX(1,COUNT(D15:G15))),"")</f>
        <v>615054228</v>
      </c>
      <c r="I15" s="2">
        <f t="shared" ref="I15:P15" si="12">IFERROR(INDEX(I51:I500,MATCH($C$15,$C$51:$C$500,0)),"")</f>
        <v>1722765878</v>
      </c>
      <c r="J15" s="2">
        <f t="shared" si="12"/>
        <v>586886923</v>
      </c>
      <c r="K15" s="2">
        <f t="shared" si="12"/>
        <v>442505598</v>
      </c>
      <c r="L15" s="2">
        <f t="shared" si="12"/>
        <v>570177043</v>
      </c>
      <c r="M15" s="2">
        <f t="shared" si="12"/>
        <v>179090129</v>
      </c>
      <c r="N15" s="2">
        <f t="shared" si="12"/>
        <v>57867459</v>
      </c>
      <c r="O15" s="2">
        <f t="shared" si="12"/>
        <v>-181175842</v>
      </c>
      <c r="P15" s="2">
        <f t="shared" si="12"/>
        <v>-497580910</v>
      </c>
    </row>
    <row r="16" spans="1:16" ht="15.5" x14ac:dyDescent="0.35">
      <c r="C16" t="s">
        <v>29</v>
      </c>
      <c r="D16" s="2">
        <f>IFERROR(INDEX(D51:D500,MATCH($C$16,$C$51:$C$500,0)),"")</f>
        <v>-792225450</v>
      </c>
      <c r="E16" s="2">
        <f>IFERROR(INDEX(E51:E500,MATCH($C$16,$C$51:$C$500,0)),"")</f>
        <v>-1584037289</v>
      </c>
      <c r="H16" s="2">
        <f>IFERROR(SUM(D16:G16)*(4/MAX(1,COUNT(D16:G16))),"")</f>
        <v>-4752525478</v>
      </c>
      <c r="I16" s="2">
        <f t="shared" ref="I16:P16" si="13">IFERROR(INDEX(I51:I500,MATCH($C$16,$C$51:$C$500,0)),"")</f>
        <v>-8915696469</v>
      </c>
      <c r="J16" s="2">
        <f t="shared" si="13"/>
        <v>-2672062472</v>
      </c>
      <c r="K16" s="2">
        <f t="shared" si="13"/>
        <v>-2330077688</v>
      </c>
      <c r="L16" s="2">
        <f t="shared" si="13"/>
        <v>-3004767309</v>
      </c>
      <c r="M16" s="2">
        <f t="shared" si="13"/>
        <v>1487441487</v>
      </c>
      <c r="N16" s="2">
        <f t="shared" si="13"/>
        <v>-4186811676</v>
      </c>
      <c r="O16" s="2">
        <f t="shared" si="13"/>
        <v>644943679</v>
      </c>
      <c r="P16" s="2">
        <f t="shared" si="13"/>
        <v>1775508183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</row>
    <row r="19" spans="1:16" ht="15.5" x14ac:dyDescent="0.35">
      <c r="A19" t="s">
        <v>39</v>
      </c>
      <c r="C19" t="s">
        <v>40</v>
      </c>
    </row>
    <row r="20" spans="1:16" ht="15.5" x14ac:dyDescent="0.35">
      <c r="A20" t="s">
        <v>41</v>
      </c>
      <c r="C20" t="s">
        <v>42</v>
      </c>
      <c r="D20" s="2">
        <f ca="1">IFERROR(D21*D2,"")</f>
        <v>167450000000</v>
      </c>
      <c r="E20" s="2">
        <f ca="1">IFERROR(E21*E2,"")</f>
        <v>149600000000</v>
      </c>
      <c r="H20" s="2">
        <f t="shared" ref="H20:P20" ca="1" si="14">IFERROR(H21*H2,"")</f>
        <v>149600000000</v>
      </c>
      <c r="I20" s="2">
        <f t="shared" ca="1" si="14"/>
        <v>192100000000</v>
      </c>
      <c r="J20" s="2">
        <f t="shared" ca="1" si="14"/>
        <v>109650000000</v>
      </c>
      <c r="K20" s="2">
        <f t="shared" ca="1" si="14"/>
        <v>43350000000</v>
      </c>
      <c r="L20" s="2">
        <f t="shared" ca="1" si="14"/>
        <v>85850000000</v>
      </c>
      <c r="M20" s="2">
        <f t="shared" ca="1" si="14"/>
        <v>317900000000</v>
      </c>
      <c r="N20" s="2">
        <f t="shared" ca="1" si="14"/>
        <v>42500000000</v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850000000</v>
      </c>
      <c r="E21" s="2">
        <f>IFERROR(INDEX(E51:E500,MATCH($C$7,$C$51:$C$500,0)),"")</f>
        <v>850000000</v>
      </c>
      <c r="H21" s="2">
        <f>IFERROR(INDEX(D21:G21,COUNT(D21:G21)),"")</f>
        <v>850000000</v>
      </c>
      <c r="I21" s="2">
        <f t="shared" ref="I21:P21" si="15">IFERROR(INDEX(I51:I500,MATCH($C$7,$C$51:$C$500,0)),"")</f>
        <v>850000000</v>
      </c>
      <c r="J21" s="2">
        <f t="shared" si="15"/>
        <v>850000000</v>
      </c>
      <c r="K21" s="2">
        <f t="shared" si="15"/>
        <v>850000000</v>
      </c>
      <c r="L21" s="2">
        <f t="shared" si="15"/>
        <v>850000000</v>
      </c>
      <c r="M21" s="2">
        <f t="shared" si="15"/>
        <v>850000000</v>
      </c>
      <c r="N21" s="2">
        <f t="shared" si="15"/>
        <v>850000000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43</v>
      </c>
      <c r="C23" t="s">
        <v>44</v>
      </c>
      <c r="D23" s="3">
        <f>IFERROR(D5/D6*100,"")</f>
        <v>-2.3121631581041213</v>
      </c>
      <c r="E23" s="3">
        <f>IFERROR(E5/E6*100,"")</f>
        <v>-4.0064493066213975</v>
      </c>
      <c r="H23" s="3">
        <f t="shared" ref="H23:P23" si="16">IFERROR(H5/H6*100,"")</f>
        <v>-12.53271930070321</v>
      </c>
      <c r="I23" s="3">
        <f t="shared" si="16"/>
        <v>-20.940236284398921</v>
      </c>
      <c r="J23" s="3">
        <f t="shared" si="16"/>
        <v>-4.9039546758544281</v>
      </c>
      <c r="K23" s="3">
        <f t="shared" si="16"/>
        <v>-4.0768461713819271</v>
      </c>
      <c r="L23" s="3">
        <f t="shared" si="16"/>
        <v>-5.2614815420975942</v>
      </c>
      <c r="M23" s="3">
        <f t="shared" si="16"/>
        <v>3.4215764544605136</v>
      </c>
      <c r="N23" s="3">
        <f t="shared" si="16"/>
        <v>-8.7775152951920585</v>
      </c>
      <c r="O23" s="3">
        <f t="shared" si="16"/>
        <v>1.594252445082655</v>
      </c>
      <c r="P23" s="3">
        <f t="shared" si="16"/>
        <v>7.7498327319599571</v>
      </c>
    </row>
    <row r="24" spans="1:16" ht="15.5" x14ac:dyDescent="0.35">
      <c r="C24" t="s">
        <v>45</v>
      </c>
      <c r="D24" s="4">
        <f>IFERROR(_xlfn.RRI(5,I23,D23),"")</f>
        <v>-0.35641282701357335</v>
      </c>
      <c r="E24" s="4">
        <f>IFERROR(_xlfn.RRI(5,J23,E23),"")</f>
        <v>-3.9621031331722678E-2</v>
      </c>
      <c r="H24" s="4" t="str">
        <f t="shared" ref="H24:P24" si="17">IFERROR(_xlfn.RRI(5,M23,H23),"")</f>
        <v/>
      </c>
      <c r="I24" s="4">
        <f t="shared" si="17"/>
        <v>0.18993159649037006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46</v>
      </c>
      <c r="C25" t="s">
        <v>47</v>
      </c>
      <c r="D25" s="3">
        <f>IFERROR(INDEX(D51:D500,MATCH($A$25,$C$51:$C$500,0)),"")</f>
        <v>-0.87</v>
      </c>
      <c r="E25" s="3">
        <f>IFERROR(INDEX(E51:E500,MATCH($A$25,$C$51:$C$500,0)),"")</f>
        <v>-1.55</v>
      </c>
      <c r="H25" s="3">
        <f>IFERROR(INDEX(D25:G25,COUNT(D25:G25)),"")</f>
        <v>-1.55</v>
      </c>
      <c r="I25" s="3">
        <f t="shared" ref="I25:P25" si="18">IFERROR(INDEX(I51:I500,MATCH($C$25,$C$51:$C$500,0)),"")</f>
        <v>-8.43</v>
      </c>
      <c r="J25" s="3">
        <f t="shared" si="18"/>
        <v>-2.44</v>
      </c>
      <c r="K25" s="3">
        <f t="shared" si="18"/>
        <v>-2.21</v>
      </c>
      <c r="L25" s="3">
        <f t="shared" si="18"/>
        <v>-2.85</v>
      </c>
      <c r="M25" s="3">
        <f t="shared" si="18"/>
        <v>1.95</v>
      </c>
      <c r="N25" s="3">
        <f t="shared" si="18"/>
        <v>-4.84</v>
      </c>
      <c r="O25" s="3">
        <f t="shared" si="18"/>
        <v>15596.17</v>
      </c>
      <c r="P25" s="3">
        <f t="shared" si="18"/>
        <v>1124935.98</v>
      </c>
    </row>
    <row r="26" spans="1:16" ht="15.5" x14ac:dyDescent="0.35">
      <c r="C26" t="s">
        <v>48</v>
      </c>
      <c r="D26" s="4">
        <f>IFERROR(_xlfn.RRI(5,I25,D25),"")</f>
        <v>-0.36505174263208096</v>
      </c>
      <c r="E26" s="4">
        <f>IFERROR(_xlfn.RRI(5,J25,E25),"")</f>
        <v>-8.6752747387985329E-2</v>
      </c>
      <c r="H26" s="4" t="str">
        <f t="shared" ref="H26:P26" si="19">IFERROR(_xlfn.RRI(5,M25,H25),"")</f>
        <v/>
      </c>
      <c r="I26" s="4">
        <f t="shared" si="19"/>
        <v>0.11736854810672526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49</v>
      </c>
      <c r="D27" s="3">
        <f>IFERROR(D4/D21,"")</f>
        <v>0.35882352941176471</v>
      </c>
      <c r="E27" s="3">
        <f>IFERROR(E4/E21,"")</f>
        <v>0.37058823529411766</v>
      </c>
      <c r="H27" s="3">
        <f t="shared" ref="H27:P27" si="20">IFERROR(H4/H21,"")</f>
        <v>1.4588235294117646</v>
      </c>
      <c r="I27" s="3">
        <f t="shared" si="20"/>
        <v>26.744630957647058</v>
      </c>
      <c r="J27" s="3">
        <f t="shared" si="20"/>
        <v>1.2038155788235294</v>
      </c>
      <c r="K27" s="3">
        <f t="shared" si="20"/>
        <v>4.3992251764705879</v>
      </c>
      <c r="L27" s="3">
        <f t="shared" si="20"/>
        <v>10.573237996470588</v>
      </c>
      <c r="M27" s="3">
        <f t="shared" si="20"/>
        <v>2.3442230070588237</v>
      </c>
      <c r="N27" s="3">
        <f t="shared" si="20"/>
        <v>11.725129505882354</v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50</v>
      </c>
      <c r="D28" s="4">
        <f>IFERROR(_xlfn.RRI(5,I27,D27),"")</f>
        <v>-0.57778966411100197</v>
      </c>
      <c r="E28" s="4">
        <f>IFERROR(_xlfn.RRI(5,J27,E27),"")</f>
        <v>-0.20992861308156996</v>
      </c>
      <c r="H28" s="4">
        <f t="shared" ref="H28:P28" si="21">IFERROR(_xlfn.RRI(5,M27,H27),"")</f>
        <v>-9.0504054993978622E-2</v>
      </c>
      <c r="I28" s="4">
        <f t="shared" si="21"/>
        <v>0.17929862522355688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51</v>
      </c>
      <c r="H29" s="4">
        <f t="shared" ref="H29:P29" si="22">IFERROR(((H25-I25)/I25)*100%,"")</f>
        <v>-0.81613285883748521</v>
      </c>
      <c r="I29" s="4">
        <f t="shared" si="22"/>
        <v>2.4549180327868854</v>
      </c>
      <c r="J29" s="4">
        <f t="shared" si="22"/>
        <v>0.10407239819004524</v>
      </c>
      <c r="K29" s="4">
        <f t="shared" si="22"/>
        <v>-0.22456140350877196</v>
      </c>
      <c r="L29" s="4">
        <f t="shared" si="22"/>
        <v>-2.4615384615384617</v>
      </c>
      <c r="M29" s="4">
        <f t="shared" si="22"/>
        <v>-1.4028925619834711</v>
      </c>
      <c r="N29" s="4">
        <f t="shared" si="22"/>
        <v>-1.0003103326008886</v>
      </c>
      <c r="O29" s="4">
        <f t="shared" si="22"/>
        <v>-0.98613594882083877</v>
      </c>
      <c r="P29" s="4" t="str">
        <f t="shared" si="22"/>
        <v/>
      </c>
    </row>
    <row r="30" spans="1:16" ht="15.5" x14ac:dyDescent="0.35">
      <c r="C30" t="s">
        <v>52</v>
      </c>
      <c r="H30" s="4">
        <f t="shared" ref="H30:P30" si="23">IFERROR(((H27-I27)/I27)*100%,"")</f>
        <v>-0.94545359284553365</v>
      </c>
      <c r="I30" s="4">
        <f t="shared" si="23"/>
        <v>21.216551628102518</v>
      </c>
      <c r="J30" s="4">
        <f t="shared" si="23"/>
        <v>-0.72635736282330365</v>
      </c>
      <c r="K30" s="4">
        <f t="shared" si="23"/>
        <v>-0.58392829349541964</v>
      </c>
      <c r="L30" s="4">
        <f t="shared" si="23"/>
        <v>3.5103379519068398</v>
      </c>
      <c r="M30" s="4">
        <f t="shared" si="23"/>
        <v>-0.80006847635390665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37.81</v>
      </c>
      <c r="E32" s="3">
        <f>IFERROR(INDEX(E51:E500,MATCH($A$32,$C$51:$C$500,0)),"")</f>
        <v>38.68</v>
      </c>
      <c r="H32" s="3">
        <f>IFERROR(INDEX(D32:G32,COUNT(D32:G32)),"")</f>
        <v>38.68</v>
      </c>
      <c r="I32" s="3">
        <f t="shared" ref="I32:P32" si="24">IFERROR(INDEX(I51:I500,MATCH($C$32,$C$51:$C$500,0)),"")</f>
        <v>40.229999999999997</v>
      </c>
      <c r="J32" s="3">
        <f t="shared" si="24"/>
        <v>49.66</v>
      </c>
      <c r="K32" s="3">
        <f t="shared" si="24"/>
        <v>52.1</v>
      </c>
      <c r="L32" s="3">
        <f t="shared" si="24"/>
        <v>54.22</v>
      </c>
      <c r="M32" s="3">
        <f t="shared" si="24"/>
        <v>57.07</v>
      </c>
      <c r="N32" s="3">
        <f t="shared" si="24"/>
        <v>55.12</v>
      </c>
      <c r="O32" s="3">
        <f t="shared" si="24"/>
        <v>1048413.9</v>
      </c>
      <c r="P32" s="3">
        <f t="shared" si="24"/>
        <v>17674839.370000001</v>
      </c>
    </row>
    <row r="33" spans="1:16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4.6500000000000004</v>
      </c>
      <c r="E33" s="3">
        <f>IFERROR(INDEX(E51:E500,MATCH($A$33,$C$51:$C$500,0)),"")</f>
        <v>4.91</v>
      </c>
      <c r="H33" s="3">
        <f>IFERROR(INDEX(D33:G33,COUNT(D33:G33)),"")</f>
        <v>4.91</v>
      </c>
      <c r="I33" s="3">
        <f t="shared" ref="I33:P33" si="25">IFERROR(INDEX(I51:I500,MATCH($C$33,$C$51:$C$500,0)),"")</f>
        <v>5.62</v>
      </c>
      <c r="J33" s="3">
        <f t="shared" si="25"/>
        <v>2.6</v>
      </c>
      <c r="K33" s="3">
        <f t="shared" si="25"/>
        <v>0.98</v>
      </c>
      <c r="L33" s="3">
        <f t="shared" si="25"/>
        <v>1.86</v>
      </c>
      <c r="M33" s="3">
        <f t="shared" si="25"/>
        <v>6.55</v>
      </c>
      <c r="N33" s="3">
        <f t="shared" si="25"/>
        <v>0.91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-202.3</v>
      </c>
      <c r="E34" s="3">
        <f>IFERROR(INDEX(E51:E500,MATCH($A$34,$C$51:$C$500,0)),"")</f>
        <v>-122.58</v>
      </c>
      <c r="H34" s="3">
        <f>IFERROR(INDEX(D34:G34,COUNT(D34:G34)),"")</f>
        <v>-122.58</v>
      </c>
      <c r="I34" s="3">
        <f t="shared" ref="I34:P34" si="26">IFERROR(INDEX(I51:I500,MATCH($C$34,$C$51:$C$500,0)),"")</f>
        <v>-26.81</v>
      </c>
      <c r="J34" s="3">
        <f t="shared" si="26"/>
        <v>-52.87</v>
      </c>
      <c r="K34" s="3">
        <f t="shared" si="26"/>
        <v>-23.08</v>
      </c>
      <c r="L34" s="3">
        <f t="shared" si="26"/>
        <v>-35.44</v>
      </c>
      <c r="M34" s="3">
        <f t="shared" si="26"/>
        <v>191.79</v>
      </c>
      <c r="N34" s="3">
        <f t="shared" si="26"/>
        <v>-10.33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492.47</v>
      </c>
      <c r="E35" s="3">
        <f>IFERROR(INDEX(E51:E500,MATCH($A$35,$C$51:$C$500,0)),"")</f>
        <v>514.76</v>
      </c>
      <c r="H35" s="3">
        <f>IFERROR(INDEX(D35:G35,COUNT(D35:G35)),"")</f>
        <v>514.76</v>
      </c>
      <c r="I35" s="3">
        <f t="shared" ref="I35:P35" si="27">IFERROR(INDEX(I51:I500,MATCH($C$35,$C$51:$C$500,0)),"")</f>
        <v>8.48</v>
      </c>
      <c r="J35" s="3">
        <f t="shared" si="27"/>
        <v>107.59</v>
      </c>
      <c r="K35" s="3">
        <f t="shared" si="27"/>
        <v>11.64</v>
      </c>
      <c r="L35" s="3">
        <f t="shared" si="27"/>
        <v>9.59</v>
      </c>
      <c r="M35" s="3">
        <f t="shared" si="27"/>
        <v>160.18</v>
      </c>
      <c r="N35" s="3">
        <f t="shared" si="27"/>
        <v>4.28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</row>
    <row r="51" spans="2:16" ht="15.5" x14ac:dyDescent="0.35">
      <c r="B51" t="s">
        <v>74</v>
      </c>
      <c r="C51" t="s">
        <v>6</v>
      </c>
      <c r="D51" s="5">
        <v>305000000</v>
      </c>
      <c r="E51" s="5">
        <v>315000000</v>
      </c>
      <c r="F51" s="5">
        <v>21982774152</v>
      </c>
      <c r="G51" s="5">
        <v>190702703</v>
      </c>
      <c r="I51" s="5">
        <v>22732936314</v>
      </c>
      <c r="J51" s="5">
        <v>1023243242</v>
      </c>
      <c r="K51" s="5">
        <v>3739341400</v>
      </c>
      <c r="L51" s="5">
        <v>8987252297</v>
      </c>
      <c r="M51" s="5">
        <v>1992589556</v>
      </c>
      <c r="N51" s="5">
        <v>9966360080</v>
      </c>
      <c r="O51" s="5">
        <v>39340046784</v>
      </c>
      <c r="P51" s="5">
        <v>37555560459</v>
      </c>
    </row>
    <row r="52" spans="2:16" ht="15.5" x14ac:dyDescent="0.35">
      <c r="C52" t="s">
        <v>75</v>
      </c>
      <c r="D52" s="5">
        <v>-255360000</v>
      </c>
      <c r="E52" s="5">
        <v>-270000000</v>
      </c>
      <c r="F52" s="5">
        <v>-19965026952</v>
      </c>
      <c r="G52" s="5">
        <v>-162000000</v>
      </c>
      <c r="I52" s="5">
        <v>-20599526952</v>
      </c>
      <c r="J52" s="5">
        <v>-877500000</v>
      </c>
      <c r="K52" s="5">
        <v>-3492750000</v>
      </c>
      <c r="L52" s="5">
        <v>-8392500000</v>
      </c>
      <c r="M52" s="5">
        <v>-1806675000</v>
      </c>
      <c r="N52" s="5">
        <v>-8525245188</v>
      </c>
      <c r="O52" s="5">
        <v>-31509251254</v>
      </c>
      <c r="P52" s="5">
        <v>-30074877903</v>
      </c>
    </row>
    <row r="53" spans="2:16" ht="15.5" x14ac:dyDescent="0.35">
      <c r="C53" t="s">
        <v>76</v>
      </c>
      <c r="D53" s="5">
        <v>49640000</v>
      </c>
      <c r="E53" s="5">
        <v>45000000</v>
      </c>
      <c r="F53" s="5">
        <v>2017747200</v>
      </c>
      <c r="G53" s="5">
        <v>28702703</v>
      </c>
      <c r="I53" s="5">
        <v>2133409362</v>
      </c>
      <c r="J53" s="5">
        <v>145743242</v>
      </c>
      <c r="K53" s="5">
        <v>246591400</v>
      </c>
      <c r="L53" s="5">
        <v>594752297</v>
      </c>
      <c r="M53" s="5">
        <v>185914556</v>
      </c>
      <c r="N53" s="5">
        <v>1441114892</v>
      </c>
      <c r="O53" s="5">
        <v>7830795530</v>
      </c>
      <c r="P53" s="5">
        <v>7480682556</v>
      </c>
    </row>
    <row r="54" spans="2:16" ht="15.5" x14ac:dyDescent="0.35">
      <c r="C54" t="s">
        <v>77</v>
      </c>
      <c r="D54" s="5">
        <v>-842020567</v>
      </c>
      <c r="E54" s="5">
        <v>-1781762025</v>
      </c>
      <c r="F54" s="5">
        <v>-11343550063</v>
      </c>
      <c r="G54" s="5">
        <v>-579256785</v>
      </c>
      <c r="I54" s="5">
        <v>-13261276178</v>
      </c>
      <c r="J54" s="5">
        <v>-2818494100</v>
      </c>
      <c r="K54" s="5">
        <v>-2576763600</v>
      </c>
      <c r="L54" s="5">
        <v>-3599857834</v>
      </c>
      <c r="M54" s="5">
        <v>-3057034266</v>
      </c>
      <c r="N54" s="5">
        <v>-5764886461</v>
      </c>
      <c r="O54" s="5">
        <v>-6804828825</v>
      </c>
      <c r="P54" s="5">
        <v>-3704260630</v>
      </c>
    </row>
    <row r="55" spans="2:16" ht="15.5" x14ac:dyDescent="0.35">
      <c r="C55" t="s">
        <v>78</v>
      </c>
      <c r="L55" s="5">
        <v>-4628225</v>
      </c>
      <c r="M55" s="5">
        <v>-140380918</v>
      </c>
      <c r="N55" s="5">
        <v>-1429474801</v>
      </c>
      <c r="O55" s="5">
        <v>-499501192</v>
      </c>
      <c r="P55" s="5">
        <v>-906672180</v>
      </c>
    </row>
    <row r="56" spans="2:16" ht="15.5" x14ac:dyDescent="0.35">
      <c r="C56" t="s">
        <v>79</v>
      </c>
      <c r="D56" s="5">
        <v>-842020567</v>
      </c>
      <c r="E56" s="5">
        <v>-1781762025</v>
      </c>
      <c r="F56" s="5">
        <v>-11343550063</v>
      </c>
      <c r="G56" s="5">
        <v>-579256785</v>
      </c>
      <c r="I56" s="5">
        <v>-13261276178</v>
      </c>
      <c r="J56" s="5">
        <v>-2818494100</v>
      </c>
      <c r="K56" s="5">
        <v>-2576763600</v>
      </c>
      <c r="L56" s="5">
        <v>-3595229609</v>
      </c>
      <c r="M56" s="5">
        <v>-2916653348</v>
      </c>
      <c r="N56" s="5">
        <v>-4335411660</v>
      </c>
      <c r="O56" s="5">
        <v>-6305327633</v>
      </c>
      <c r="P56" s="5">
        <v>-2797588450</v>
      </c>
    </row>
    <row r="57" spans="2:16" ht="15.5" x14ac:dyDescent="0.35">
      <c r="C57" t="s">
        <v>80</v>
      </c>
      <c r="D57" s="5">
        <v>-792380567</v>
      </c>
      <c r="E57" s="5">
        <v>-1736762025</v>
      </c>
      <c r="F57" s="5">
        <v>-9325802863</v>
      </c>
      <c r="G57" s="5">
        <v>-550554082</v>
      </c>
      <c r="I57" s="5">
        <v>-11127866816</v>
      </c>
      <c r="J57" s="5">
        <v>-2672750858</v>
      </c>
      <c r="K57" s="5">
        <v>-2330172200</v>
      </c>
      <c r="L57" s="5">
        <v>-3005105537</v>
      </c>
      <c r="M57" s="5">
        <v>-2871119710</v>
      </c>
      <c r="N57" s="5">
        <v>-4323771569</v>
      </c>
      <c r="O57" s="5">
        <v>1025966705</v>
      </c>
      <c r="P57" s="5">
        <v>3776421926</v>
      </c>
    </row>
    <row r="58" spans="2:16" ht="15.5" x14ac:dyDescent="0.35">
      <c r="C58" t="s">
        <v>81</v>
      </c>
      <c r="D58" s="5">
        <v>155117</v>
      </c>
      <c r="E58" s="5">
        <v>152724736</v>
      </c>
      <c r="F58" s="5">
        <v>2212129299</v>
      </c>
      <c r="G58" s="5">
        <v>17839</v>
      </c>
      <c r="I58" s="5">
        <v>2212170347</v>
      </c>
      <c r="J58" s="5">
        <v>688386</v>
      </c>
      <c r="K58" s="5">
        <v>94512</v>
      </c>
      <c r="L58" s="5">
        <v>338228</v>
      </c>
      <c r="M58" s="5">
        <v>4358561197</v>
      </c>
      <c r="N58" s="5">
        <v>136959893</v>
      </c>
      <c r="O58" s="5">
        <v>-381023026</v>
      </c>
      <c r="P58" s="5">
        <v>-2000913743</v>
      </c>
    </row>
    <row r="59" spans="2:16" ht="15.5" x14ac:dyDescent="0.35">
      <c r="C59" t="s">
        <v>85</v>
      </c>
    </row>
    <row r="60" spans="2:16" ht="15.5" x14ac:dyDescent="0.35">
      <c r="C60" t="s">
        <v>86</v>
      </c>
      <c r="D60" s="5">
        <v>155117</v>
      </c>
      <c r="E60" s="5">
        <v>152724736</v>
      </c>
      <c r="F60" s="5">
        <v>2212129299</v>
      </c>
      <c r="G60" s="5">
        <v>17839</v>
      </c>
      <c r="I60" s="5">
        <v>2212170347</v>
      </c>
      <c r="J60" s="5">
        <v>688386</v>
      </c>
      <c r="K60" s="5">
        <v>94512</v>
      </c>
      <c r="L60" s="5">
        <v>338228</v>
      </c>
      <c r="M60" s="5">
        <v>4358561197</v>
      </c>
      <c r="N60" s="5">
        <v>136959893</v>
      </c>
      <c r="O60" s="5">
        <v>-381023026</v>
      </c>
      <c r="P60" s="5">
        <v>-2000913743</v>
      </c>
    </row>
    <row r="61" spans="2:16" ht="15.5" x14ac:dyDescent="0.35">
      <c r="C61" t="s">
        <v>29</v>
      </c>
      <c r="D61" s="5">
        <v>-792225450</v>
      </c>
      <c r="E61" s="5">
        <v>-1584037289</v>
      </c>
      <c r="F61" s="5">
        <v>-7113673564</v>
      </c>
      <c r="G61" s="5">
        <v>-550536243</v>
      </c>
      <c r="I61" s="5">
        <v>-8915696469</v>
      </c>
      <c r="J61" s="5">
        <v>-2672062472</v>
      </c>
      <c r="K61" s="5">
        <v>-2330077688</v>
      </c>
      <c r="L61" s="5">
        <v>-3004767309</v>
      </c>
      <c r="M61" s="5">
        <v>1487441487</v>
      </c>
      <c r="N61" s="5">
        <v>-4186811676</v>
      </c>
      <c r="O61" s="5">
        <v>644943679</v>
      </c>
      <c r="P61" s="5">
        <v>1775508183</v>
      </c>
    </row>
    <row r="62" spans="2:16" ht="15.5" x14ac:dyDescent="0.35">
      <c r="C62" t="s">
        <v>28</v>
      </c>
      <c r="D62" s="5">
        <v>46153201</v>
      </c>
      <c r="E62" s="5">
        <v>261373913</v>
      </c>
      <c r="F62" s="5">
        <v>1470688338</v>
      </c>
      <c r="G62" s="5">
        <v>84025846</v>
      </c>
      <c r="I62" s="5">
        <v>1722765878</v>
      </c>
      <c r="J62" s="5">
        <v>586886923</v>
      </c>
      <c r="K62" s="5">
        <v>442505598</v>
      </c>
      <c r="L62" s="5">
        <v>570177043</v>
      </c>
      <c r="M62" s="5">
        <v>179090129</v>
      </c>
      <c r="N62" s="5">
        <v>57867459</v>
      </c>
      <c r="O62" s="5">
        <v>-181175842</v>
      </c>
      <c r="P62" s="5">
        <v>-497580910</v>
      </c>
    </row>
    <row r="63" spans="2:16" ht="15.5" x14ac:dyDescent="0.35">
      <c r="C63" t="s">
        <v>87</v>
      </c>
      <c r="D63" s="5">
        <v>-746072249</v>
      </c>
      <c r="E63" s="5">
        <v>-1322663376</v>
      </c>
      <c r="F63" s="5">
        <v>-5642985226</v>
      </c>
      <c r="G63" s="5">
        <v>-466510397</v>
      </c>
      <c r="I63" s="5">
        <v>-7192930591</v>
      </c>
      <c r="J63" s="5">
        <v>-2085175549</v>
      </c>
      <c r="K63" s="5">
        <v>-1887572090</v>
      </c>
      <c r="L63" s="5">
        <v>-2434590266</v>
      </c>
      <c r="M63" s="5">
        <v>1666531616</v>
      </c>
      <c r="N63" s="5">
        <v>-4128944217</v>
      </c>
      <c r="O63" s="5">
        <v>463767837</v>
      </c>
      <c r="P63" s="5">
        <v>1277927273</v>
      </c>
    </row>
    <row r="64" spans="2:16" ht="15.5" x14ac:dyDescent="0.35">
      <c r="C64" t="s">
        <v>88</v>
      </c>
      <c r="F64" s="5">
        <v>-1209470</v>
      </c>
      <c r="G64" s="5">
        <v>1365485</v>
      </c>
      <c r="I64" s="5">
        <v>2886985</v>
      </c>
      <c r="J64" s="5">
        <v>6827425</v>
      </c>
      <c r="K64" s="5">
        <v>75030287</v>
      </c>
      <c r="O64" s="5">
        <v>33250500</v>
      </c>
      <c r="P64" s="5">
        <v>278132000</v>
      </c>
    </row>
    <row r="65" spans="2:16" ht="15.5" x14ac:dyDescent="0.35">
      <c r="C65" t="s">
        <v>89</v>
      </c>
      <c r="D65" s="5">
        <v>-746072249</v>
      </c>
      <c r="E65" s="5">
        <v>-1322663376</v>
      </c>
      <c r="F65" s="5">
        <v>-5644194696</v>
      </c>
      <c r="G65" s="5">
        <v>-465144912</v>
      </c>
      <c r="I65" s="5">
        <v>-7190043606</v>
      </c>
      <c r="J65" s="5">
        <v>-2078348124</v>
      </c>
      <c r="K65" s="5">
        <v>-1812541803</v>
      </c>
      <c r="L65" s="5">
        <v>-2434590266</v>
      </c>
      <c r="M65" s="5">
        <v>1666531616</v>
      </c>
      <c r="N65" s="5">
        <v>-4128944217</v>
      </c>
      <c r="O65" s="5">
        <v>497018337</v>
      </c>
      <c r="P65" s="5">
        <v>1556059273</v>
      </c>
    </row>
    <row r="66" spans="2:16" ht="15.5" x14ac:dyDescent="0.35">
      <c r="C66" t="s">
        <v>90</v>
      </c>
      <c r="D66" s="5">
        <v>-746072249</v>
      </c>
      <c r="E66" s="5">
        <v>-1322663376</v>
      </c>
      <c r="F66" s="5">
        <v>-5642985226</v>
      </c>
      <c r="G66" s="5">
        <v>-466510397</v>
      </c>
      <c r="I66" s="5">
        <v>-7192930591</v>
      </c>
      <c r="J66" s="5">
        <v>-2085175549</v>
      </c>
      <c r="K66" s="5">
        <v>-1887572090</v>
      </c>
      <c r="L66" s="5">
        <v>-2434590266</v>
      </c>
      <c r="M66" s="5">
        <v>1666531616</v>
      </c>
      <c r="N66" s="5">
        <v>-4128944217</v>
      </c>
      <c r="O66" s="5">
        <v>463767837</v>
      </c>
      <c r="P66" s="5">
        <v>1277927273</v>
      </c>
    </row>
    <row r="67" spans="2:16" ht="15.5" x14ac:dyDescent="0.35">
      <c r="C67" t="s">
        <v>8</v>
      </c>
      <c r="D67" s="5">
        <v>-746072249</v>
      </c>
      <c r="E67" s="5">
        <v>-1322663376</v>
      </c>
      <c r="F67" s="5">
        <v>-5644194696</v>
      </c>
      <c r="G67" s="5">
        <v>-465144912</v>
      </c>
      <c r="I67" s="5">
        <v>-7190043606</v>
      </c>
      <c r="J67" s="5">
        <v>-2078348124</v>
      </c>
      <c r="K67" s="5">
        <v>-1812541803</v>
      </c>
      <c r="L67" s="5">
        <v>-2434590266</v>
      </c>
      <c r="M67" s="5">
        <v>1666531616</v>
      </c>
      <c r="N67" s="5">
        <v>-4128944217</v>
      </c>
      <c r="O67" s="5">
        <v>497018337</v>
      </c>
      <c r="P67" s="5">
        <v>1556059273</v>
      </c>
    </row>
    <row r="68" spans="2:16" ht="15.5" x14ac:dyDescent="0.35">
      <c r="C68" t="s">
        <v>91</v>
      </c>
      <c r="D68" s="5">
        <v>-746072249</v>
      </c>
      <c r="E68" s="5">
        <v>-1322663376</v>
      </c>
      <c r="F68" s="5">
        <v>-5642985226</v>
      </c>
      <c r="G68" s="5">
        <v>-466510397</v>
      </c>
      <c r="I68" s="5">
        <v>-7192930591</v>
      </c>
      <c r="J68" s="5">
        <v>-2085175549</v>
      </c>
      <c r="K68" s="5">
        <v>-1887572090</v>
      </c>
      <c r="L68" s="5">
        <v>-2434590266</v>
      </c>
      <c r="M68" s="5">
        <v>1666531616</v>
      </c>
      <c r="N68" s="5">
        <v>-4128944217</v>
      </c>
      <c r="O68" s="5">
        <v>463767837</v>
      </c>
      <c r="P68" s="5">
        <v>1277927273</v>
      </c>
    </row>
    <row r="69" spans="2:16" ht="15.5" x14ac:dyDescent="0.35">
      <c r="C69" t="s">
        <v>92</v>
      </c>
      <c r="D69" s="5">
        <v>-746072249</v>
      </c>
      <c r="E69" s="5">
        <v>-1322663376</v>
      </c>
      <c r="F69" s="5">
        <v>-5644194696</v>
      </c>
      <c r="G69" s="5">
        <v>-465144912</v>
      </c>
      <c r="I69" s="5">
        <v>-7190043606</v>
      </c>
      <c r="J69" s="5">
        <v>-2078348124</v>
      </c>
      <c r="K69" s="5">
        <v>-1812541803</v>
      </c>
      <c r="L69" s="5">
        <v>-2434590266</v>
      </c>
      <c r="M69" s="5">
        <v>1666531616</v>
      </c>
      <c r="N69" s="5">
        <v>-4128944217</v>
      </c>
      <c r="O69" s="5">
        <v>497018337</v>
      </c>
      <c r="P69" s="5">
        <v>1556059273</v>
      </c>
    </row>
    <row r="70" spans="2:16" ht="15.5" x14ac:dyDescent="0.35">
      <c r="C70" t="s">
        <v>93</v>
      </c>
      <c r="D70" s="5">
        <v>-746072249</v>
      </c>
      <c r="E70" s="5">
        <v>-1322663376</v>
      </c>
      <c r="F70" s="5">
        <v>-5644194696</v>
      </c>
      <c r="G70" s="5">
        <v>-465144912</v>
      </c>
      <c r="I70" s="5">
        <v>-7190043606</v>
      </c>
      <c r="J70" s="5">
        <v>-2078348124</v>
      </c>
      <c r="K70" s="5">
        <v>-1812541803</v>
      </c>
      <c r="L70" s="5">
        <v>-2434590266</v>
      </c>
      <c r="M70" s="5">
        <v>1666531616</v>
      </c>
      <c r="N70" s="5">
        <v>-4128944217</v>
      </c>
      <c r="O70" s="5">
        <v>497018337</v>
      </c>
      <c r="P70" s="5">
        <v>1556059273</v>
      </c>
    </row>
    <row r="72" spans="2:16" ht="15.5" x14ac:dyDescent="0.35">
      <c r="B72" t="s">
        <v>94</v>
      </c>
      <c r="C72" t="s">
        <v>95</v>
      </c>
    </row>
    <row r="73" spans="2:16" ht="15.5" x14ac:dyDescent="0.35">
      <c r="C73" t="s">
        <v>96</v>
      </c>
    </row>
    <row r="74" spans="2:16" ht="15.5" x14ac:dyDescent="0.35">
      <c r="C74" t="s">
        <v>20</v>
      </c>
      <c r="D74" s="5">
        <v>407465692</v>
      </c>
      <c r="E74" s="5">
        <v>617519585</v>
      </c>
      <c r="F74" s="5">
        <v>1070608981</v>
      </c>
      <c r="G74" s="5">
        <v>344195765</v>
      </c>
      <c r="I74" s="5">
        <v>1070608981</v>
      </c>
      <c r="J74" s="5">
        <v>376143068</v>
      </c>
      <c r="K74" s="5">
        <v>253881425</v>
      </c>
      <c r="L74" s="5">
        <v>202217004</v>
      </c>
      <c r="M74" s="5">
        <v>921879968</v>
      </c>
      <c r="N74" s="5">
        <v>329201619</v>
      </c>
      <c r="O74" s="5">
        <v>766427935</v>
      </c>
      <c r="P74" s="5">
        <v>791847881</v>
      </c>
    </row>
    <row r="75" spans="2:16" ht="15.5" x14ac:dyDescent="0.35">
      <c r="C75" t="s">
        <v>98</v>
      </c>
      <c r="D75" s="5">
        <v>26670346904</v>
      </c>
      <c r="E75" s="5">
        <v>26891234182</v>
      </c>
      <c r="F75" s="5">
        <v>27905900195</v>
      </c>
      <c r="G75" s="5">
        <v>18320244283</v>
      </c>
      <c r="I75" s="5">
        <v>27905900195</v>
      </c>
      <c r="J75" s="5">
        <v>19067982421</v>
      </c>
      <c r="K75" s="5">
        <v>20314212650</v>
      </c>
      <c r="L75" s="5">
        <v>18776532063</v>
      </c>
      <c r="M75" s="5">
        <v>12574246260</v>
      </c>
      <c r="N75" s="5">
        <v>17593157528</v>
      </c>
      <c r="O75" s="5">
        <v>17863931851</v>
      </c>
      <c r="P75" s="5">
        <v>7646463290</v>
      </c>
    </row>
    <row r="76" spans="2:16" ht="15.5" x14ac:dyDescent="0.35">
      <c r="C76" t="s">
        <v>285</v>
      </c>
      <c r="N76" s="5">
        <v>2812664012</v>
      </c>
      <c r="O76" s="5">
        <v>990000000</v>
      </c>
      <c r="P76" s="5">
        <v>348800000</v>
      </c>
    </row>
    <row r="77" spans="2:16" ht="15.5" x14ac:dyDescent="0.35">
      <c r="C77" t="s">
        <v>102</v>
      </c>
      <c r="G77" s="5">
        <v>18237291674</v>
      </c>
      <c r="J77" s="5">
        <v>19242583160</v>
      </c>
      <c r="K77" s="5">
        <v>20738068969</v>
      </c>
      <c r="L77" s="5">
        <v>24391896671</v>
      </c>
      <c r="M77" s="5">
        <v>32988952725</v>
      </c>
      <c r="N77" s="5">
        <v>24695691607</v>
      </c>
      <c r="O77" s="5">
        <v>17914417709</v>
      </c>
      <c r="P77" s="5">
        <v>27283507478</v>
      </c>
    </row>
    <row r="78" spans="2:16" ht="15.5" x14ac:dyDescent="0.35">
      <c r="C78" t="s">
        <v>85</v>
      </c>
      <c r="D78" s="5">
        <v>6287904697</v>
      </c>
      <c r="E78" s="5">
        <v>6287904697</v>
      </c>
      <c r="F78" s="5">
        <v>6287904697</v>
      </c>
      <c r="G78" s="5">
        <v>7144114167</v>
      </c>
      <c r="I78" s="5">
        <v>6287904697</v>
      </c>
      <c r="J78" s="5">
        <v>7140017712</v>
      </c>
      <c r="K78" s="5">
        <v>7133190287</v>
      </c>
      <c r="L78" s="5">
        <v>7058160000</v>
      </c>
      <c r="M78" s="5">
        <v>7058160000</v>
      </c>
      <c r="N78" s="5">
        <v>7058160000</v>
      </c>
      <c r="O78" s="5">
        <v>311382500</v>
      </c>
      <c r="P78" s="5">
        <v>278132000</v>
      </c>
    </row>
    <row r="79" spans="2:16" ht="15.5" x14ac:dyDescent="0.35">
      <c r="C79" t="s">
        <v>103</v>
      </c>
      <c r="D79" s="5">
        <v>27231324641</v>
      </c>
      <c r="E79" s="5">
        <v>27560878767</v>
      </c>
      <c r="F79" s="5">
        <v>28985867553</v>
      </c>
      <c r="G79" s="5">
        <v>36953106725</v>
      </c>
      <c r="I79" s="5">
        <v>28985867553</v>
      </c>
      <c r="J79" s="5">
        <v>38695650993</v>
      </c>
      <c r="K79" s="5">
        <v>42845869524</v>
      </c>
      <c r="L79" s="5">
        <v>44960535546</v>
      </c>
      <c r="M79" s="5">
        <v>48014168762</v>
      </c>
      <c r="N79" s="5">
        <v>57968261965</v>
      </c>
      <c r="O79" s="5">
        <v>46668447213</v>
      </c>
      <c r="P79" s="5">
        <v>38751122440</v>
      </c>
    </row>
    <row r="80" spans="2:16" ht="15.5" x14ac:dyDescent="0.35">
      <c r="C80" t="s">
        <v>104</v>
      </c>
    </row>
    <row r="81" spans="3:16" ht="15.5" x14ac:dyDescent="0.35">
      <c r="C81" t="s">
        <v>105</v>
      </c>
      <c r="D81" s="5">
        <v>1662000000</v>
      </c>
      <c r="E81" s="5">
        <v>1662000000</v>
      </c>
      <c r="F81" s="5">
        <v>1662000000</v>
      </c>
      <c r="G81" s="5">
        <v>1662000000</v>
      </c>
      <c r="I81" s="5">
        <v>1662000000</v>
      </c>
      <c r="J81" s="5">
        <v>1662000000</v>
      </c>
      <c r="K81" s="5">
        <v>1663625000</v>
      </c>
      <c r="L81" s="5">
        <v>1812699951</v>
      </c>
      <c r="M81" s="5">
        <v>1887014284</v>
      </c>
      <c r="N81" s="5">
        <v>11612554181</v>
      </c>
      <c r="O81" s="5">
        <v>12475825808</v>
      </c>
      <c r="P81" s="5">
        <v>11146139420</v>
      </c>
    </row>
    <row r="82" spans="3:16" ht="15.5" x14ac:dyDescent="0.35">
      <c r="C82" t="s">
        <v>108</v>
      </c>
      <c r="D82" s="5">
        <v>4138174427</v>
      </c>
      <c r="E82" s="5">
        <v>4092021226</v>
      </c>
      <c r="F82" s="5">
        <v>3830647313</v>
      </c>
      <c r="G82" s="5">
        <v>2359958974</v>
      </c>
      <c r="I82" s="5">
        <v>3830647313</v>
      </c>
      <c r="J82" s="5">
        <v>2107881434</v>
      </c>
      <c r="K82" s="5">
        <v>1520994512</v>
      </c>
      <c r="L82" s="5">
        <v>1078488914</v>
      </c>
      <c r="M82" s="5">
        <v>508311870</v>
      </c>
      <c r="N82" s="5">
        <v>329221741</v>
      </c>
      <c r="O82" s="5">
        <v>271354282</v>
      </c>
      <c r="P82" s="5">
        <v>255493577</v>
      </c>
    </row>
    <row r="83" spans="3:16" ht="15.5" x14ac:dyDescent="0.35">
      <c r="C83" t="s">
        <v>109</v>
      </c>
      <c r="D83" s="5">
        <v>5985434427</v>
      </c>
      <c r="E83" s="5">
        <v>5765121226</v>
      </c>
      <c r="F83" s="5">
        <v>5503747313</v>
      </c>
      <c r="G83" s="5">
        <v>4033058974</v>
      </c>
      <c r="I83" s="5">
        <v>5503747313</v>
      </c>
      <c r="J83" s="5">
        <v>3790881434</v>
      </c>
      <c r="K83" s="5">
        <v>3205619512</v>
      </c>
      <c r="L83" s="5">
        <v>2912188865</v>
      </c>
      <c r="M83" s="5">
        <v>2416326154</v>
      </c>
      <c r="N83" s="5">
        <v>11962775922</v>
      </c>
      <c r="O83" s="5">
        <v>12747180090</v>
      </c>
      <c r="P83" s="5">
        <v>11401632997</v>
      </c>
    </row>
    <row r="84" spans="3:16" ht="15.5" x14ac:dyDescent="0.35">
      <c r="C84" t="s">
        <v>110</v>
      </c>
      <c r="D84" s="5">
        <v>33216759068</v>
      </c>
      <c r="E84" s="5">
        <v>33325999993</v>
      </c>
      <c r="F84" s="5">
        <v>34489614866</v>
      </c>
      <c r="G84" s="5">
        <v>40986165699</v>
      </c>
      <c r="I84" s="5">
        <v>34489614866</v>
      </c>
      <c r="J84" s="5">
        <v>42486532427</v>
      </c>
      <c r="K84" s="5">
        <v>46051489036</v>
      </c>
      <c r="L84" s="5">
        <v>47872724411</v>
      </c>
      <c r="M84" s="5">
        <v>50430494916</v>
      </c>
      <c r="N84" s="5">
        <v>69931037887</v>
      </c>
      <c r="O84" s="5">
        <v>59415627303</v>
      </c>
      <c r="P84" s="5">
        <v>50152755437</v>
      </c>
    </row>
    <row r="85" spans="3:16" ht="15.5" x14ac:dyDescent="0.35">
      <c r="C85" t="s">
        <v>111</v>
      </c>
    </row>
    <row r="86" spans="3:16" ht="15.5" x14ac:dyDescent="0.35">
      <c r="C86" t="s">
        <v>112</v>
      </c>
    </row>
    <row r="87" spans="3:16" ht="15.5" x14ac:dyDescent="0.35">
      <c r="C87" t="s">
        <v>113</v>
      </c>
      <c r="D87" s="5">
        <v>949475231</v>
      </c>
      <c r="E87" s="5">
        <v>312643907</v>
      </c>
      <c r="F87" s="5">
        <v>1165361</v>
      </c>
      <c r="G87" s="5">
        <v>23411680</v>
      </c>
      <c r="I87" s="5">
        <v>1165361</v>
      </c>
      <c r="J87" s="5">
        <v>1110420</v>
      </c>
      <c r="K87" s="5">
        <v>1526353777</v>
      </c>
      <c r="L87" s="5">
        <v>1554437703</v>
      </c>
      <c r="M87" s="5">
        <v>1723951655</v>
      </c>
      <c r="N87" s="5">
        <v>21859794836</v>
      </c>
      <c r="O87" s="5">
        <v>27259007941</v>
      </c>
      <c r="P87" s="5">
        <v>29115439913</v>
      </c>
    </row>
    <row r="88" spans="3:16" ht="15.5" x14ac:dyDescent="0.35">
      <c r="C88" t="s">
        <v>116</v>
      </c>
      <c r="N88" s="5">
        <v>18264500000</v>
      </c>
      <c r="O88" s="5">
        <v>20500000000</v>
      </c>
      <c r="P88" s="5">
        <v>19511920255</v>
      </c>
    </row>
    <row r="89" spans="3:16" ht="15.5" x14ac:dyDescent="0.35">
      <c r="C89" t="s">
        <v>114</v>
      </c>
      <c r="D89" s="5">
        <v>283449600</v>
      </c>
      <c r="E89" s="5">
        <v>299700000</v>
      </c>
      <c r="M89" s="5">
        <v>197217600</v>
      </c>
      <c r="N89" s="5">
        <v>2124035468</v>
      </c>
      <c r="O89" s="5">
        <v>5216417053</v>
      </c>
      <c r="P89" s="5">
        <v>5583234869</v>
      </c>
    </row>
    <row r="90" spans="3:16" ht="15.5" x14ac:dyDescent="0.35">
      <c r="C90" t="s">
        <v>325</v>
      </c>
      <c r="D90" s="5">
        <v>653403149</v>
      </c>
      <c r="P90" s="5">
        <v>1244706264</v>
      </c>
    </row>
    <row r="91" spans="3:16" ht="15.5" x14ac:dyDescent="0.35">
      <c r="C91" t="s">
        <v>288</v>
      </c>
      <c r="E91" s="5">
        <v>7163907</v>
      </c>
      <c r="F91" s="5">
        <v>1059419</v>
      </c>
      <c r="I91" s="5">
        <v>1059419</v>
      </c>
      <c r="J91" s="5">
        <v>1009473</v>
      </c>
      <c r="K91" s="5">
        <v>1009474</v>
      </c>
      <c r="L91" s="5">
        <v>4582161</v>
      </c>
      <c r="M91" s="5">
        <v>959976</v>
      </c>
    </row>
    <row r="92" spans="3:16" ht="15.5" x14ac:dyDescent="0.35">
      <c r="C92" t="s">
        <v>119</v>
      </c>
      <c r="D92" s="5">
        <v>12622482</v>
      </c>
      <c r="E92" s="5">
        <v>5780000</v>
      </c>
      <c r="F92" s="5">
        <v>105942</v>
      </c>
      <c r="G92" s="5">
        <v>23411680</v>
      </c>
      <c r="I92" s="5">
        <v>105942</v>
      </c>
      <c r="J92" s="5">
        <v>100947</v>
      </c>
      <c r="K92" s="5">
        <v>1525344303</v>
      </c>
      <c r="L92" s="5">
        <v>1549855542</v>
      </c>
      <c r="M92" s="5">
        <v>1525774079</v>
      </c>
      <c r="N92" s="5">
        <v>1471259368</v>
      </c>
      <c r="O92" s="5">
        <v>1542590888</v>
      </c>
      <c r="P92" s="5">
        <v>2775578525</v>
      </c>
    </row>
    <row r="93" spans="3:16" ht="15.5" x14ac:dyDescent="0.35">
      <c r="C93" t="s">
        <v>121</v>
      </c>
      <c r="F93" s="5">
        <v>152430043</v>
      </c>
      <c r="G93" s="5">
        <v>127539861</v>
      </c>
      <c r="I93" s="5">
        <v>152430043</v>
      </c>
      <c r="J93" s="5">
        <v>104358939</v>
      </c>
      <c r="K93" s="5">
        <v>65724067</v>
      </c>
      <c r="L93" s="5">
        <v>46333713</v>
      </c>
      <c r="N93" s="5">
        <v>1031231406</v>
      </c>
      <c r="O93" s="5">
        <v>980983500</v>
      </c>
      <c r="P93" s="5">
        <v>958698000</v>
      </c>
    </row>
    <row r="94" spans="3:16" ht="15.5" x14ac:dyDescent="0.35">
      <c r="C94" t="s">
        <v>122</v>
      </c>
      <c r="F94" s="5">
        <v>152430043</v>
      </c>
      <c r="G94" s="5">
        <v>127539861</v>
      </c>
      <c r="I94" s="5">
        <v>152430043</v>
      </c>
      <c r="J94" s="5">
        <v>104358939</v>
      </c>
      <c r="K94" s="5">
        <v>65724067</v>
      </c>
      <c r="L94" s="5">
        <v>46333713</v>
      </c>
      <c r="N94" s="5">
        <v>1031231406</v>
      </c>
      <c r="O94" s="5">
        <v>980983500</v>
      </c>
      <c r="P94" s="5">
        <v>958698000</v>
      </c>
    </row>
    <row r="95" spans="3:16" ht="15.5" x14ac:dyDescent="0.35">
      <c r="C95" t="s">
        <v>123</v>
      </c>
      <c r="D95" s="5">
        <v>949475231</v>
      </c>
      <c r="E95" s="5">
        <v>312643907</v>
      </c>
      <c r="F95" s="5">
        <v>153595404</v>
      </c>
      <c r="G95" s="5">
        <v>150951541</v>
      </c>
      <c r="I95" s="5">
        <v>153595404</v>
      </c>
      <c r="J95" s="5">
        <v>105469359</v>
      </c>
      <c r="K95" s="5">
        <v>1592077844</v>
      </c>
      <c r="L95" s="5">
        <v>1600771416</v>
      </c>
      <c r="M95" s="5">
        <v>1723951655</v>
      </c>
      <c r="N95" s="5">
        <v>22891026242</v>
      </c>
      <c r="O95" s="5">
        <v>28239991441</v>
      </c>
      <c r="P95" s="5">
        <v>30074137913</v>
      </c>
    </row>
    <row r="96" spans="3:16" ht="15.5" x14ac:dyDescent="0.35">
      <c r="C96" t="s">
        <v>124</v>
      </c>
    </row>
    <row r="97" spans="2:16" ht="15.5" x14ac:dyDescent="0.35">
      <c r="C97" t="s">
        <v>125</v>
      </c>
      <c r="D97" s="5">
        <v>42671160000</v>
      </c>
      <c r="E97" s="5">
        <v>42671160000</v>
      </c>
      <c r="F97" s="5">
        <v>42671160000</v>
      </c>
      <c r="G97" s="5">
        <v>42671160000</v>
      </c>
      <c r="I97" s="5">
        <v>42671160000</v>
      </c>
      <c r="J97" s="5">
        <v>42671160000</v>
      </c>
      <c r="K97" s="5">
        <v>42671160000</v>
      </c>
      <c r="L97" s="5">
        <v>42671160000</v>
      </c>
      <c r="M97" s="5">
        <v>42671160000</v>
      </c>
      <c r="N97" s="5">
        <v>42671160000</v>
      </c>
      <c r="O97" s="5">
        <v>29736000000</v>
      </c>
      <c r="P97" s="5">
        <v>1136000000</v>
      </c>
    </row>
    <row r="98" spans="2:16" ht="15.5" x14ac:dyDescent="0.35">
      <c r="C98" t="s">
        <v>126</v>
      </c>
    </row>
    <row r="99" spans="2:16" ht="15.5" x14ac:dyDescent="0.35">
      <c r="C99" t="s">
        <v>127</v>
      </c>
      <c r="D99" s="5">
        <v>-16691780860</v>
      </c>
      <c r="E99" s="5">
        <v>-15945708611</v>
      </c>
      <c r="F99" s="5">
        <v>-14623045235</v>
      </c>
      <c r="G99" s="5">
        <v>-8980060009</v>
      </c>
      <c r="I99" s="5">
        <v>-14623045235</v>
      </c>
      <c r="J99" s="5">
        <v>-7430114644</v>
      </c>
      <c r="K99" s="5">
        <v>-5344939095</v>
      </c>
      <c r="L99" s="5">
        <v>-3457367005</v>
      </c>
      <c r="M99" s="5">
        <v>-1022776739</v>
      </c>
      <c r="N99" s="5">
        <v>-2689308355</v>
      </c>
      <c r="O99" s="5">
        <v>1128253362</v>
      </c>
      <c r="P99" s="5">
        <v>18664485524</v>
      </c>
    </row>
    <row r="100" spans="2:16" ht="15.5" x14ac:dyDescent="0.35">
      <c r="C100" t="s">
        <v>10</v>
      </c>
      <c r="D100" s="5">
        <v>32267283837</v>
      </c>
      <c r="E100" s="5">
        <v>33013356086</v>
      </c>
      <c r="F100" s="5">
        <v>34336019462</v>
      </c>
      <c r="G100" s="5">
        <v>40835214158</v>
      </c>
      <c r="I100" s="5">
        <v>34336019462</v>
      </c>
      <c r="J100" s="5">
        <v>42381063068</v>
      </c>
      <c r="K100" s="5">
        <v>44459411192</v>
      </c>
      <c r="L100" s="5">
        <v>46271952995</v>
      </c>
      <c r="M100" s="5">
        <v>48706543261</v>
      </c>
      <c r="N100" s="5">
        <v>47040011645</v>
      </c>
      <c r="O100" s="5">
        <v>31175635862</v>
      </c>
      <c r="P100" s="5">
        <v>20078617524</v>
      </c>
    </row>
    <row r="101" spans="2:16" ht="15.5" x14ac:dyDescent="0.35">
      <c r="C101" t="s">
        <v>132</v>
      </c>
      <c r="D101" s="5">
        <v>33216759068</v>
      </c>
      <c r="E101" s="5">
        <v>33325999993</v>
      </c>
      <c r="F101" s="5">
        <v>34489614866</v>
      </c>
      <c r="G101" s="5">
        <v>40986165699</v>
      </c>
      <c r="I101" s="5">
        <v>34489614866</v>
      </c>
      <c r="J101" s="5">
        <v>42486532427</v>
      </c>
      <c r="K101" s="5">
        <v>46051489036</v>
      </c>
      <c r="L101" s="5">
        <v>47872724411</v>
      </c>
      <c r="M101" s="5">
        <v>50430494916</v>
      </c>
      <c r="N101" s="5">
        <v>69931037887</v>
      </c>
      <c r="O101" s="5">
        <v>59415627303</v>
      </c>
      <c r="P101" s="5">
        <v>50152755437</v>
      </c>
    </row>
    <row r="102" spans="2:16" ht="15.5" x14ac:dyDescent="0.35">
      <c r="C102" t="s">
        <v>133</v>
      </c>
      <c r="D102" s="5">
        <v>853423236</v>
      </c>
      <c r="E102" s="5">
        <v>853423236</v>
      </c>
      <c r="F102" s="5">
        <v>853423236</v>
      </c>
      <c r="G102" s="5">
        <v>853423236</v>
      </c>
      <c r="I102" s="5">
        <v>853423236</v>
      </c>
      <c r="J102" s="5">
        <v>853423236</v>
      </c>
      <c r="K102" s="5">
        <v>853423236</v>
      </c>
      <c r="L102" s="5">
        <v>853423236</v>
      </c>
      <c r="M102" s="5">
        <v>853423236</v>
      </c>
      <c r="N102" s="5">
        <v>853423205</v>
      </c>
      <c r="O102" s="5">
        <v>29736</v>
      </c>
      <c r="P102" s="5">
        <v>1136</v>
      </c>
    </row>
    <row r="104" spans="2:16" ht="15.5" x14ac:dyDescent="0.35">
      <c r="B104" t="s">
        <v>134</v>
      </c>
      <c r="C104" t="s">
        <v>135</v>
      </c>
      <c r="D104" s="5">
        <v>-873169316</v>
      </c>
      <c r="E104" s="5">
        <v>-453089396</v>
      </c>
      <c r="F104" s="5">
        <v>726413216</v>
      </c>
      <c r="G104" s="5">
        <v>10569828</v>
      </c>
      <c r="I104" s="5">
        <v>694465913</v>
      </c>
      <c r="J104" s="5">
        <v>122261643</v>
      </c>
      <c r="K104" s="5">
        <v>51664421</v>
      </c>
      <c r="L104" s="5">
        <v>-719662964</v>
      </c>
      <c r="M104" s="5">
        <v>5334178350</v>
      </c>
      <c r="N104" s="5">
        <v>-17915046317</v>
      </c>
      <c r="O104" s="5">
        <v>-8148516060</v>
      </c>
      <c r="P104" s="5">
        <v>-2214131273</v>
      </c>
    </row>
    <row r="105" spans="2:16" ht="15.5" x14ac:dyDescent="0.35">
      <c r="C105" t="s">
        <v>296</v>
      </c>
      <c r="D105" s="5">
        <v>349650000</v>
      </c>
      <c r="F105" s="5">
        <v>1004046367</v>
      </c>
      <c r="G105" s="5">
        <v>190702703</v>
      </c>
      <c r="I105" s="5">
        <v>1754208529</v>
      </c>
      <c r="J105" s="5">
        <v>1023243242</v>
      </c>
      <c r="K105" s="5">
        <v>941396400</v>
      </c>
      <c r="L105" s="5">
        <v>2784966494</v>
      </c>
      <c r="M105" s="5">
        <v>9824164836</v>
      </c>
      <c r="N105" s="5">
        <v>10551430284</v>
      </c>
      <c r="O105" s="5">
        <v>28481378223</v>
      </c>
      <c r="P105" s="5">
        <v>36124189109</v>
      </c>
    </row>
    <row r="106" spans="2:16" ht="15.5" x14ac:dyDescent="0.35">
      <c r="C106" t="s">
        <v>387</v>
      </c>
    </row>
    <row r="107" spans="2:16" ht="15.5" x14ac:dyDescent="0.35">
      <c r="C107" t="s">
        <v>388</v>
      </c>
    </row>
    <row r="108" spans="2:16" ht="15.5" x14ac:dyDescent="0.35">
      <c r="C108" t="s">
        <v>298</v>
      </c>
      <c r="D108" s="5">
        <v>-299700000</v>
      </c>
      <c r="L108" s="5">
        <v>-197217600</v>
      </c>
      <c r="M108" s="5">
        <v>-978974638</v>
      </c>
      <c r="N108" s="5">
        <v>-25205744964</v>
      </c>
      <c r="O108" s="5">
        <v>-30075952258</v>
      </c>
      <c r="P108" s="5">
        <v>-33193869392</v>
      </c>
    </row>
    <row r="109" spans="2:16" ht="15.5" x14ac:dyDescent="0.35">
      <c r="C109" t="s">
        <v>389</v>
      </c>
      <c r="D109" s="5">
        <v>-357937167</v>
      </c>
      <c r="E109" s="5">
        <v>-305074650</v>
      </c>
      <c r="F109" s="5">
        <v>-118112927</v>
      </c>
      <c r="G109" s="5">
        <v>-119099769</v>
      </c>
      <c r="I109" s="5">
        <v>-517564960</v>
      </c>
      <c r="J109" s="5">
        <v>-514044060</v>
      </c>
      <c r="K109" s="5">
        <v>-473687200</v>
      </c>
      <c r="L109" s="5">
        <v>-475461500</v>
      </c>
      <c r="M109" s="5">
        <v>-594358500</v>
      </c>
      <c r="N109" s="5">
        <v>-1334963050</v>
      </c>
      <c r="O109" s="5">
        <v>-980358052</v>
      </c>
      <c r="P109" s="5">
        <v>-779639416</v>
      </c>
    </row>
    <row r="110" spans="2:16" ht="15.5" x14ac:dyDescent="0.35">
      <c r="C110" t="s">
        <v>390</v>
      </c>
    </row>
    <row r="111" spans="2:16" ht="15.5" x14ac:dyDescent="0.35">
      <c r="C111" t="s">
        <v>391</v>
      </c>
    </row>
    <row r="112" spans="2:16" ht="15.5" x14ac:dyDescent="0.35">
      <c r="C112" t="s">
        <v>299</v>
      </c>
      <c r="D112" s="5">
        <v>-565182149</v>
      </c>
      <c r="E112" s="5">
        <v>-148014746</v>
      </c>
      <c r="F112" s="5">
        <v>-159520224</v>
      </c>
      <c r="G112" s="5">
        <v>-61033106</v>
      </c>
      <c r="I112" s="5">
        <v>-542177656</v>
      </c>
      <c r="J112" s="5">
        <v>-386937539</v>
      </c>
      <c r="K112" s="5">
        <v>-416044779</v>
      </c>
      <c r="L112" s="5">
        <v>-2831950358</v>
      </c>
      <c r="M112" s="5">
        <v>-2916653348</v>
      </c>
      <c r="N112" s="5">
        <v>-1925768587</v>
      </c>
      <c r="O112" s="5">
        <v>-5376547426</v>
      </c>
      <c r="P112" s="5">
        <v>-3878124200</v>
      </c>
    </row>
    <row r="113" spans="3:16" ht="15.5" x14ac:dyDescent="0.35">
      <c r="C113" t="s">
        <v>392</v>
      </c>
      <c r="O113" s="5">
        <v>-197036547</v>
      </c>
      <c r="P113" s="5">
        <v>-486687374</v>
      </c>
    </row>
    <row r="114" spans="3:16" ht="15.5" x14ac:dyDescent="0.35">
      <c r="C114" t="s">
        <v>144</v>
      </c>
      <c r="D114" s="5">
        <v>653403149</v>
      </c>
      <c r="M114" s="5">
        <v>-15241500000</v>
      </c>
      <c r="N114" s="5">
        <v>17757820000</v>
      </c>
      <c r="O114" s="5">
        <v>10343374172</v>
      </c>
      <c r="P114" s="5">
        <v>492036000</v>
      </c>
    </row>
    <row r="115" spans="3:16" ht="15.5" x14ac:dyDescent="0.35">
      <c r="C115" t="s">
        <v>145</v>
      </c>
      <c r="M115" s="5">
        <v>10500000000</v>
      </c>
      <c r="N115" s="5">
        <v>-280000000</v>
      </c>
      <c r="O115" s="5">
        <v>-2220278058</v>
      </c>
    </row>
    <row r="116" spans="3:16" ht="15.5" x14ac:dyDescent="0.35">
      <c r="C116" t="s">
        <v>151</v>
      </c>
      <c r="N116" s="5">
        <v>-280000000</v>
      </c>
      <c r="O116" s="5">
        <v>-2220278058</v>
      </c>
    </row>
    <row r="117" spans="3:16" ht="15.5" x14ac:dyDescent="0.35">
      <c r="C117" t="s">
        <v>340</v>
      </c>
      <c r="M117" s="5">
        <v>10500000000</v>
      </c>
    </row>
    <row r="118" spans="3:16" ht="15.5" x14ac:dyDescent="0.35">
      <c r="C118" t="s">
        <v>393</v>
      </c>
    </row>
    <row r="119" spans="3:16" ht="15.5" x14ac:dyDescent="0.35">
      <c r="C119" t="s">
        <v>153</v>
      </c>
      <c r="D119" s="5">
        <v>653403149</v>
      </c>
      <c r="M119" s="5">
        <v>-15241500000</v>
      </c>
      <c r="N119" s="5">
        <v>17757820000</v>
      </c>
      <c r="O119" s="5">
        <v>10343374172</v>
      </c>
      <c r="P119" s="5">
        <v>492036000</v>
      </c>
    </row>
    <row r="120" spans="3:16" ht="15.5" x14ac:dyDescent="0.35">
      <c r="C120" t="s">
        <v>394</v>
      </c>
      <c r="O120" s="5">
        <v>-1244706264</v>
      </c>
      <c r="P120" s="5">
        <v>844830000</v>
      </c>
    </row>
    <row r="121" spans="3:16" ht="15.5" x14ac:dyDescent="0.35">
      <c r="C121" t="s">
        <v>395</v>
      </c>
      <c r="O121" s="5">
        <v>3359330436</v>
      </c>
      <c r="P121" s="5">
        <v>487206000</v>
      </c>
    </row>
    <row r="122" spans="3:16" ht="15.5" x14ac:dyDescent="0.35">
      <c r="C122" t="s">
        <v>396</v>
      </c>
      <c r="M122" s="5">
        <v>-15241500000</v>
      </c>
      <c r="N122" s="5">
        <v>-2235500000</v>
      </c>
      <c r="O122" s="5">
        <v>-2371250000</v>
      </c>
      <c r="P122" s="5">
        <v>-840000000</v>
      </c>
    </row>
    <row r="123" spans="3:16" ht="15.5" x14ac:dyDescent="0.35">
      <c r="C123" t="s">
        <v>397</v>
      </c>
      <c r="D123" s="5">
        <v>653403149</v>
      </c>
    </row>
    <row r="124" spans="3:16" ht="15.5" x14ac:dyDescent="0.35">
      <c r="C124" t="s">
        <v>398</v>
      </c>
    </row>
    <row r="125" spans="3:16" ht="15.5" x14ac:dyDescent="0.35">
      <c r="C125" t="s">
        <v>399</v>
      </c>
      <c r="O125" s="5">
        <v>-18000000000</v>
      </c>
    </row>
    <row r="126" spans="3:16" ht="15.5" x14ac:dyDescent="0.35">
      <c r="C126" t="s">
        <v>126</v>
      </c>
      <c r="N126" s="5">
        <v>19993320000</v>
      </c>
      <c r="O126" s="5">
        <v>28600000000</v>
      </c>
    </row>
    <row r="127" spans="3:16" ht="15.5" x14ac:dyDescent="0.35">
      <c r="C127" t="s">
        <v>164</v>
      </c>
      <c r="D127" s="5">
        <v>-219766167</v>
      </c>
      <c r="E127" s="5">
        <v>-453089396</v>
      </c>
      <c r="F127" s="5">
        <v>726413216</v>
      </c>
      <c r="G127" s="5">
        <v>10569828</v>
      </c>
      <c r="I127" s="5">
        <v>694465913</v>
      </c>
      <c r="J127" s="5">
        <v>122261643</v>
      </c>
      <c r="K127" s="5">
        <v>51664421</v>
      </c>
      <c r="L127" s="5">
        <v>-719662964</v>
      </c>
      <c r="M127" s="5">
        <v>592678350</v>
      </c>
      <c r="N127" s="5">
        <v>-437226317</v>
      </c>
      <c r="O127" s="5">
        <v>-25419946</v>
      </c>
      <c r="P127" s="5">
        <v>-1722095273</v>
      </c>
    </row>
    <row r="128" spans="3:16" ht="15.5" x14ac:dyDescent="0.35">
      <c r="C128" t="s">
        <v>165</v>
      </c>
      <c r="E128" s="5">
        <v>1070608981</v>
      </c>
      <c r="I128" s="5">
        <v>376143068</v>
      </c>
      <c r="J128" s="5">
        <v>253881425</v>
      </c>
      <c r="K128" s="5">
        <v>202217004</v>
      </c>
      <c r="L128" s="5">
        <v>921879968</v>
      </c>
      <c r="M128" s="5">
        <v>329201619</v>
      </c>
      <c r="N128" s="5">
        <v>766427935</v>
      </c>
      <c r="O128" s="5">
        <v>791847881</v>
      </c>
      <c r="P128" s="5">
        <v>2513943153</v>
      </c>
    </row>
    <row r="129" spans="2:16" ht="15.5" x14ac:dyDescent="0.35">
      <c r="C129" t="s">
        <v>400</v>
      </c>
    </row>
    <row r="130" spans="2:16" ht="15.5" x14ac:dyDescent="0.35">
      <c r="C130" t="s">
        <v>166</v>
      </c>
      <c r="D130" s="5">
        <v>-219766167</v>
      </c>
      <c r="E130" s="5">
        <v>617519585</v>
      </c>
      <c r="F130" s="5">
        <v>726413216</v>
      </c>
      <c r="G130" s="5">
        <v>10569828</v>
      </c>
      <c r="I130" s="5">
        <v>1070608981</v>
      </c>
      <c r="J130" s="5">
        <v>376143068</v>
      </c>
      <c r="K130" s="5">
        <v>253881425</v>
      </c>
      <c r="L130" s="5">
        <v>202217004</v>
      </c>
      <c r="M130" s="5">
        <v>921879969</v>
      </c>
      <c r="N130" s="5">
        <v>329201618</v>
      </c>
      <c r="O130" s="5">
        <v>766427935</v>
      </c>
      <c r="P130" s="5">
        <v>791847880</v>
      </c>
    </row>
    <row r="132" spans="2:16" ht="15.5" x14ac:dyDescent="0.35">
      <c r="B132" t="s">
        <v>167</v>
      </c>
      <c r="C132" t="s">
        <v>12</v>
      </c>
      <c r="D132" s="5">
        <v>850000000</v>
      </c>
      <c r="E132" s="5">
        <v>850000000</v>
      </c>
      <c r="F132" s="5">
        <v>850000000</v>
      </c>
      <c r="G132" s="5">
        <v>850000000</v>
      </c>
      <c r="I132" s="5">
        <v>850000000</v>
      </c>
      <c r="J132" s="5">
        <v>850000000</v>
      </c>
      <c r="K132" s="5">
        <v>850000000</v>
      </c>
      <c r="L132" s="5">
        <v>850000000</v>
      </c>
      <c r="M132" s="5">
        <v>850000000</v>
      </c>
      <c r="N132" s="5">
        <v>850000000</v>
      </c>
      <c r="O132" s="5">
        <v>0</v>
      </c>
      <c r="P132" s="5">
        <v>0</v>
      </c>
    </row>
    <row r="133" spans="2:16" ht="15.5" x14ac:dyDescent="0.35">
      <c r="C133" t="s">
        <v>168</v>
      </c>
      <c r="D133" s="6">
        <v>-0.87</v>
      </c>
      <c r="E133" s="6">
        <v>-1.55</v>
      </c>
      <c r="F133" s="6">
        <v>-6.61</v>
      </c>
      <c r="G133" s="6">
        <v>-0.55000000000000004</v>
      </c>
    </row>
    <row r="134" spans="2:16" ht="15.5" x14ac:dyDescent="0.35">
      <c r="C134" t="s">
        <v>169</v>
      </c>
      <c r="D134" s="6">
        <v>-202.3</v>
      </c>
      <c r="E134" s="6">
        <v>-122.58</v>
      </c>
      <c r="F134" s="6">
        <v>-34.19</v>
      </c>
      <c r="G134" s="6">
        <v>-207.27</v>
      </c>
    </row>
    <row r="135" spans="2:16" ht="15.5" x14ac:dyDescent="0.35">
      <c r="C135" t="s">
        <v>62</v>
      </c>
      <c r="D135" s="6">
        <v>492.47</v>
      </c>
      <c r="E135" s="6">
        <v>514.76</v>
      </c>
      <c r="F135" s="6">
        <v>8.77</v>
      </c>
      <c r="G135" s="6">
        <v>510.17</v>
      </c>
    </row>
    <row r="136" spans="2:16" ht="15.5" x14ac:dyDescent="0.35">
      <c r="C136" t="s">
        <v>170</v>
      </c>
    </row>
    <row r="137" spans="2:16" ht="15.5" x14ac:dyDescent="0.35">
      <c r="C137" t="s">
        <v>171</v>
      </c>
      <c r="D137" s="6">
        <v>-2.2499999999999999E-2</v>
      </c>
      <c r="E137" s="6">
        <v>-3.9699999999999999E-2</v>
      </c>
      <c r="F137" s="6">
        <v>-0.1636</v>
      </c>
      <c r="G137" s="6">
        <v>-1.1399999999999999E-2</v>
      </c>
    </row>
    <row r="138" spans="2:16" ht="15.5" x14ac:dyDescent="0.35">
      <c r="C138" t="s">
        <v>172</v>
      </c>
      <c r="D138" s="6">
        <v>-2.3099999999999999E-2</v>
      </c>
      <c r="E138" s="6">
        <v>-4.0099999999999997E-2</v>
      </c>
      <c r="F138" s="6">
        <v>-0.1643</v>
      </c>
      <c r="G138" s="6">
        <v>-1.1399999999999999E-2</v>
      </c>
    </row>
    <row r="139" spans="2:16" ht="15.5" x14ac:dyDescent="0.35">
      <c r="C139" t="s">
        <v>173</v>
      </c>
      <c r="D139" s="6">
        <v>-2.4300000000000002E-2</v>
      </c>
      <c r="E139" s="6">
        <v>-5.1500000000000004E-2</v>
      </c>
      <c r="F139" s="6">
        <v>-0.24719999999999998</v>
      </c>
      <c r="G139" s="6">
        <v>-1.34E-2</v>
      </c>
    </row>
    <row r="140" spans="2:16" ht="15.5" x14ac:dyDescent="0.35">
      <c r="C140" t="s">
        <v>174</v>
      </c>
    </row>
    <row r="141" spans="2:16" ht="15.5" x14ac:dyDescent="0.35">
      <c r="C141" t="s">
        <v>175</v>
      </c>
      <c r="D141" s="5">
        <v>32000000000</v>
      </c>
      <c r="E141" s="5">
        <v>33000000000</v>
      </c>
      <c r="F141" s="5">
        <v>34000000000</v>
      </c>
      <c r="G141" s="5">
        <v>41000000000</v>
      </c>
    </row>
    <row r="142" spans="2:16" ht="15.5" x14ac:dyDescent="0.35">
      <c r="C142" t="s">
        <v>176</v>
      </c>
      <c r="D142" s="6">
        <v>4.6500000000000004</v>
      </c>
      <c r="E142" s="6">
        <v>4.91</v>
      </c>
      <c r="F142" s="6">
        <v>5.62</v>
      </c>
      <c r="G142" s="6">
        <v>2.38</v>
      </c>
    </row>
    <row r="143" spans="2:16" ht="15.5" x14ac:dyDescent="0.35">
      <c r="C143" t="s">
        <v>177</v>
      </c>
      <c r="D143" s="6">
        <v>37.81</v>
      </c>
      <c r="E143" s="6">
        <v>38.68</v>
      </c>
      <c r="F143" s="6">
        <v>40.229999999999997</v>
      </c>
      <c r="G143" s="6">
        <v>47.85</v>
      </c>
    </row>
    <row r="144" spans="2:16" ht="15.5" x14ac:dyDescent="0.35">
      <c r="C144" t="s">
        <v>178</v>
      </c>
      <c r="D144" s="6">
        <v>4.6500000000000004</v>
      </c>
      <c r="E144" s="6">
        <v>4.91</v>
      </c>
      <c r="F144" s="6">
        <v>5.62</v>
      </c>
      <c r="G144" s="6">
        <v>2.38</v>
      </c>
    </row>
    <row r="145" spans="3:16" ht="15.5" x14ac:dyDescent="0.35">
      <c r="C145" t="s">
        <v>179</v>
      </c>
      <c r="D145" s="6">
        <v>37.81</v>
      </c>
      <c r="E145" s="6">
        <v>38.68</v>
      </c>
      <c r="F145" s="6">
        <v>40.229999999999997</v>
      </c>
      <c r="G145" s="6">
        <v>47.85</v>
      </c>
    </row>
    <row r="146" spans="3:16" ht="15.5" x14ac:dyDescent="0.35">
      <c r="C146" t="s">
        <v>180</v>
      </c>
    </row>
    <row r="147" spans="3:16" ht="15.5" x14ac:dyDescent="0.35">
      <c r="C147" t="s">
        <v>181</v>
      </c>
    </row>
    <row r="148" spans="3:16" ht="15.5" x14ac:dyDescent="0.35">
      <c r="C148" t="s">
        <v>182</v>
      </c>
      <c r="D148" s="5">
        <v>32000000000</v>
      </c>
      <c r="E148" s="5">
        <v>33000000000</v>
      </c>
      <c r="F148" s="5">
        <v>34000000000</v>
      </c>
      <c r="G148" s="5">
        <v>41000000000</v>
      </c>
    </row>
    <row r="149" spans="3:16" ht="15.5" x14ac:dyDescent="0.35">
      <c r="C149" t="s">
        <v>24</v>
      </c>
    </row>
    <row r="150" spans="3:16" ht="15.5" x14ac:dyDescent="0.35">
      <c r="C150" t="s">
        <v>21</v>
      </c>
      <c r="D150" s="5">
        <v>0</v>
      </c>
      <c r="E150" s="5">
        <v>-1000000000</v>
      </c>
      <c r="F150" s="5">
        <v>-1000000000</v>
      </c>
      <c r="G150" s="5">
        <v>0</v>
      </c>
    </row>
    <row r="151" spans="3:16" ht="15.5" x14ac:dyDescent="0.35">
      <c r="C151" t="s">
        <v>183</v>
      </c>
      <c r="D151" s="5">
        <v>26000000000</v>
      </c>
      <c r="E151" s="5">
        <v>27000000000</v>
      </c>
      <c r="F151" s="5">
        <v>29000000000</v>
      </c>
      <c r="G151" s="5">
        <v>37000000000</v>
      </c>
    </row>
    <row r="152" spans="3:16" ht="15.5" x14ac:dyDescent="0.35">
      <c r="C152" t="s">
        <v>184</v>
      </c>
      <c r="D152" s="5">
        <v>-1000000000</v>
      </c>
      <c r="E152" s="5">
        <v>0</v>
      </c>
      <c r="F152" s="5">
        <v>1000000000</v>
      </c>
      <c r="G152" s="5">
        <v>0</v>
      </c>
    </row>
    <row r="153" spans="3:16" ht="15.5" x14ac:dyDescent="0.35">
      <c r="C153" t="s">
        <v>185</v>
      </c>
    </row>
    <row r="154" spans="3:16" ht="15.5" x14ac:dyDescent="0.35">
      <c r="C154" t="s">
        <v>13</v>
      </c>
      <c r="D154" s="5">
        <v>-1000000000</v>
      </c>
      <c r="E154" s="5">
        <v>0</v>
      </c>
      <c r="F154" s="5">
        <v>1000000000</v>
      </c>
      <c r="G154" s="5">
        <v>0</v>
      </c>
    </row>
    <row r="155" spans="3:16" ht="15.5" x14ac:dyDescent="0.35">
      <c r="C155" t="s">
        <v>16</v>
      </c>
      <c r="D155" s="6">
        <v>-1.02</v>
      </c>
      <c r="E155" s="6">
        <v>-0.53</v>
      </c>
      <c r="F155" s="6">
        <v>0.85</v>
      </c>
      <c r="G155" s="6">
        <v>0.01</v>
      </c>
    </row>
    <row r="156" spans="3:16" ht="15.5" x14ac:dyDescent="0.35">
      <c r="C156" t="s">
        <v>47</v>
      </c>
      <c r="I156" s="6">
        <v>-8.43</v>
      </c>
      <c r="J156" s="6">
        <v>-2.44</v>
      </c>
      <c r="K156" s="6">
        <v>-2.21</v>
      </c>
      <c r="L156" s="6">
        <v>-2.85</v>
      </c>
      <c r="M156" s="6">
        <v>1.95</v>
      </c>
      <c r="N156" s="6">
        <v>-4.84</v>
      </c>
      <c r="O156" s="6">
        <v>15596.17</v>
      </c>
      <c r="P156" s="6">
        <v>1124935.98</v>
      </c>
    </row>
    <row r="157" spans="3:16" ht="15.5" x14ac:dyDescent="0.35">
      <c r="C157" t="s">
        <v>61</v>
      </c>
      <c r="I157" s="6">
        <v>-26.81</v>
      </c>
      <c r="J157" s="6">
        <v>-52.87</v>
      </c>
      <c r="K157" s="6">
        <v>-23.08</v>
      </c>
      <c r="L157" s="6">
        <v>-35.44</v>
      </c>
      <c r="M157" s="6">
        <v>191.79</v>
      </c>
      <c r="N157" s="6">
        <v>-10.33</v>
      </c>
      <c r="O157" s="5">
        <v>0</v>
      </c>
      <c r="P157" s="5">
        <v>0</v>
      </c>
    </row>
    <row r="158" spans="3:16" ht="15.5" x14ac:dyDescent="0.35">
      <c r="C158" t="s">
        <v>64</v>
      </c>
      <c r="I158" s="6">
        <v>8.48</v>
      </c>
      <c r="J158" s="6">
        <v>107.59</v>
      </c>
      <c r="K158" s="6">
        <v>11.64</v>
      </c>
      <c r="L158" s="6">
        <v>9.59</v>
      </c>
      <c r="M158" s="6">
        <v>160.18</v>
      </c>
      <c r="N158" s="6">
        <v>4.28</v>
      </c>
      <c r="O158" s="5">
        <v>0</v>
      </c>
      <c r="P158" s="5">
        <v>0</v>
      </c>
    </row>
    <row r="159" spans="3:16" ht="15.5" x14ac:dyDescent="0.35">
      <c r="C159" t="s">
        <v>186</v>
      </c>
      <c r="J159" s="5">
        <v>-2670000000</v>
      </c>
      <c r="K159" s="5">
        <v>-2180000000</v>
      </c>
      <c r="L159" s="5">
        <v>-2930000000</v>
      </c>
      <c r="M159" s="5">
        <v>-2590000000</v>
      </c>
      <c r="N159" s="5">
        <v>-3330000000</v>
      </c>
      <c r="O159" s="5">
        <v>1920000000</v>
      </c>
      <c r="P159" s="5">
        <v>4590000000</v>
      </c>
    </row>
    <row r="160" spans="3:16" ht="15.5" x14ac:dyDescent="0.35">
      <c r="C160" t="s">
        <v>187</v>
      </c>
      <c r="I160" s="6">
        <v>-0.20860000000000001</v>
      </c>
      <c r="J160" s="6">
        <v>-4.9100000000000005E-2</v>
      </c>
      <c r="K160" s="6">
        <v>-4.0999999999999995E-2</v>
      </c>
      <c r="L160" s="6">
        <v>-5.0900000000000001E-2</v>
      </c>
      <c r="M160" s="6">
        <v>3.3000000000000002E-2</v>
      </c>
      <c r="N160" s="6">
        <v>-5.9000000000000004E-2</v>
      </c>
      <c r="O160" s="6">
        <v>7.8000000000000005E-3</v>
      </c>
      <c r="P160" s="6">
        <v>2.5499999999999998E-2</v>
      </c>
    </row>
    <row r="161" spans="3:16" ht="15.5" x14ac:dyDescent="0.35">
      <c r="C161" t="s">
        <v>188</v>
      </c>
      <c r="I161" s="6">
        <v>-0.20949999999999999</v>
      </c>
      <c r="J161" s="6">
        <v>-4.9200000000000001E-2</v>
      </c>
      <c r="K161" s="6">
        <v>-4.2500000000000003E-2</v>
      </c>
      <c r="L161" s="6">
        <v>-5.2600000000000001E-2</v>
      </c>
      <c r="M161" s="6">
        <v>3.4200000000000001E-2</v>
      </c>
      <c r="N161" s="6">
        <v>-8.7799999999999989E-2</v>
      </c>
      <c r="O161" s="6">
        <v>1.49E-2</v>
      </c>
      <c r="P161" s="6">
        <v>6.3600000000000004E-2</v>
      </c>
    </row>
    <row r="162" spans="3:16" ht="15.5" x14ac:dyDescent="0.35">
      <c r="C162" t="s">
        <v>189</v>
      </c>
      <c r="I162" s="6">
        <v>-0.28910000000000002</v>
      </c>
      <c r="J162" s="6">
        <v>-6.1399999999999996E-2</v>
      </c>
      <c r="K162" s="6">
        <v>-5.1299999999999998E-2</v>
      </c>
      <c r="L162" s="6">
        <v>-6.3200000000000006E-2</v>
      </c>
      <c r="M162" s="6">
        <v>-5.9299999999999999E-2</v>
      </c>
      <c r="N162" s="6">
        <v>-0.10779999999999999</v>
      </c>
      <c r="O162" s="6">
        <v>3.8599999999999995E-2</v>
      </c>
      <c r="P162" s="6">
        <v>0.35899999999999999</v>
      </c>
    </row>
    <row r="163" spans="3:16" ht="15.5" x14ac:dyDescent="0.35">
      <c r="C163" t="s">
        <v>190</v>
      </c>
    </row>
    <row r="164" spans="3:16" ht="15.5" x14ac:dyDescent="0.35">
      <c r="C164" t="s">
        <v>58</v>
      </c>
      <c r="I164" s="6">
        <v>5.62</v>
      </c>
      <c r="J164" s="6">
        <v>2.6</v>
      </c>
      <c r="K164" s="6">
        <v>0.98</v>
      </c>
      <c r="L164" s="6">
        <v>1.86</v>
      </c>
      <c r="M164" s="6">
        <v>6.55</v>
      </c>
      <c r="N164" s="6">
        <v>0.91</v>
      </c>
      <c r="O164" s="5">
        <v>0</v>
      </c>
      <c r="P164" s="5">
        <v>0</v>
      </c>
    </row>
    <row r="165" spans="3:16" ht="15.5" x14ac:dyDescent="0.35">
      <c r="C165" t="s">
        <v>55</v>
      </c>
      <c r="I165" s="6">
        <v>40.229999999999997</v>
      </c>
      <c r="J165" s="6">
        <v>49.66</v>
      </c>
      <c r="K165" s="6">
        <v>52.1</v>
      </c>
      <c r="L165" s="6">
        <v>54.22</v>
      </c>
      <c r="M165" s="6">
        <v>57.07</v>
      </c>
      <c r="N165" s="6">
        <v>55.12</v>
      </c>
      <c r="O165" s="6">
        <v>1048413.9</v>
      </c>
      <c r="P165" s="6">
        <v>17674839.370000001</v>
      </c>
    </row>
    <row r="166" spans="3:16" ht="15.5" x14ac:dyDescent="0.35">
      <c r="C166" t="s">
        <v>191</v>
      </c>
      <c r="I166" s="6">
        <v>5.62</v>
      </c>
      <c r="J166" s="6">
        <v>2.6</v>
      </c>
      <c r="K166" s="6">
        <v>0.98</v>
      </c>
      <c r="L166" s="6">
        <v>1.86</v>
      </c>
      <c r="M166" s="6">
        <v>6.55</v>
      </c>
      <c r="N166" s="6">
        <v>0.91</v>
      </c>
      <c r="O166" s="5">
        <v>0</v>
      </c>
      <c r="P166" s="5">
        <v>0</v>
      </c>
    </row>
    <row r="167" spans="3:16" ht="15.5" x14ac:dyDescent="0.35">
      <c r="C167" t="s">
        <v>192</v>
      </c>
      <c r="I167" s="6">
        <v>40.229999999999997</v>
      </c>
      <c r="J167" s="6">
        <v>49.66</v>
      </c>
      <c r="K167" s="6">
        <v>52.1</v>
      </c>
      <c r="L167" s="6">
        <v>54.22</v>
      </c>
      <c r="M167" s="6">
        <v>57.07</v>
      </c>
      <c r="N167" s="6">
        <v>55.12</v>
      </c>
      <c r="O167" s="6">
        <v>1048413.9</v>
      </c>
      <c r="P167" s="6">
        <v>17674839.370000001</v>
      </c>
    </row>
    <row r="168" spans="3:16" ht="15.5" x14ac:dyDescent="0.35">
      <c r="C168" t="s">
        <v>193</v>
      </c>
      <c r="N168" s="5">
        <v>18000000000</v>
      </c>
      <c r="O168" s="5">
        <v>20000000000</v>
      </c>
      <c r="P168" s="5">
        <v>20000000000</v>
      </c>
    </row>
    <row r="169" spans="3:16" ht="15.5" x14ac:dyDescent="0.35">
      <c r="C169" t="s">
        <v>194</v>
      </c>
    </row>
    <row r="170" spans="3:16" ht="15.5" x14ac:dyDescent="0.35">
      <c r="C170" t="s">
        <v>26</v>
      </c>
      <c r="N170" s="5">
        <v>18000000000</v>
      </c>
      <c r="O170" s="5">
        <v>20000000000</v>
      </c>
      <c r="P170" s="5">
        <v>20000000000</v>
      </c>
    </row>
    <row r="171" spans="3:16" ht="15.5" x14ac:dyDescent="0.35">
      <c r="C171" t="s">
        <v>23</v>
      </c>
      <c r="I171" s="5">
        <v>-1000000000</v>
      </c>
      <c r="J171" s="5">
        <v>0</v>
      </c>
      <c r="K171" s="5">
        <v>0</v>
      </c>
      <c r="L171" s="5">
        <v>0</v>
      </c>
      <c r="M171" s="5">
        <v>-1000000000</v>
      </c>
      <c r="N171" s="5">
        <v>18000000000</v>
      </c>
      <c r="O171" s="5">
        <v>20000000000</v>
      </c>
      <c r="P171" s="5">
        <v>19000000000</v>
      </c>
    </row>
    <row r="172" spans="3:16" ht="15.5" x14ac:dyDescent="0.35">
      <c r="C172" t="s">
        <v>195</v>
      </c>
      <c r="I172" s="5">
        <v>29000000000</v>
      </c>
      <c r="J172" s="5">
        <v>39000000000</v>
      </c>
      <c r="K172" s="5">
        <v>41000000000</v>
      </c>
      <c r="L172" s="5">
        <v>43000000000</v>
      </c>
      <c r="M172" s="5">
        <v>46000000000</v>
      </c>
      <c r="N172" s="5">
        <v>36000000000</v>
      </c>
      <c r="O172" s="5">
        <v>19000000000</v>
      </c>
      <c r="P172" s="5">
        <v>10000000000</v>
      </c>
    </row>
    <row r="173" spans="3:16" ht="15.5" x14ac:dyDescent="0.35">
      <c r="C173" t="s">
        <v>196</v>
      </c>
      <c r="I173" s="5">
        <v>1000000000</v>
      </c>
      <c r="J173" s="5">
        <v>0</v>
      </c>
      <c r="K173" s="5">
        <v>0</v>
      </c>
      <c r="L173" s="5">
        <v>-1000000000</v>
      </c>
      <c r="M173" s="5">
        <v>5000000000</v>
      </c>
      <c r="N173" s="5">
        <v>-18000000000</v>
      </c>
      <c r="O173" s="5">
        <v>-8000000000</v>
      </c>
      <c r="P173" s="5">
        <v>-2000000000</v>
      </c>
    </row>
    <row r="174" spans="3:16" ht="15.5" x14ac:dyDescent="0.35">
      <c r="C174" t="s">
        <v>197</v>
      </c>
      <c r="N174" s="5">
        <v>0</v>
      </c>
      <c r="O174" s="5">
        <v>-2000000000</v>
      </c>
    </row>
    <row r="175" spans="3:16" ht="15.5" x14ac:dyDescent="0.35">
      <c r="C175" t="s">
        <v>15</v>
      </c>
      <c r="I175" s="5">
        <v>1000000000</v>
      </c>
      <c r="J175" s="5">
        <v>0</v>
      </c>
      <c r="K175" s="5">
        <v>0</v>
      </c>
      <c r="L175" s="5">
        <v>-1000000000</v>
      </c>
      <c r="M175" s="5">
        <v>5000000000</v>
      </c>
      <c r="N175" s="5">
        <v>-18000000000</v>
      </c>
      <c r="O175" s="5">
        <v>-10000000000</v>
      </c>
      <c r="P175" s="5">
        <v>-2000000000</v>
      </c>
    </row>
    <row r="176" spans="3:16" ht="15.5" x14ac:dyDescent="0.35">
      <c r="C176" t="s">
        <v>17</v>
      </c>
      <c r="I176" s="6">
        <v>0.81</v>
      </c>
      <c r="J176" s="6">
        <v>0.14000000000000001</v>
      </c>
      <c r="K176" s="6">
        <v>0.06</v>
      </c>
      <c r="L176" s="6">
        <v>-0.84</v>
      </c>
      <c r="M176" s="6">
        <v>6.25</v>
      </c>
      <c r="N176" s="6">
        <v>-21.32</v>
      </c>
      <c r="O176" s="6">
        <v>-348694.99</v>
      </c>
      <c r="P176" s="6">
        <v>-1949059.22</v>
      </c>
    </row>
    <row r="178" spans="2:16" ht="15.5" x14ac:dyDescent="0.35">
      <c r="B178" t="s">
        <v>198</v>
      </c>
      <c r="C178" t="s">
        <v>199</v>
      </c>
      <c r="D178" s="5">
        <v>-746000000</v>
      </c>
      <c r="E178" s="5">
        <v>-1000000000</v>
      </c>
      <c r="F178" s="5">
        <v>-6000000000</v>
      </c>
      <c r="G178" s="5">
        <v>-467000000</v>
      </c>
      <c r="H178" s="5">
        <v>-4000000000</v>
      </c>
      <c r="I178" s="5">
        <v>-7000000000</v>
      </c>
      <c r="J178" s="5">
        <v>-2000000000</v>
      </c>
      <c r="K178" s="5">
        <v>-2000000000</v>
      </c>
      <c r="L178" s="5">
        <v>-2000000000</v>
      </c>
      <c r="M178" s="5">
        <v>2000000000</v>
      </c>
      <c r="N178" s="5">
        <v>-4000000000</v>
      </c>
      <c r="O178" s="5">
        <v>464000000</v>
      </c>
      <c r="P178" s="5">
        <v>1000000000</v>
      </c>
    </row>
    <row r="179" spans="2:16" ht="15.5" x14ac:dyDescent="0.35">
      <c r="C179" t="s">
        <v>46</v>
      </c>
      <c r="D179" s="6">
        <v>-0.87</v>
      </c>
      <c r="E179" s="6">
        <v>-1.55</v>
      </c>
      <c r="F179" s="6">
        <v>-6.61</v>
      </c>
      <c r="G179" s="6">
        <v>-0.55000000000000004</v>
      </c>
      <c r="H179" s="6">
        <v>-4.8499999999999996</v>
      </c>
      <c r="I179" s="6">
        <v>-8.43</v>
      </c>
      <c r="J179" s="6">
        <v>-2.44</v>
      </c>
      <c r="K179" s="6">
        <v>-2.21</v>
      </c>
      <c r="L179" s="6">
        <v>-2.85</v>
      </c>
      <c r="M179" s="6">
        <v>1.95</v>
      </c>
      <c r="N179" s="6">
        <v>-4.84</v>
      </c>
      <c r="O179" s="6">
        <v>0.54</v>
      </c>
      <c r="P179" s="6">
        <v>1.5</v>
      </c>
    </row>
    <row r="180" spans="2:16" ht="15.5" x14ac:dyDescent="0.35">
      <c r="C180" t="s">
        <v>204</v>
      </c>
      <c r="D180" s="5">
        <v>305000000</v>
      </c>
      <c r="E180" s="5">
        <v>315000000</v>
      </c>
      <c r="F180" s="5">
        <v>22000000000</v>
      </c>
      <c r="G180" s="5">
        <v>191000000</v>
      </c>
      <c r="H180" s="5">
        <v>1000000000</v>
      </c>
      <c r="I180" s="5">
        <v>23000000000</v>
      </c>
      <c r="J180" s="5">
        <v>1000000000</v>
      </c>
      <c r="K180" s="5">
        <v>4000000000</v>
      </c>
      <c r="L180" s="5">
        <v>9000000000</v>
      </c>
      <c r="M180" s="5">
        <v>2000000000</v>
      </c>
      <c r="N180" s="5">
        <v>10000000000</v>
      </c>
      <c r="O180" s="5">
        <v>39000000000</v>
      </c>
      <c r="P180" s="5">
        <v>38000000000</v>
      </c>
    </row>
    <row r="181" spans="2:16" ht="15.5" x14ac:dyDescent="0.35">
      <c r="C181" t="s">
        <v>208</v>
      </c>
      <c r="I181" s="6">
        <v>-44.97</v>
      </c>
    </row>
    <row r="182" spans="2:16" ht="15.5" x14ac:dyDescent="0.35">
      <c r="C182" t="s">
        <v>209</v>
      </c>
      <c r="I182" s="6">
        <v>-22.75</v>
      </c>
    </row>
    <row r="183" spans="2:16" ht="15.5" x14ac:dyDescent="0.35">
      <c r="C183" t="s">
        <v>210</v>
      </c>
      <c r="I183" s="6">
        <v>6.95</v>
      </c>
    </row>
    <row r="184" spans="2:16" ht="15.5" x14ac:dyDescent="0.35">
      <c r="C184" t="s">
        <v>211</v>
      </c>
      <c r="I184" s="6">
        <v>-4.4000000000000004E-2</v>
      </c>
    </row>
    <row r="185" spans="2:16" ht="15.5" x14ac:dyDescent="0.35">
      <c r="C185" t="s">
        <v>212</v>
      </c>
      <c r="I185" s="6">
        <v>8.16</v>
      </c>
    </row>
    <row r="186" spans="2:16" ht="15.5" x14ac:dyDescent="0.35">
      <c r="C186" t="s">
        <v>213</v>
      </c>
      <c r="I186" s="6">
        <v>5.77</v>
      </c>
    </row>
    <row r="187" spans="2:16" ht="15.5" x14ac:dyDescent="0.35">
      <c r="C187" t="s">
        <v>214</v>
      </c>
      <c r="I187" s="6">
        <v>-315.72000000000003</v>
      </c>
    </row>
    <row r="188" spans="2:16" ht="15.5" x14ac:dyDescent="0.35">
      <c r="C188" t="s">
        <v>215</v>
      </c>
      <c r="I188" s="6">
        <v>-315.72000000000003</v>
      </c>
    </row>
    <row r="189" spans="2:16" ht="15.5" x14ac:dyDescent="0.35">
      <c r="C189" t="s">
        <v>216</v>
      </c>
      <c r="I189" s="6">
        <v>-14.96</v>
      </c>
    </row>
    <row r="190" spans="2:16" ht="15.5" x14ac:dyDescent="0.35">
      <c r="C190" t="s">
        <v>217</v>
      </c>
      <c r="I190" s="6">
        <v>-69.5</v>
      </c>
    </row>
    <row r="191" spans="2:16" ht="15.5" x14ac:dyDescent="0.35">
      <c r="C191" t="s">
        <v>219</v>
      </c>
      <c r="I191" s="6">
        <v>-0.52</v>
      </c>
    </row>
    <row r="192" spans="2:16" ht="15.5" x14ac:dyDescent="0.35">
      <c r="C192" t="s">
        <v>220</v>
      </c>
      <c r="I192" s="6">
        <v>-9.58</v>
      </c>
    </row>
    <row r="193" spans="3:9" ht="15.5" x14ac:dyDescent="0.35">
      <c r="C193" t="s">
        <v>221</v>
      </c>
      <c r="I193" s="6">
        <v>-4.8499999999999996</v>
      </c>
    </row>
    <row r="194" spans="3:9" ht="15.5" x14ac:dyDescent="0.35">
      <c r="C194" t="s">
        <v>222</v>
      </c>
      <c r="I194" s="6">
        <v>26.71</v>
      </c>
    </row>
    <row r="195" spans="3:9" ht="15.5" x14ac:dyDescent="0.35">
      <c r="C195" t="s">
        <v>223</v>
      </c>
      <c r="D195" s="6">
        <v>0.48</v>
      </c>
    </row>
    <row r="196" spans="3:9" ht="15.5" x14ac:dyDescent="0.35">
      <c r="C196" t="s">
        <v>224</v>
      </c>
      <c r="I196" s="6">
        <v>37.81</v>
      </c>
    </row>
    <row r="197" spans="3:9" ht="15.5" x14ac:dyDescent="0.35">
      <c r="C197" t="s">
        <v>225</v>
      </c>
      <c r="I197" s="6">
        <v>-0.69</v>
      </c>
    </row>
    <row r="198" spans="3:9" ht="15.5" x14ac:dyDescent="0.35">
      <c r="C198" t="s">
        <v>226</v>
      </c>
      <c r="D198" s="6">
        <v>28.68</v>
      </c>
    </row>
    <row r="199" spans="3:9" ht="15.5" x14ac:dyDescent="0.35">
      <c r="C199" t="s">
        <v>227</v>
      </c>
      <c r="D199" s="6">
        <v>28.68</v>
      </c>
    </row>
    <row r="200" spans="3:9" ht="15.5" x14ac:dyDescent="0.35">
      <c r="C200" t="s">
        <v>230</v>
      </c>
      <c r="D200" s="6">
        <v>0.03</v>
      </c>
    </row>
    <row r="201" spans="3:9" ht="15.5" x14ac:dyDescent="0.35">
      <c r="C201" t="s">
        <v>232</v>
      </c>
      <c r="D201" s="6">
        <v>1.03</v>
      </c>
    </row>
    <row r="202" spans="3:9" ht="15.5" x14ac:dyDescent="0.35">
      <c r="C202" t="s">
        <v>13</v>
      </c>
      <c r="D202" s="5">
        <v>-1000000000</v>
      </c>
    </row>
    <row r="203" spans="3:9" ht="15.5" x14ac:dyDescent="0.35">
      <c r="C203" t="s">
        <v>234</v>
      </c>
      <c r="I203" s="6">
        <v>36.729999999999997</v>
      </c>
    </row>
    <row r="204" spans="3:9" ht="15.5" x14ac:dyDescent="0.35">
      <c r="C204" t="s">
        <v>235</v>
      </c>
      <c r="I204" s="6">
        <v>-0.2462</v>
      </c>
    </row>
    <row r="205" spans="3:9" ht="15.5" x14ac:dyDescent="0.35">
      <c r="C205" t="s">
        <v>236</v>
      </c>
      <c r="I205" s="6">
        <v>-0.2535</v>
      </c>
    </row>
    <row r="206" spans="3:9" ht="15.5" x14ac:dyDescent="0.35">
      <c r="C206" t="s">
        <v>237</v>
      </c>
      <c r="I206" s="6">
        <v>-0.38009999999999999</v>
      </c>
    </row>
    <row r="207" spans="3:9" ht="15.5" x14ac:dyDescent="0.35">
      <c r="C207" t="s">
        <v>238</v>
      </c>
      <c r="I207" s="6">
        <v>-0.4506</v>
      </c>
    </row>
    <row r="208" spans="3:9" ht="15.5" x14ac:dyDescent="0.35">
      <c r="C208" t="s">
        <v>239</v>
      </c>
      <c r="D208" s="6">
        <v>7990.33</v>
      </c>
    </row>
    <row r="209" spans="3:9" ht="15.5" x14ac:dyDescent="0.35">
      <c r="C209" t="s">
        <v>241</v>
      </c>
      <c r="D209" s="6">
        <v>103.91</v>
      </c>
    </row>
    <row r="210" spans="3:9" ht="15.5" x14ac:dyDescent="0.35">
      <c r="C210" t="s">
        <v>242</v>
      </c>
      <c r="D210" s="6">
        <v>7886.42</v>
      </c>
    </row>
    <row r="211" spans="3:9" ht="15.5" x14ac:dyDescent="0.35">
      <c r="C211" t="s">
        <v>243</v>
      </c>
      <c r="D211" s="6">
        <v>0.01</v>
      </c>
    </row>
    <row r="212" spans="3:9" ht="15.5" x14ac:dyDescent="0.35">
      <c r="C212" t="s">
        <v>244</v>
      </c>
      <c r="I212" s="6">
        <v>0.69</v>
      </c>
    </row>
    <row r="213" spans="3:9" ht="15.5" x14ac:dyDescent="0.35">
      <c r="C213" t="s">
        <v>42</v>
      </c>
      <c r="I213" s="5">
        <v>186000000000</v>
      </c>
    </row>
    <row r="214" spans="3:9" ht="15.5" x14ac:dyDescent="0.35">
      <c r="C214" t="s">
        <v>246</v>
      </c>
      <c r="I214" s="5">
        <v>186000000000</v>
      </c>
    </row>
    <row r="215" spans="3:9" ht="15.5" x14ac:dyDescent="0.35">
      <c r="C215" t="s">
        <v>247</v>
      </c>
      <c r="I215" s="5">
        <v>853420000</v>
      </c>
    </row>
    <row r="216" spans="3:9" ht="15.5" x14ac:dyDescent="0.35">
      <c r="C216" t="s">
        <v>248</v>
      </c>
      <c r="I216" s="6">
        <v>0.30269999999999997</v>
      </c>
    </row>
    <row r="217" spans="3:9" ht="15.5" x14ac:dyDescent="0.35">
      <c r="C217" t="s">
        <v>249</v>
      </c>
      <c r="D217" s="6">
        <v>0.1628</v>
      </c>
    </row>
    <row r="218" spans="3:9" ht="15.5" x14ac:dyDescent="0.35">
      <c r="C218" t="s">
        <v>250</v>
      </c>
      <c r="D218" s="6">
        <v>-2.5980000000000003</v>
      </c>
    </row>
    <row r="219" spans="3:9" ht="15.5" x14ac:dyDescent="0.35">
      <c r="C219" t="s">
        <v>251</v>
      </c>
      <c r="D219" s="6">
        <v>-2.4460999999999999</v>
      </c>
    </row>
    <row r="220" spans="3:9" ht="15.5" x14ac:dyDescent="0.35">
      <c r="C220" t="s">
        <v>252</v>
      </c>
      <c r="D220" s="6">
        <v>0.2293</v>
      </c>
    </row>
    <row r="221" spans="3:9" ht="15.5" x14ac:dyDescent="0.35">
      <c r="C221" t="s">
        <v>253</v>
      </c>
      <c r="D221" s="6">
        <v>8.8399999999999992E-2</v>
      </c>
    </row>
    <row r="222" spans="3:9" ht="15.5" x14ac:dyDescent="0.35">
      <c r="C222" t="s">
        <v>254</v>
      </c>
      <c r="D222" s="6">
        <v>-0.29389999999999999</v>
      </c>
    </row>
    <row r="223" spans="3:9" ht="15.5" x14ac:dyDescent="0.35">
      <c r="C223" t="s">
        <v>261</v>
      </c>
      <c r="I223" s="5">
        <v>4</v>
      </c>
    </row>
    <row r="224" spans="3:9" ht="15.5" x14ac:dyDescent="0.35">
      <c r="C224" t="s">
        <v>262</v>
      </c>
      <c r="I224" s="6">
        <v>0.83</v>
      </c>
    </row>
    <row r="225" spans="3:9" ht="15.5" x14ac:dyDescent="0.35">
      <c r="C225" t="s">
        <v>263</v>
      </c>
      <c r="I225" s="6">
        <v>0.2</v>
      </c>
    </row>
    <row r="226" spans="3:9" ht="15.5" x14ac:dyDescent="0.35">
      <c r="C226" t="s">
        <v>265</v>
      </c>
      <c r="I226" s="6">
        <v>0.17</v>
      </c>
    </row>
    <row r="227" spans="3:9" ht="15.5" x14ac:dyDescent="0.35">
      <c r="C227" t="s">
        <v>266</v>
      </c>
      <c r="I227" s="6">
        <v>0.17</v>
      </c>
    </row>
    <row r="228" spans="3:9" ht="15.5" x14ac:dyDescent="0.35">
      <c r="C228" t="s">
        <v>267</v>
      </c>
      <c r="I228" s="6">
        <v>0.12</v>
      </c>
    </row>
    <row r="229" spans="3:9" ht="15.5" x14ac:dyDescent="0.35">
      <c r="C229" t="s">
        <v>268</v>
      </c>
      <c r="I229" s="6">
        <v>0.67</v>
      </c>
    </row>
    <row r="230" spans="3:9" ht="15.5" x14ac:dyDescent="0.35">
      <c r="C230" t="s">
        <v>269</v>
      </c>
      <c r="I230" s="5">
        <v>23000000000</v>
      </c>
    </row>
    <row r="231" spans="3:9" ht="15.5" x14ac:dyDescent="0.35">
      <c r="C231" t="s">
        <v>270</v>
      </c>
      <c r="I231" s="5">
        <v>2000000000</v>
      </c>
    </row>
    <row r="232" spans="3:9" ht="15.5" x14ac:dyDescent="0.35">
      <c r="C232" t="s">
        <v>271</v>
      </c>
      <c r="I232" s="5">
        <v>-3000000000</v>
      </c>
    </row>
    <row r="233" spans="3:9" ht="15.5" x14ac:dyDescent="0.35">
      <c r="C233" t="s">
        <v>272</v>
      </c>
      <c r="I233" s="5">
        <v>-8000000000</v>
      </c>
    </row>
    <row r="234" spans="3:9" ht="15.5" x14ac:dyDescent="0.35">
      <c r="C234" t="s">
        <v>273</v>
      </c>
      <c r="D234" s="5">
        <v>0</v>
      </c>
    </row>
    <row r="235" spans="3:9" ht="15.5" x14ac:dyDescent="0.35">
      <c r="C235" t="s">
        <v>274</v>
      </c>
      <c r="D235" s="5">
        <v>33000000000</v>
      </c>
    </row>
    <row r="236" spans="3:9" ht="15.5" x14ac:dyDescent="0.35">
      <c r="C236" t="s">
        <v>275</v>
      </c>
      <c r="D236" s="5">
        <v>1000000000</v>
      </c>
    </row>
    <row r="237" spans="3:9" ht="15.5" x14ac:dyDescent="0.35">
      <c r="C237" t="s">
        <v>183</v>
      </c>
      <c r="D237" s="5">
        <v>26000000000</v>
      </c>
    </row>
    <row r="238" spans="3:9" ht="15.5" x14ac:dyDescent="0.35">
      <c r="C238" t="s">
        <v>182</v>
      </c>
      <c r="I238" s="5">
        <v>32000000000</v>
      </c>
    </row>
    <row r="239" spans="3:9" ht="15.5" x14ac:dyDescent="0.35">
      <c r="C239" t="s">
        <v>21</v>
      </c>
      <c r="D239" s="5">
        <v>0</v>
      </c>
    </row>
    <row r="240" spans="3:9" ht="15.5" x14ac:dyDescent="0.35">
      <c r="C240" t="s">
        <v>276</v>
      </c>
      <c r="I240" s="5">
        <v>32000000000</v>
      </c>
    </row>
    <row r="241" spans="3:9" ht="15.5" x14ac:dyDescent="0.35">
      <c r="C241" t="s">
        <v>277</v>
      </c>
      <c r="I241" s="5">
        <v>-1000000000</v>
      </c>
    </row>
    <row r="242" spans="3:9" ht="15.5" x14ac:dyDescent="0.35">
      <c r="C242" t="s">
        <v>279</v>
      </c>
      <c r="I242" s="5">
        <v>1000000000</v>
      </c>
    </row>
    <row r="243" spans="3:9" ht="15.5" x14ac:dyDescent="0.35">
      <c r="C243" t="s">
        <v>281</v>
      </c>
      <c r="I243" s="5">
        <v>-1000000000</v>
      </c>
    </row>
  </sheetData>
  <pageMargins left="0.7" right="0.7" top="0.75" bottom="0.75" header="0.3" footer="0.3"/>
  <ignoredErrors>
    <ignoredError sqref="A1:P24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401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402</v>
      </c>
      <c r="D2" s="2" vm="11">
        <f ca="1">IFERROR(_xlfn.STOCKHISTORY("XIDX:" &amp; $C$1, D3, , 0, 0, 1), "Libur")</f>
        <v>50</v>
      </c>
      <c r="E2" s="2" vm="11">
        <f ca="1">IFERROR(_xlfn.STOCKHISTORY("XIDX:" &amp; $C$1, E3, , 0, 0, 1), "Libur")</f>
        <v>50</v>
      </c>
      <c r="H2" s="2" vm="11">
        <f ca="1">IFERROR(INDEX(D2:G2,COUNT(D2:G2)),"")</f>
        <v>50</v>
      </c>
      <c r="I2" s="2" vm="11">
        <f t="shared" ref="I2:O2" ca="1" si="0">IFERROR(_xlfn.STOCKHISTORY("XIDX:" &amp; $C$1, I1, , 0, 0, 1), "Libur")</f>
        <v>50</v>
      </c>
      <c r="J2" s="2" vm="42">
        <f t="shared" ca="1" si="0"/>
        <v>8</v>
      </c>
      <c r="K2" s="2" vm="43">
        <f t="shared" ca="1" si="0"/>
        <v>9</v>
      </c>
      <c r="L2" s="2" vm="11">
        <f t="shared" ca="1" si="0"/>
        <v>50</v>
      </c>
      <c r="M2" s="2" vm="11">
        <f t="shared" ca="1" si="0"/>
        <v>50</v>
      </c>
      <c r="N2" s="2" vm="23">
        <f t="shared" ca="1" si="0"/>
        <v>52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13786563820</v>
      </c>
      <c r="E4" s="2">
        <f>IFERROR(INDEX(E51:E500,MATCH($C$4,$C$51:$C$500,0)),"")</f>
        <v>6764661439</v>
      </c>
      <c r="H4" s="2">
        <f>IFERROR(SUM(D4:G4)*(4/MAX(1,COUNT(D4:G4))),"")</f>
        <v>41102450518</v>
      </c>
      <c r="I4" s="2">
        <f t="shared" ref="I4:O4" si="1">IFERROR(INDEX(I51:I500,MATCH($C$4,$C$51:$C$500,0)),"")</f>
        <v>43126914167</v>
      </c>
      <c r="J4" s="2">
        <f t="shared" si="1"/>
        <v>37026946162</v>
      </c>
      <c r="K4" s="2">
        <f t="shared" si="1"/>
        <v>23589866267</v>
      </c>
      <c r="L4" s="2">
        <f t="shared" si="1"/>
        <v>30007170203</v>
      </c>
      <c r="M4" s="2">
        <f t="shared" si="1"/>
        <v>80469806499</v>
      </c>
      <c r="N4" s="2">
        <f t="shared" si="1"/>
        <v>92792423483</v>
      </c>
      <c r="O4" s="2">
        <f t="shared" si="1"/>
        <v>112482957188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3998642469</v>
      </c>
      <c r="E5" s="2">
        <f>IFERROR(INDEX(E51:E500,MATCH($C$5,$C$51:$C$500,0)),"")</f>
        <v>2043471931</v>
      </c>
      <c r="H5" s="2">
        <f>IFERROR(SUM(D5:G5)*(4/MAX(1,COUNT(D5:G5))),"")</f>
        <v>12084228800</v>
      </c>
      <c r="I5" s="2">
        <f t="shared" ref="I5:O5" si="2">IFERROR(INDEX(I51:I500,MATCH($C$5,$C$51:$C$500,0)),"")</f>
        <v>3477823580</v>
      </c>
      <c r="J5" s="2">
        <f t="shared" si="2"/>
        <v>1247430885</v>
      </c>
      <c r="K5" s="2">
        <f t="shared" si="2"/>
        <v>1305558094</v>
      </c>
      <c r="L5" s="2">
        <f t="shared" si="2"/>
        <v>1266729512</v>
      </c>
      <c r="M5" s="2">
        <f t="shared" si="2"/>
        <v>5168638411</v>
      </c>
      <c r="N5" s="2">
        <f t="shared" si="2"/>
        <v>11196515686</v>
      </c>
      <c r="O5" s="2">
        <f t="shared" si="2"/>
        <v>5305875083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363792737050</v>
      </c>
      <c r="E6" s="2">
        <f>IFERROR(INDEX(E51:E500,MATCH($C$6,$C$51:$C$500,0)),"")</f>
        <v>357748570319</v>
      </c>
      <c r="H6" s="2">
        <f>IFERROR(INDEX(D6:G6,COUNT(D6:G6)),"")</f>
        <v>357748570319</v>
      </c>
      <c r="I6" s="2">
        <f t="shared" ref="I6:O6" si="3">IFERROR(INDEX(I51:I500,MATCH($C$6,$C$51:$C$500,0)),"")</f>
        <v>355704404280</v>
      </c>
      <c r="J6" s="2">
        <f t="shared" si="3"/>
        <v>352169093478</v>
      </c>
      <c r="K6" s="2">
        <f t="shared" si="3"/>
        <v>350903583170</v>
      </c>
      <c r="L6" s="2">
        <f t="shared" si="3"/>
        <v>344545153968</v>
      </c>
      <c r="M6" s="2">
        <f t="shared" si="3"/>
        <v>343306885603</v>
      </c>
      <c r="N6" s="2">
        <f t="shared" si="3"/>
        <v>337840946995</v>
      </c>
      <c r="O6" s="2">
        <f t="shared" si="3"/>
        <v>35400599541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7.43</v>
      </c>
      <c r="E7" s="3">
        <f>IFERROR(INDEX(E51:E500,MATCH($C$7,$C$51:$C$500,0))/1000000000,"")</f>
        <v>7.43</v>
      </c>
      <c r="H7" s="3">
        <f>IFERROR(INDEX(D7:G7,COUNT(D7:G7)),"")</f>
        <v>7.43</v>
      </c>
      <c r="I7" s="3">
        <f t="shared" ref="I7:O7" si="4">IFERROR(INDEX(I51:I500,MATCH($C$7,$C$51:$C$500,0))/1000000000,"")</f>
        <v>7.43</v>
      </c>
      <c r="J7" s="3">
        <f t="shared" si="4"/>
        <v>7.43</v>
      </c>
      <c r="K7" s="3">
        <f t="shared" si="4"/>
        <v>7.43</v>
      </c>
      <c r="L7" s="3">
        <f t="shared" si="4"/>
        <v>7.18</v>
      </c>
      <c r="M7" s="3">
        <f t="shared" si="4"/>
        <v>7.18</v>
      </c>
      <c r="N7" s="3">
        <f t="shared" si="4"/>
        <v>7.18</v>
      </c>
      <c r="O7" s="3">
        <f t="shared" si="4"/>
        <v>5.03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5000000000</v>
      </c>
      <c r="H8" s="2">
        <f>IFERROR(INDEX(D8:G8,COUNT(D8:G8)),"")</f>
        <v>5000000000</v>
      </c>
      <c r="I8" s="2">
        <f t="shared" ref="I8:O8" si="5">IFERROR(INDEX(I51:I500,MATCH($C$8,$C$51:$C$500,0)),"")</f>
        <v>-7000000000</v>
      </c>
      <c r="J8" s="2">
        <f t="shared" si="5"/>
        <v>2000000000</v>
      </c>
      <c r="K8" s="2">
        <f t="shared" si="5"/>
        <v>-15000000000</v>
      </c>
      <c r="L8" s="2">
        <f t="shared" si="5"/>
        <v>15000000000</v>
      </c>
      <c r="M8" s="2">
        <f t="shared" si="5"/>
        <v>-51000000000</v>
      </c>
      <c r="N8" s="2">
        <f t="shared" si="5"/>
        <v>-19000000000</v>
      </c>
      <c r="O8" s="2">
        <f t="shared" si="5"/>
        <v>-62000000000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0.01</v>
      </c>
      <c r="E9" s="3">
        <f>IFERROR(INDEX(E51:E500,MATCH("Free cash flow per share (Quarter)",$C$51:$C$500,0)),"")</f>
        <v>0.73</v>
      </c>
      <c r="H9" s="3">
        <f>IFERROR(INDEX(D9:G9,COUNT(D9:G9)),"")</f>
        <v>0.73</v>
      </c>
      <c r="I9" s="3">
        <f t="shared" ref="I9:O9" si="6">IFERROR(INDEX(I51:I500,MATCH($C$9,$C$51:$C$500,0)),"")</f>
        <v>-0.95</v>
      </c>
      <c r="J9" s="3">
        <f t="shared" si="6"/>
        <v>0.31</v>
      </c>
      <c r="K9" s="3">
        <f t="shared" si="6"/>
        <v>-2.06</v>
      </c>
      <c r="L9" s="3">
        <f t="shared" si="6"/>
        <v>2.0299999999999998</v>
      </c>
      <c r="M9" s="3">
        <f t="shared" si="6"/>
        <v>-7.09</v>
      </c>
      <c r="N9" s="3">
        <f t="shared" si="6"/>
        <v>-2.71</v>
      </c>
      <c r="O9" s="3">
        <f t="shared" si="6"/>
        <v>-12.38</v>
      </c>
    </row>
    <row r="10" spans="1:15" ht="15.5" x14ac:dyDescent="0.35">
      <c r="C10" t="s">
        <v>18</v>
      </c>
      <c r="D10" s="3">
        <f ca="1">IFERROR(IF(D9=0,"",D2/D9),"")</f>
        <v>5000</v>
      </c>
      <c r="E10" s="3">
        <f ca="1">IFERROR(IF(E9=0,"",E2/E9),"")</f>
        <v>68.493150684931507</v>
      </c>
      <c r="I10" s="3">
        <f t="shared" ref="I10:O10" ca="1" si="7">IFERROR(IF(I9=0,"",I2/I9),"")</f>
        <v>-52.631578947368425</v>
      </c>
      <c r="J10" s="3">
        <f t="shared" ca="1" si="7"/>
        <v>25.806451612903228</v>
      </c>
      <c r="K10" s="3">
        <f t="shared" ca="1" si="7"/>
        <v>-4.3689320388349513</v>
      </c>
      <c r="L10" s="3">
        <f t="shared" ca="1" si="7"/>
        <v>24.630541871921185</v>
      </c>
      <c r="M10" s="3">
        <f t="shared" ca="1" si="7"/>
        <v>-7.0521861777150923</v>
      </c>
      <c r="N10" s="3">
        <f t="shared" ca="1" si="7"/>
        <v>-19.188191881918819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2841754109</v>
      </c>
      <c r="E11" s="2">
        <f>IFERROR(INDEX(E51:E500,MATCH($C$11,$C$51:$C$500,0)),"")</f>
        <v>2793818076</v>
      </c>
      <c r="H11" s="2">
        <f>IFERROR(INDEX(D11:G11,COUNT(D11:G11)),"")</f>
        <v>2793818076</v>
      </c>
      <c r="I11" s="2">
        <f t="shared" ref="I11:O11" si="8">IFERROR(INDEX(I51:I500,MATCH($C$11,$C$51:$C$500,0)),"")</f>
        <v>2996247658</v>
      </c>
      <c r="J11" s="2">
        <f t="shared" si="8"/>
        <v>3910525243</v>
      </c>
      <c r="K11" s="2">
        <f t="shared" si="8"/>
        <v>5691427129</v>
      </c>
      <c r="L11" s="2">
        <f t="shared" si="8"/>
        <v>6874385712</v>
      </c>
      <c r="M11" s="2">
        <f t="shared" si="8"/>
        <v>67592972739</v>
      </c>
      <c r="N11" s="2">
        <f t="shared" si="8"/>
        <v>22608031288</v>
      </c>
      <c r="O11" s="2">
        <f t="shared" si="8"/>
        <v>6221081225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41000000000</v>
      </c>
      <c r="E12" s="2">
        <f>IFERROR(INDEX(E51:E500,MATCH("Net Debt (Quarter)",$C$51:$C$500,0)),"")</f>
        <v>41000000000</v>
      </c>
      <c r="H12" s="2">
        <f>IFERROR(INDEX(D12:G12,COUNT(D12:G12)),"")</f>
        <v>41000000000</v>
      </c>
      <c r="I12" s="2">
        <f t="shared" ref="I12:O12" si="9">IFERROR(INDEX(I51:I500,MATCH($C$12,$C$51:$C$500,0)),"")</f>
        <v>46000000000</v>
      </c>
      <c r="J12" s="2">
        <f t="shared" si="9"/>
        <v>97000000000</v>
      </c>
      <c r="K12" s="2">
        <f t="shared" si="9"/>
        <v>93000000000</v>
      </c>
      <c r="L12" s="2">
        <f t="shared" si="9"/>
        <v>83000000000</v>
      </c>
      <c r="M12" s="2">
        <f t="shared" si="9"/>
        <v>38000000000</v>
      </c>
      <c r="N12" s="2">
        <f t="shared" si="9"/>
        <v>52000000000</v>
      </c>
      <c r="O12" s="2">
        <f t="shared" si="9"/>
        <v>48000000000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44000000000</v>
      </c>
      <c r="E13" s="2">
        <f>IFERROR(INDEX(E51:E500,MATCH("Total Debt (Quarter)",$C$51:$C$500,0)),"")</f>
        <v>44000000000</v>
      </c>
      <c r="H13" s="2">
        <f>IFERROR(INDEX(D13:G13,COUNT(D13:G13)),"")</f>
        <v>44000000000</v>
      </c>
      <c r="I13" s="2">
        <f t="shared" ref="I13:O13" si="10">IFERROR(INDEX(I51:I500,MATCH($C$13,$C$51:$C$500,0)),"")</f>
        <v>49000000000</v>
      </c>
      <c r="J13" s="2">
        <f t="shared" si="10"/>
        <v>101000000000</v>
      </c>
      <c r="K13" s="2">
        <f t="shared" si="10"/>
        <v>98000000000</v>
      </c>
      <c r="L13" s="2">
        <f t="shared" si="10"/>
        <v>89000000000</v>
      </c>
      <c r="M13" s="2">
        <f t="shared" si="10"/>
        <v>106000000000</v>
      </c>
      <c r="N13" s="2">
        <f t="shared" si="10"/>
        <v>75000000000</v>
      </c>
      <c r="O13" s="2">
        <f t="shared" si="10"/>
        <v>54000000000</v>
      </c>
    </row>
    <row r="14" spans="1:15" ht="15.5" x14ac:dyDescent="0.35">
      <c r="C14" t="s">
        <v>27</v>
      </c>
      <c r="D14" s="2">
        <f>IFERROR(INDEX(D51:D500,MATCH($C$14,$C$51:$C$500,0)),"")</f>
        <v>-1453004</v>
      </c>
      <c r="E14" s="2">
        <f>IFERROR(INDEX(E51:E500,MATCH($C$14,$C$51:$C$500,0)),"")</f>
        <v>-3633923</v>
      </c>
      <c r="H14" s="2">
        <f>IFERROR(SUM(D14:G14)*(4/MAX(1,COUNT(D14:G14))),"")</f>
        <v>-10173854</v>
      </c>
      <c r="I14" s="2">
        <f t="shared" ref="I14:O14" si="11">IFERROR(INDEX(I51:I500,MATCH($C$14,$C$51:$C$500,0)),"")</f>
        <v>-4810819051</v>
      </c>
      <c r="J14" s="2">
        <f t="shared" si="11"/>
        <v>-7667809275</v>
      </c>
      <c r="K14" s="2">
        <f t="shared" si="11"/>
        <v>-6939240121</v>
      </c>
      <c r="L14" s="2">
        <f t="shared" si="11"/>
        <v>-7095831028</v>
      </c>
      <c r="M14" s="2">
        <f t="shared" si="11"/>
        <v>-11483204023</v>
      </c>
      <c r="N14" s="2">
        <f t="shared" si="11"/>
        <v>-11269363508</v>
      </c>
      <c r="O14" s="2">
        <f t="shared" si="11"/>
        <v>-1133501909</v>
      </c>
    </row>
    <row r="15" spans="1:15" ht="15.5" x14ac:dyDescent="0.35">
      <c r="C15" t="s">
        <v>28</v>
      </c>
      <c r="D15" s="2">
        <f>IFERROR(INDEX(D51:D500,MATCH($C$15,$C$51:$C$500,0)),"")</f>
        <v>-344664095</v>
      </c>
      <c r="E15" s="2">
        <f>IFERROR(INDEX(E51:E500,MATCH($C$15,$C$51:$C$500,0)),"")</f>
        <v>-169116536</v>
      </c>
      <c r="H15" s="2">
        <f>IFERROR(SUM(D15:G15)*(4/MAX(1,COUNT(D15:G15))),"")</f>
        <v>-1027561262</v>
      </c>
      <c r="I15" s="2">
        <f t="shared" ref="I15:O15" si="12">IFERROR(INDEX(I51:I500,MATCH($C$15,$C$51:$C$500,0)),"")</f>
        <v>-1043525354</v>
      </c>
      <c r="J15" s="2">
        <f t="shared" si="12"/>
        <v>-925673654</v>
      </c>
      <c r="K15" s="2">
        <f t="shared" si="12"/>
        <v>-589746657</v>
      </c>
      <c r="L15" s="2">
        <f t="shared" si="12"/>
        <v>-750179255</v>
      </c>
      <c r="M15" s="2">
        <f t="shared" si="12"/>
        <v>-1916793459</v>
      </c>
      <c r="N15" s="2">
        <f t="shared" si="12"/>
        <v>-2353473891</v>
      </c>
      <c r="O15" s="2">
        <f t="shared" si="12"/>
        <v>-2812073928</v>
      </c>
    </row>
    <row r="16" spans="1:15" ht="15.5" x14ac:dyDescent="0.35">
      <c r="C16" t="s">
        <v>29</v>
      </c>
      <c r="D16" s="2">
        <f>IFERROR(INDEX(D51:D500,MATCH($C$16,$C$51:$C$500,0)),"")</f>
        <v>4344664787</v>
      </c>
      <c r="E16" s="2">
        <f>IFERROR(INDEX(E51:E500,MATCH($C$16,$C$51:$C$500,0)),"")</f>
        <v>2213282575</v>
      </c>
      <c r="H16" s="2">
        <f>IFERROR(SUM(D16:G16)*(4/MAX(1,COUNT(D16:G16))),"")</f>
        <v>13115894724</v>
      </c>
      <c r="I16" s="2">
        <f t="shared" ref="I16:O16" si="13">IFERROR(INDEX(I51:I500,MATCH($C$16,$C$51:$C$500,0)),"")</f>
        <v>4553701980</v>
      </c>
      <c r="J16" s="2">
        <f t="shared" si="13"/>
        <v>2033862076</v>
      </c>
      <c r="K16" s="2">
        <f t="shared" si="13"/>
        <v>1841677983</v>
      </c>
      <c r="L16" s="2">
        <f t="shared" si="13"/>
        <v>1640384221</v>
      </c>
      <c r="M16" s="2">
        <f t="shared" si="13"/>
        <v>7004158489</v>
      </c>
      <c r="N16" s="2">
        <f t="shared" si="13"/>
        <v>12795193152</v>
      </c>
      <c r="O16" s="2">
        <f t="shared" si="13"/>
        <v>10049762653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371500000000</v>
      </c>
      <c r="E20" s="2">
        <f ca="1">IFERROR(E21*E2,"")</f>
        <v>371500000000</v>
      </c>
      <c r="H20" s="2">
        <f t="shared" ref="H20:O20" ca="1" si="14">IFERROR(H21*H2,"")</f>
        <v>371500000000</v>
      </c>
      <c r="I20" s="2">
        <f t="shared" ca="1" si="14"/>
        <v>371500000000</v>
      </c>
      <c r="J20" s="2">
        <f t="shared" ca="1" si="14"/>
        <v>59440000000</v>
      </c>
      <c r="K20" s="2">
        <f t="shared" ca="1" si="14"/>
        <v>66870000000</v>
      </c>
      <c r="L20" s="2">
        <f t="shared" ca="1" si="14"/>
        <v>359000000000</v>
      </c>
      <c r="M20" s="2">
        <f t="shared" ca="1" si="14"/>
        <v>359000000000</v>
      </c>
      <c r="N20" s="2">
        <f t="shared" ca="1" si="14"/>
        <v>373360000000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7430000000</v>
      </c>
      <c r="E21" s="2">
        <f>IFERROR(INDEX(E51:E500,MATCH($C$7,$C$51:$C$500,0)),"")</f>
        <v>7430000000</v>
      </c>
      <c r="H21" s="2">
        <f>IFERROR(INDEX(D21:G21,COUNT(D21:G21)),"")</f>
        <v>7430000000</v>
      </c>
      <c r="I21" s="2">
        <f t="shared" ref="I21:O21" si="15">IFERROR(INDEX(I51:I500,MATCH($C$7,$C$51:$C$500,0)),"")</f>
        <v>7430000000</v>
      </c>
      <c r="J21" s="2">
        <f t="shared" si="15"/>
        <v>7430000000</v>
      </c>
      <c r="K21" s="2">
        <f t="shared" si="15"/>
        <v>7430000000</v>
      </c>
      <c r="L21" s="2">
        <f t="shared" si="15"/>
        <v>7180000000</v>
      </c>
      <c r="M21" s="2">
        <f t="shared" si="15"/>
        <v>7180000000</v>
      </c>
      <c r="N21" s="2">
        <f t="shared" si="15"/>
        <v>7180000000</v>
      </c>
      <c r="O21" s="2">
        <f t="shared" si="15"/>
        <v>5030000000</v>
      </c>
    </row>
    <row r="23" spans="1:15" ht="15.5" x14ac:dyDescent="0.35">
      <c r="B23" t="s">
        <v>43</v>
      </c>
      <c r="C23" t="s">
        <v>44</v>
      </c>
      <c r="D23" s="3">
        <f>IFERROR(D5/D6*100,"")</f>
        <v>1.0991540131958224</v>
      </c>
      <c r="E23" s="3">
        <f>IFERROR(E5/E6*100,"")</f>
        <v>0.57120338151955752</v>
      </c>
      <c r="H23" s="3">
        <f t="shared" ref="H23:O23" si="16">IFERROR(H5/H6*100,"")</f>
        <v>3.3778552320208135</v>
      </c>
      <c r="I23" s="3">
        <f t="shared" si="16"/>
        <v>0.977728568483611</v>
      </c>
      <c r="J23" s="3">
        <f t="shared" si="16"/>
        <v>0.35421361729402495</v>
      </c>
      <c r="K23" s="3">
        <f t="shared" si="16"/>
        <v>0.37205607369574928</v>
      </c>
      <c r="L23" s="3">
        <f t="shared" si="16"/>
        <v>0.3676526856963569</v>
      </c>
      <c r="M23" s="3">
        <f t="shared" si="16"/>
        <v>1.5055446388503293</v>
      </c>
      <c r="N23" s="3">
        <f t="shared" si="16"/>
        <v>3.3141381426940253</v>
      </c>
      <c r="O23" s="3">
        <f t="shared" si="16"/>
        <v>14.988093850938547</v>
      </c>
    </row>
    <row r="24" spans="1:15" ht="15.5" x14ac:dyDescent="0.35">
      <c r="C24" t="s">
        <v>45</v>
      </c>
      <c r="D24" s="4">
        <f>IFERROR(_xlfn.RRI(5,I23,D23),"")</f>
        <v>2.3689029083565849E-2</v>
      </c>
      <c r="E24" s="4">
        <f>IFERROR(_xlfn.RRI(5,J23,E23),"")</f>
        <v>0.10028477453792273</v>
      </c>
      <c r="H24" s="4">
        <f t="shared" ref="H24:O24" si="17">IFERROR(_xlfn.RRI(5,M23,H23),"")</f>
        <v>0.17541026513000291</v>
      </c>
      <c r="I24" s="4">
        <f t="shared" si="17"/>
        <v>-0.21662530321833706</v>
      </c>
      <c r="J24" s="4">
        <f t="shared" si="17"/>
        <v>-0.52717136516965324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0.54</v>
      </c>
      <c r="E25" s="3">
        <f>IFERROR(INDEX(E51:E500,MATCH($A$25,$C$51:$C$500,0)),"")</f>
        <v>0.27</v>
      </c>
      <c r="H25" s="3">
        <f>IFERROR(INDEX(D25:G25,COUNT(D25:G25)),"")</f>
        <v>0.27</v>
      </c>
      <c r="I25" s="3">
        <f t="shared" ref="I25:O25" si="18">IFERROR(INDEX(I51:I500,MATCH($C$25,$C$51:$C$500,0)),"")</f>
        <v>0.47</v>
      </c>
      <c r="J25" s="3">
        <f t="shared" si="18"/>
        <v>0.15</v>
      </c>
      <c r="K25" s="3">
        <f t="shared" si="18"/>
        <v>0.17</v>
      </c>
      <c r="L25" s="3">
        <f t="shared" si="18"/>
        <v>0.12</v>
      </c>
      <c r="M25" s="3">
        <f t="shared" si="18"/>
        <v>0.71</v>
      </c>
      <c r="N25" s="3">
        <f t="shared" si="18"/>
        <v>1.56</v>
      </c>
      <c r="O25" s="3">
        <f t="shared" si="18"/>
        <v>1.06</v>
      </c>
    </row>
    <row r="26" spans="1:15" ht="15.5" x14ac:dyDescent="0.35">
      <c r="C26" t="s">
        <v>48</v>
      </c>
      <c r="D26" s="4">
        <f>IFERROR(_xlfn.RRI(5,I25,D25),"")</f>
        <v>2.8156393247250389E-2</v>
      </c>
      <c r="E26" s="4">
        <f>IFERROR(_xlfn.RRI(5,J25,E25),"")</f>
        <v>0.12474611314209483</v>
      </c>
      <c r="H26" s="4">
        <f t="shared" ref="H26:O26" si="19">IFERROR(_xlfn.RRI(5,M25,H25),"")</f>
        <v>-0.17582187573321162</v>
      </c>
      <c r="I26" s="4">
        <f t="shared" si="19"/>
        <v>-0.21332626233036744</v>
      </c>
      <c r="J26" s="4">
        <f t="shared" si="19"/>
        <v>-0.32367244981781729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1.8555267590847915</v>
      </c>
      <c r="E27" s="3">
        <f>IFERROR(E4/E21,"")</f>
        <v>0.91045241440107672</v>
      </c>
      <c r="H27" s="3">
        <f t="shared" ref="H27:O27" si="20">IFERROR(H4/H21,"")</f>
        <v>5.5319583469717362</v>
      </c>
      <c r="I27" s="3">
        <f t="shared" si="20"/>
        <v>5.8044299013458946</v>
      </c>
      <c r="J27" s="3">
        <f t="shared" si="20"/>
        <v>4.9834382452220725</v>
      </c>
      <c r="K27" s="3">
        <f t="shared" si="20"/>
        <v>3.1749483535666219</v>
      </c>
      <c r="L27" s="3">
        <f t="shared" si="20"/>
        <v>4.1792716160167132</v>
      </c>
      <c r="M27" s="3">
        <f t="shared" si="20"/>
        <v>11.207493941364902</v>
      </c>
      <c r="N27" s="3">
        <f t="shared" si="20"/>
        <v>12.923735861142061</v>
      </c>
      <c r="O27" s="3">
        <f t="shared" si="20"/>
        <v>22.362416935984097</v>
      </c>
    </row>
    <row r="28" spans="1:15" ht="15.5" x14ac:dyDescent="0.35">
      <c r="C28" t="s">
        <v>50</v>
      </c>
      <c r="D28" s="4">
        <f>IFERROR(_xlfn.RRI(5,I27,D27),"")</f>
        <v>-0.20394783060275889</v>
      </c>
      <c r="E28" s="4">
        <f>IFERROR(_xlfn.RRI(5,J27,E27),"")</f>
        <v>-0.28822024021513659</v>
      </c>
      <c r="H28" s="4">
        <f t="shared" ref="H28:O28" si="21">IFERROR(_xlfn.RRI(5,M27,H27),"")</f>
        <v>-0.13169144938718358</v>
      </c>
      <c r="I28" s="4">
        <f t="shared" si="21"/>
        <v>-0.14793191345093692</v>
      </c>
      <c r="J28" s="4">
        <f t="shared" si="21"/>
        <v>-0.25936868949283365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-0.42553191489361697</v>
      </c>
      <c r="I29" s="4">
        <f t="shared" si="22"/>
        <v>2.1333333333333333</v>
      </c>
      <c r="J29" s="4">
        <f t="shared" si="22"/>
        <v>-0.11764705882352951</v>
      </c>
      <c r="K29" s="4">
        <f t="shared" si="22"/>
        <v>0.4166666666666668</v>
      </c>
      <c r="L29" s="4">
        <f t="shared" si="22"/>
        <v>-0.83098591549295775</v>
      </c>
      <c r="M29" s="4">
        <f t="shared" si="22"/>
        <v>-0.54487179487179493</v>
      </c>
      <c r="N29" s="4">
        <f t="shared" si="22"/>
        <v>0.47169811320754712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-4.6942001024248649E-2</v>
      </c>
      <c r="I30" s="4">
        <f t="shared" si="23"/>
        <v>0.16474402124094889</v>
      </c>
      <c r="J30" s="4">
        <f t="shared" si="23"/>
        <v>0.56961238113491153</v>
      </c>
      <c r="K30" s="4">
        <f t="shared" si="23"/>
        <v>-0.24031059828729615</v>
      </c>
      <c r="L30" s="4">
        <f t="shared" si="23"/>
        <v>-0.62710025649964873</v>
      </c>
      <c r="M30" s="4">
        <f t="shared" si="23"/>
        <v>-0.13279766301456244</v>
      </c>
      <c r="N30" s="4">
        <f t="shared" si="23"/>
        <v>-0.42207785955613525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48.85</v>
      </c>
      <c r="E32" s="3">
        <f>IFERROR(INDEX(E51:E500,MATCH($A$32,$C$51:$C$500,0)),"")</f>
        <v>48.04</v>
      </c>
      <c r="H32" s="3">
        <f>IFERROR(INDEX(D32:G32,COUNT(D32:G32)),"")</f>
        <v>48.04</v>
      </c>
      <c r="I32" s="3">
        <f t="shared" ref="I32:O32" si="24">IFERROR(INDEX(I51:I500,MATCH($C$32,$C$51:$C$500,0)),"")</f>
        <v>47.76</v>
      </c>
      <c r="J32" s="3">
        <f t="shared" si="24"/>
        <v>47.29</v>
      </c>
      <c r="K32" s="3">
        <f t="shared" si="24"/>
        <v>47.13</v>
      </c>
      <c r="L32" s="3">
        <f t="shared" si="24"/>
        <v>47.91</v>
      </c>
      <c r="M32" s="3">
        <f t="shared" si="24"/>
        <v>47.73</v>
      </c>
      <c r="N32" s="3">
        <f t="shared" si="24"/>
        <v>47.01</v>
      </c>
      <c r="O32" s="3">
        <f t="shared" si="24"/>
        <v>6.95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1.02</v>
      </c>
      <c r="E33" s="3">
        <f>IFERROR(INDEX(E51:E500,MATCH($A$33,$C$51:$C$500,0)),"")</f>
        <v>1.04</v>
      </c>
      <c r="H33" s="3">
        <f>IFERROR(INDEX(D33:G33,COUNT(D33:G33)),"")</f>
        <v>1.04</v>
      </c>
      <c r="I33" s="3">
        <f t="shared" ref="I33:O33" si="25">IFERROR(INDEX(I51:I500,MATCH($C$33,$C$51:$C$500,0)),"")</f>
        <v>1.05</v>
      </c>
      <c r="J33" s="3">
        <f t="shared" si="25"/>
        <v>0.17</v>
      </c>
      <c r="K33" s="3">
        <f t="shared" si="25"/>
        <v>0.19</v>
      </c>
      <c r="L33" s="3">
        <f t="shared" si="25"/>
        <v>1.04</v>
      </c>
      <c r="M33" s="3">
        <f t="shared" si="25"/>
        <v>1.05</v>
      </c>
      <c r="N33" s="3">
        <f t="shared" si="25"/>
        <v>1.1100000000000001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92.59</v>
      </c>
      <c r="E34" s="3">
        <f>IFERROR(INDEX(E51:E500,MATCH($A$34,$C$51:$C$500,0)),"")</f>
        <v>185.19</v>
      </c>
      <c r="H34" s="3">
        <f>IFERROR(INDEX(D34:G34,COUNT(D34:G34)),"")</f>
        <v>185.19</v>
      </c>
      <c r="I34" s="3">
        <f t="shared" ref="I34:O34" si="26">IFERROR(INDEX(I51:I500,MATCH($C$34,$C$51:$C$500,0)),"")</f>
        <v>106.38</v>
      </c>
      <c r="J34" s="3">
        <f t="shared" si="26"/>
        <v>53.33</v>
      </c>
      <c r="K34" s="3">
        <f t="shared" si="26"/>
        <v>52.94</v>
      </c>
      <c r="L34" s="3">
        <f t="shared" si="26"/>
        <v>416.67</v>
      </c>
      <c r="M34" s="3">
        <f t="shared" si="26"/>
        <v>70.42</v>
      </c>
      <c r="N34" s="3">
        <f t="shared" si="26"/>
        <v>33.33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26.95</v>
      </c>
      <c r="E35" s="3">
        <f>IFERROR(INDEX(E51:E500,MATCH($A$35,$C$51:$C$500,0)),"")</f>
        <v>54.93</v>
      </c>
      <c r="H35" s="3">
        <f>IFERROR(INDEX(D35:G35,COUNT(D35:G35)),"")</f>
        <v>54.93</v>
      </c>
      <c r="I35" s="3">
        <f t="shared" ref="I35:O35" si="27">IFERROR(INDEX(I51:I500,MATCH($C$35,$C$51:$C$500,0)),"")</f>
        <v>8.6199999999999992</v>
      </c>
      <c r="J35" s="3">
        <f t="shared" si="27"/>
        <v>1.61</v>
      </c>
      <c r="K35" s="3">
        <f t="shared" si="27"/>
        <v>2.84</v>
      </c>
      <c r="L35" s="3">
        <f t="shared" si="27"/>
        <v>11.96</v>
      </c>
      <c r="M35" s="3">
        <f t="shared" si="27"/>
        <v>4.46</v>
      </c>
      <c r="N35" s="3">
        <f t="shared" si="27"/>
        <v>4.0199999999999996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0.16600000000000001</v>
      </c>
      <c r="I36" s="4">
        <f t="shared" si="28"/>
        <v>0.57279999999999998</v>
      </c>
      <c r="J36" s="4">
        <f t="shared" si="28"/>
        <v>0.94069999999999998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0.27</v>
      </c>
      <c r="I37" s="3">
        <f t="shared" si="29"/>
        <v>0.27</v>
      </c>
      <c r="J37" s="3">
        <f t="shared" si="29"/>
        <v>0.14000000000000001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13786563820</v>
      </c>
      <c r="E51" s="5">
        <v>6764661439</v>
      </c>
      <c r="F51" s="5">
        <v>34076327248</v>
      </c>
      <c r="G51" s="5">
        <v>3655849144</v>
      </c>
      <c r="I51" s="5">
        <v>43126914167</v>
      </c>
      <c r="J51" s="5">
        <v>37026946162</v>
      </c>
      <c r="K51" s="5">
        <v>23589866267</v>
      </c>
      <c r="L51" s="5">
        <v>30007170203</v>
      </c>
      <c r="M51" s="5">
        <v>80469806499</v>
      </c>
      <c r="N51" s="5">
        <v>92792423483</v>
      </c>
      <c r="O51" s="5">
        <v>112482957188</v>
      </c>
    </row>
    <row r="52" spans="2:15" ht="15.5" x14ac:dyDescent="0.35">
      <c r="C52" t="s">
        <v>75</v>
      </c>
      <c r="D52" s="5">
        <v>-7786643354</v>
      </c>
      <c r="E52" s="5">
        <v>-3484670855</v>
      </c>
      <c r="F52" s="5">
        <v>-17478315176</v>
      </c>
      <c r="G52" s="5">
        <v>-731169828</v>
      </c>
      <c r="I52" s="5">
        <v>-20192486308</v>
      </c>
      <c r="J52" s="5">
        <v>-14650357956</v>
      </c>
      <c r="K52" s="5">
        <v>-7176959880</v>
      </c>
      <c r="L52" s="5">
        <v>-11421285657</v>
      </c>
      <c r="M52" s="5">
        <v>-54821897853</v>
      </c>
      <c r="N52" s="5">
        <v>-50175911732</v>
      </c>
      <c r="O52" s="5">
        <v>-88505118358</v>
      </c>
    </row>
    <row r="53" spans="2:15" ht="15.5" x14ac:dyDescent="0.35">
      <c r="C53" t="s">
        <v>76</v>
      </c>
      <c r="D53" s="5">
        <v>5999920466</v>
      </c>
      <c r="E53" s="5">
        <v>3279990584</v>
      </c>
      <c r="F53" s="5">
        <v>16598012072</v>
      </c>
      <c r="G53" s="5">
        <v>2924679316</v>
      </c>
      <c r="I53" s="5">
        <v>22934427859</v>
      </c>
      <c r="J53" s="5">
        <v>22376588206</v>
      </c>
      <c r="K53" s="5">
        <v>16412906387</v>
      </c>
      <c r="L53" s="5">
        <v>18585884546</v>
      </c>
      <c r="M53" s="5">
        <v>25647908646</v>
      </c>
      <c r="N53" s="5">
        <v>42616511751</v>
      </c>
      <c r="O53" s="5">
        <v>23977838830</v>
      </c>
    </row>
    <row r="54" spans="2:15" ht="15.5" x14ac:dyDescent="0.35">
      <c r="C54" t="s">
        <v>77</v>
      </c>
      <c r="D54" s="5">
        <v>-1654573396</v>
      </c>
      <c r="E54" s="5">
        <v>-1070774485</v>
      </c>
      <c r="F54" s="5">
        <v>-8968079666</v>
      </c>
      <c r="G54" s="5">
        <v>-1998970971</v>
      </c>
      <c r="I54" s="5">
        <v>-13632561405</v>
      </c>
      <c r="J54" s="5">
        <v>-12679103803</v>
      </c>
      <c r="K54" s="5">
        <v>-8196949310</v>
      </c>
      <c r="L54" s="5">
        <v>-10105228999</v>
      </c>
      <c r="M54" s="5">
        <v>-9143016192</v>
      </c>
      <c r="N54" s="5">
        <v>-19379626838</v>
      </c>
      <c r="O54" s="5">
        <v>-14049869476</v>
      </c>
    </row>
    <row r="55" spans="2:15" ht="15.5" x14ac:dyDescent="0.35">
      <c r="C55" t="s">
        <v>79</v>
      </c>
      <c r="D55" s="5">
        <v>-1137918557</v>
      </c>
      <c r="E55" s="5">
        <v>-825742914</v>
      </c>
      <c r="F55" s="5">
        <v>-7483057382</v>
      </c>
      <c r="G55" s="5">
        <v>-1699501109</v>
      </c>
      <c r="I55" s="5">
        <v>-11269358911</v>
      </c>
      <c r="J55" s="5">
        <v>-9954115829</v>
      </c>
      <c r="K55" s="5">
        <v>-6326083687</v>
      </c>
      <c r="L55" s="5">
        <v>-8474200619</v>
      </c>
      <c r="M55" s="5">
        <v>-6780007683</v>
      </c>
      <c r="N55" s="5">
        <v>-12868484342</v>
      </c>
      <c r="O55" s="5">
        <v>-5183627175</v>
      </c>
    </row>
    <row r="56" spans="2:15" ht="15.5" x14ac:dyDescent="0.35">
      <c r="C56" t="s">
        <v>78</v>
      </c>
      <c r="D56" s="5">
        <v>-516654839</v>
      </c>
      <c r="E56" s="5">
        <v>-245031571</v>
      </c>
      <c r="F56" s="5">
        <v>-1485022284</v>
      </c>
      <c r="G56" s="5">
        <v>-299469862</v>
      </c>
      <c r="I56" s="5">
        <v>-2363202494</v>
      </c>
      <c r="J56" s="5">
        <v>-2724987974</v>
      </c>
      <c r="K56" s="5">
        <v>-1870865623</v>
      </c>
      <c r="L56" s="5">
        <v>-1521879580</v>
      </c>
      <c r="M56" s="5">
        <v>-2363008509</v>
      </c>
      <c r="N56" s="5">
        <v>-6511142496</v>
      </c>
      <c r="O56" s="5">
        <v>-8866242301</v>
      </c>
    </row>
    <row r="57" spans="2:15" ht="15.5" x14ac:dyDescent="0.35">
      <c r="C57" t="s">
        <v>85</v>
      </c>
      <c r="D57" s="5">
        <v>1358223</v>
      </c>
      <c r="E57" s="5">
        <v>694108</v>
      </c>
      <c r="F57" s="5">
        <v>-138919808</v>
      </c>
      <c r="G57" s="5">
        <v>188740466</v>
      </c>
      <c r="I57" s="5">
        <v>57487222</v>
      </c>
      <c r="J57" s="5">
        <v>18079423</v>
      </c>
      <c r="K57" s="5">
        <v>-10805733</v>
      </c>
      <c r="L57" s="5">
        <v>-55392667</v>
      </c>
      <c r="M57" s="5">
        <v>8300197</v>
      </c>
      <c r="N57" s="5">
        <v>1170943</v>
      </c>
      <c r="O57" s="5">
        <v>37591260</v>
      </c>
    </row>
    <row r="58" spans="2:15" ht="15.5" x14ac:dyDescent="0.35">
      <c r="C58" t="s">
        <v>80</v>
      </c>
      <c r="D58" s="5">
        <v>4345347070</v>
      </c>
      <c r="E58" s="5">
        <v>2209216099</v>
      </c>
      <c r="F58" s="5">
        <v>7629932406</v>
      </c>
      <c r="G58" s="5">
        <v>925708345</v>
      </c>
      <c r="I58" s="5">
        <v>9301866454</v>
      </c>
      <c r="J58" s="5">
        <v>9697484403</v>
      </c>
      <c r="K58" s="5">
        <v>8215957077</v>
      </c>
      <c r="L58" s="5">
        <v>8480655547</v>
      </c>
      <c r="M58" s="5">
        <v>16504892454</v>
      </c>
      <c r="N58" s="5">
        <v>23236884913</v>
      </c>
      <c r="O58" s="5">
        <v>9927969354</v>
      </c>
    </row>
    <row r="59" spans="2:15" ht="15.5" x14ac:dyDescent="0.35">
      <c r="C59" t="s">
        <v>81</v>
      </c>
      <c r="D59" s="5">
        <v>-682283</v>
      </c>
      <c r="E59" s="5">
        <v>4066476</v>
      </c>
      <c r="F59" s="5">
        <v>-4353908094</v>
      </c>
      <c r="G59" s="5">
        <v>-1072070</v>
      </c>
      <c r="I59" s="5">
        <v>-4748164474</v>
      </c>
      <c r="J59" s="5">
        <v>-7663622327</v>
      </c>
      <c r="K59" s="5">
        <v>-6374279094</v>
      </c>
      <c r="L59" s="5">
        <v>-6840271326</v>
      </c>
      <c r="M59" s="5">
        <v>-9500733965</v>
      </c>
      <c r="N59" s="5">
        <v>-10441691761</v>
      </c>
      <c r="O59" s="5">
        <v>121793299</v>
      </c>
    </row>
    <row r="60" spans="2:15" ht="15.5" x14ac:dyDescent="0.35">
      <c r="C60" t="s">
        <v>27</v>
      </c>
      <c r="D60" s="5">
        <v>-1453004</v>
      </c>
      <c r="E60" s="5">
        <v>-3633923</v>
      </c>
      <c r="F60" s="5">
        <v>-4411792782</v>
      </c>
      <c r="G60" s="5">
        <v>-2045507</v>
      </c>
      <c r="I60" s="5">
        <v>-4810819051</v>
      </c>
      <c r="J60" s="5">
        <v>-7667809275</v>
      </c>
      <c r="K60" s="5">
        <v>-6939240121</v>
      </c>
      <c r="L60" s="5">
        <v>-7095831028</v>
      </c>
      <c r="M60" s="5">
        <v>-11483204023</v>
      </c>
      <c r="N60" s="5">
        <v>-11269363508</v>
      </c>
      <c r="O60" s="5">
        <v>-1133501909</v>
      </c>
    </row>
    <row r="61" spans="2:15" ht="15.5" x14ac:dyDescent="0.35">
      <c r="C61" t="s">
        <v>83</v>
      </c>
      <c r="D61" s="5">
        <v>770721</v>
      </c>
      <c r="E61" s="5">
        <v>7700399</v>
      </c>
      <c r="F61" s="5">
        <v>30214578</v>
      </c>
      <c r="G61" s="5">
        <v>973437</v>
      </c>
      <c r="I61" s="5">
        <v>34984467</v>
      </c>
      <c r="J61" s="5">
        <v>4186948</v>
      </c>
      <c r="K61" s="5">
        <v>26358894</v>
      </c>
      <c r="L61" s="5">
        <v>103779190</v>
      </c>
      <c r="M61" s="5">
        <v>747976229</v>
      </c>
      <c r="N61" s="5">
        <v>1277225706</v>
      </c>
      <c r="O61" s="5">
        <v>1254279895</v>
      </c>
    </row>
    <row r="62" spans="2:15" ht="15.5" x14ac:dyDescent="0.35">
      <c r="C62" t="s">
        <v>355</v>
      </c>
    </row>
    <row r="63" spans="2:15" ht="15.5" x14ac:dyDescent="0.35">
      <c r="C63" t="s">
        <v>86</v>
      </c>
      <c r="D63" s="5">
        <v>-682283</v>
      </c>
      <c r="E63" s="5">
        <v>4066476</v>
      </c>
      <c r="F63" s="5">
        <v>-4353908094</v>
      </c>
      <c r="G63" s="5">
        <v>-1072070</v>
      </c>
      <c r="I63" s="5">
        <v>-4748164474</v>
      </c>
      <c r="J63" s="5">
        <v>-7663622327</v>
      </c>
      <c r="K63" s="5">
        <v>-6374279094</v>
      </c>
      <c r="L63" s="5">
        <v>-6840271326</v>
      </c>
      <c r="M63" s="5">
        <v>-9500733965</v>
      </c>
      <c r="N63" s="5">
        <v>-10441691761</v>
      </c>
      <c r="O63" s="5">
        <v>121793299</v>
      </c>
    </row>
    <row r="64" spans="2:15" ht="15.5" x14ac:dyDescent="0.35">
      <c r="C64" t="s">
        <v>29</v>
      </c>
      <c r="D64" s="5">
        <v>4344664787</v>
      </c>
      <c r="E64" s="5">
        <v>2213282575</v>
      </c>
      <c r="F64" s="5">
        <v>3276024312</v>
      </c>
      <c r="G64" s="5">
        <v>924636275</v>
      </c>
      <c r="I64" s="5">
        <v>4553701980</v>
      </c>
      <c r="J64" s="5">
        <v>2033862076</v>
      </c>
      <c r="K64" s="5">
        <v>1841677983</v>
      </c>
      <c r="L64" s="5">
        <v>1640384221</v>
      </c>
      <c r="M64" s="5">
        <v>7004158489</v>
      </c>
      <c r="N64" s="5">
        <v>12795193152</v>
      </c>
      <c r="O64" s="5">
        <v>10049762653</v>
      </c>
    </row>
    <row r="65" spans="2:15" ht="15.5" x14ac:dyDescent="0.35">
      <c r="C65" t="s">
        <v>28</v>
      </c>
      <c r="D65" s="5">
        <v>-344664095</v>
      </c>
      <c r="E65" s="5">
        <v>-169116536</v>
      </c>
      <c r="F65" s="5">
        <v>-817260681</v>
      </c>
      <c r="G65" s="5">
        <v>-92900112</v>
      </c>
      <c r="I65" s="5">
        <v>-1043525354</v>
      </c>
      <c r="J65" s="5">
        <v>-925673654</v>
      </c>
      <c r="K65" s="5">
        <v>-589746657</v>
      </c>
      <c r="L65" s="5">
        <v>-750179255</v>
      </c>
      <c r="M65" s="5">
        <v>-1916793459</v>
      </c>
      <c r="N65" s="5">
        <v>-2353473891</v>
      </c>
      <c r="O65" s="5">
        <v>-2812073928</v>
      </c>
    </row>
    <row r="66" spans="2:15" ht="15.5" x14ac:dyDescent="0.35">
      <c r="C66" t="s">
        <v>351</v>
      </c>
      <c r="D66" s="5">
        <v>-344664095</v>
      </c>
      <c r="E66" s="5">
        <v>-169116536</v>
      </c>
      <c r="F66" s="5">
        <v>-817260681</v>
      </c>
      <c r="G66" s="5">
        <v>-92900112</v>
      </c>
      <c r="I66" s="5">
        <v>-1043525354</v>
      </c>
      <c r="J66" s="5">
        <v>-925673654</v>
      </c>
      <c r="K66" s="5">
        <v>-589746657</v>
      </c>
      <c r="L66" s="5">
        <v>-750179255</v>
      </c>
      <c r="M66" s="5">
        <v>-1916793459</v>
      </c>
      <c r="N66" s="5">
        <v>-2353473891</v>
      </c>
      <c r="O66" s="5">
        <v>-2812073928</v>
      </c>
    </row>
    <row r="67" spans="2:15" ht="15.5" x14ac:dyDescent="0.35">
      <c r="C67" t="s">
        <v>376</v>
      </c>
      <c r="D67" s="5">
        <v>-344664095</v>
      </c>
      <c r="E67" s="5">
        <v>-169116536</v>
      </c>
      <c r="F67" s="5">
        <v>-817260681</v>
      </c>
      <c r="G67" s="5">
        <v>-92900112</v>
      </c>
      <c r="I67" s="5">
        <v>-1043525354</v>
      </c>
      <c r="J67" s="5">
        <v>-925673654</v>
      </c>
      <c r="K67" s="5">
        <v>-589746657</v>
      </c>
      <c r="L67" s="5">
        <v>-750179255</v>
      </c>
      <c r="M67" s="5">
        <v>-1916793459</v>
      </c>
      <c r="N67" s="5">
        <v>-2353473891</v>
      </c>
      <c r="O67" s="5">
        <v>-2812073928</v>
      </c>
    </row>
    <row r="68" spans="2:15" ht="15.5" x14ac:dyDescent="0.35">
      <c r="C68" t="s">
        <v>403</v>
      </c>
      <c r="N68" s="5">
        <v>723796037</v>
      </c>
      <c r="O68" s="5">
        <v>-1875667398</v>
      </c>
    </row>
    <row r="69" spans="2:15" ht="15.5" x14ac:dyDescent="0.35">
      <c r="C69" t="s">
        <v>87</v>
      </c>
      <c r="D69" s="5">
        <v>4000000692</v>
      </c>
      <c r="E69" s="5">
        <v>2044166039</v>
      </c>
      <c r="F69" s="5">
        <v>2458763631</v>
      </c>
      <c r="G69" s="5">
        <v>831736163</v>
      </c>
      <c r="I69" s="5">
        <v>3510176626</v>
      </c>
      <c r="J69" s="5">
        <v>1108188422</v>
      </c>
      <c r="K69" s="5">
        <v>1251931326</v>
      </c>
      <c r="L69" s="5">
        <v>890204966</v>
      </c>
      <c r="M69" s="5">
        <v>5087365030</v>
      </c>
      <c r="N69" s="5">
        <v>11165515298</v>
      </c>
      <c r="O69" s="5">
        <v>5362021327</v>
      </c>
    </row>
    <row r="70" spans="2:15" ht="15.5" x14ac:dyDescent="0.35">
      <c r="C70" t="s">
        <v>88</v>
      </c>
      <c r="F70" s="5">
        <v>25134176</v>
      </c>
      <c r="I70" s="5">
        <v>25134176</v>
      </c>
      <c r="J70" s="5">
        <v>157321886</v>
      </c>
      <c r="K70" s="5">
        <v>42821034</v>
      </c>
      <c r="L70" s="5">
        <v>321131879</v>
      </c>
      <c r="M70" s="5">
        <v>89573578</v>
      </c>
      <c r="N70" s="5">
        <v>32171331</v>
      </c>
      <c r="O70" s="5">
        <v>-18554984</v>
      </c>
    </row>
    <row r="71" spans="2:15" ht="15.5" x14ac:dyDescent="0.35">
      <c r="C71" t="s">
        <v>89</v>
      </c>
      <c r="D71" s="5">
        <v>4000000692</v>
      </c>
      <c r="E71" s="5">
        <v>2044166039</v>
      </c>
      <c r="F71" s="5">
        <v>2483897807</v>
      </c>
      <c r="G71" s="5">
        <v>831736163</v>
      </c>
      <c r="I71" s="5">
        <v>3535310802</v>
      </c>
      <c r="J71" s="5">
        <v>1265510308</v>
      </c>
      <c r="K71" s="5">
        <v>1294752360</v>
      </c>
      <c r="L71" s="5">
        <v>1211336845</v>
      </c>
      <c r="M71" s="5">
        <v>5176938608</v>
      </c>
      <c r="N71" s="5">
        <v>11197686629</v>
      </c>
      <c r="O71" s="5">
        <v>5343466343</v>
      </c>
    </row>
    <row r="72" spans="2:15" ht="15.5" x14ac:dyDescent="0.35">
      <c r="C72" t="s">
        <v>90</v>
      </c>
      <c r="D72" s="5">
        <v>4000000692</v>
      </c>
      <c r="E72" s="5">
        <v>2044166039</v>
      </c>
      <c r="F72" s="5">
        <v>2458763634</v>
      </c>
      <c r="G72" s="5">
        <v>831735860</v>
      </c>
      <c r="I72" s="5">
        <v>3510176626</v>
      </c>
      <c r="J72" s="5">
        <v>1108188422</v>
      </c>
      <c r="K72" s="5">
        <v>1251931326</v>
      </c>
      <c r="L72" s="5">
        <v>890204966</v>
      </c>
      <c r="M72" s="5">
        <v>5087365030</v>
      </c>
      <c r="N72" s="5">
        <v>11165515298</v>
      </c>
      <c r="O72" s="5">
        <v>5362021327</v>
      </c>
    </row>
    <row r="73" spans="2:15" ht="15.5" x14ac:dyDescent="0.35">
      <c r="C73" t="s">
        <v>8</v>
      </c>
      <c r="D73" s="5">
        <v>3998642469</v>
      </c>
      <c r="E73" s="5">
        <v>2043471931</v>
      </c>
      <c r="F73" s="5">
        <v>2622817618</v>
      </c>
      <c r="G73" s="5">
        <v>642995394</v>
      </c>
      <c r="I73" s="5">
        <v>3477823580</v>
      </c>
      <c r="J73" s="5">
        <v>1247430885</v>
      </c>
      <c r="K73" s="5">
        <v>1305558094</v>
      </c>
      <c r="L73" s="5">
        <v>1266729512</v>
      </c>
      <c r="M73" s="5">
        <v>5168638411</v>
      </c>
      <c r="N73" s="5">
        <v>11196515686</v>
      </c>
      <c r="O73" s="5">
        <v>5305875083</v>
      </c>
    </row>
    <row r="74" spans="2:15" ht="15.5" x14ac:dyDescent="0.35">
      <c r="C74" t="s">
        <v>91</v>
      </c>
      <c r="D74" s="5">
        <v>4000000692</v>
      </c>
      <c r="E74" s="5">
        <v>2044166039</v>
      </c>
      <c r="F74" s="5">
        <v>2458763634</v>
      </c>
      <c r="G74" s="5">
        <v>831735860</v>
      </c>
      <c r="I74" s="5">
        <v>3510176626</v>
      </c>
      <c r="J74" s="5">
        <v>1108188422</v>
      </c>
      <c r="K74" s="5">
        <v>1251931326</v>
      </c>
      <c r="L74" s="5">
        <v>890204966</v>
      </c>
      <c r="M74" s="5">
        <v>5087365030</v>
      </c>
      <c r="N74" s="5">
        <v>11165515298</v>
      </c>
      <c r="O74" s="5">
        <v>5362021327</v>
      </c>
    </row>
    <row r="75" spans="2:15" ht="15.5" x14ac:dyDescent="0.35">
      <c r="C75" t="s">
        <v>92</v>
      </c>
      <c r="D75" s="5">
        <v>4000000692</v>
      </c>
      <c r="E75" s="5">
        <v>2044166039</v>
      </c>
      <c r="F75" s="5">
        <v>2483897810</v>
      </c>
      <c r="G75" s="5">
        <v>831735860</v>
      </c>
      <c r="I75" s="5">
        <v>3535310802</v>
      </c>
      <c r="J75" s="5">
        <v>1265510308</v>
      </c>
      <c r="K75" s="5">
        <v>1294752361</v>
      </c>
      <c r="L75" s="5">
        <v>1211336845</v>
      </c>
      <c r="M75" s="5">
        <v>5176938608</v>
      </c>
      <c r="N75" s="5">
        <v>11197686629</v>
      </c>
      <c r="O75" s="5">
        <v>5343466343</v>
      </c>
    </row>
    <row r="76" spans="2:15" ht="15.5" x14ac:dyDescent="0.35">
      <c r="C76" t="s">
        <v>93</v>
      </c>
      <c r="D76" s="5">
        <v>4000000692</v>
      </c>
      <c r="E76" s="5">
        <v>2044166039</v>
      </c>
      <c r="F76" s="5">
        <v>2483897810</v>
      </c>
      <c r="G76" s="5">
        <v>831735860</v>
      </c>
      <c r="I76" s="5">
        <v>3535310802</v>
      </c>
      <c r="J76" s="5">
        <v>1265510308</v>
      </c>
      <c r="K76" s="5">
        <v>1294752361</v>
      </c>
      <c r="L76" s="5">
        <v>1211336845</v>
      </c>
      <c r="M76" s="5">
        <v>5176938608</v>
      </c>
      <c r="N76" s="5">
        <v>11197686629</v>
      </c>
      <c r="O76" s="5">
        <v>5343466343</v>
      </c>
    </row>
    <row r="78" spans="2:15" ht="15.5" x14ac:dyDescent="0.35">
      <c r="B78" t="s">
        <v>94</v>
      </c>
      <c r="C78" t="s">
        <v>95</v>
      </c>
    </row>
    <row r="79" spans="2:15" ht="15.5" x14ac:dyDescent="0.35">
      <c r="C79" t="s">
        <v>96</v>
      </c>
    </row>
    <row r="80" spans="2:15" ht="15.5" x14ac:dyDescent="0.35">
      <c r="C80" t="s">
        <v>20</v>
      </c>
      <c r="D80" s="5">
        <v>2841754109</v>
      </c>
      <c r="E80" s="5">
        <v>2793818076</v>
      </c>
      <c r="F80" s="5">
        <v>2996247658</v>
      </c>
      <c r="G80" s="5">
        <v>4803039395</v>
      </c>
      <c r="I80" s="5">
        <v>2996247658</v>
      </c>
      <c r="J80" s="5">
        <v>3910525243</v>
      </c>
      <c r="K80" s="5">
        <v>5691427129</v>
      </c>
      <c r="L80" s="5">
        <v>6874385712</v>
      </c>
      <c r="M80" s="5">
        <v>67592972739</v>
      </c>
      <c r="N80" s="5">
        <v>22608031288</v>
      </c>
      <c r="O80" s="5">
        <v>6221081225</v>
      </c>
    </row>
    <row r="81" spans="3:15" ht="15.5" x14ac:dyDescent="0.35">
      <c r="C81" t="s">
        <v>98</v>
      </c>
      <c r="D81" s="5">
        <v>23541216076</v>
      </c>
      <c r="E81" s="5">
        <v>23524624432</v>
      </c>
      <c r="F81" s="5">
        <v>16963137194</v>
      </c>
      <c r="G81" s="5">
        <v>9136450942</v>
      </c>
      <c r="I81" s="5">
        <v>16963137194</v>
      </c>
      <c r="J81" s="5">
        <v>8390323566</v>
      </c>
      <c r="K81" s="5">
        <v>3603243076</v>
      </c>
      <c r="L81" s="5">
        <v>18945046233</v>
      </c>
      <c r="M81" s="5">
        <v>10181127545</v>
      </c>
      <c r="N81" s="5">
        <v>8859455577</v>
      </c>
      <c r="O81" s="5">
        <v>64900571</v>
      </c>
    </row>
    <row r="82" spans="3:15" ht="15.5" x14ac:dyDescent="0.35">
      <c r="C82" t="s">
        <v>99</v>
      </c>
    </row>
    <row r="83" spans="3:15" ht="15.5" x14ac:dyDescent="0.35">
      <c r="C83" t="s">
        <v>100</v>
      </c>
    </row>
    <row r="84" spans="3:15" ht="15.5" x14ac:dyDescent="0.35">
      <c r="C84" t="s">
        <v>101</v>
      </c>
      <c r="D84" s="5">
        <v>23541216076</v>
      </c>
      <c r="E84" s="5">
        <v>23524624432</v>
      </c>
      <c r="F84" s="5">
        <v>16963137194</v>
      </c>
      <c r="G84" s="5">
        <v>9136450942</v>
      </c>
      <c r="I84" s="5">
        <v>16963137194</v>
      </c>
      <c r="J84" s="5">
        <v>8390323566</v>
      </c>
      <c r="K84" s="5">
        <v>3603243076</v>
      </c>
      <c r="L84" s="5">
        <v>18945046233</v>
      </c>
      <c r="M84" s="5">
        <v>10181127545</v>
      </c>
      <c r="N84" s="5">
        <v>8859455577</v>
      </c>
      <c r="O84" s="5">
        <v>64900571</v>
      </c>
    </row>
    <row r="85" spans="3:15" ht="15.5" x14ac:dyDescent="0.35">
      <c r="C85" t="s">
        <v>102</v>
      </c>
      <c r="D85" s="5">
        <v>143244932418</v>
      </c>
      <c r="E85" s="5">
        <v>151602251156</v>
      </c>
      <c r="F85" s="5">
        <v>154516246627</v>
      </c>
      <c r="G85" s="5">
        <v>142259347373</v>
      </c>
      <c r="I85" s="5">
        <v>154516246627</v>
      </c>
      <c r="J85" s="5">
        <v>145574359465</v>
      </c>
      <c r="K85" s="5">
        <v>136006898737</v>
      </c>
      <c r="L85" s="5">
        <v>159596765004</v>
      </c>
      <c r="M85" s="5">
        <v>162443487542</v>
      </c>
      <c r="N85" s="5">
        <v>189626661837</v>
      </c>
      <c r="O85" s="5">
        <v>247531948379</v>
      </c>
    </row>
    <row r="86" spans="3:15" ht="15.5" x14ac:dyDescent="0.35">
      <c r="C86" t="s">
        <v>85</v>
      </c>
    </row>
    <row r="87" spans="3:15" ht="15.5" x14ac:dyDescent="0.35">
      <c r="C87" t="s">
        <v>103</v>
      </c>
      <c r="D87" s="5">
        <v>169829172800</v>
      </c>
      <c r="E87" s="5">
        <v>178019109690</v>
      </c>
      <c r="F87" s="5">
        <v>174579440831</v>
      </c>
      <c r="G87" s="5">
        <v>156837439435</v>
      </c>
      <c r="I87" s="5">
        <v>174579440831</v>
      </c>
      <c r="J87" s="5">
        <v>159220802062</v>
      </c>
      <c r="K87" s="5">
        <v>147136794992</v>
      </c>
      <c r="L87" s="5">
        <v>575554691828</v>
      </c>
      <c r="M87" s="5">
        <v>573439555290</v>
      </c>
      <c r="N87" s="5">
        <v>322649716327</v>
      </c>
      <c r="O87" s="5">
        <v>299831029699</v>
      </c>
    </row>
    <row r="88" spans="3:15" ht="15.5" x14ac:dyDescent="0.35">
      <c r="C88" t="s">
        <v>104</v>
      </c>
    </row>
    <row r="89" spans="3:15" ht="15.5" x14ac:dyDescent="0.35">
      <c r="C89" t="s">
        <v>353</v>
      </c>
      <c r="D89" s="5">
        <v>15470422624</v>
      </c>
      <c r="E89" s="5">
        <v>9661735910</v>
      </c>
      <c r="F89" s="5">
        <v>9853049197</v>
      </c>
      <c r="G89" s="5">
        <v>10044362483</v>
      </c>
      <c r="I89" s="5">
        <v>9853049197</v>
      </c>
      <c r="J89" s="5">
        <v>10618302342</v>
      </c>
      <c r="K89" s="5">
        <v>11383555487</v>
      </c>
      <c r="L89" s="5">
        <v>12148808632</v>
      </c>
      <c r="M89" s="5">
        <v>12914061777</v>
      </c>
      <c r="N89" s="5">
        <v>13679314922</v>
      </c>
      <c r="O89" s="5">
        <v>14444568067</v>
      </c>
    </row>
    <row r="90" spans="3:15" ht="15.5" x14ac:dyDescent="0.35">
      <c r="C90" t="s">
        <v>105</v>
      </c>
      <c r="D90" s="5">
        <v>974562848</v>
      </c>
      <c r="E90" s="5">
        <v>1011330191</v>
      </c>
      <c r="F90" s="5">
        <v>799574187</v>
      </c>
      <c r="G90" s="5">
        <v>587703816</v>
      </c>
      <c r="I90" s="5">
        <v>799574187</v>
      </c>
      <c r="J90" s="5">
        <v>623830539</v>
      </c>
      <c r="K90" s="5">
        <v>675727161</v>
      </c>
      <c r="L90" s="5">
        <v>986040787</v>
      </c>
      <c r="M90" s="5">
        <v>1517276626</v>
      </c>
      <c r="N90" s="5">
        <v>1806802124</v>
      </c>
      <c r="O90" s="5">
        <v>2288463592</v>
      </c>
    </row>
    <row r="91" spans="3:15" ht="15.5" x14ac:dyDescent="0.35">
      <c r="C91" t="s">
        <v>285</v>
      </c>
      <c r="D91" s="5">
        <v>32547742975</v>
      </c>
      <c r="E91" s="5">
        <v>34450728575</v>
      </c>
      <c r="F91" s="5">
        <v>34450728575</v>
      </c>
      <c r="I91" s="5">
        <v>34450728575</v>
      </c>
      <c r="J91" s="5">
        <v>1902985600</v>
      </c>
      <c r="K91" s="5">
        <v>1902699508</v>
      </c>
      <c r="N91" s="5">
        <v>242700000000</v>
      </c>
    </row>
    <row r="92" spans="3:15" ht="15.5" x14ac:dyDescent="0.35">
      <c r="C92" t="s">
        <v>286</v>
      </c>
      <c r="D92" s="5">
        <v>32547742975</v>
      </c>
      <c r="E92" s="5">
        <v>34450728575</v>
      </c>
      <c r="F92" s="5">
        <v>34450728575</v>
      </c>
      <c r="I92" s="5">
        <v>34450728575</v>
      </c>
      <c r="J92" s="5">
        <v>1902985600</v>
      </c>
      <c r="K92" s="5">
        <v>1902699508</v>
      </c>
      <c r="N92" s="5">
        <v>242700000000</v>
      </c>
    </row>
    <row r="93" spans="3:15" ht="15.5" x14ac:dyDescent="0.35">
      <c r="C93" t="s">
        <v>404</v>
      </c>
      <c r="D93" s="5">
        <v>47516520835</v>
      </c>
      <c r="E93" s="5">
        <v>47462163111</v>
      </c>
      <c r="F93" s="5">
        <v>47383477938</v>
      </c>
      <c r="G93" s="5">
        <v>71432433636</v>
      </c>
      <c r="I93" s="5">
        <v>47383477938</v>
      </c>
      <c r="J93" s="5">
        <v>66092717007</v>
      </c>
      <c r="K93" s="5">
        <v>81549333390</v>
      </c>
      <c r="L93" s="5">
        <v>71735979057</v>
      </c>
      <c r="M93" s="5">
        <v>43362491935</v>
      </c>
      <c r="N93" s="5">
        <v>6320323525</v>
      </c>
    </row>
    <row r="94" spans="3:15" ht="15.5" x14ac:dyDescent="0.35">
      <c r="C94" t="s">
        <v>324</v>
      </c>
    </row>
    <row r="95" spans="3:15" ht="15.5" x14ac:dyDescent="0.35">
      <c r="C95" t="s">
        <v>109</v>
      </c>
      <c r="D95" s="5">
        <v>470187795907</v>
      </c>
      <c r="E95" s="5">
        <v>464964504412</v>
      </c>
      <c r="F95" s="5">
        <v>464865376522</v>
      </c>
      <c r="G95" s="5">
        <v>486990789535</v>
      </c>
      <c r="I95" s="5">
        <v>464865376522</v>
      </c>
      <c r="J95" s="5">
        <v>484164125088</v>
      </c>
      <c r="K95" s="5">
        <v>500437605146</v>
      </c>
      <c r="L95" s="5">
        <v>84870828476</v>
      </c>
      <c r="M95" s="5">
        <v>57793830338</v>
      </c>
      <c r="N95" s="5">
        <v>264506440571</v>
      </c>
      <c r="O95" s="5">
        <v>101331645876</v>
      </c>
    </row>
    <row r="96" spans="3:15" ht="15.5" x14ac:dyDescent="0.35">
      <c r="C96" t="s">
        <v>110</v>
      </c>
      <c r="D96" s="5">
        <v>640016968707</v>
      </c>
      <c r="E96" s="5">
        <v>642983614102</v>
      </c>
      <c r="F96" s="5">
        <v>639444817353</v>
      </c>
      <c r="G96" s="5">
        <v>643828228970</v>
      </c>
      <c r="I96" s="5">
        <v>639444817353</v>
      </c>
      <c r="J96" s="5">
        <v>643384927150</v>
      </c>
      <c r="K96" s="5">
        <v>647574400138</v>
      </c>
      <c r="L96" s="5">
        <v>660425520304</v>
      </c>
      <c r="M96" s="5">
        <v>631233385628</v>
      </c>
      <c r="N96" s="5">
        <v>587156156898</v>
      </c>
      <c r="O96" s="5">
        <v>401162675575</v>
      </c>
    </row>
    <row r="97" spans="3:15" ht="15.5" x14ac:dyDescent="0.35">
      <c r="C97" t="s">
        <v>111</v>
      </c>
    </row>
    <row r="98" spans="3:15" ht="15.5" x14ac:dyDescent="0.35">
      <c r="C98" t="s">
        <v>112</v>
      </c>
    </row>
    <row r="99" spans="3:15" ht="15.5" x14ac:dyDescent="0.35">
      <c r="C99" t="s">
        <v>113</v>
      </c>
      <c r="D99" s="5">
        <v>189669459967</v>
      </c>
      <c r="E99" s="5">
        <v>198680272092</v>
      </c>
      <c r="F99" s="5">
        <v>191565606382</v>
      </c>
      <c r="G99" s="5">
        <v>261277195850</v>
      </c>
      <c r="I99" s="5">
        <v>191565606382</v>
      </c>
      <c r="J99" s="5">
        <v>261937894613</v>
      </c>
      <c r="K99" s="5">
        <v>243541510037</v>
      </c>
      <c r="L99" s="5">
        <v>252024807919</v>
      </c>
      <c r="M99" s="5">
        <v>215090754047</v>
      </c>
      <c r="N99" s="5">
        <v>205320026873</v>
      </c>
      <c r="O99" s="5">
        <v>323022625413</v>
      </c>
    </row>
    <row r="100" spans="3:15" ht="15.5" x14ac:dyDescent="0.35">
      <c r="C100" t="s">
        <v>114</v>
      </c>
      <c r="L100" s="5">
        <v>10055720593</v>
      </c>
      <c r="M100" s="5">
        <v>30249129688</v>
      </c>
      <c r="N100" s="5">
        <v>29018887237</v>
      </c>
    </row>
    <row r="101" spans="3:15" ht="15.5" x14ac:dyDescent="0.35">
      <c r="C101" t="s">
        <v>115</v>
      </c>
      <c r="D101" s="5">
        <v>45481582668</v>
      </c>
      <c r="E101" s="5">
        <v>37964264749</v>
      </c>
      <c r="F101" s="5">
        <v>23267076762</v>
      </c>
      <c r="G101" s="5">
        <v>23685601364</v>
      </c>
      <c r="I101" s="5">
        <v>23267076762</v>
      </c>
      <c r="J101" s="5">
        <v>24301736988</v>
      </c>
      <c r="K101" s="5">
        <v>4402751319</v>
      </c>
      <c r="L101" s="5">
        <v>10055720593</v>
      </c>
      <c r="M101" s="5">
        <v>30249129688</v>
      </c>
      <c r="N101" s="5">
        <v>29018887237</v>
      </c>
      <c r="O101" s="5">
        <v>25144548146</v>
      </c>
    </row>
    <row r="102" spans="3:15" ht="15.5" x14ac:dyDescent="0.35">
      <c r="C102" t="s">
        <v>325</v>
      </c>
      <c r="D102" s="5">
        <v>57606299164</v>
      </c>
      <c r="E102" s="5">
        <v>57606299164</v>
      </c>
      <c r="F102" s="5">
        <v>57606299164</v>
      </c>
      <c r="I102" s="5">
        <v>57606299164</v>
      </c>
    </row>
    <row r="103" spans="3:15" ht="15.5" x14ac:dyDescent="0.35">
      <c r="C103" t="s">
        <v>326</v>
      </c>
      <c r="D103" s="5">
        <v>57606299164</v>
      </c>
      <c r="E103" s="5">
        <v>57606299164</v>
      </c>
      <c r="F103" s="5">
        <v>57606299164</v>
      </c>
      <c r="I103" s="5">
        <v>57606299164</v>
      </c>
    </row>
    <row r="104" spans="3:15" ht="15.5" x14ac:dyDescent="0.35">
      <c r="C104" t="s">
        <v>119</v>
      </c>
      <c r="D104" s="5">
        <v>1729287801</v>
      </c>
      <c r="E104" s="5">
        <v>1593022699</v>
      </c>
      <c r="F104" s="5">
        <v>2105988027</v>
      </c>
      <c r="G104" s="5">
        <v>1529523563</v>
      </c>
      <c r="I104" s="5">
        <v>2105988027</v>
      </c>
      <c r="J104" s="5">
        <v>2046777448</v>
      </c>
      <c r="K104" s="5">
        <v>9585936</v>
      </c>
      <c r="L104" s="5">
        <v>132945217</v>
      </c>
      <c r="M104" s="5">
        <v>771405741</v>
      </c>
      <c r="N104" s="5">
        <v>650318775</v>
      </c>
      <c r="O104" s="5">
        <v>3884830964</v>
      </c>
    </row>
    <row r="105" spans="3:15" ht="15.5" x14ac:dyDescent="0.35">
      <c r="C105" t="s">
        <v>288</v>
      </c>
      <c r="F105" s="5">
        <v>84150000</v>
      </c>
      <c r="G105" s="5">
        <v>12480008171</v>
      </c>
      <c r="I105" s="5">
        <v>84150000</v>
      </c>
      <c r="J105" s="5">
        <v>106000000</v>
      </c>
      <c r="M105" s="5">
        <v>1267972852</v>
      </c>
      <c r="N105" s="5">
        <v>827001024</v>
      </c>
      <c r="O105" s="5">
        <v>291720381</v>
      </c>
    </row>
    <row r="106" spans="3:15" ht="15.5" x14ac:dyDescent="0.35">
      <c r="C106" t="s">
        <v>405</v>
      </c>
      <c r="D106" s="5">
        <v>16096070365</v>
      </c>
      <c r="E106" s="5">
        <v>16096070365</v>
      </c>
      <c r="F106" s="5">
        <v>16096070365</v>
      </c>
      <c r="G106" s="5">
        <v>71271076618</v>
      </c>
      <c r="I106" s="5">
        <v>16096070365</v>
      </c>
      <c r="J106" s="5">
        <v>72671076618</v>
      </c>
      <c r="K106" s="5">
        <v>46334075234</v>
      </c>
      <c r="L106" s="5">
        <v>27175761126</v>
      </c>
      <c r="M106" s="5">
        <v>34688886704</v>
      </c>
      <c r="N106" s="5">
        <v>32000000000</v>
      </c>
      <c r="O106" s="5">
        <v>17935000000</v>
      </c>
    </row>
    <row r="107" spans="3:15" ht="15.5" x14ac:dyDescent="0.35">
      <c r="C107" t="s">
        <v>121</v>
      </c>
      <c r="D107" s="5">
        <v>86554771691</v>
      </c>
      <c r="E107" s="5">
        <v>86554771691</v>
      </c>
      <c r="F107" s="5">
        <v>92174806691</v>
      </c>
      <c r="G107" s="5">
        <v>29277939060</v>
      </c>
      <c r="I107" s="5">
        <v>92174806691</v>
      </c>
      <c r="J107" s="5">
        <v>29277939059</v>
      </c>
      <c r="K107" s="5">
        <v>53129306931</v>
      </c>
      <c r="L107" s="5">
        <v>63855558417</v>
      </c>
      <c r="M107" s="5">
        <v>72835745978</v>
      </c>
      <c r="N107" s="5">
        <v>43995183030</v>
      </c>
      <c r="O107" s="5">
        <v>42739450621</v>
      </c>
    </row>
    <row r="108" spans="3:15" ht="15.5" x14ac:dyDescent="0.35">
      <c r="C108" t="s">
        <v>122</v>
      </c>
      <c r="D108" s="5">
        <v>86554771691</v>
      </c>
      <c r="E108" s="5">
        <v>86554771691</v>
      </c>
      <c r="F108" s="5">
        <v>92174806691</v>
      </c>
      <c r="G108" s="5">
        <v>29277939060</v>
      </c>
      <c r="I108" s="5">
        <v>92174806691</v>
      </c>
      <c r="J108" s="5">
        <v>29277939059</v>
      </c>
      <c r="K108" s="5">
        <v>53129306931</v>
      </c>
      <c r="L108" s="5">
        <v>63855558417</v>
      </c>
      <c r="M108" s="5">
        <v>72835745978</v>
      </c>
      <c r="N108" s="5">
        <v>43995183030</v>
      </c>
      <c r="O108" s="5">
        <v>42739450621</v>
      </c>
    </row>
    <row r="109" spans="3:15" ht="15.5" x14ac:dyDescent="0.35">
      <c r="C109" t="s">
        <v>294</v>
      </c>
    </row>
    <row r="110" spans="3:15" ht="15.5" x14ac:dyDescent="0.35">
      <c r="C110" t="s">
        <v>290</v>
      </c>
      <c r="D110" s="5">
        <v>27707938582</v>
      </c>
      <c r="E110" s="5">
        <v>27707938582</v>
      </c>
      <c r="F110" s="5">
        <v>33327973582</v>
      </c>
      <c r="G110" s="5">
        <v>28209703289</v>
      </c>
      <c r="I110" s="5">
        <v>33327973582</v>
      </c>
      <c r="J110" s="5">
        <v>28209703288</v>
      </c>
      <c r="K110" s="5">
        <v>52086703277</v>
      </c>
      <c r="L110" s="5">
        <v>62231531596</v>
      </c>
      <c r="M110" s="5">
        <v>71387300500</v>
      </c>
      <c r="N110" s="5">
        <v>42810000000</v>
      </c>
      <c r="O110" s="5">
        <v>35853719822</v>
      </c>
    </row>
    <row r="111" spans="3:15" ht="15.5" x14ac:dyDescent="0.35">
      <c r="C111" t="s">
        <v>295</v>
      </c>
      <c r="D111" s="5">
        <v>27707938582</v>
      </c>
      <c r="E111" s="5">
        <v>27707938582</v>
      </c>
      <c r="F111" s="5">
        <v>33327973582</v>
      </c>
      <c r="G111" s="5">
        <v>28209703289</v>
      </c>
      <c r="I111" s="5">
        <v>33327973582</v>
      </c>
      <c r="J111" s="5">
        <v>28209703288</v>
      </c>
      <c r="K111" s="5">
        <v>52086703277</v>
      </c>
      <c r="L111" s="5">
        <v>62231531596</v>
      </c>
      <c r="M111" s="5">
        <v>71387300500</v>
      </c>
      <c r="N111" s="5">
        <v>42810000000</v>
      </c>
      <c r="O111" s="5">
        <v>35853719822</v>
      </c>
    </row>
    <row r="112" spans="3:15" ht="15.5" x14ac:dyDescent="0.35">
      <c r="C112" t="s">
        <v>329</v>
      </c>
      <c r="O112" s="5">
        <v>6024256532</v>
      </c>
    </row>
    <row r="113" spans="2:15" ht="15.5" x14ac:dyDescent="0.35">
      <c r="C113" t="s">
        <v>123</v>
      </c>
      <c r="D113" s="5">
        <v>276224231658</v>
      </c>
      <c r="E113" s="5">
        <v>285235043783</v>
      </c>
      <c r="F113" s="5">
        <v>283740413073</v>
      </c>
      <c r="G113" s="5">
        <v>290555134910</v>
      </c>
      <c r="I113" s="5">
        <v>283740413073</v>
      </c>
      <c r="J113" s="5">
        <v>291215833672</v>
      </c>
      <c r="K113" s="5">
        <v>296670816968</v>
      </c>
      <c r="L113" s="5">
        <v>315880366336</v>
      </c>
      <c r="M113" s="5">
        <v>287926500025</v>
      </c>
      <c r="N113" s="5">
        <v>249315209903</v>
      </c>
      <c r="O113" s="5">
        <v>365762076034</v>
      </c>
    </row>
    <row r="114" spans="2:15" ht="15.5" x14ac:dyDescent="0.35">
      <c r="C114" t="s">
        <v>124</v>
      </c>
    </row>
    <row r="115" spans="2:15" ht="15.5" x14ac:dyDescent="0.35">
      <c r="C115" t="s">
        <v>125</v>
      </c>
      <c r="D115" s="5">
        <v>148630616000</v>
      </c>
      <c r="E115" s="5">
        <v>148630616000</v>
      </c>
      <c r="F115" s="5">
        <v>148630616000</v>
      </c>
      <c r="G115" s="5">
        <v>148630616000</v>
      </c>
      <c r="I115" s="5">
        <v>148630616000</v>
      </c>
      <c r="J115" s="5">
        <v>148630616000</v>
      </c>
      <c r="K115" s="5">
        <v>148630616000</v>
      </c>
      <c r="L115" s="5">
        <v>143540007640</v>
      </c>
      <c r="M115" s="5">
        <v>143540007640</v>
      </c>
      <c r="N115" s="5">
        <v>143540000000</v>
      </c>
      <c r="O115" s="5">
        <v>100600000000</v>
      </c>
    </row>
    <row r="116" spans="2:15" ht="15.5" x14ac:dyDescent="0.35">
      <c r="C116" t="s">
        <v>126</v>
      </c>
      <c r="D116" s="5">
        <v>154685723750</v>
      </c>
      <c r="E116" s="5">
        <v>154685723750</v>
      </c>
      <c r="F116" s="5">
        <v>154685723750</v>
      </c>
      <c r="G116" s="5">
        <v>154685723750</v>
      </c>
      <c r="I116" s="5">
        <v>154685723750</v>
      </c>
      <c r="J116" s="5">
        <v>154685723750</v>
      </c>
      <c r="K116" s="5">
        <v>154685723750</v>
      </c>
      <c r="L116" s="5">
        <v>154712655270</v>
      </c>
      <c r="M116" s="5">
        <v>154685723750</v>
      </c>
      <c r="N116" s="5">
        <v>155403361841</v>
      </c>
      <c r="O116" s="5">
        <v>-20605939793</v>
      </c>
    </row>
    <row r="117" spans="2:15" ht="15.5" x14ac:dyDescent="0.35">
      <c r="C117" t="s">
        <v>127</v>
      </c>
      <c r="D117" s="5">
        <v>59710695072</v>
      </c>
      <c r="E117" s="5">
        <v>53668580672</v>
      </c>
      <c r="F117" s="5">
        <v>51625108741</v>
      </c>
      <c r="G117" s="5">
        <v>49250844800</v>
      </c>
      <c r="I117" s="5">
        <v>51625108741</v>
      </c>
      <c r="J117" s="5">
        <v>48147285161</v>
      </c>
      <c r="K117" s="5">
        <v>46899854276</v>
      </c>
      <c r="L117" s="5">
        <v>45594296183</v>
      </c>
      <c r="M117" s="5">
        <v>44327566671</v>
      </c>
      <c r="N117" s="5">
        <v>38441297809</v>
      </c>
      <c r="O117" s="5">
        <v>-45039317304</v>
      </c>
    </row>
    <row r="118" spans="2:15" ht="15.5" x14ac:dyDescent="0.35">
      <c r="C118" t="s">
        <v>128</v>
      </c>
      <c r="D118" s="5">
        <v>532475586</v>
      </c>
      <c r="E118" s="5">
        <v>532475586</v>
      </c>
      <c r="F118" s="5">
        <v>532475586</v>
      </c>
      <c r="G118" s="5">
        <v>532475586</v>
      </c>
      <c r="I118" s="5">
        <v>532475586</v>
      </c>
      <c r="J118" s="5">
        <v>532475586</v>
      </c>
      <c r="K118" s="5">
        <v>532475586</v>
      </c>
      <c r="L118" s="5">
        <v>532475586</v>
      </c>
      <c r="M118" s="5">
        <v>532475586</v>
      </c>
      <c r="N118" s="5">
        <v>532475586</v>
      </c>
    </row>
    <row r="119" spans="2:15" ht="15.5" x14ac:dyDescent="0.35">
      <c r="C119" t="s">
        <v>129</v>
      </c>
      <c r="D119" s="5">
        <v>59178219486</v>
      </c>
      <c r="E119" s="5">
        <v>53136105086</v>
      </c>
      <c r="F119" s="5">
        <v>51092633155</v>
      </c>
      <c r="G119" s="5">
        <v>48718369214</v>
      </c>
      <c r="I119" s="5">
        <v>51092633155</v>
      </c>
      <c r="J119" s="5">
        <v>47614809575</v>
      </c>
      <c r="K119" s="5">
        <v>46367378690</v>
      </c>
      <c r="L119" s="5">
        <v>45061820597</v>
      </c>
      <c r="M119" s="5">
        <v>43795091085</v>
      </c>
      <c r="N119" s="5">
        <v>37908822223</v>
      </c>
    </row>
    <row r="120" spans="2:15" ht="15.5" x14ac:dyDescent="0.35">
      <c r="C120" t="s">
        <v>130</v>
      </c>
      <c r="D120" s="5">
        <v>59710695072</v>
      </c>
      <c r="E120" s="5">
        <v>53668580672</v>
      </c>
      <c r="F120" s="5">
        <v>51625108741</v>
      </c>
      <c r="G120" s="5">
        <v>49250844800</v>
      </c>
      <c r="I120" s="5">
        <v>51625108741</v>
      </c>
      <c r="J120" s="5">
        <v>48147285161</v>
      </c>
      <c r="K120" s="5">
        <v>46899854276</v>
      </c>
      <c r="L120" s="5">
        <v>45594296183</v>
      </c>
      <c r="M120" s="5">
        <v>44327566671</v>
      </c>
      <c r="N120" s="5">
        <v>38441297809</v>
      </c>
      <c r="O120" s="5">
        <v>-45039317304</v>
      </c>
    </row>
    <row r="121" spans="2:15" ht="15.5" x14ac:dyDescent="0.35">
      <c r="C121" t="s">
        <v>131</v>
      </c>
      <c r="D121" s="5">
        <v>765702228</v>
      </c>
      <c r="E121" s="5">
        <v>763649897</v>
      </c>
      <c r="F121" s="5">
        <v>762955789</v>
      </c>
      <c r="G121" s="5">
        <v>705909510</v>
      </c>
      <c r="I121" s="5">
        <v>762955789</v>
      </c>
      <c r="J121" s="5">
        <v>705468567</v>
      </c>
      <c r="K121" s="5">
        <v>687389144</v>
      </c>
      <c r="L121" s="5">
        <v>698194875</v>
      </c>
      <c r="M121" s="5">
        <v>753587542</v>
      </c>
      <c r="N121" s="5">
        <v>456287345</v>
      </c>
      <c r="O121" s="5">
        <v>445856638</v>
      </c>
    </row>
    <row r="122" spans="2:15" ht="15.5" x14ac:dyDescent="0.35">
      <c r="C122" t="s">
        <v>10</v>
      </c>
      <c r="D122" s="5">
        <v>363792737050</v>
      </c>
      <c r="E122" s="5">
        <v>357748570319</v>
      </c>
      <c r="F122" s="5">
        <v>355704404280</v>
      </c>
      <c r="G122" s="5">
        <v>353273094060</v>
      </c>
      <c r="I122" s="5">
        <v>355704404280</v>
      </c>
      <c r="J122" s="5">
        <v>352169093478</v>
      </c>
      <c r="K122" s="5">
        <v>350903583170</v>
      </c>
      <c r="L122" s="5">
        <v>344545153968</v>
      </c>
      <c r="M122" s="5">
        <v>343306885603</v>
      </c>
      <c r="N122" s="5">
        <v>337840946995</v>
      </c>
      <c r="O122" s="5">
        <v>35400599541</v>
      </c>
    </row>
    <row r="123" spans="2:15" ht="15.5" x14ac:dyDescent="0.35">
      <c r="C123" t="s">
        <v>132</v>
      </c>
      <c r="D123" s="5">
        <v>640016968708</v>
      </c>
      <c r="E123" s="5">
        <v>642983614102</v>
      </c>
      <c r="F123" s="5">
        <v>639444817353</v>
      </c>
      <c r="G123" s="5">
        <v>643828228970</v>
      </c>
      <c r="I123" s="5">
        <v>639444817353</v>
      </c>
      <c r="J123" s="5">
        <v>643384927150</v>
      </c>
      <c r="K123" s="5">
        <v>647574400138</v>
      </c>
      <c r="L123" s="5">
        <v>660425520304</v>
      </c>
      <c r="M123" s="5">
        <v>631233385628</v>
      </c>
      <c r="N123" s="5">
        <v>587156156898</v>
      </c>
      <c r="O123" s="5">
        <v>401162675575</v>
      </c>
    </row>
    <row r="124" spans="2:15" ht="15.5" x14ac:dyDescent="0.35">
      <c r="C124" t="s">
        <v>133</v>
      </c>
      <c r="D124" s="5">
        <v>7431530800</v>
      </c>
      <c r="E124" s="5">
        <v>7431530800</v>
      </c>
      <c r="F124" s="5">
        <v>7431530800</v>
      </c>
      <c r="G124" s="5">
        <v>7431530800</v>
      </c>
      <c r="I124" s="5">
        <v>7431530800</v>
      </c>
      <c r="J124" s="5">
        <v>7431530800</v>
      </c>
      <c r="K124" s="5">
        <v>7431530800</v>
      </c>
      <c r="L124" s="5">
        <v>7177000000</v>
      </c>
      <c r="M124" s="5">
        <v>7177000000</v>
      </c>
      <c r="N124" s="5">
        <v>7177000000</v>
      </c>
      <c r="O124" s="5">
        <v>5030000000</v>
      </c>
    </row>
    <row r="126" spans="2:15" ht="15.5" x14ac:dyDescent="0.35">
      <c r="B126" t="s">
        <v>134</v>
      </c>
      <c r="C126" t="s">
        <v>135</v>
      </c>
      <c r="D126" s="5">
        <v>6386838903</v>
      </c>
      <c r="E126" s="5">
        <v>5629361422</v>
      </c>
      <c r="F126" s="5">
        <v>-7956334943</v>
      </c>
      <c r="G126" s="5">
        <v>547132959</v>
      </c>
      <c r="I126" s="5">
        <v>-7063820790</v>
      </c>
      <c r="J126" s="5">
        <v>19086265880</v>
      </c>
      <c r="K126" s="5">
        <v>-5473516398</v>
      </c>
      <c r="L126" s="5">
        <v>42969392211</v>
      </c>
      <c r="M126" s="5">
        <v>25929146056</v>
      </c>
      <c r="N126" s="5">
        <v>-13018815006</v>
      </c>
      <c r="O126" s="5">
        <v>23613701301</v>
      </c>
    </row>
    <row r="127" spans="2:15" ht="15.5" x14ac:dyDescent="0.35">
      <c r="C127" t="s">
        <v>296</v>
      </c>
      <c r="D127" s="5">
        <v>668239280</v>
      </c>
      <c r="E127" s="5">
        <v>2278720994</v>
      </c>
      <c r="F127" s="5">
        <v>53266727813</v>
      </c>
      <c r="G127" s="5">
        <v>4916987722</v>
      </c>
      <c r="I127" s="5">
        <v>69124569964</v>
      </c>
      <c r="J127" s="5">
        <v>41034122382</v>
      </c>
      <c r="K127" s="5">
        <v>51757995886</v>
      </c>
      <c r="L127" s="5">
        <v>88720043405</v>
      </c>
      <c r="M127" s="5">
        <v>69787057553</v>
      </c>
      <c r="N127" s="5">
        <v>183401698795</v>
      </c>
      <c r="O127" s="5">
        <v>124962469169</v>
      </c>
    </row>
    <row r="128" spans="2:15" ht="15.5" x14ac:dyDescent="0.35">
      <c r="C128" t="s">
        <v>406</v>
      </c>
      <c r="F128" s="5">
        <v>8224306433</v>
      </c>
      <c r="G128" s="5">
        <v>-2467886330</v>
      </c>
      <c r="J128" s="5">
        <v>-4328019979</v>
      </c>
      <c r="K128" s="5">
        <v>-12829929155</v>
      </c>
      <c r="L128" s="5">
        <v>-31614694752</v>
      </c>
      <c r="M128" s="5">
        <v>-26423029906</v>
      </c>
      <c r="N128" s="5">
        <v>-160884723834</v>
      </c>
      <c r="O128" s="5">
        <v>-83399207234</v>
      </c>
    </row>
    <row r="129" spans="3:15" ht="15.5" x14ac:dyDescent="0.35">
      <c r="C129" t="s">
        <v>330</v>
      </c>
      <c r="D129" s="5">
        <v>-286050000</v>
      </c>
      <c r="E129" s="5">
        <v>-286050000</v>
      </c>
      <c r="F129" s="5">
        <v>634350599</v>
      </c>
      <c r="I129" s="5">
        <v>-1373700000</v>
      </c>
      <c r="J129" s="5">
        <v>-1728800000</v>
      </c>
      <c r="K129" s="5">
        <v>1808360000</v>
      </c>
      <c r="L129" s="5">
        <v>-2004204082</v>
      </c>
      <c r="M129" s="5">
        <v>-2003599645</v>
      </c>
      <c r="N129" s="5">
        <v>-3252002254</v>
      </c>
      <c r="O129" s="5">
        <v>-3352880774</v>
      </c>
    </row>
    <row r="130" spans="3:15" ht="15.5" x14ac:dyDescent="0.35">
      <c r="C130" t="s">
        <v>407</v>
      </c>
      <c r="D130" s="5">
        <v>8491056793</v>
      </c>
      <c r="E130" s="5">
        <v>-11098414577</v>
      </c>
      <c r="F130" s="5">
        <v>-62672117350</v>
      </c>
      <c r="G130" s="5">
        <v>-2110698686</v>
      </c>
      <c r="I130" s="5">
        <v>-66767176419</v>
      </c>
      <c r="J130" s="5">
        <v>-7459062428</v>
      </c>
      <c r="K130" s="5">
        <v>-39338852678</v>
      </c>
      <c r="L130" s="5">
        <v>-12708443943</v>
      </c>
      <c r="M130" s="5">
        <v>-4013754521</v>
      </c>
      <c r="N130" s="5">
        <v>-19938176020</v>
      </c>
      <c r="O130" s="5">
        <v>-11905383918</v>
      </c>
    </row>
    <row r="131" spans="3:15" ht="15.5" x14ac:dyDescent="0.35">
      <c r="C131" t="s">
        <v>408</v>
      </c>
    </row>
    <row r="132" spans="3:15" ht="15.5" x14ac:dyDescent="0.35">
      <c r="C132" t="s">
        <v>409</v>
      </c>
      <c r="D132" s="5">
        <v>-265975536</v>
      </c>
      <c r="E132" s="5">
        <v>-605845114</v>
      </c>
      <c r="F132" s="5">
        <v>-773268903</v>
      </c>
      <c r="G132" s="5">
        <v>458070275</v>
      </c>
      <c r="I132" s="5">
        <v>-773268903</v>
      </c>
      <c r="J132" s="5">
        <v>-925673654</v>
      </c>
      <c r="K132" s="5">
        <v>-589746657</v>
      </c>
      <c r="M132" s="5">
        <v>-1916793459</v>
      </c>
      <c r="N132" s="5">
        <v>-2353473891</v>
      </c>
      <c r="O132" s="5">
        <v>-2812073928</v>
      </c>
    </row>
    <row r="133" spans="3:15" ht="15.5" x14ac:dyDescent="0.35">
      <c r="C133" t="s">
        <v>410</v>
      </c>
      <c r="D133" s="5">
        <v>-2212205753</v>
      </c>
      <c r="E133" s="5">
        <v>15344584042</v>
      </c>
      <c r="F133" s="5">
        <v>9587880497</v>
      </c>
      <c r="G133" s="5">
        <v>-244684282</v>
      </c>
      <c r="I133" s="5">
        <v>9343196215</v>
      </c>
      <c r="J133" s="5">
        <v>4186948</v>
      </c>
      <c r="K133" s="5">
        <v>151283912</v>
      </c>
      <c r="L133" s="5">
        <v>576691583</v>
      </c>
      <c r="M133" s="5">
        <v>1982470057</v>
      </c>
      <c r="N133" s="5">
        <v>1277225706</v>
      </c>
      <c r="O133" s="5">
        <v>1254279895</v>
      </c>
    </row>
    <row r="134" spans="3:15" ht="15.5" x14ac:dyDescent="0.35">
      <c r="C134" t="s">
        <v>411</v>
      </c>
      <c r="D134" s="5">
        <v>-8225881</v>
      </c>
      <c r="E134" s="5">
        <v>-3633923</v>
      </c>
      <c r="F134" s="5">
        <v>-16224214032</v>
      </c>
      <c r="G134" s="5">
        <v>-4655740</v>
      </c>
      <c r="I134" s="5">
        <v>-16617441647</v>
      </c>
      <c r="J134" s="5">
        <v>-7510487389</v>
      </c>
      <c r="K134" s="5">
        <v>-6432627706</v>
      </c>
      <c r="M134" s="5">
        <v>-11483204023</v>
      </c>
      <c r="N134" s="5">
        <v>-11269363508</v>
      </c>
      <c r="O134" s="5">
        <v>-1133501909</v>
      </c>
    </row>
    <row r="135" spans="3:15" ht="15.5" x14ac:dyDescent="0.35">
      <c r="C135" t="s">
        <v>355</v>
      </c>
    </row>
    <row r="136" spans="3:15" ht="15.5" x14ac:dyDescent="0.35">
      <c r="C136" t="s">
        <v>144</v>
      </c>
      <c r="E136" s="5">
        <v>-5620035000</v>
      </c>
      <c r="F136" s="5">
        <v>6149543205</v>
      </c>
      <c r="I136" s="5">
        <v>6149543205</v>
      </c>
      <c r="J136" s="5">
        <v>-4058109570</v>
      </c>
      <c r="K136" s="5">
        <v>14104094149</v>
      </c>
      <c r="L136" s="5">
        <v>-75289892964</v>
      </c>
      <c r="M136" s="5">
        <v>-146816518892</v>
      </c>
      <c r="N136" s="5">
        <v>34466553424</v>
      </c>
      <c r="O136" s="5">
        <v>68655865417</v>
      </c>
    </row>
    <row r="137" spans="3:15" ht="15.5" x14ac:dyDescent="0.35">
      <c r="C137" t="s">
        <v>145</v>
      </c>
      <c r="D137" s="5">
        <v>-6338902870</v>
      </c>
      <c r="E137" s="5">
        <v>-211756004</v>
      </c>
      <c r="J137" s="5">
        <v>-16809058196</v>
      </c>
      <c r="K137" s="5">
        <v>-9813536334</v>
      </c>
      <c r="L137" s="5">
        <v>-28398086274</v>
      </c>
      <c r="M137" s="5">
        <v>165872314287</v>
      </c>
      <c r="N137" s="5">
        <v>-6657508365</v>
      </c>
      <c r="O137" s="5">
        <v>-93664877313</v>
      </c>
    </row>
    <row r="138" spans="3:15" ht="15.5" x14ac:dyDescent="0.35">
      <c r="C138" t="s">
        <v>412</v>
      </c>
    </row>
    <row r="139" spans="3:15" ht="15.5" x14ac:dyDescent="0.35">
      <c r="C139" t="s">
        <v>413</v>
      </c>
    </row>
    <row r="140" spans="3:15" ht="15.5" x14ac:dyDescent="0.35">
      <c r="C140" t="s">
        <v>414</v>
      </c>
      <c r="M140" s="5">
        <v>242700000000</v>
      </c>
    </row>
    <row r="141" spans="3:15" ht="15.5" x14ac:dyDescent="0.35">
      <c r="C141" t="s">
        <v>415</v>
      </c>
      <c r="D141" s="5">
        <v>211756004</v>
      </c>
      <c r="E141" s="5">
        <v>-211756004</v>
      </c>
      <c r="J141" s="5">
        <v>-16809058196</v>
      </c>
      <c r="K141" s="5">
        <v>-9813536334</v>
      </c>
      <c r="L141" s="5">
        <v>-28398086274</v>
      </c>
      <c r="M141" s="5">
        <v>-30487685713</v>
      </c>
      <c r="N141" s="5">
        <v>-6320323525</v>
      </c>
    </row>
    <row r="142" spans="3:15" ht="15.5" x14ac:dyDescent="0.35">
      <c r="C142" t="s">
        <v>151</v>
      </c>
      <c r="D142" s="5">
        <v>-6550658874</v>
      </c>
      <c r="M142" s="5">
        <v>-340000000</v>
      </c>
      <c r="N142" s="5">
        <v>-87184850</v>
      </c>
      <c r="O142" s="5">
        <v>-1271887252</v>
      </c>
    </row>
    <row r="143" spans="3:15" ht="15.5" x14ac:dyDescent="0.35">
      <c r="C143" t="s">
        <v>416</v>
      </c>
      <c r="N143" s="5">
        <v>-249999990</v>
      </c>
      <c r="O143" s="5">
        <v>-7794375844</v>
      </c>
    </row>
    <row r="144" spans="3:15" ht="15.5" x14ac:dyDescent="0.35">
      <c r="C144" t="s">
        <v>304</v>
      </c>
      <c r="M144" s="5">
        <v>-46000000000</v>
      </c>
      <c r="O144" s="5">
        <v>-84598614217</v>
      </c>
    </row>
    <row r="145" spans="3:15" ht="15.5" x14ac:dyDescent="0.35">
      <c r="C145" t="s">
        <v>153</v>
      </c>
      <c r="E145" s="5">
        <v>-5620035000</v>
      </c>
      <c r="F145" s="5">
        <v>6149543205</v>
      </c>
      <c r="I145" s="5">
        <v>6149543205</v>
      </c>
      <c r="J145" s="5">
        <v>-4058109570</v>
      </c>
      <c r="K145" s="5">
        <v>14104094149</v>
      </c>
      <c r="L145" s="5">
        <v>-75289892964</v>
      </c>
      <c r="M145" s="5">
        <v>-146816518892</v>
      </c>
      <c r="N145" s="5">
        <v>34466553424</v>
      </c>
      <c r="O145" s="5">
        <v>68655865417</v>
      </c>
    </row>
    <row r="146" spans="3:15" ht="15.5" x14ac:dyDescent="0.35">
      <c r="C146" t="s">
        <v>417</v>
      </c>
    </row>
    <row r="147" spans="3:15" ht="15.5" x14ac:dyDescent="0.35">
      <c r="C147" t="s">
        <v>158</v>
      </c>
      <c r="N147" s="5">
        <v>-3661295253</v>
      </c>
    </row>
    <row r="148" spans="3:15" ht="15.5" x14ac:dyDescent="0.35">
      <c r="C148" t="s">
        <v>418</v>
      </c>
      <c r="L148" s="5">
        <v>-58545683971</v>
      </c>
      <c r="M148" s="5">
        <v>-180657631496</v>
      </c>
      <c r="N148" s="5">
        <v>-157851385783</v>
      </c>
    </row>
    <row r="149" spans="3:15" ht="15.5" x14ac:dyDescent="0.35">
      <c r="C149" t="s">
        <v>419</v>
      </c>
    </row>
    <row r="150" spans="3:15" ht="15.5" x14ac:dyDescent="0.35">
      <c r="C150" t="s">
        <v>420</v>
      </c>
    </row>
    <row r="151" spans="3:15" ht="15.5" x14ac:dyDescent="0.35">
      <c r="C151" t="s">
        <v>421</v>
      </c>
    </row>
    <row r="152" spans="3:15" ht="15.5" x14ac:dyDescent="0.35">
      <c r="C152" t="s">
        <v>394</v>
      </c>
      <c r="M152" s="5">
        <v>28263913216</v>
      </c>
      <c r="N152" s="5">
        <v>8229677980</v>
      </c>
      <c r="O152" s="5">
        <v>-317676069</v>
      </c>
    </row>
    <row r="153" spans="3:15" ht="15.5" x14ac:dyDescent="0.35">
      <c r="C153" t="s">
        <v>366</v>
      </c>
      <c r="L153" s="5">
        <v>26931520</v>
      </c>
      <c r="M153" s="5">
        <v>289000000</v>
      </c>
    </row>
    <row r="154" spans="3:15" ht="15.5" x14ac:dyDescent="0.35">
      <c r="C154" t="s">
        <v>341</v>
      </c>
      <c r="K154" s="5">
        <v>5090608360</v>
      </c>
      <c r="N154" s="5">
        <v>218994000000</v>
      </c>
      <c r="O154" s="5">
        <v>86600000000</v>
      </c>
    </row>
    <row r="155" spans="3:15" ht="15.5" x14ac:dyDescent="0.35">
      <c r="C155" t="s">
        <v>422</v>
      </c>
      <c r="F155" s="5">
        <v>57606299164</v>
      </c>
      <c r="I155" s="5">
        <v>57606299164</v>
      </c>
      <c r="K155" s="5">
        <v>15000000000</v>
      </c>
      <c r="M155" s="5">
        <v>55500000000</v>
      </c>
      <c r="N155" s="5">
        <v>53000000000</v>
      </c>
      <c r="O155" s="5">
        <v>49300000000</v>
      </c>
    </row>
    <row r="156" spans="3:15" ht="15.5" x14ac:dyDescent="0.35">
      <c r="C156" t="s">
        <v>423</v>
      </c>
      <c r="E156" s="5">
        <v>-5620035000</v>
      </c>
      <c r="F156" s="5">
        <v>-51456755959</v>
      </c>
      <c r="I156" s="5">
        <v>-51456755959</v>
      </c>
      <c r="J156" s="5">
        <v>-4058109570</v>
      </c>
      <c r="K156" s="5">
        <v>-5986514211</v>
      </c>
      <c r="L156" s="5">
        <v>-16668894482</v>
      </c>
      <c r="M156" s="5">
        <v>-24233812796</v>
      </c>
      <c r="N156" s="5">
        <v>-31682439644</v>
      </c>
      <c r="O156" s="5">
        <v>-37211894477</v>
      </c>
    </row>
    <row r="157" spans="3:15" ht="15.5" x14ac:dyDescent="0.35">
      <c r="C157" t="s">
        <v>424</v>
      </c>
    </row>
    <row r="158" spans="3:15" ht="15.5" x14ac:dyDescent="0.35">
      <c r="C158" t="s">
        <v>164</v>
      </c>
      <c r="D158" s="5">
        <v>47936033</v>
      </c>
      <c r="E158" s="5">
        <v>-202429582</v>
      </c>
      <c r="F158" s="5">
        <v>-1806791738</v>
      </c>
      <c r="G158" s="5">
        <v>547132959</v>
      </c>
      <c r="I158" s="5">
        <v>-914277585</v>
      </c>
      <c r="J158" s="5">
        <v>-1780901886</v>
      </c>
      <c r="K158" s="5">
        <v>-1182958583</v>
      </c>
      <c r="L158" s="5">
        <v>-60718587027</v>
      </c>
      <c r="M158" s="5">
        <v>44984941451</v>
      </c>
      <c r="N158" s="5">
        <v>14790230053</v>
      </c>
      <c r="O158" s="5">
        <v>-1395310595</v>
      </c>
    </row>
    <row r="159" spans="3:15" ht="15.5" x14ac:dyDescent="0.35">
      <c r="C159" t="s">
        <v>165</v>
      </c>
      <c r="E159" s="5">
        <v>2996247658</v>
      </c>
      <c r="F159" s="5">
        <v>1</v>
      </c>
      <c r="G159" s="5">
        <v>-1</v>
      </c>
      <c r="I159" s="5">
        <v>3910525243</v>
      </c>
      <c r="J159" s="5">
        <v>5691427129</v>
      </c>
      <c r="K159" s="5">
        <v>6874385712</v>
      </c>
      <c r="L159" s="5">
        <v>67592972739</v>
      </c>
      <c r="M159" s="5">
        <v>22608031288</v>
      </c>
      <c r="N159" s="5">
        <v>7817801235</v>
      </c>
      <c r="O159" s="5">
        <v>9213111830</v>
      </c>
    </row>
    <row r="160" spans="3:15" ht="15.5" x14ac:dyDescent="0.35">
      <c r="C160" t="s">
        <v>166</v>
      </c>
      <c r="D160" s="5">
        <v>47936033</v>
      </c>
      <c r="E160" s="5">
        <v>2793818076</v>
      </c>
      <c r="F160" s="5">
        <v>-1806791737</v>
      </c>
      <c r="G160" s="5">
        <v>547132958</v>
      </c>
      <c r="I160" s="5">
        <v>2996247658</v>
      </c>
      <c r="J160" s="5">
        <v>3910525243</v>
      </c>
      <c r="K160" s="5">
        <v>5691427129</v>
      </c>
      <c r="L160" s="5">
        <v>6874385712</v>
      </c>
      <c r="M160" s="5">
        <v>67592972739</v>
      </c>
      <c r="N160" s="5">
        <v>22608031288</v>
      </c>
      <c r="O160" s="5">
        <v>7817801235</v>
      </c>
    </row>
    <row r="162" spans="2:15" ht="15.5" x14ac:dyDescent="0.35">
      <c r="B162" t="s">
        <v>167</v>
      </c>
      <c r="C162" t="s">
        <v>12</v>
      </c>
      <c r="D162" s="5">
        <v>7430000000</v>
      </c>
      <c r="E162" s="5">
        <v>7430000000</v>
      </c>
      <c r="F162" s="5">
        <v>7430000000</v>
      </c>
      <c r="G162" s="5">
        <v>7430000000</v>
      </c>
      <c r="I162" s="5">
        <v>7430000000</v>
      </c>
      <c r="J162" s="5">
        <v>7430000000</v>
      </c>
      <c r="K162" s="5">
        <v>7430000000</v>
      </c>
      <c r="L162" s="5">
        <v>7180000000</v>
      </c>
      <c r="M162" s="5">
        <v>7180000000</v>
      </c>
      <c r="N162" s="5">
        <v>7180000000</v>
      </c>
      <c r="O162" s="5">
        <v>5030000000</v>
      </c>
    </row>
    <row r="163" spans="2:15" ht="15.5" x14ac:dyDescent="0.35">
      <c r="C163" t="s">
        <v>168</v>
      </c>
      <c r="D163" s="6">
        <v>0.54</v>
      </c>
      <c r="E163" s="6">
        <v>0.27</v>
      </c>
      <c r="F163" s="6">
        <v>0.36</v>
      </c>
      <c r="G163" s="6">
        <v>0.09</v>
      </c>
    </row>
    <row r="164" spans="2:15" ht="15.5" x14ac:dyDescent="0.35">
      <c r="C164" t="s">
        <v>169</v>
      </c>
      <c r="D164" s="6">
        <v>92.59</v>
      </c>
      <c r="E164" s="6">
        <v>185.19</v>
      </c>
      <c r="F164" s="6">
        <v>138.88999999999999</v>
      </c>
      <c r="G164" s="6">
        <v>1488.89</v>
      </c>
    </row>
    <row r="165" spans="2:15" ht="15.5" x14ac:dyDescent="0.35">
      <c r="C165" t="s">
        <v>62</v>
      </c>
      <c r="D165" s="6">
        <v>26.95</v>
      </c>
      <c r="E165" s="6">
        <v>54.93</v>
      </c>
      <c r="F165" s="6">
        <v>10.9</v>
      </c>
      <c r="G165" s="6">
        <v>272.39</v>
      </c>
    </row>
    <row r="166" spans="2:15" ht="15.5" x14ac:dyDescent="0.35">
      <c r="C166" t="s">
        <v>170</v>
      </c>
      <c r="D166" s="5">
        <v>4610000000</v>
      </c>
      <c r="E166" s="5">
        <v>2450000000</v>
      </c>
      <c r="F166" s="5">
        <v>7840000000</v>
      </c>
      <c r="G166" s="5">
        <v>1130000000</v>
      </c>
    </row>
    <row r="167" spans="2:15" ht="15.5" x14ac:dyDescent="0.35">
      <c r="C167" t="s">
        <v>171</v>
      </c>
      <c r="D167" s="6">
        <v>6.1999999999999998E-3</v>
      </c>
      <c r="E167" s="6">
        <v>3.2000000000000002E-3</v>
      </c>
      <c r="F167" s="6">
        <v>4.0999999999999995E-3</v>
      </c>
      <c r="G167" s="6">
        <v>1E-3</v>
      </c>
    </row>
    <row r="168" spans="2:15" ht="15.5" x14ac:dyDescent="0.35">
      <c r="C168" t="s">
        <v>172</v>
      </c>
      <c r="D168" s="6">
        <v>1.1000000000000001E-2</v>
      </c>
      <c r="E168" s="6">
        <v>5.6999999999999993E-3</v>
      </c>
      <c r="F168" s="6">
        <v>7.4999999999999997E-3</v>
      </c>
      <c r="G168" s="6">
        <v>1.8E-3</v>
      </c>
    </row>
    <row r="169" spans="2:15" ht="15.5" x14ac:dyDescent="0.35">
      <c r="C169" t="s">
        <v>173</v>
      </c>
      <c r="D169" s="6">
        <v>9.7000000000000003E-3</v>
      </c>
      <c r="E169" s="6">
        <v>5.0000000000000001E-3</v>
      </c>
      <c r="F169" s="6">
        <v>1.84E-2</v>
      </c>
      <c r="G169" s="6">
        <v>2.3999999999999998E-3</v>
      </c>
    </row>
    <row r="170" spans="2:15" ht="15.5" x14ac:dyDescent="0.35">
      <c r="C170" t="s">
        <v>174</v>
      </c>
      <c r="D170" s="6">
        <v>2990.6</v>
      </c>
      <c r="E170" s="6">
        <v>607.94000000000005</v>
      </c>
      <c r="F170" s="6">
        <v>1.73</v>
      </c>
      <c r="G170" s="6">
        <v>452.56</v>
      </c>
    </row>
    <row r="171" spans="2:15" ht="15.5" x14ac:dyDescent="0.35">
      <c r="C171" t="s">
        <v>175</v>
      </c>
      <c r="D171" s="5">
        <v>364000000000</v>
      </c>
      <c r="E171" s="5">
        <v>358000000000</v>
      </c>
      <c r="F171" s="5">
        <v>356000000000</v>
      </c>
      <c r="G171" s="5">
        <v>353000000000</v>
      </c>
    </row>
    <row r="172" spans="2:15" ht="15.5" x14ac:dyDescent="0.35">
      <c r="C172" t="s">
        <v>176</v>
      </c>
      <c r="D172" s="6">
        <v>1.02</v>
      </c>
      <c r="E172" s="6">
        <v>1.04</v>
      </c>
      <c r="F172" s="6">
        <v>1.05</v>
      </c>
      <c r="G172" s="6">
        <v>2.82</v>
      </c>
    </row>
    <row r="173" spans="2:15" ht="15.5" x14ac:dyDescent="0.35">
      <c r="C173" t="s">
        <v>177</v>
      </c>
      <c r="D173" s="6">
        <v>48.85</v>
      </c>
      <c r="E173" s="6">
        <v>48.04</v>
      </c>
      <c r="F173" s="6">
        <v>47.76</v>
      </c>
      <c r="G173" s="6">
        <v>47.44</v>
      </c>
    </row>
    <row r="174" spans="2:15" ht="15.5" x14ac:dyDescent="0.35">
      <c r="C174" t="s">
        <v>178</v>
      </c>
      <c r="D174" s="6">
        <v>1.02</v>
      </c>
      <c r="E174" s="6">
        <v>1.04</v>
      </c>
      <c r="F174" s="6">
        <v>1.05</v>
      </c>
      <c r="G174" s="6">
        <v>2.82</v>
      </c>
    </row>
    <row r="175" spans="2:15" ht="15.5" x14ac:dyDescent="0.35">
      <c r="C175" t="s">
        <v>179</v>
      </c>
      <c r="D175" s="6">
        <v>48.85</v>
      </c>
      <c r="E175" s="6">
        <v>48.04</v>
      </c>
      <c r="F175" s="6">
        <v>47.76</v>
      </c>
      <c r="G175" s="6">
        <v>47.44</v>
      </c>
    </row>
    <row r="176" spans="2:15" ht="15.5" x14ac:dyDescent="0.35">
      <c r="C176" t="s">
        <v>180</v>
      </c>
      <c r="D176" s="5">
        <v>16000000000</v>
      </c>
      <c r="E176" s="5">
        <v>16000000000</v>
      </c>
      <c r="F176" s="5">
        <v>16000000000</v>
      </c>
      <c r="G176" s="5">
        <v>71000000000</v>
      </c>
    </row>
    <row r="177" spans="3:15" ht="15.5" x14ac:dyDescent="0.35">
      <c r="C177" t="s">
        <v>181</v>
      </c>
      <c r="D177" s="5">
        <v>28000000000</v>
      </c>
      <c r="E177" s="5">
        <v>28000000000</v>
      </c>
      <c r="F177" s="5">
        <v>33000000000</v>
      </c>
      <c r="G177" s="5">
        <v>28000000000</v>
      </c>
    </row>
    <row r="178" spans="3:15" ht="15.5" x14ac:dyDescent="0.35">
      <c r="C178" t="s">
        <v>182</v>
      </c>
      <c r="D178" s="5">
        <v>363000000000</v>
      </c>
      <c r="E178" s="5">
        <v>357000000000</v>
      </c>
      <c r="F178" s="5">
        <v>355000000000</v>
      </c>
      <c r="G178" s="5">
        <v>353000000000</v>
      </c>
    </row>
    <row r="179" spans="3:15" ht="15.5" x14ac:dyDescent="0.35">
      <c r="C179" t="s">
        <v>24</v>
      </c>
      <c r="D179" s="5">
        <v>44000000000</v>
      </c>
      <c r="E179" s="5">
        <v>44000000000</v>
      </c>
      <c r="F179" s="5">
        <v>49000000000</v>
      </c>
      <c r="G179" s="5">
        <v>99000000000</v>
      </c>
    </row>
    <row r="180" spans="3:15" ht="15.5" x14ac:dyDescent="0.35">
      <c r="C180" t="s">
        <v>21</v>
      </c>
      <c r="D180" s="5">
        <v>41000000000</v>
      </c>
      <c r="E180" s="5">
        <v>41000000000</v>
      </c>
      <c r="F180" s="5">
        <v>46000000000</v>
      </c>
      <c r="G180" s="5">
        <v>95000000000</v>
      </c>
    </row>
    <row r="181" spans="3:15" ht="15.5" x14ac:dyDescent="0.35">
      <c r="C181" t="s">
        <v>183</v>
      </c>
      <c r="D181" s="5">
        <v>-20000000000</v>
      </c>
      <c r="E181" s="5">
        <v>-21000000000</v>
      </c>
      <c r="F181" s="5">
        <v>-17000000000</v>
      </c>
      <c r="G181" s="5">
        <v>-104000000000</v>
      </c>
    </row>
    <row r="182" spans="3:15" ht="15.5" x14ac:dyDescent="0.35">
      <c r="C182" t="s">
        <v>184</v>
      </c>
      <c r="D182" s="5">
        <v>6000000000</v>
      </c>
      <c r="E182" s="5">
        <v>6000000000</v>
      </c>
      <c r="F182" s="5">
        <v>-8000000000</v>
      </c>
      <c r="G182" s="5">
        <v>1000000000</v>
      </c>
    </row>
    <row r="183" spans="3:15" ht="15.5" x14ac:dyDescent="0.35">
      <c r="C183" t="s">
        <v>185</v>
      </c>
      <c r="D183" s="5">
        <v>-6000000000</v>
      </c>
      <c r="E183" s="5">
        <v>0</v>
      </c>
    </row>
    <row r="184" spans="3:15" ht="15.5" x14ac:dyDescent="0.35">
      <c r="C184" t="s">
        <v>13</v>
      </c>
      <c r="D184" s="5">
        <v>0</v>
      </c>
      <c r="E184" s="5">
        <v>5000000000</v>
      </c>
      <c r="F184" s="5">
        <v>-8000000000</v>
      </c>
      <c r="G184" s="5">
        <v>1000000000</v>
      </c>
    </row>
    <row r="185" spans="3:15" ht="15.5" x14ac:dyDescent="0.35">
      <c r="C185" t="s">
        <v>16</v>
      </c>
      <c r="D185" s="6">
        <v>0.01</v>
      </c>
      <c r="E185" s="6">
        <v>0.73</v>
      </c>
      <c r="F185" s="6">
        <v>-1.07</v>
      </c>
      <c r="G185" s="6">
        <v>7.0000000000000007E-2</v>
      </c>
    </row>
    <row r="186" spans="3:15" ht="15.5" x14ac:dyDescent="0.35">
      <c r="C186" t="s">
        <v>47</v>
      </c>
      <c r="I186" s="6">
        <v>0.47</v>
      </c>
      <c r="J186" s="6">
        <v>0.15</v>
      </c>
      <c r="K186" s="6">
        <v>0.17</v>
      </c>
      <c r="L186" s="6">
        <v>0.12</v>
      </c>
      <c r="M186" s="6">
        <v>0.71</v>
      </c>
      <c r="N186" s="6">
        <v>1.56</v>
      </c>
      <c r="O186" s="6">
        <v>1.06</v>
      </c>
    </row>
    <row r="187" spans="3:15" ht="15.5" x14ac:dyDescent="0.35">
      <c r="C187" t="s">
        <v>61</v>
      </c>
      <c r="I187" s="6">
        <v>106.38</v>
      </c>
      <c r="J187" s="6">
        <v>53.33</v>
      </c>
      <c r="K187" s="6">
        <v>52.94</v>
      </c>
      <c r="L187" s="6">
        <v>416.67</v>
      </c>
      <c r="M187" s="6">
        <v>70.42</v>
      </c>
      <c r="N187" s="6">
        <v>33.33</v>
      </c>
      <c r="O187" s="5">
        <v>0</v>
      </c>
    </row>
    <row r="188" spans="3:15" ht="15.5" x14ac:dyDescent="0.35">
      <c r="C188" t="s">
        <v>64</v>
      </c>
      <c r="I188" s="6">
        <v>8.6199999999999992</v>
      </c>
      <c r="J188" s="6">
        <v>1.61</v>
      </c>
      <c r="K188" s="6">
        <v>2.84</v>
      </c>
      <c r="L188" s="6">
        <v>11.96</v>
      </c>
      <c r="M188" s="6">
        <v>4.46</v>
      </c>
      <c r="N188" s="6">
        <v>4.0199999999999996</v>
      </c>
      <c r="O188" s="5">
        <v>0</v>
      </c>
    </row>
    <row r="189" spans="3:15" ht="15.5" x14ac:dyDescent="0.35">
      <c r="C189" t="s">
        <v>186</v>
      </c>
      <c r="I189" s="5">
        <v>10120000000</v>
      </c>
      <c r="J189" s="5">
        <v>10510000000</v>
      </c>
      <c r="K189" s="5">
        <v>9290000000</v>
      </c>
      <c r="L189" s="5">
        <v>9780000000</v>
      </c>
      <c r="M189" s="5">
        <v>17900000000</v>
      </c>
      <c r="N189" s="5">
        <v>24570000000</v>
      </c>
      <c r="O189" s="5">
        <v>11170000000</v>
      </c>
    </row>
    <row r="190" spans="3:15" ht="15.5" x14ac:dyDescent="0.35">
      <c r="C190" t="s">
        <v>187</v>
      </c>
      <c r="I190" s="6">
        <v>5.5000000000000005E-3</v>
      </c>
      <c r="J190" s="6">
        <v>1.7000000000000001E-3</v>
      </c>
      <c r="K190" s="6">
        <v>1.9E-3</v>
      </c>
      <c r="L190" s="6">
        <v>1.2999999999999999E-3</v>
      </c>
      <c r="M190" s="6">
        <v>8.1000000000000013E-3</v>
      </c>
      <c r="N190" s="6">
        <v>1.9E-2</v>
      </c>
      <c r="O190" s="6">
        <v>1.3300000000000001E-2</v>
      </c>
    </row>
    <row r="191" spans="3:15" ht="15.5" x14ac:dyDescent="0.35">
      <c r="C191" t="s">
        <v>188</v>
      </c>
      <c r="I191" s="6">
        <v>9.8999999999999991E-3</v>
      </c>
      <c r="J191" s="6">
        <v>3.0999999999999999E-3</v>
      </c>
      <c r="K191" s="6">
        <v>3.5999999999999999E-3</v>
      </c>
      <c r="L191" s="6">
        <v>2.5999999999999999E-3</v>
      </c>
      <c r="M191" s="6">
        <v>1.4800000000000001E-2</v>
      </c>
      <c r="N191" s="6">
        <v>3.3099999999999997E-2</v>
      </c>
      <c r="O191" s="6">
        <v>0.15229999999999999</v>
      </c>
    </row>
    <row r="192" spans="3:15" ht="15.5" x14ac:dyDescent="0.35">
      <c r="C192" t="s">
        <v>189</v>
      </c>
      <c r="I192" s="6">
        <v>2.2400000000000003E-2</v>
      </c>
      <c r="J192" s="6">
        <v>2.4700000000000003E-2</v>
      </c>
      <c r="K192" s="6">
        <v>2.0199999999999999E-2</v>
      </c>
      <c r="L192" s="6">
        <v>2.06E-2</v>
      </c>
      <c r="M192" s="6">
        <v>4.1399999999999999E-2</v>
      </c>
      <c r="N192" s="6">
        <v>0.10099999999999999</v>
      </c>
      <c r="O192" s="6">
        <v>0.25409999999999999</v>
      </c>
    </row>
    <row r="193" spans="2:15" ht="15.5" x14ac:dyDescent="0.35">
      <c r="C193" t="s">
        <v>190</v>
      </c>
      <c r="I193" s="6">
        <v>1.93</v>
      </c>
      <c r="J193" s="6">
        <v>1.26</v>
      </c>
      <c r="K193" s="6">
        <v>1.18</v>
      </c>
      <c r="L193" s="6">
        <v>1.2</v>
      </c>
      <c r="M193" s="6">
        <v>1.44</v>
      </c>
      <c r="N193" s="6">
        <v>2.06</v>
      </c>
      <c r="O193" s="6">
        <v>8.76</v>
      </c>
    </row>
    <row r="194" spans="2:15" ht="15.5" x14ac:dyDescent="0.35">
      <c r="C194" t="s">
        <v>58</v>
      </c>
      <c r="I194" s="6">
        <v>1.05</v>
      </c>
      <c r="J194" s="6">
        <v>0.17</v>
      </c>
      <c r="K194" s="6">
        <v>0.19</v>
      </c>
      <c r="L194" s="6">
        <v>1.04</v>
      </c>
      <c r="M194" s="6">
        <v>1.05</v>
      </c>
      <c r="N194" s="6">
        <v>1.1100000000000001</v>
      </c>
      <c r="O194" s="5">
        <v>0</v>
      </c>
    </row>
    <row r="195" spans="2:15" ht="15.5" x14ac:dyDescent="0.35">
      <c r="C195" t="s">
        <v>55</v>
      </c>
      <c r="I195" s="6">
        <v>47.76</v>
      </c>
      <c r="J195" s="6">
        <v>47.29</v>
      </c>
      <c r="K195" s="6">
        <v>47.13</v>
      </c>
      <c r="L195" s="6">
        <v>47.91</v>
      </c>
      <c r="M195" s="6">
        <v>47.73</v>
      </c>
      <c r="N195" s="6">
        <v>47.01</v>
      </c>
      <c r="O195" s="6">
        <v>6.95</v>
      </c>
    </row>
    <row r="196" spans="2:15" ht="15.5" x14ac:dyDescent="0.35">
      <c r="C196" t="s">
        <v>191</v>
      </c>
      <c r="I196" s="6">
        <v>1.05</v>
      </c>
      <c r="J196" s="6">
        <v>0.17</v>
      </c>
      <c r="K196" s="6">
        <v>0.19</v>
      </c>
      <c r="L196" s="6">
        <v>1.04</v>
      </c>
      <c r="M196" s="6">
        <v>1.05</v>
      </c>
      <c r="N196" s="6">
        <v>1.1100000000000001</v>
      </c>
      <c r="O196" s="5">
        <v>0</v>
      </c>
    </row>
    <row r="197" spans="2:15" ht="15.5" x14ac:dyDescent="0.35">
      <c r="C197" t="s">
        <v>192</v>
      </c>
      <c r="I197" s="6">
        <v>47.76</v>
      </c>
      <c r="J197" s="6">
        <v>47.29</v>
      </c>
      <c r="K197" s="6">
        <v>47.13</v>
      </c>
      <c r="L197" s="6">
        <v>47.91</v>
      </c>
      <c r="M197" s="6">
        <v>47.73</v>
      </c>
      <c r="N197" s="6">
        <v>47.01</v>
      </c>
      <c r="O197" s="6">
        <v>6.95</v>
      </c>
    </row>
    <row r="198" spans="2:15" ht="15.5" x14ac:dyDescent="0.35">
      <c r="C198" t="s">
        <v>193</v>
      </c>
      <c r="I198" s="5">
        <v>16000000000</v>
      </c>
      <c r="J198" s="5">
        <v>73000000000</v>
      </c>
      <c r="K198" s="5">
        <v>46000000000</v>
      </c>
      <c r="L198" s="5">
        <v>27000000000</v>
      </c>
      <c r="M198" s="5">
        <v>35000000000</v>
      </c>
      <c r="N198" s="5">
        <v>32000000000</v>
      </c>
      <c r="O198" s="5">
        <v>18000000000</v>
      </c>
    </row>
    <row r="199" spans="2:15" ht="15.5" x14ac:dyDescent="0.35">
      <c r="C199" t="s">
        <v>194</v>
      </c>
      <c r="I199" s="5">
        <v>33000000000</v>
      </c>
      <c r="J199" s="5">
        <v>28000000000</v>
      </c>
      <c r="K199" s="5">
        <v>52000000000</v>
      </c>
      <c r="L199" s="5">
        <v>62000000000</v>
      </c>
      <c r="M199" s="5">
        <v>71000000000</v>
      </c>
      <c r="N199" s="5">
        <v>43000000000</v>
      </c>
      <c r="O199" s="5">
        <v>36000000000</v>
      </c>
    </row>
    <row r="200" spans="2:15" ht="15.5" x14ac:dyDescent="0.35">
      <c r="C200" t="s">
        <v>26</v>
      </c>
      <c r="I200" s="5">
        <v>49000000000</v>
      </c>
      <c r="J200" s="5">
        <v>101000000000</v>
      </c>
      <c r="K200" s="5">
        <v>98000000000</v>
      </c>
      <c r="L200" s="5">
        <v>89000000000</v>
      </c>
      <c r="M200" s="5">
        <v>106000000000</v>
      </c>
      <c r="N200" s="5">
        <v>75000000000</v>
      </c>
      <c r="O200" s="5">
        <v>54000000000</v>
      </c>
    </row>
    <row r="201" spans="2:15" ht="15.5" x14ac:dyDescent="0.35">
      <c r="C201" t="s">
        <v>23</v>
      </c>
      <c r="I201" s="5">
        <v>46000000000</v>
      </c>
      <c r="J201" s="5">
        <v>97000000000</v>
      </c>
      <c r="K201" s="5">
        <v>93000000000</v>
      </c>
      <c r="L201" s="5">
        <v>83000000000</v>
      </c>
      <c r="M201" s="5">
        <v>38000000000</v>
      </c>
      <c r="N201" s="5">
        <v>52000000000</v>
      </c>
      <c r="O201" s="5">
        <v>48000000000</v>
      </c>
    </row>
    <row r="202" spans="2:15" ht="15.5" x14ac:dyDescent="0.35">
      <c r="C202" t="s">
        <v>195</v>
      </c>
      <c r="I202" s="5">
        <v>-17000000000</v>
      </c>
      <c r="J202" s="5">
        <v>-103000000000</v>
      </c>
      <c r="K202" s="5">
        <v>-96000000000</v>
      </c>
      <c r="L202" s="5">
        <v>324000000000</v>
      </c>
      <c r="M202" s="5">
        <v>358000000000</v>
      </c>
      <c r="N202" s="5">
        <v>117000000000</v>
      </c>
      <c r="O202" s="5">
        <v>-23000000000</v>
      </c>
    </row>
    <row r="203" spans="2:15" ht="15.5" x14ac:dyDescent="0.35">
      <c r="C203" t="s">
        <v>196</v>
      </c>
      <c r="I203" s="5">
        <v>-7000000000</v>
      </c>
      <c r="J203" s="5">
        <v>19000000000</v>
      </c>
      <c r="K203" s="5">
        <v>-5000000000</v>
      </c>
      <c r="L203" s="5">
        <v>43000000000</v>
      </c>
      <c r="M203" s="5">
        <v>26000000000</v>
      </c>
      <c r="N203" s="5">
        <v>-13000000000</v>
      </c>
      <c r="O203" s="5">
        <v>24000000000</v>
      </c>
    </row>
    <row r="204" spans="2:15" ht="15.5" x14ac:dyDescent="0.35">
      <c r="C204" t="s">
        <v>197</v>
      </c>
      <c r="J204" s="5">
        <v>-17000000000</v>
      </c>
      <c r="K204" s="5">
        <v>-10000000000</v>
      </c>
      <c r="L204" s="5">
        <v>-28000000000</v>
      </c>
      <c r="M204" s="5">
        <v>-77000000000</v>
      </c>
      <c r="N204" s="5">
        <v>-6000000000</v>
      </c>
      <c r="O204" s="5">
        <v>-86000000000</v>
      </c>
    </row>
    <row r="205" spans="2:15" ht="15.5" x14ac:dyDescent="0.35">
      <c r="C205" t="s">
        <v>15</v>
      </c>
      <c r="I205" s="5">
        <v>-7000000000</v>
      </c>
      <c r="J205" s="5">
        <v>2000000000</v>
      </c>
      <c r="K205" s="5">
        <v>-15000000000</v>
      </c>
      <c r="L205" s="5">
        <v>15000000000</v>
      </c>
      <c r="M205" s="5">
        <v>-51000000000</v>
      </c>
      <c r="N205" s="5">
        <v>-19000000000</v>
      </c>
      <c r="O205" s="5">
        <v>-62000000000</v>
      </c>
    </row>
    <row r="206" spans="2:15" ht="15.5" x14ac:dyDescent="0.35">
      <c r="C206" t="s">
        <v>17</v>
      </c>
      <c r="I206" s="6">
        <v>-0.95</v>
      </c>
      <c r="J206" s="6">
        <v>0.31</v>
      </c>
      <c r="K206" s="6">
        <v>-2.06</v>
      </c>
      <c r="L206" s="6">
        <v>2.0299999999999998</v>
      </c>
      <c r="M206" s="6">
        <v>-7.09</v>
      </c>
      <c r="N206" s="6">
        <v>-2.71</v>
      </c>
      <c r="O206" s="6">
        <v>-12.38</v>
      </c>
    </row>
    <row r="208" spans="2:15" ht="15.5" x14ac:dyDescent="0.35">
      <c r="B208" t="s">
        <v>198</v>
      </c>
      <c r="C208" t="s">
        <v>199</v>
      </c>
      <c r="D208" s="5">
        <v>4000000000</v>
      </c>
      <c r="E208" s="5">
        <v>2000000000</v>
      </c>
      <c r="F208" s="5">
        <v>3000000000</v>
      </c>
      <c r="G208" s="5">
        <v>643000000</v>
      </c>
      <c r="H208" s="5">
        <v>12000000000</v>
      </c>
      <c r="I208" s="5">
        <v>4000000000</v>
      </c>
      <c r="J208" s="5">
        <v>1000000000</v>
      </c>
      <c r="K208" s="5">
        <v>1000000000</v>
      </c>
      <c r="L208" s="5">
        <v>890000000</v>
      </c>
      <c r="M208" s="5">
        <v>5000000000</v>
      </c>
      <c r="N208" s="5">
        <v>11000000000</v>
      </c>
      <c r="O208" s="5">
        <v>5000000000</v>
      </c>
    </row>
    <row r="209" spans="3:15" ht="15.5" x14ac:dyDescent="0.35">
      <c r="C209" t="s">
        <v>200</v>
      </c>
      <c r="H209" s="6">
        <v>0.27</v>
      </c>
      <c r="I209" s="6">
        <v>0.27</v>
      </c>
      <c r="J209" s="6">
        <v>0.14000000000000001</v>
      </c>
    </row>
    <row r="210" spans="3:15" ht="15.5" x14ac:dyDescent="0.35">
      <c r="C210" t="s">
        <v>66</v>
      </c>
      <c r="H210" s="6">
        <v>0.16600000000000001</v>
      </c>
      <c r="I210" s="6">
        <v>0.57279999999999998</v>
      </c>
      <c r="J210" s="6">
        <v>0.94069999999999998</v>
      </c>
    </row>
    <row r="211" spans="3:15" ht="15.5" x14ac:dyDescent="0.35">
      <c r="C211" t="s">
        <v>201</v>
      </c>
      <c r="H211" s="6">
        <v>1.4199999999999999E-2</v>
      </c>
      <c r="I211" s="6">
        <v>6.3E-3</v>
      </c>
      <c r="J211" s="6">
        <v>1.9E-3</v>
      </c>
    </row>
    <row r="212" spans="3:15" ht="15.5" x14ac:dyDescent="0.35">
      <c r="C212" t="s">
        <v>46</v>
      </c>
      <c r="D212" s="6">
        <v>0.54</v>
      </c>
      <c r="E212" s="6">
        <v>0.27</v>
      </c>
      <c r="F212" s="6">
        <v>0.36</v>
      </c>
      <c r="G212" s="6">
        <v>0.09</v>
      </c>
      <c r="H212" s="6">
        <v>1.63</v>
      </c>
      <c r="I212" s="6">
        <v>0.47</v>
      </c>
      <c r="J212" s="6">
        <v>0.15</v>
      </c>
      <c r="K212" s="6">
        <v>0.17</v>
      </c>
      <c r="L212" s="6">
        <v>0.12</v>
      </c>
      <c r="M212" s="6">
        <v>0.68</v>
      </c>
      <c r="N212" s="6">
        <v>1.5</v>
      </c>
      <c r="O212" s="6">
        <v>0.72</v>
      </c>
    </row>
    <row r="213" spans="3:15" ht="15.5" x14ac:dyDescent="0.35">
      <c r="C213" t="s">
        <v>68</v>
      </c>
      <c r="H213" s="6">
        <v>0.27</v>
      </c>
      <c r="I213" s="6">
        <v>0.27</v>
      </c>
      <c r="J213" s="6">
        <v>0.14000000000000001</v>
      </c>
    </row>
    <row r="214" spans="3:15" ht="15.5" x14ac:dyDescent="0.35">
      <c r="C214" t="s">
        <v>202</v>
      </c>
      <c r="H214" s="6">
        <v>0.16600000000000001</v>
      </c>
      <c r="I214" s="6">
        <v>0.57279999999999998</v>
      </c>
      <c r="J214" s="6">
        <v>0.94069999999999998</v>
      </c>
    </row>
    <row r="215" spans="3:15" ht="15.5" x14ac:dyDescent="0.35">
      <c r="C215" t="s">
        <v>203</v>
      </c>
      <c r="H215" s="6">
        <v>1.4199999999999999E-2</v>
      </c>
      <c r="I215" s="6">
        <v>6.3E-3</v>
      </c>
      <c r="J215" s="6">
        <v>1.9E-3</v>
      </c>
    </row>
    <row r="216" spans="3:15" ht="15.5" x14ac:dyDescent="0.35">
      <c r="C216" t="s">
        <v>204</v>
      </c>
      <c r="D216" s="5">
        <v>14000000000</v>
      </c>
      <c r="E216" s="5">
        <v>7000000000</v>
      </c>
      <c r="F216" s="5">
        <v>34000000000</v>
      </c>
      <c r="G216" s="5">
        <v>4000000000</v>
      </c>
      <c r="H216" s="5">
        <v>41000000000</v>
      </c>
      <c r="I216" s="5">
        <v>43000000000</v>
      </c>
      <c r="J216" s="5">
        <v>37000000000</v>
      </c>
      <c r="K216" s="5">
        <v>24000000000</v>
      </c>
      <c r="L216" s="5">
        <v>30000000000</v>
      </c>
      <c r="M216" s="5">
        <v>80000000000</v>
      </c>
      <c r="N216" s="5">
        <v>93000000000</v>
      </c>
      <c r="O216" s="5">
        <v>112000000000</v>
      </c>
    </row>
    <row r="217" spans="3:15" ht="15.5" x14ac:dyDescent="0.35">
      <c r="C217" t="s">
        <v>205</v>
      </c>
      <c r="H217" s="6">
        <v>0.27</v>
      </c>
      <c r="I217" s="6">
        <v>0.27</v>
      </c>
      <c r="J217" s="6">
        <v>0.14000000000000001</v>
      </c>
    </row>
    <row r="218" spans="3:15" ht="15.5" x14ac:dyDescent="0.35">
      <c r="C218" t="s">
        <v>206</v>
      </c>
      <c r="H218" s="6">
        <v>0.16600000000000001</v>
      </c>
      <c r="I218" s="6">
        <v>0.57279999999999998</v>
      </c>
      <c r="J218" s="6">
        <v>0.94069999999999998</v>
      </c>
    </row>
    <row r="219" spans="3:15" ht="15.5" x14ac:dyDescent="0.35">
      <c r="C219" t="s">
        <v>207</v>
      </c>
      <c r="H219" s="6">
        <v>1.4199999999999999E-2</v>
      </c>
      <c r="I219" s="6">
        <v>6.3E-3</v>
      </c>
      <c r="J219" s="6">
        <v>1.9E-3</v>
      </c>
    </row>
    <row r="220" spans="3:15" ht="15.5" x14ac:dyDescent="0.35">
      <c r="C220" t="s">
        <v>208</v>
      </c>
      <c r="I220" s="6">
        <v>11.68</v>
      </c>
    </row>
    <row r="221" spans="3:15" ht="15.5" x14ac:dyDescent="0.35">
      <c r="C221" t="s">
        <v>209</v>
      </c>
      <c r="I221" s="6">
        <v>15.13</v>
      </c>
    </row>
    <row r="222" spans="3:15" ht="15.5" x14ac:dyDescent="0.35">
      <c r="C222" t="s">
        <v>210</v>
      </c>
      <c r="I222" s="6">
        <v>6.95</v>
      </c>
    </row>
    <row r="223" spans="3:15" ht="15.5" x14ac:dyDescent="0.35">
      <c r="C223" t="s">
        <v>211</v>
      </c>
      <c r="I223" s="6">
        <v>6.6100000000000006E-2</v>
      </c>
    </row>
    <row r="224" spans="3:15" ht="15.5" x14ac:dyDescent="0.35">
      <c r="C224" t="s">
        <v>212</v>
      </c>
      <c r="I224" s="6">
        <v>2.42</v>
      </c>
    </row>
    <row r="225" spans="3:9" ht="15.5" x14ac:dyDescent="0.35">
      <c r="C225" t="s">
        <v>213</v>
      </c>
      <c r="I225" s="6">
        <v>0.39</v>
      </c>
    </row>
    <row r="226" spans="3:9" ht="15.5" x14ac:dyDescent="0.35">
      <c r="C226" t="s">
        <v>214</v>
      </c>
      <c r="I226" s="6">
        <v>30.65</v>
      </c>
    </row>
    <row r="227" spans="3:9" ht="15.5" x14ac:dyDescent="0.35">
      <c r="C227" t="s">
        <v>215</v>
      </c>
      <c r="I227" s="6">
        <v>-72.650000000000006</v>
      </c>
    </row>
    <row r="228" spans="3:9" ht="15.5" x14ac:dyDescent="0.35">
      <c r="C228" t="s">
        <v>216</v>
      </c>
      <c r="I228" s="6">
        <v>12.11</v>
      </c>
    </row>
    <row r="229" spans="3:9" ht="15.5" x14ac:dyDescent="0.35">
      <c r="C229" t="s">
        <v>217</v>
      </c>
      <c r="I229" s="6">
        <v>11.41</v>
      </c>
    </row>
    <row r="230" spans="3:9" ht="15.5" x14ac:dyDescent="0.35">
      <c r="C230" t="s">
        <v>218</v>
      </c>
      <c r="I230" s="6">
        <v>7.0000000000000007E-2</v>
      </c>
    </row>
    <row r="231" spans="3:9" ht="15.5" x14ac:dyDescent="0.35">
      <c r="C231" t="s">
        <v>219</v>
      </c>
      <c r="I231" s="6">
        <v>0.26</v>
      </c>
    </row>
    <row r="232" spans="3:9" ht="15.5" x14ac:dyDescent="0.35">
      <c r="C232" t="s">
        <v>220</v>
      </c>
      <c r="I232" s="6">
        <v>1.26</v>
      </c>
    </row>
    <row r="233" spans="3:9" ht="15.5" x14ac:dyDescent="0.35">
      <c r="C233" t="s">
        <v>221</v>
      </c>
      <c r="I233" s="6">
        <v>1.63</v>
      </c>
    </row>
    <row r="234" spans="3:9" ht="15.5" x14ac:dyDescent="0.35">
      <c r="C234" t="s">
        <v>222</v>
      </c>
      <c r="I234" s="6">
        <v>7.84</v>
      </c>
    </row>
    <row r="235" spans="3:9" ht="15.5" x14ac:dyDescent="0.35">
      <c r="C235" t="s">
        <v>223</v>
      </c>
      <c r="D235" s="6">
        <v>0.38</v>
      </c>
    </row>
    <row r="236" spans="3:9" ht="15.5" x14ac:dyDescent="0.35">
      <c r="C236" t="s">
        <v>224</v>
      </c>
      <c r="I236" s="6">
        <v>48.85</v>
      </c>
    </row>
    <row r="237" spans="3:9" ht="15.5" x14ac:dyDescent="0.35">
      <c r="C237" t="s">
        <v>225</v>
      </c>
      <c r="I237" s="6">
        <v>-0.26</v>
      </c>
    </row>
    <row r="238" spans="3:9" ht="15.5" x14ac:dyDescent="0.35">
      <c r="C238" t="s">
        <v>226</v>
      </c>
      <c r="D238" s="6">
        <v>0.9</v>
      </c>
    </row>
    <row r="239" spans="3:9" ht="15.5" x14ac:dyDescent="0.35">
      <c r="C239" t="s">
        <v>227</v>
      </c>
      <c r="D239" s="6">
        <v>0.14000000000000001</v>
      </c>
    </row>
    <row r="240" spans="3:9" ht="15.5" x14ac:dyDescent="0.35">
      <c r="C240" t="s">
        <v>228</v>
      </c>
      <c r="D240" s="6">
        <v>0.12</v>
      </c>
    </row>
    <row r="241" spans="3:9" ht="15.5" x14ac:dyDescent="0.35">
      <c r="C241" t="s">
        <v>229</v>
      </c>
      <c r="D241" s="6">
        <v>0.08</v>
      </c>
    </row>
    <row r="242" spans="3:9" ht="15.5" x14ac:dyDescent="0.35">
      <c r="C242" t="s">
        <v>230</v>
      </c>
      <c r="D242" s="6">
        <v>0.76</v>
      </c>
    </row>
    <row r="243" spans="3:9" ht="15.5" x14ac:dyDescent="0.35">
      <c r="C243" t="s">
        <v>231</v>
      </c>
      <c r="D243" s="6">
        <v>7.0000000000000007E-2</v>
      </c>
    </row>
    <row r="244" spans="3:9" ht="15.5" x14ac:dyDescent="0.35">
      <c r="C244" t="s">
        <v>232</v>
      </c>
      <c r="D244" s="6">
        <v>1.76</v>
      </c>
    </row>
    <row r="245" spans="3:9" ht="15.5" x14ac:dyDescent="0.35">
      <c r="C245" t="s">
        <v>233</v>
      </c>
      <c r="I245" s="6">
        <v>3.42</v>
      </c>
    </row>
    <row r="246" spans="3:9" ht="15.5" x14ac:dyDescent="0.35">
      <c r="C246" t="s">
        <v>13</v>
      </c>
      <c r="D246" s="5">
        <v>0</v>
      </c>
    </row>
    <row r="247" spans="3:9" ht="15.5" x14ac:dyDescent="0.35">
      <c r="C247" t="s">
        <v>234</v>
      </c>
      <c r="I247" s="6">
        <v>1.64</v>
      </c>
    </row>
    <row r="248" spans="3:9" ht="15.5" x14ac:dyDescent="0.35">
      <c r="C248" t="s">
        <v>235</v>
      </c>
      <c r="I248" s="6">
        <v>1.46E-2</v>
      </c>
    </row>
    <row r="249" spans="3:9" ht="15.5" x14ac:dyDescent="0.35">
      <c r="C249" t="s">
        <v>236</v>
      </c>
      <c r="I249" s="6">
        <v>2.5699999999999997E-2</v>
      </c>
    </row>
    <row r="250" spans="3:9" ht="15.5" x14ac:dyDescent="0.35">
      <c r="C250" t="s">
        <v>237</v>
      </c>
      <c r="I250" s="6">
        <v>3.3799999999999997E-2</v>
      </c>
    </row>
    <row r="251" spans="3:9" ht="15.5" x14ac:dyDescent="0.35">
      <c r="C251" t="s">
        <v>238</v>
      </c>
      <c r="I251" s="6">
        <v>3.2400000000000005E-2</v>
      </c>
    </row>
    <row r="252" spans="3:9" ht="15.5" x14ac:dyDescent="0.35">
      <c r="C252" t="s">
        <v>239</v>
      </c>
      <c r="D252" s="6">
        <v>155.33000000000001</v>
      </c>
    </row>
    <row r="253" spans="3:9" ht="15.5" x14ac:dyDescent="0.35">
      <c r="C253" t="s">
        <v>240</v>
      </c>
      <c r="D253" s="6">
        <v>1722.89</v>
      </c>
    </row>
    <row r="254" spans="3:9" ht="15.5" x14ac:dyDescent="0.35">
      <c r="C254" t="s">
        <v>241</v>
      </c>
      <c r="D254" s="6">
        <v>487.6</v>
      </c>
    </row>
    <row r="255" spans="3:9" ht="15.5" x14ac:dyDescent="0.35">
      <c r="C255" t="s">
        <v>242</v>
      </c>
      <c r="D255" s="6">
        <v>1390.62</v>
      </c>
    </row>
    <row r="256" spans="3:9" ht="15.5" x14ac:dyDescent="0.35">
      <c r="C256" t="s">
        <v>243</v>
      </c>
      <c r="D256" s="6">
        <v>0.59</v>
      </c>
    </row>
    <row r="257" spans="3:9" ht="15.5" x14ac:dyDescent="0.35">
      <c r="C257" t="s">
        <v>244</v>
      </c>
      <c r="I257" s="6">
        <v>0.09</v>
      </c>
    </row>
    <row r="258" spans="3:9" ht="15.5" x14ac:dyDescent="0.35">
      <c r="C258" t="s">
        <v>245</v>
      </c>
      <c r="I258" s="6">
        <v>0.2</v>
      </c>
    </row>
    <row r="259" spans="3:9" ht="15.5" x14ac:dyDescent="0.35">
      <c r="C259" t="s">
        <v>42</v>
      </c>
      <c r="I259" s="5">
        <v>141000000000</v>
      </c>
    </row>
    <row r="260" spans="3:9" ht="15.5" x14ac:dyDescent="0.35">
      <c r="C260" t="s">
        <v>246</v>
      </c>
      <c r="I260" s="5">
        <v>183000000000</v>
      </c>
    </row>
    <row r="261" spans="3:9" ht="15.5" x14ac:dyDescent="0.35">
      <c r="C261" t="s">
        <v>247</v>
      </c>
      <c r="I261" s="5">
        <v>7430000000</v>
      </c>
    </row>
    <row r="262" spans="3:9" ht="15.5" x14ac:dyDescent="0.35">
      <c r="C262" t="s">
        <v>248</v>
      </c>
      <c r="I262" s="6">
        <v>0.78469999999999995</v>
      </c>
    </row>
    <row r="263" spans="3:9" ht="15.5" x14ac:dyDescent="0.35">
      <c r="C263" t="s">
        <v>249</v>
      </c>
      <c r="D263" s="6">
        <v>0.43520000000000003</v>
      </c>
    </row>
    <row r="264" spans="3:9" ht="15.5" x14ac:dyDescent="0.35">
      <c r="C264" t="s">
        <v>250</v>
      </c>
      <c r="D264" s="6">
        <v>0.31519999999999998</v>
      </c>
    </row>
    <row r="265" spans="3:9" ht="15.5" x14ac:dyDescent="0.35">
      <c r="C265" t="s">
        <v>251</v>
      </c>
      <c r="D265" s="6">
        <v>0.28999999999999998</v>
      </c>
    </row>
    <row r="266" spans="3:9" ht="15.5" x14ac:dyDescent="0.35">
      <c r="C266" t="s">
        <v>252</v>
      </c>
      <c r="D266" s="6">
        <v>3.4048000000000003</v>
      </c>
    </row>
    <row r="267" spans="3:9" ht="15.5" x14ac:dyDescent="0.35">
      <c r="C267" t="s">
        <v>253</v>
      </c>
      <c r="D267" s="6">
        <v>2.1351</v>
      </c>
    </row>
    <row r="268" spans="3:9" ht="15.5" x14ac:dyDescent="0.35">
      <c r="C268" t="s">
        <v>254</v>
      </c>
      <c r="D268" s="6">
        <v>401.1336</v>
      </c>
    </row>
    <row r="269" spans="3:9" ht="15.5" x14ac:dyDescent="0.35">
      <c r="C269" t="s">
        <v>255</v>
      </c>
      <c r="I269" s="6">
        <v>0.27</v>
      </c>
    </row>
    <row r="270" spans="3:9" ht="15.5" x14ac:dyDescent="0.35">
      <c r="C270" t="s">
        <v>256</v>
      </c>
      <c r="I270" s="6">
        <v>0.27</v>
      </c>
    </row>
    <row r="271" spans="3:9" ht="15.5" x14ac:dyDescent="0.35">
      <c r="C271" t="s">
        <v>257</v>
      </c>
      <c r="I271" s="6">
        <v>0.16600000000000001</v>
      </c>
    </row>
    <row r="272" spans="3:9" ht="15.5" x14ac:dyDescent="0.35">
      <c r="C272" t="s">
        <v>258</v>
      </c>
      <c r="I272" s="6">
        <v>1.4199999999999999E-2</v>
      </c>
    </row>
    <row r="273" spans="3:9" ht="15.5" x14ac:dyDescent="0.35">
      <c r="C273" t="s">
        <v>259</v>
      </c>
      <c r="I273" t="s">
        <v>425</v>
      </c>
    </row>
    <row r="274" spans="3:9" ht="15.5" x14ac:dyDescent="0.35">
      <c r="C274" t="s">
        <v>261</v>
      </c>
      <c r="I274" s="5">
        <v>6</v>
      </c>
    </row>
    <row r="275" spans="3:9" ht="15.5" x14ac:dyDescent="0.35">
      <c r="C275" t="s">
        <v>262</v>
      </c>
      <c r="I275" s="6">
        <v>0.02</v>
      </c>
    </row>
    <row r="276" spans="3:9" ht="15.5" x14ac:dyDescent="0.35">
      <c r="C276" t="s">
        <v>263</v>
      </c>
      <c r="I276" s="6">
        <v>0.15</v>
      </c>
    </row>
    <row r="277" spans="3:9" ht="15.5" x14ac:dyDescent="0.35">
      <c r="C277" t="s">
        <v>264</v>
      </c>
      <c r="I277" s="6">
        <v>0.45</v>
      </c>
    </row>
    <row r="278" spans="3:9" ht="15.5" x14ac:dyDescent="0.35">
      <c r="C278" t="s">
        <v>265</v>
      </c>
      <c r="I278" s="6">
        <v>0.44</v>
      </c>
    </row>
    <row r="279" spans="3:9" ht="15.5" x14ac:dyDescent="0.35">
      <c r="C279" t="s">
        <v>266</v>
      </c>
      <c r="I279" s="6">
        <v>0.35</v>
      </c>
    </row>
    <row r="280" spans="3:9" ht="15.5" x14ac:dyDescent="0.35">
      <c r="C280" t="s">
        <v>267</v>
      </c>
      <c r="I280" s="6">
        <v>0.87</v>
      </c>
    </row>
    <row r="281" spans="3:9" ht="15.5" x14ac:dyDescent="0.35">
      <c r="C281" t="s">
        <v>268</v>
      </c>
      <c r="I281" s="6">
        <v>0.1</v>
      </c>
    </row>
    <row r="282" spans="3:9" ht="15.5" x14ac:dyDescent="0.35">
      <c r="C282" t="s">
        <v>269</v>
      </c>
      <c r="I282" s="5">
        <v>58000000000</v>
      </c>
    </row>
    <row r="283" spans="3:9" ht="15.5" x14ac:dyDescent="0.35">
      <c r="C283" t="s">
        <v>270</v>
      </c>
      <c r="I283" s="5">
        <v>29000000000</v>
      </c>
    </row>
    <row r="284" spans="3:9" ht="15.5" x14ac:dyDescent="0.35">
      <c r="C284" t="s">
        <v>271</v>
      </c>
      <c r="I284" s="5">
        <v>16000000000</v>
      </c>
    </row>
    <row r="285" spans="3:9" ht="15.5" x14ac:dyDescent="0.35">
      <c r="C285" t="s">
        <v>272</v>
      </c>
      <c r="I285" s="5">
        <v>9000000000</v>
      </c>
    </row>
    <row r="286" spans="3:9" ht="15.5" x14ac:dyDescent="0.35">
      <c r="C286" t="s">
        <v>273</v>
      </c>
      <c r="D286" s="5">
        <v>3000000000</v>
      </c>
    </row>
    <row r="287" spans="3:9" ht="15.5" x14ac:dyDescent="0.35">
      <c r="C287" t="s">
        <v>274</v>
      </c>
      <c r="D287" s="5">
        <v>640000000000</v>
      </c>
    </row>
    <row r="288" spans="3:9" ht="15.5" x14ac:dyDescent="0.35">
      <c r="C288" t="s">
        <v>275</v>
      </c>
      <c r="D288" s="5">
        <v>276000000000</v>
      </c>
    </row>
    <row r="289" spans="3:9" ht="15.5" x14ac:dyDescent="0.35">
      <c r="C289" t="s">
        <v>183</v>
      </c>
      <c r="D289" s="5">
        <v>-20000000000</v>
      </c>
    </row>
    <row r="290" spans="3:9" ht="15.5" x14ac:dyDescent="0.35">
      <c r="C290" t="s">
        <v>182</v>
      </c>
      <c r="I290" s="5">
        <v>363000000000</v>
      </c>
    </row>
    <row r="291" spans="3:9" ht="15.5" x14ac:dyDescent="0.35">
      <c r="C291" t="s">
        <v>181</v>
      </c>
      <c r="D291" s="5">
        <v>28000000000</v>
      </c>
    </row>
    <row r="292" spans="3:9" ht="15.5" x14ac:dyDescent="0.35">
      <c r="C292" t="s">
        <v>180</v>
      </c>
      <c r="D292" s="5">
        <v>16000000000</v>
      </c>
    </row>
    <row r="293" spans="3:9" ht="15.5" x14ac:dyDescent="0.35">
      <c r="C293" t="s">
        <v>24</v>
      </c>
      <c r="D293" s="5">
        <v>44000000000</v>
      </c>
    </row>
    <row r="294" spans="3:9" ht="15.5" x14ac:dyDescent="0.35">
      <c r="C294" t="s">
        <v>21</v>
      </c>
      <c r="D294" s="5">
        <v>41000000000</v>
      </c>
    </row>
    <row r="295" spans="3:9" ht="15.5" x14ac:dyDescent="0.35">
      <c r="C295" t="s">
        <v>276</v>
      </c>
      <c r="I295" s="5">
        <v>364000000000</v>
      </c>
    </row>
    <row r="296" spans="3:9" ht="15.5" x14ac:dyDescent="0.35">
      <c r="C296" t="s">
        <v>277</v>
      </c>
      <c r="I296" s="5">
        <v>5000000000</v>
      </c>
    </row>
    <row r="297" spans="3:9" ht="15.5" x14ac:dyDescent="0.35">
      <c r="C297" t="s">
        <v>278</v>
      </c>
      <c r="I297" s="5">
        <v>-7000000000</v>
      </c>
    </row>
    <row r="298" spans="3:9" ht="15.5" x14ac:dyDescent="0.35">
      <c r="C298" t="s">
        <v>279</v>
      </c>
      <c r="I298" s="5">
        <v>1000000000</v>
      </c>
    </row>
    <row r="299" spans="3:9" ht="15.5" x14ac:dyDescent="0.35">
      <c r="C299" t="s">
        <v>280</v>
      </c>
      <c r="I299" s="5">
        <v>-7000000000</v>
      </c>
    </row>
    <row r="300" spans="3:9" ht="15.5" x14ac:dyDescent="0.35">
      <c r="C300" t="s">
        <v>281</v>
      </c>
      <c r="I300" s="5">
        <v>-2000000000</v>
      </c>
    </row>
  </sheetData>
  <pageMargins left="0.7" right="0.7" top="0.75" bottom="0.75" header="0.3" footer="0.3"/>
  <ignoredErrors>
    <ignoredError sqref="A1:O30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6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426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427</v>
      </c>
      <c r="D2" s="2" vm="44">
        <f ca="1">IFERROR(_xlfn.STOCKHISTORY("XIDX:" &amp; $C$1, D3, , 0, 0, 1), "Libur")</f>
        <v>300</v>
      </c>
      <c r="E2" s="2" vm="45">
        <f ca="1">IFERROR(_xlfn.STOCKHISTORY("XIDX:" &amp; $C$1, E3, , 0, 0, 1), "Libur")</f>
        <v>362</v>
      </c>
      <c r="H2" s="2" vm="45">
        <f ca="1">IFERROR(INDEX(D2:G2,COUNT(D2:G2)),"")</f>
        <v>362</v>
      </c>
      <c r="I2" s="2" vm="46">
        <f t="shared" ref="I2:O2" ca="1" si="0">IFERROR(_xlfn.STOCKHISTORY("XIDX:" &amp; $C$1, I1, , 0, 0, 1), "Libur")</f>
        <v>680</v>
      </c>
      <c r="J2" s="2" vm="47">
        <f t="shared" ca="1" si="0"/>
        <v>132</v>
      </c>
      <c r="K2" s="2" vm="48">
        <f t="shared" ca="1" si="0"/>
        <v>138</v>
      </c>
      <c r="L2" s="2" vm="49">
        <f t="shared" ca="1" si="0"/>
        <v>89</v>
      </c>
      <c r="M2" s="2" vm="50">
        <f t="shared" ca="1" si="0"/>
        <v>74</v>
      </c>
      <c r="N2" s="2" vm="27">
        <f t="shared" ca="1" si="0"/>
        <v>100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420616800</v>
      </c>
      <c r="E4" s="2">
        <f>IFERROR(INDEX(E51:E500,MATCH($C$4,$C$51:$C$500,0)),"")</f>
        <v>2641687900</v>
      </c>
      <c r="H4" s="2">
        <f>IFERROR(SUM(D4:G4)*(4/MAX(1,COUNT(D4:G4))),"")</f>
        <v>6124609400</v>
      </c>
      <c r="I4" s="2">
        <f t="shared" ref="I4:O4" si="1">IFERROR(INDEX(I51:I500,MATCH($C$4,$C$51:$C$500,0)),"")</f>
        <v>4425712078</v>
      </c>
      <c r="J4" s="2">
        <f t="shared" si="1"/>
        <v>39353986285</v>
      </c>
      <c r="K4" s="2">
        <f t="shared" si="1"/>
        <v>8395978746</v>
      </c>
      <c r="L4" s="2">
        <f t="shared" si="1"/>
        <v>9813812959</v>
      </c>
      <c r="M4" s="2">
        <f t="shared" si="1"/>
        <v>6107732728</v>
      </c>
      <c r="N4" s="2">
        <f t="shared" si="1"/>
        <v>1942555361</v>
      </c>
      <c r="O4" s="2">
        <f t="shared" si="1"/>
        <v>7816721848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-1011717747</v>
      </c>
      <c r="E5" s="2">
        <f>IFERROR(INDEX(E51:E500,MATCH($C$5,$C$51:$C$500,0)),"")</f>
        <v>-638928559</v>
      </c>
      <c r="H5" s="2">
        <f>IFERROR(SUM(D5:G5)*(4/MAX(1,COUNT(D5:G5))),"")</f>
        <v>-3301292612</v>
      </c>
      <c r="I5" s="2">
        <f t="shared" ref="I5:O5" si="2">IFERROR(INDEX(I51:I500,MATCH($C$5,$C$51:$C$500,0)),"")</f>
        <v>-11225655950</v>
      </c>
      <c r="J5" s="2">
        <f t="shared" si="2"/>
        <v>786570936</v>
      </c>
      <c r="K5" s="2">
        <f t="shared" si="2"/>
        <v>-2131441381</v>
      </c>
      <c r="L5" s="2">
        <f t="shared" si="2"/>
        <v>-2703866014</v>
      </c>
      <c r="M5" s="2">
        <f t="shared" si="2"/>
        <v>-790269377</v>
      </c>
      <c r="N5" s="2">
        <f t="shared" si="2"/>
        <v>-2286494960</v>
      </c>
      <c r="O5" s="2">
        <f t="shared" si="2"/>
        <v>-2328634228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59291959542</v>
      </c>
      <c r="E6" s="2">
        <f>IFERROR(INDEX(E51:E500,MATCH($C$6,$C$51:$C$500,0)),"")</f>
        <v>60463774071</v>
      </c>
      <c r="H6" s="2">
        <f>IFERROR(INDEX(D6:G6,COUNT(D6:G6)),"")</f>
        <v>60463774071</v>
      </c>
      <c r="I6" s="2">
        <f t="shared" ref="I6:O6" si="3">IFERROR(INDEX(I51:I500,MATCH($C$6,$C$51:$C$500,0)),"")</f>
        <v>61242118225</v>
      </c>
      <c r="J6" s="2">
        <f t="shared" si="3"/>
        <v>72830198647</v>
      </c>
      <c r="K6" s="2">
        <f t="shared" si="3"/>
        <v>70857637419</v>
      </c>
      <c r="L6" s="2">
        <f t="shared" si="3"/>
        <v>70079237642</v>
      </c>
      <c r="M6" s="2">
        <f t="shared" si="3"/>
        <v>72941244871</v>
      </c>
      <c r="N6" s="2">
        <f t="shared" si="3"/>
        <v>70563934001</v>
      </c>
      <c r="O6" s="2">
        <f t="shared" si="3"/>
        <v>35298787488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0.68</v>
      </c>
      <c r="E7" s="3">
        <f>IFERROR(INDEX(E51:E500,MATCH($C$7,$C$51:$C$500,0))/1000000000,"")</f>
        <v>0.68</v>
      </c>
      <c r="H7" s="3">
        <f>IFERROR(INDEX(D7:G7,COUNT(D7:G7)),"")</f>
        <v>0.68</v>
      </c>
      <c r="I7" s="3">
        <f t="shared" ref="I7:O7" si="4">IFERROR(INDEX(I51:I500,MATCH($C$7,$C$51:$C$500,0))/1000000000,"")</f>
        <v>0.68</v>
      </c>
      <c r="J7" s="3">
        <f t="shared" si="4"/>
        <v>0.68</v>
      </c>
      <c r="K7" s="3">
        <f t="shared" si="4"/>
        <v>0.68</v>
      </c>
      <c r="L7" s="3">
        <f t="shared" si="4"/>
        <v>0.68</v>
      </c>
      <c r="M7" s="3">
        <f t="shared" si="4"/>
        <v>0.68</v>
      </c>
      <c r="N7" s="3">
        <f t="shared" si="4"/>
        <v>0.68</v>
      </c>
      <c r="O7" s="3">
        <f t="shared" si="4"/>
        <v>0.04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O8" si="5">IFERROR(INDEX(I51:I500,MATCH($C$8,$C$51:$C$500,0)),"")</f>
        <v>-8000000000</v>
      </c>
      <c r="J8" s="2">
        <f t="shared" si="5"/>
        <v>1000000000</v>
      </c>
      <c r="K8" s="2">
        <f t="shared" si="5"/>
        <v>-10000000000</v>
      </c>
      <c r="L8" s="2">
        <f t="shared" si="5"/>
        <v>-8000000000</v>
      </c>
      <c r="M8" s="2">
        <f t="shared" si="5"/>
        <v>9000000000</v>
      </c>
      <c r="N8" s="2">
        <f t="shared" si="5"/>
        <v>-42000000000</v>
      </c>
      <c r="O8" s="2">
        <f t="shared" si="5"/>
        <v>-3000000000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-1.22</v>
      </c>
      <c r="E9" s="3">
        <f>IFERROR(INDEX(E51:E500,MATCH("Free cash flow per share (Quarter)",$C$51:$C$500,0)),"")</f>
        <v>-3.24</v>
      </c>
      <c r="H9" s="3">
        <f>IFERROR(INDEX(D9:G9,COUNT(D9:G9)),"")</f>
        <v>-3.24</v>
      </c>
      <c r="I9" s="3">
        <f t="shared" ref="I9:O9" si="6">IFERROR(INDEX(I51:I500,MATCH($C$9,$C$51:$C$500,0)),"")</f>
        <v>-11.84</v>
      </c>
      <c r="J9" s="3">
        <f t="shared" si="6"/>
        <v>1.18</v>
      </c>
      <c r="K9" s="3">
        <f t="shared" si="6"/>
        <v>-14.84</v>
      </c>
      <c r="L9" s="3">
        <f t="shared" si="6"/>
        <v>-11.73</v>
      </c>
      <c r="M9" s="3">
        <f t="shared" si="6"/>
        <v>13.3</v>
      </c>
      <c r="N9" s="3">
        <f t="shared" si="6"/>
        <v>-61.79</v>
      </c>
      <c r="O9" s="3">
        <f t="shared" si="6"/>
        <v>-82.24</v>
      </c>
    </row>
    <row r="10" spans="1:15" ht="15.5" x14ac:dyDescent="0.35">
      <c r="C10" t="s">
        <v>18</v>
      </c>
      <c r="D10" s="3">
        <f ca="1">IFERROR(IF(D9=0,"",D2/D9),"")</f>
        <v>-245.90163934426229</v>
      </c>
      <c r="E10" s="3">
        <f ca="1">IFERROR(IF(E9=0,"",E2/E9),"")</f>
        <v>-111.72839506172839</v>
      </c>
      <c r="I10" s="3">
        <f t="shared" ref="I10:O10" ca="1" si="7">IFERROR(IF(I9=0,"",I2/I9),"")</f>
        <v>-57.432432432432435</v>
      </c>
      <c r="J10" s="3">
        <f t="shared" ca="1" si="7"/>
        <v>111.86440677966102</v>
      </c>
      <c r="K10" s="3">
        <f t="shared" ca="1" si="7"/>
        <v>-9.2991913746630726</v>
      </c>
      <c r="L10" s="3">
        <f t="shared" ca="1" si="7"/>
        <v>-7.5873827791986361</v>
      </c>
      <c r="M10" s="3">
        <f t="shared" ca="1" si="7"/>
        <v>5.5639097744360901</v>
      </c>
      <c r="N10" s="3">
        <f t="shared" ca="1" si="7"/>
        <v>-1.6183848519177861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1920943211</v>
      </c>
      <c r="E11" s="2">
        <f>IFERROR(INDEX(E51:E500,MATCH($C$11,$C$51:$C$500,0)),"")</f>
        <v>1719984750</v>
      </c>
      <c r="H11" s="2">
        <f>IFERROR(INDEX(D11:G11,COUNT(D11:G11)),"")</f>
        <v>1719984750</v>
      </c>
      <c r="I11" s="2">
        <f t="shared" ref="I11:O11" si="8">IFERROR(INDEX(I51:I500,MATCH($C$11,$C$51:$C$500,0)),"")</f>
        <v>3049094765</v>
      </c>
      <c r="J11" s="2">
        <f t="shared" si="8"/>
        <v>3823425140</v>
      </c>
      <c r="K11" s="2">
        <f t="shared" si="8"/>
        <v>2805217152</v>
      </c>
      <c r="L11" s="2">
        <f t="shared" si="8"/>
        <v>5467132948</v>
      </c>
      <c r="M11" s="2">
        <f t="shared" si="8"/>
        <v>28630087706</v>
      </c>
      <c r="N11" s="2">
        <f t="shared" si="8"/>
        <v>14342342851</v>
      </c>
      <c r="O11" s="2">
        <f t="shared" si="8"/>
        <v>2087232345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1000000000</v>
      </c>
      <c r="E12" s="2">
        <f>IFERROR(INDEX(E51:E500,MATCH("Net Debt (Quarter)",$C$51:$C$500,0)),"")</f>
        <v>1000000000</v>
      </c>
      <c r="H12" s="2">
        <f>IFERROR(INDEX(D12:G12,COUNT(D12:G12)),"")</f>
        <v>1000000000</v>
      </c>
      <c r="I12" s="2">
        <f t="shared" ref="I12:O12" si="9">IFERROR(INDEX(I51:I500,MATCH($C$12,$C$51:$C$500,0)),"")</f>
        <v>0</v>
      </c>
      <c r="J12" s="2">
        <f t="shared" si="9"/>
        <v>14000000000</v>
      </c>
      <c r="K12" s="2">
        <f t="shared" si="9"/>
        <v>15000000000</v>
      </c>
      <c r="L12" s="2">
        <f t="shared" si="9"/>
        <v>8000000000</v>
      </c>
      <c r="M12" s="2">
        <f t="shared" si="9"/>
        <v>-7000000000</v>
      </c>
      <c r="N12" s="2">
        <f t="shared" si="9"/>
        <v>9000000000</v>
      </c>
      <c r="O12" s="2">
        <f t="shared" si="9"/>
        <v>2000000000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3000000000</v>
      </c>
      <c r="E13" s="2">
        <f>IFERROR(INDEX(E51:E500,MATCH("Total Debt (Quarter)",$C$51:$C$500,0)),"")</f>
        <v>3000000000</v>
      </c>
      <c r="H13" s="2">
        <f>IFERROR(INDEX(D13:G13,COUNT(D13:G13)),"")</f>
        <v>3000000000</v>
      </c>
      <c r="I13" s="2">
        <f t="shared" ref="I13:O13" si="10">IFERROR(INDEX(I51:I500,MATCH($C$13,$C$51:$C$500,0)),"")</f>
        <v>3000000000</v>
      </c>
      <c r="J13" s="2">
        <f t="shared" si="10"/>
        <v>18000000000</v>
      </c>
      <c r="K13" s="2">
        <f t="shared" si="10"/>
        <v>18000000000</v>
      </c>
      <c r="L13" s="2">
        <f t="shared" si="10"/>
        <v>14000000000</v>
      </c>
      <c r="M13" s="2">
        <f t="shared" si="10"/>
        <v>22000000000</v>
      </c>
      <c r="N13" s="2">
        <f t="shared" si="10"/>
        <v>24000000000</v>
      </c>
      <c r="O13" s="2">
        <f t="shared" si="10"/>
        <v>4000000000</v>
      </c>
    </row>
    <row r="14" spans="1:15" ht="15.5" x14ac:dyDescent="0.35">
      <c r="C14" t="s">
        <v>27</v>
      </c>
      <c r="D14" s="2">
        <f>IFERROR(INDEX(D51:D500,MATCH($C$14,$C$51:$C$500,0)),"")</f>
        <v>-2115669</v>
      </c>
      <c r="E14" s="2">
        <f>IFERROR(INDEX(E51:E500,MATCH($C$14,$C$51:$C$500,0)),"")</f>
        <v>-2193402</v>
      </c>
      <c r="H14" s="2">
        <f>IFERROR(SUM(D14:G14)*(4/MAX(1,COUNT(D14:G14))),"")</f>
        <v>-8618142</v>
      </c>
      <c r="I14" s="2">
        <f t="shared" ref="I14:O14" si="11">IFERROR(INDEX(I51:I500,MATCH($C$14,$C$51:$C$500,0)),"")</f>
        <v>-9718985</v>
      </c>
      <c r="J14" s="2">
        <f t="shared" si="11"/>
        <v>-13317022</v>
      </c>
      <c r="K14" s="2">
        <f t="shared" si="11"/>
        <v>-16144611</v>
      </c>
      <c r="L14" s="2">
        <f t="shared" si="11"/>
        <v>-8579303</v>
      </c>
      <c r="M14" s="2">
        <f t="shared" si="11"/>
        <v>-8132340</v>
      </c>
      <c r="N14" s="2">
        <f t="shared" si="11"/>
        <v>-73356221</v>
      </c>
      <c r="O14" s="2">
        <f t="shared" si="11"/>
        <v>-27799729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</row>
    <row r="16" spans="1:15" ht="15.5" x14ac:dyDescent="0.35">
      <c r="C16" t="s">
        <v>29</v>
      </c>
      <c r="D16" s="2">
        <f>IFERROR(INDEX(D51:D500,MATCH($C$16,$C$51:$C$500,0)),"")</f>
        <v>-1171814529</v>
      </c>
      <c r="E16" s="2">
        <f>IFERROR(INDEX(E51:E500,MATCH($C$16,$C$51:$C$500,0)),"")</f>
        <v>-778344154</v>
      </c>
      <c r="H16" s="2">
        <f>IFERROR(SUM(D16:G16)*(4/MAX(1,COUNT(D16:G16))),"")</f>
        <v>-3900317366</v>
      </c>
      <c r="I16" s="2">
        <f t="shared" ref="I16:O16" si="13">IFERROR(INDEX(I51:I500,MATCH($C$16,$C$51:$C$500,0)),"")</f>
        <v>-11916129621</v>
      </c>
      <c r="J16" s="2">
        <f t="shared" si="13"/>
        <v>2073206519</v>
      </c>
      <c r="K16" s="2">
        <f t="shared" si="13"/>
        <v>-2466930200</v>
      </c>
      <c r="L16" s="2">
        <f t="shared" si="13"/>
        <v>-2907454314</v>
      </c>
      <c r="M16" s="2">
        <f t="shared" si="13"/>
        <v>-698498498</v>
      </c>
      <c r="N16" s="2">
        <f t="shared" si="13"/>
        <v>-2410115279</v>
      </c>
      <c r="O16" s="2">
        <f t="shared" si="13"/>
        <v>-2310342874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204000000000</v>
      </c>
      <c r="E20" s="2">
        <f ca="1">IFERROR(E21*E2,"")</f>
        <v>246160000000</v>
      </c>
      <c r="H20" s="2">
        <f t="shared" ref="H20:O20" ca="1" si="14">IFERROR(H21*H2,"")</f>
        <v>246160000000</v>
      </c>
      <c r="I20" s="2">
        <f t="shared" ca="1" si="14"/>
        <v>462400000000</v>
      </c>
      <c r="J20" s="2">
        <f t="shared" ca="1" si="14"/>
        <v>89760000000</v>
      </c>
      <c r="K20" s="2">
        <f t="shared" ca="1" si="14"/>
        <v>93840000000</v>
      </c>
      <c r="L20" s="2">
        <f t="shared" ca="1" si="14"/>
        <v>60520000000</v>
      </c>
      <c r="M20" s="2">
        <f t="shared" ca="1" si="14"/>
        <v>50320000000</v>
      </c>
      <c r="N20" s="2">
        <f t="shared" ca="1" si="14"/>
        <v>68000000000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680000000</v>
      </c>
      <c r="E21" s="2">
        <f>IFERROR(INDEX(E51:E500,MATCH($C$7,$C$51:$C$500,0)),"")</f>
        <v>680000000</v>
      </c>
      <c r="H21" s="2">
        <f>IFERROR(INDEX(D21:G21,COUNT(D21:G21)),"")</f>
        <v>680000000</v>
      </c>
      <c r="I21" s="2">
        <f t="shared" ref="I21:O21" si="15">IFERROR(INDEX(I51:I500,MATCH($C$7,$C$51:$C$500,0)),"")</f>
        <v>680000000</v>
      </c>
      <c r="J21" s="2">
        <f t="shared" si="15"/>
        <v>680000000</v>
      </c>
      <c r="K21" s="2">
        <f t="shared" si="15"/>
        <v>680000000</v>
      </c>
      <c r="L21" s="2">
        <f t="shared" si="15"/>
        <v>680000000</v>
      </c>
      <c r="M21" s="2">
        <f t="shared" si="15"/>
        <v>680000000</v>
      </c>
      <c r="N21" s="2">
        <f t="shared" si="15"/>
        <v>680000000</v>
      </c>
      <c r="O21" s="2">
        <f t="shared" si="15"/>
        <v>40000000</v>
      </c>
    </row>
    <row r="23" spans="1:15" ht="15.5" x14ac:dyDescent="0.35">
      <c r="B23" t="s">
        <v>43</v>
      </c>
      <c r="C23" t="s">
        <v>44</v>
      </c>
      <c r="D23" s="3">
        <f>IFERROR(D5/D6*100,"")</f>
        <v>-1.7063321145312129</v>
      </c>
      <c r="E23" s="3">
        <f>IFERROR(E5/E6*100,"")</f>
        <v>-1.0567129968594646</v>
      </c>
      <c r="H23" s="3">
        <f t="shared" ref="H23:O23" si="16">IFERROR(H5/H6*100,"")</f>
        <v>-5.4599512893843416</v>
      </c>
      <c r="I23" s="3">
        <f t="shared" si="16"/>
        <v>-18.329960287718315</v>
      </c>
      <c r="J23" s="3">
        <f t="shared" si="16"/>
        <v>1.080006577782965</v>
      </c>
      <c r="K23" s="3">
        <f t="shared" si="16"/>
        <v>-3.0080615987747685</v>
      </c>
      <c r="L23" s="3">
        <f t="shared" si="16"/>
        <v>-3.8582982706129134</v>
      </c>
      <c r="M23" s="3">
        <f t="shared" si="16"/>
        <v>-1.0834328073199577</v>
      </c>
      <c r="N23" s="3">
        <f t="shared" si="16"/>
        <v>-3.2403167317281332</v>
      </c>
      <c r="O23" s="3">
        <f t="shared" si="16"/>
        <v>-6.5969241260528593</v>
      </c>
    </row>
    <row r="24" spans="1:15" ht="15.5" x14ac:dyDescent="0.35">
      <c r="C24" t="s">
        <v>45</v>
      </c>
      <c r="D24" s="4">
        <f>IFERROR(_xlfn.RRI(5,I23,D23),"")</f>
        <v>-0.37801428836893014</v>
      </c>
      <c r="E24" s="4" t="str">
        <f>IFERROR(_xlfn.RRI(5,J23,E23),"")</f>
        <v/>
      </c>
      <c r="H24" s="4">
        <f t="shared" ref="H24:O24" si="17">IFERROR(_xlfn.RRI(5,M23,H23),"")</f>
        <v>0.38190235576084652</v>
      </c>
      <c r="I24" s="4">
        <f t="shared" si="17"/>
        <v>0.4142129577116378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-1.48</v>
      </c>
      <c r="E25" s="3">
        <f>IFERROR(INDEX(E51:E500,MATCH($A$25,$C$51:$C$500,0)),"")</f>
        <v>-0.93</v>
      </c>
      <c r="H25" s="3">
        <f>IFERROR(INDEX(D25:G25,COUNT(D25:G25)),"")</f>
        <v>-0.93</v>
      </c>
      <c r="I25" s="3">
        <f t="shared" ref="I25:O25" si="18">IFERROR(INDEX(I51:I500,MATCH($C$25,$C$51:$C$500,0)),"")</f>
        <v>-16.88</v>
      </c>
      <c r="J25" s="3">
        <f t="shared" si="18"/>
        <v>1.26</v>
      </c>
      <c r="K25" s="3">
        <f t="shared" si="18"/>
        <v>-3.1</v>
      </c>
      <c r="L25" s="3">
        <f t="shared" si="18"/>
        <v>-4.03</v>
      </c>
      <c r="M25" s="3">
        <f t="shared" si="18"/>
        <v>-1.2</v>
      </c>
      <c r="N25" s="3">
        <f t="shared" si="18"/>
        <v>-3.54</v>
      </c>
      <c r="O25" s="3">
        <f t="shared" si="18"/>
        <v>-65.37</v>
      </c>
    </row>
    <row r="26" spans="1:15" ht="15.5" x14ac:dyDescent="0.35">
      <c r="C26" t="s">
        <v>48</v>
      </c>
      <c r="D26" s="4">
        <f>IFERROR(_xlfn.RRI(5,I25,D25),"")</f>
        <v>-0.38542080446792693</v>
      </c>
      <c r="E26" s="4" t="str">
        <f>IFERROR(_xlfn.RRI(5,J25,E25),"")</f>
        <v/>
      </c>
      <c r="H26" s="4">
        <f t="shared" ref="H26:O26" si="19">IFERROR(_xlfn.RRI(5,M25,H25),"")</f>
        <v>-4.9700850671013486E-2</v>
      </c>
      <c r="I26" s="4">
        <f t="shared" si="19"/>
        <v>0.36670201918567624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0.61855411764705881</v>
      </c>
      <c r="E27" s="3">
        <f>IFERROR(E4/E21,"")</f>
        <v>3.8848351470588236</v>
      </c>
      <c r="H27" s="3">
        <f t="shared" ref="H27:O27" si="20">IFERROR(H4/H21,"")</f>
        <v>9.0067785294117648</v>
      </c>
      <c r="I27" s="3">
        <f t="shared" si="20"/>
        <v>6.5084001147058821</v>
      </c>
      <c r="J27" s="3">
        <f t="shared" si="20"/>
        <v>57.87350924264706</v>
      </c>
      <c r="K27" s="3">
        <f t="shared" si="20"/>
        <v>12.347027567647059</v>
      </c>
      <c r="L27" s="3">
        <f t="shared" si="20"/>
        <v>14.432077880882353</v>
      </c>
      <c r="M27" s="3">
        <f t="shared" si="20"/>
        <v>8.9819598941176473</v>
      </c>
      <c r="N27" s="3">
        <f t="shared" si="20"/>
        <v>2.8566990602941176</v>
      </c>
      <c r="O27" s="3">
        <f t="shared" si="20"/>
        <v>195.41804619999999</v>
      </c>
    </row>
    <row r="28" spans="1:15" ht="15.5" x14ac:dyDescent="0.35">
      <c r="C28" t="s">
        <v>50</v>
      </c>
      <c r="D28" s="4">
        <f>IFERROR(_xlfn.RRI(5,I27,D27),"")</f>
        <v>-0.37543061589269211</v>
      </c>
      <c r="E28" s="4">
        <f>IFERROR(_xlfn.RRI(5,J27,E27),"")</f>
        <v>-0.41738916724863795</v>
      </c>
      <c r="H28" s="4">
        <f t="shared" ref="H28:O28" si="21">IFERROR(_xlfn.RRI(5,M27,H27),"")</f>
        <v>5.5202316165048337E-4</v>
      </c>
      <c r="I28" s="4">
        <f t="shared" si="21"/>
        <v>0.17902211272830182</v>
      </c>
      <c r="J28" s="4">
        <f t="shared" si="21"/>
        <v>-0.21602352646877032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-0.94490521327014221</v>
      </c>
      <c r="I29" s="4">
        <f t="shared" si="22"/>
        <v>-14.396825396825397</v>
      </c>
      <c r="J29" s="4">
        <f t="shared" si="22"/>
        <v>-1.4064516129032258</v>
      </c>
      <c r="K29" s="4">
        <f t="shared" si="22"/>
        <v>-0.23076923076923078</v>
      </c>
      <c r="L29" s="4">
        <f t="shared" si="22"/>
        <v>2.3583333333333334</v>
      </c>
      <c r="M29" s="4">
        <f t="shared" si="22"/>
        <v>-0.66101694915254228</v>
      </c>
      <c r="N29" s="4">
        <f t="shared" si="22"/>
        <v>-0.94584671867829284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0.38386982525255914</v>
      </c>
      <c r="I30" s="4">
        <f t="shared" si="23"/>
        <v>-0.88754094576470177</v>
      </c>
      <c r="J30" s="4">
        <f t="shared" si="23"/>
        <v>3.6872422472185233</v>
      </c>
      <c r="K30" s="4">
        <f t="shared" si="23"/>
        <v>-0.14447332743383295</v>
      </c>
      <c r="L30" s="4">
        <f t="shared" si="23"/>
        <v>0.60678493903474551</v>
      </c>
      <c r="M30" s="4">
        <f t="shared" si="23"/>
        <v>2.1441743440742025</v>
      </c>
      <c r="N30" s="4">
        <f t="shared" si="23"/>
        <v>-0.98538160054383905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71.069999999999993</v>
      </c>
      <c r="E32" s="3">
        <f>IFERROR(INDEX(E51:E500,MATCH($A$32,$C$51:$C$500,0)),"")</f>
        <v>72.55</v>
      </c>
      <c r="H32" s="3">
        <f>IFERROR(INDEX(D32:G32,COUNT(D32:G32)),"")</f>
        <v>72.55</v>
      </c>
      <c r="I32" s="3">
        <f t="shared" ref="I32:O32" si="24">IFERROR(INDEX(I51:I500,MATCH($C$32,$C$51:$C$500,0)),"")</f>
        <v>73.48</v>
      </c>
      <c r="J32" s="3">
        <f t="shared" si="24"/>
        <v>89.9</v>
      </c>
      <c r="K32" s="3">
        <f t="shared" si="24"/>
        <v>88.78</v>
      </c>
      <c r="L32" s="3">
        <f t="shared" si="24"/>
        <v>91.79</v>
      </c>
      <c r="M32" s="3">
        <f t="shared" si="24"/>
        <v>96.01</v>
      </c>
      <c r="N32" s="3">
        <f t="shared" si="24"/>
        <v>97.17</v>
      </c>
      <c r="O32" s="3">
        <f t="shared" si="24"/>
        <v>987.37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5.09</v>
      </c>
      <c r="E33" s="3">
        <f>IFERROR(INDEX(E51:E500,MATCH($A$33,$C$51:$C$500,0)),"")</f>
        <v>4.58</v>
      </c>
      <c r="H33" s="3">
        <f>IFERROR(INDEX(D33:G33,COUNT(D33:G33)),"")</f>
        <v>4.58</v>
      </c>
      <c r="I33" s="3">
        <f t="shared" ref="I33:O33" si="25">IFERROR(INDEX(I51:I500,MATCH($C$33,$C$51:$C$500,0)),"")</f>
        <v>9.25</v>
      </c>
      <c r="J33" s="3">
        <f t="shared" si="25"/>
        <v>1.47</v>
      </c>
      <c r="K33" s="3">
        <f t="shared" si="25"/>
        <v>1.55</v>
      </c>
      <c r="L33" s="3">
        <f t="shared" si="25"/>
        <v>0.97</v>
      </c>
      <c r="M33" s="3">
        <f t="shared" si="25"/>
        <v>0.77</v>
      </c>
      <c r="N33" s="3">
        <f t="shared" si="25"/>
        <v>1.03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-244.59</v>
      </c>
      <c r="E34" s="3">
        <f>IFERROR(INDEX(E51:E500,MATCH($A$34,$C$51:$C$500,0)),"")</f>
        <v>-356.99</v>
      </c>
      <c r="H34" s="3">
        <f>IFERROR(INDEX(D34:G34,COUNT(D34:G34)),"")</f>
        <v>-356.99</v>
      </c>
      <c r="I34" s="3">
        <f t="shared" ref="I34:O34" si="26">IFERROR(INDEX(I51:I500,MATCH($C$34,$C$51:$C$500,0)),"")</f>
        <v>-40.28</v>
      </c>
      <c r="J34" s="3">
        <f t="shared" si="26"/>
        <v>104.76</v>
      </c>
      <c r="K34" s="3">
        <f t="shared" si="26"/>
        <v>-44.52</v>
      </c>
      <c r="L34" s="3">
        <f t="shared" si="26"/>
        <v>-22.08</v>
      </c>
      <c r="M34" s="3">
        <f t="shared" si="26"/>
        <v>-61.67</v>
      </c>
      <c r="N34" s="3">
        <f t="shared" si="26"/>
        <v>-28.25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588.52</v>
      </c>
      <c r="E35" s="3">
        <f>IFERROR(INDEX(E51:E500,MATCH($A$35,$C$51:$C$500,0)),"")</f>
        <v>85.94</v>
      </c>
      <c r="H35" s="3">
        <f>IFERROR(INDEX(D35:G35,COUNT(D35:G35)),"")</f>
        <v>85.94</v>
      </c>
      <c r="I35" s="3">
        <f t="shared" ref="I35:O35" si="27">IFERROR(INDEX(I51:I500,MATCH($C$35,$C$51:$C$500,0)),"")</f>
        <v>105.07</v>
      </c>
      <c r="J35" s="3">
        <f t="shared" si="27"/>
        <v>2.29</v>
      </c>
      <c r="K35" s="3">
        <f t="shared" si="27"/>
        <v>11.24</v>
      </c>
      <c r="L35" s="3">
        <f t="shared" si="27"/>
        <v>6.18</v>
      </c>
      <c r="M35" s="3">
        <f t="shared" si="27"/>
        <v>8.24</v>
      </c>
      <c r="N35" s="3">
        <f t="shared" si="27"/>
        <v>35.01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420616800</v>
      </c>
      <c r="E51" s="5">
        <v>2641687900</v>
      </c>
      <c r="F51" s="5">
        <v>390243600</v>
      </c>
      <c r="G51" s="5">
        <v>400000000</v>
      </c>
      <c r="I51" s="5">
        <v>4425712078</v>
      </c>
      <c r="J51" s="5">
        <v>39353986285</v>
      </c>
      <c r="K51" s="5">
        <v>8395978746</v>
      </c>
      <c r="L51" s="5">
        <v>9813812959</v>
      </c>
      <c r="M51" s="5">
        <v>6107732728</v>
      </c>
      <c r="N51" s="5">
        <v>1942555361</v>
      </c>
      <c r="O51" s="5">
        <v>7816721848</v>
      </c>
    </row>
    <row r="52" spans="2:15" ht="15.5" x14ac:dyDescent="0.35">
      <c r="C52" t="s">
        <v>75</v>
      </c>
      <c r="D52" s="5">
        <v>-193621384</v>
      </c>
      <c r="E52" s="5">
        <v>-1586629267</v>
      </c>
      <c r="F52" s="5">
        <v>-203352118</v>
      </c>
      <c r="G52" s="5">
        <v>-303445059</v>
      </c>
      <c r="I52" s="5">
        <v>-2374370520</v>
      </c>
      <c r="J52" s="5">
        <v>-24361259991</v>
      </c>
      <c r="K52" s="5">
        <v>-6129239882</v>
      </c>
      <c r="L52" s="5">
        <v>-6868090664</v>
      </c>
      <c r="M52" s="5">
        <v>-3948529085</v>
      </c>
      <c r="N52" s="5">
        <v>-1418009191</v>
      </c>
      <c r="O52" s="5">
        <v>-5659415562</v>
      </c>
    </row>
    <row r="53" spans="2:15" ht="15.5" x14ac:dyDescent="0.35">
      <c r="C53" t="s">
        <v>76</v>
      </c>
      <c r="D53" s="5">
        <v>226995416</v>
      </c>
      <c r="E53" s="5">
        <v>1055058633</v>
      </c>
      <c r="F53" s="5">
        <v>186891482</v>
      </c>
      <c r="G53" s="5">
        <v>96554941</v>
      </c>
      <c r="I53" s="5">
        <v>2051341558</v>
      </c>
      <c r="J53" s="5">
        <v>14992726294</v>
      </c>
      <c r="K53" s="5">
        <v>2266738864</v>
      </c>
      <c r="L53" s="5">
        <v>2945722295</v>
      </c>
      <c r="M53" s="5">
        <v>2159203643</v>
      </c>
      <c r="N53" s="5">
        <v>524546170</v>
      </c>
      <c r="O53" s="5">
        <v>2157306286</v>
      </c>
    </row>
    <row r="54" spans="2:15" ht="15.5" x14ac:dyDescent="0.35">
      <c r="C54" t="s">
        <v>77</v>
      </c>
      <c r="D54" s="5">
        <v>-1428109393</v>
      </c>
      <c r="E54" s="5">
        <v>-1872911210</v>
      </c>
      <c r="F54" s="5">
        <v>-10264011246</v>
      </c>
      <c r="G54" s="5">
        <v>-1257254495</v>
      </c>
      <c r="I54" s="5">
        <v>-14092043593</v>
      </c>
      <c r="J54" s="5">
        <v>-13044766142</v>
      </c>
      <c r="K54" s="5">
        <v>-4804832293</v>
      </c>
      <c r="L54" s="5">
        <v>-6525855650</v>
      </c>
      <c r="M54" s="5">
        <v>-3296676313</v>
      </c>
      <c r="N54" s="5">
        <v>-3588677568</v>
      </c>
      <c r="O54" s="5">
        <v>-4543966045</v>
      </c>
    </row>
    <row r="55" spans="2:15" ht="15.5" x14ac:dyDescent="0.35">
      <c r="C55" t="s">
        <v>78</v>
      </c>
      <c r="D55" s="5">
        <v>-653306878</v>
      </c>
      <c r="E55" s="5">
        <v>-954959120</v>
      </c>
      <c r="F55" s="5">
        <v>-1416533646</v>
      </c>
      <c r="G55" s="5">
        <v>-441776612</v>
      </c>
      <c r="I55" s="5">
        <v>-2368955581</v>
      </c>
      <c r="J55" s="5">
        <v>-7029125441</v>
      </c>
      <c r="K55" s="5">
        <v>-1068215944</v>
      </c>
      <c r="L55" s="5">
        <v>-1164464202</v>
      </c>
      <c r="M55" s="5">
        <v>-495533590</v>
      </c>
      <c r="N55" s="5">
        <v>-389283002</v>
      </c>
      <c r="O55" s="5">
        <v>-974722520</v>
      </c>
    </row>
    <row r="56" spans="2:15" ht="15.5" x14ac:dyDescent="0.35">
      <c r="C56" t="s">
        <v>79</v>
      </c>
      <c r="D56" s="5">
        <v>-774802515</v>
      </c>
      <c r="E56" s="5">
        <v>-917952090</v>
      </c>
      <c r="F56" s="5">
        <v>-8847477600</v>
      </c>
      <c r="G56" s="5">
        <v>-815477883</v>
      </c>
      <c r="I56" s="5">
        <v>-11723088012</v>
      </c>
      <c r="J56" s="5">
        <v>-6015640701</v>
      </c>
      <c r="K56" s="5">
        <v>-3736616349</v>
      </c>
      <c r="L56" s="5">
        <v>-5361391448</v>
      </c>
      <c r="M56" s="5">
        <v>-2801142723</v>
      </c>
      <c r="N56" s="5">
        <v>-3199394566</v>
      </c>
      <c r="O56" s="5">
        <v>-3569243525</v>
      </c>
    </row>
    <row r="57" spans="2:15" ht="15.5" x14ac:dyDescent="0.35">
      <c r="C57" t="s">
        <v>80</v>
      </c>
      <c r="D57" s="5">
        <v>-1201113977</v>
      </c>
      <c r="E57" s="5">
        <v>-817852577</v>
      </c>
      <c r="F57" s="5">
        <v>-10077119764</v>
      </c>
      <c r="G57" s="5">
        <v>-1160699554</v>
      </c>
      <c r="I57" s="5">
        <v>-12040702035</v>
      </c>
      <c r="J57" s="5">
        <v>1947960152</v>
      </c>
      <c r="K57" s="5">
        <v>-2538093429</v>
      </c>
      <c r="L57" s="5">
        <v>-3580133355</v>
      </c>
      <c r="M57" s="5">
        <v>-1137472670</v>
      </c>
      <c r="N57" s="5">
        <v>-3064131398</v>
      </c>
      <c r="O57" s="5">
        <v>-2386659759</v>
      </c>
    </row>
    <row r="58" spans="2:15" ht="15.5" x14ac:dyDescent="0.35">
      <c r="C58" t="s">
        <v>81</v>
      </c>
      <c r="D58" s="5">
        <v>29299448</v>
      </c>
      <c r="E58" s="5">
        <v>39508423</v>
      </c>
      <c r="F58" s="5">
        <v>25796465</v>
      </c>
      <c r="G58" s="5">
        <v>40632842</v>
      </c>
      <c r="I58" s="5">
        <v>124572414</v>
      </c>
      <c r="J58" s="5">
        <v>125246367</v>
      </c>
      <c r="K58" s="5">
        <v>71163229</v>
      </c>
      <c r="L58" s="5">
        <v>672679041</v>
      </c>
      <c r="M58" s="5">
        <v>438974172</v>
      </c>
      <c r="N58" s="5">
        <v>654016119</v>
      </c>
      <c r="O58" s="5">
        <v>76316885</v>
      </c>
    </row>
    <row r="59" spans="2:15" ht="15.5" x14ac:dyDescent="0.35">
      <c r="C59" t="s">
        <v>85</v>
      </c>
      <c r="D59" s="5">
        <v>29299448</v>
      </c>
      <c r="E59" s="5">
        <v>39508423</v>
      </c>
      <c r="F59" s="5">
        <v>25796465</v>
      </c>
      <c r="G59" s="5">
        <v>40632842</v>
      </c>
      <c r="I59" s="5">
        <v>124572414</v>
      </c>
      <c r="J59" s="5">
        <v>125246367</v>
      </c>
      <c r="K59" s="5">
        <v>71163229</v>
      </c>
      <c r="L59" s="5">
        <v>672679041</v>
      </c>
      <c r="M59" s="5">
        <v>438974172</v>
      </c>
      <c r="N59" s="5">
        <v>654016119</v>
      </c>
      <c r="O59" s="5">
        <v>76316885</v>
      </c>
    </row>
    <row r="60" spans="2:15" ht="15.5" x14ac:dyDescent="0.35">
      <c r="C60" t="s">
        <v>86</v>
      </c>
      <c r="D60" s="5">
        <v>29299448</v>
      </c>
      <c r="E60" s="5">
        <v>39508423</v>
      </c>
      <c r="F60" s="5">
        <v>25796465</v>
      </c>
      <c r="G60" s="5">
        <v>40632842</v>
      </c>
      <c r="I60" s="5">
        <v>124572414</v>
      </c>
      <c r="J60" s="5">
        <v>125246367</v>
      </c>
      <c r="K60" s="5">
        <v>71163229</v>
      </c>
      <c r="L60" s="5">
        <v>672679041</v>
      </c>
      <c r="M60" s="5">
        <v>438974172</v>
      </c>
      <c r="N60" s="5">
        <v>654016119</v>
      </c>
      <c r="O60" s="5">
        <v>76316885</v>
      </c>
    </row>
    <row r="61" spans="2:15" ht="15.5" x14ac:dyDescent="0.35">
      <c r="C61" t="s">
        <v>29</v>
      </c>
      <c r="D61" s="5">
        <v>-1171814529</v>
      </c>
      <c r="E61" s="5">
        <v>-778344154</v>
      </c>
      <c r="F61" s="5">
        <v>-10051323299</v>
      </c>
      <c r="G61" s="5">
        <v>-1120066712</v>
      </c>
      <c r="I61" s="5">
        <v>-11916129621</v>
      </c>
      <c r="J61" s="5">
        <v>2073206519</v>
      </c>
      <c r="K61" s="5">
        <v>-2466930200</v>
      </c>
      <c r="L61" s="5">
        <v>-2907454314</v>
      </c>
      <c r="M61" s="5">
        <v>-698498498</v>
      </c>
      <c r="N61" s="5">
        <v>-2410115279</v>
      </c>
      <c r="O61" s="5">
        <v>-2310342874</v>
      </c>
    </row>
    <row r="62" spans="2:15" ht="15.5" x14ac:dyDescent="0.35">
      <c r="C62" t="s">
        <v>28</v>
      </c>
    </row>
    <row r="63" spans="2:15" ht="15.5" x14ac:dyDescent="0.35">
      <c r="C63" t="s">
        <v>428</v>
      </c>
      <c r="D63" s="5">
        <v>-1171814529</v>
      </c>
      <c r="E63" s="5">
        <v>-778344154</v>
      </c>
      <c r="F63" s="5">
        <v>-10051323299</v>
      </c>
      <c r="G63" s="5">
        <v>-1120066712</v>
      </c>
      <c r="I63" s="5">
        <v>-11916129621</v>
      </c>
      <c r="J63" s="5">
        <v>2073206519</v>
      </c>
      <c r="K63" s="5">
        <v>-2466930200</v>
      </c>
      <c r="L63" s="5">
        <v>-2907454314</v>
      </c>
      <c r="M63" s="5">
        <v>-698498498</v>
      </c>
      <c r="N63" s="5">
        <v>-2410115279</v>
      </c>
      <c r="O63" s="5">
        <v>-2310342874</v>
      </c>
    </row>
    <row r="64" spans="2:15" ht="15.5" x14ac:dyDescent="0.35">
      <c r="C64" t="s">
        <v>429</v>
      </c>
    </row>
    <row r="65" spans="2:15" ht="15.5" x14ac:dyDescent="0.35">
      <c r="C65" t="s">
        <v>87</v>
      </c>
      <c r="D65" s="5">
        <v>-1171814529</v>
      </c>
      <c r="E65" s="5">
        <v>-778344154</v>
      </c>
      <c r="F65" s="5">
        <v>-10051323299</v>
      </c>
      <c r="G65" s="5">
        <v>-1120066712</v>
      </c>
      <c r="I65" s="5">
        <v>-11916129621</v>
      </c>
      <c r="J65" s="5">
        <v>2073206519</v>
      </c>
      <c r="K65" s="5">
        <v>-2466930200</v>
      </c>
      <c r="L65" s="5">
        <v>-2907454314</v>
      </c>
      <c r="M65" s="5">
        <v>-698498498</v>
      </c>
      <c r="N65" s="5">
        <v>-2410115279</v>
      </c>
      <c r="O65" s="5">
        <v>-2310342874</v>
      </c>
    </row>
    <row r="66" spans="2:15" ht="15.5" x14ac:dyDescent="0.35">
      <c r="C66" t="s">
        <v>88</v>
      </c>
      <c r="F66" s="5">
        <v>328049199</v>
      </c>
      <c r="I66" s="5">
        <v>328049199</v>
      </c>
      <c r="J66" s="5">
        <v>-76110104</v>
      </c>
      <c r="K66" s="5">
        <v>-16516022</v>
      </c>
      <c r="L66" s="5">
        <v>45226085</v>
      </c>
      <c r="M66" s="5">
        <v>25546768</v>
      </c>
      <c r="N66" s="5">
        <v>121563061</v>
      </c>
      <c r="O66" s="5">
        <v>-42904571</v>
      </c>
    </row>
    <row r="67" spans="2:15" ht="15.5" x14ac:dyDescent="0.35">
      <c r="C67" t="s">
        <v>89</v>
      </c>
      <c r="D67" s="5">
        <v>-1171814529</v>
      </c>
      <c r="E67" s="5">
        <v>-778344154</v>
      </c>
      <c r="F67" s="5">
        <v>-9723274100</v>
      </c>
      <c r="G67" s="5">
        <v>-1120066712</v>
      </c>
      <c r="I67" s="5">
        <v>-11588080422</v>
      </c>
      <c r="J67" s="5">
        <v>1997096415</v>
      </c>
      <c r="K67" s="5">
        <v>-2483446222</v>
      </c>
      <c r="L67" s="5">
        <v>-2862228229</v>
      </c>
      <c r="M67" s="5">
        <v>-672951730</v>
      </c>
      <c r="N67" s="5">
        <v>-2288552218</v>
      </c>
      <c r="O67" s="5">
        <v>-2353247445</v>
      </c>
    </row>
    <row r="68" spans="2:15" ht="15.5" x14ac:dyDescent="0.35">
      <c r="C68" t="s">
        <v>90</v>
      </c>
      <c r="D68" s="5">
        <v>-1171814529</v>
      </c>
      <c r="E68" s="5">
        <v>-778344154</v>
      </c>
      <c r="F68" s="5">
        <v>-10051323299</v>
      </c>
      <c r="G68" s="5">
        <v>-1120066712</v>
      </c>
      <c r="I68" s="5">
        <v>-11916129621</v>
      </c>
      <c r="J68" s="5">
        <v>2073206519</v>
      </c>
      <c r="K68" s="5">
        <v>-2466930200</v>
      </c>
      <c r="L68" s="5">
        <v>-2907454314</v>
      </c>
      <c r="M68" s="5">
        <v>-698498498</v>
      </c>
      <c r="N68" s="5">
        <v>-2410115279</v>
      </c>
      <c r="O68" s="5">
        <v>-2310342873</v>
      </c>
    </row>
    <row r="69" spans="2:15" ht="15.5" x14ac:dyDescent="0.35">
      <c r="C69" t="s">
        <v>8</v>
      </c>
      <c r="D69" s="5">
        <v>-1011717747</v>
      </c>
      <c r="E69" s="5">
        <v>-638928559</v>
      </c>
      <c r="F69" s="5">
        <v>-9464789828</v>
      </c>
      <c r="G69" s="5">
        <v>-966652127</v>
      </c>
      <c r="I69" s="5">
        <v>-11225655950</v>
      </c>
      <c r="J69" s="5">
        <v>786570936</v>
      </c>
      <c r="K69" s="5">
        <v>-2131441381</v>
      </c>
      <c r="L69" s="5">
        <v>-2703866014</v>
      </c>
      <c r="M69" s="5">
        <v>-790269377</v>
      </c>
      <c r="N69" s="5">
        <v>-2286494960</v>
      </c>
      <c r="O69" s="5">
        <v>-2328634228</v>
      </c>
    </row>
    <row r="70" spans="2:15" ht="15.5" x14ac:dyDescent="0.35">
      <c r="C70" t="s">
        <v>284</v>
      </c>
      <c r="D70" s="5">
        <v>-160096782</v>
      </c>
      <c r="E70" s="5">
        <v>-139415595</v>
      </c>
      <c r="F70" s="5">
        <v>-258484272</v>
      </c>
      <c r="G70" s="5">
        <v>-153414585</v>
      </c>
      <c r="I70" s="5">
        <v>-362424472</v>
      </c>
      <c r="J70" s="5">
        <v>1210525479</v>
      </c>
      <c r="K70" s="5">
        <v>-352004841</v>
      </c>
      <c r="L70" s="5">
        <v>-158362216</v>
      </c>
      <c r="M70" s="5">
        <v>117317647</v>
      </c>
      <c r="N70" s="5">
        <v>-2057258</v>
      </c>
      <c r="O70" s="5">
        <v>-24613216</v>
      </c>
    </row>
    <row r="71" spans="2:15" ht="15.5" x14ac:dyDescent="0.35">
      <c r="C71" t="s">
        <v>91</v>
      </c>
      <c r="D71" s="5">
        <v>-1171814529</v>
      </c>
      <c r="E71" s="5">
        <v>-778344154</v>
      </c>
      <c r="F71" s="5">
        <v>-10051323299</v>
      </c>
      <c r="G71" s="5">
        <v>-1120066712</v>
      </c>
      <c r="I71" s="5">
        <v>-11916129621</v>
      </c>
      <c r="J71" s="5">
        <v>2073206519</v>
      </c>
      <c r="K71" s="5">
        <v>-2466930200</v>
      </c>
      <c r="L71" s="5">
        <v>-2907454314</v>
      </c>
      <c r="M71" s="5">
        <v>-698498498</v>
      </c>
      <c r="N71" s="5">
        <v>-2410115279</v>
      </c>
      <c r="O71" s="5">
        <v>-2310342873</v>
      </c>
    </row>
    <row r="72" spans="2:15" ht="15.5" x14ac:dyDescent="0.35">
      <c r="C72" t="s">
        <v>92</v>
      </c>
      <c r="D72" s="5">
        <v>-1171814529</v>
      </c>
      <c r="E72" s="5">
        <v>-778344154</v>
      </c>
      <c r="F72" s="5">
        <v>-9723274100</v>
      </c>
      <c r="G72" s="5">
        <v>-1120066712</v>
      </c>
      <c r="I72" s="5">
        <v>-11588080422</v>
      </c>
      <c r="J72" s="5">
        <v>1997096415</v>
      </c>
      <c r="K72" s="5">
        <v>-2483446222</v>
      </c>
      <c r="L72" s="5">
        <v>-2862228230</v>
      </c>
      <c r="M72" s="5">
        <v>-672951730</v>
      </c>
      <c r="N72" s="5">
        <v>-2288552218</v>
      </c>
      <c r="O72" s="5">
        <v>-2353247444</v>
      </c>
    </row>
    <row r="73" spans="2:15" ht="15.5" x14ac:dyDescent="0.35">
      <c r="C73" t="s">
        <v>93</v>
      </c>
      <c r="D73" s="5">
        <v>-1171814529</v>
      </c>
      <c r="E73" s="5">
        <v>-778344154</v>
      </c>
      <c r="F73" s="5">
        <v>-9723274100</v>
      </c>
      <c r="G73" s="5">
        <v>-1120066712</v>
      </c>
      <c r="I73" s="5">
        <v>-11588080422</v>
      </c>
      <c r="J73" s="5">
        <v>1997096415</v>
      </c>
      <c r="K73" s="5">
        <v>-2483446222</v>
      </c>
      <c r="L73" s="5">
        <v>-2862228230</v>
      </c>
      <c r="M73" s="5">
        <v>-672951730</v>
      </c>
      <c r="N73" s="5">
        <v>-2288552218</v>
      </c>
      <c r="O73" s="5">
        <v>-2353247444</v>
      </c>
    </row>
    <row r="75" spans="2:15" ht="15.5" x14ac:dyDescent="0.35">
      <c r="B75" t="s">
        <v>94</v>
      </c>
      <c r="C75" t="s">
        <v>95</v>
      </c>
    </row>
    <row r="76" spans="2:15" ht="15.5" x14ac:dyDescent="0.35">
      <c r="C76" t="s">
        <v>96</v>
      </c>
    </row>
    <row r="77" spans="2:15" ht="15.5" x14ac:dyDescent="0.35">
      <c r="C77" t="s">
        <v>20</v>
      </c>
      <c r="D77" s="5">
        <v>1920943211</v>
      </c>
      <c r="E77" s="5">
        <v>1719984750</v>
      </c>
      <c r="F77" s="5">
        <v>3049094765</v>
      </c>
      <c r="G77" s="5">
        <v>1730899522</v>
      </c>
      <c r="I77" s="5">
        <v>3049094765</v>
      </c>
      <c r="J77" s="5">
        <v>3823425140</v>
      </c>
      <c r="K77" s="5">
        <v>2805217152</v>
      </c>
      <c r="L77" s="5">
        <v>5467132948</v>
      </c>
      <c r="M77" s="5">
        <v>28630087706</v>
      </c>
      <c r="N77" s="5">
        <v>14342342851</v>
      </c>
      <c r="O77" s="5">
        <v>2087232345</v>
      </c>
    </row>
    <row r="78" spans="2:15" ht="15.5" x14ac:dyDescent="0.35">
      <c r="C78" t="s">
        <v>98</v>
      </c>
      <c r="L78" s="5">
        <v>765530667</v>
      </c>
      <c r="O78" s="5">
        <v>912250000</v>
      </c>
    </row>
    <row r="79" spans="2:15" ht="15.5" x14ac:dyDescent="0.35">
      <c r="C79" t="s">
        <v>285</v>
      </c>
    </row>
    <row r="80" spans="2:15" ht="15.5" x14ac:dyDescent="0.35">
      <c r="C80" t="s">
        <v>102</v>
      </c>
      <c r="D80" s="5">
        <v>75110508380</v>
      </c>
      <c r="E80" s="5">
        <v>74106730706</v>
      </c>
      <c r="F80" s="5">
        <v>74820855032</v>
      </c>
      <c r="G80" s="5">
        <v>82223300204</v>
      </c>
      <c r="I80" s="5">
        <v>74820855032</v>
      </c>
      <c r="J80" s="5">
        <v>85007059791</v>
      </c>
      <c r="K80" s="5">
        <v>86665497131</v>
      </c>
      <c r="L80" s="5">
        <v>82841478904</v>
      </c>
      <c r="M80" s="5">
        <v>72851770644</v>
      </c>
      <c r="N80" s="5">
        <v>63054486117</v>
      </c>
      <c r="O80" s="5">
        <v>19347811882</v>
      </c>
    </row>
    <row r="81" spans="3:15" ht="15.5" x14ac:dyDescent="0.35">
      <c r="C81" t="s">
        <v>85</v>
      </c>
      <c r="D81" s="5">
        <v>2400351053</v>
      </c>
      <c r="E81" s="5">
        <v>2400351053</v>
      </c>
      <c r="F81" s="5">
        <v>2400351053</v>
      </c>
      <c r="G81" s="5">
        <v>2080100907</v>
      </c>
      <c r="I81" s="5">
        <v>2400351053</v>
      </c>
      <c r="J81" s="5">
        <v>2080100907</v>
      </c>
      <c r="K81" s="5">
        <v>2177341298</v>
      </c>
      <c r="L81" s="5">
        <v>2127521827</v>
      </c>
      <c r="M81" s="5">
        <v>2083178804</v>
      </c>
      <c r="N81" s="5">
        <v>2057075260</v>
      </c>
      <c r="O81" s="5">
        <v>-39212550</v>
      </c>
    </row>
    <row r="82" spans="3:15" ht="15.5" x14ac:dyDescent="0.35">
      <c r="C82" t="s">
        <v>103</v>
      </c>
      <c r="D82" s="5">
        <v>79725793596</v>
      </c>
      <c r="E82" s="5">
        <v>78988095090</v>
      </c>
      <c r="F82" s="5">
        <v>81167748723</v>
      </c>
      <c r="G82" s="5">
        <v>87934609004</v>
      </c>
      <c r="I82" s="5">
        <v>81167748723</v>
      </c>
      <c r="J82" s="5">
        <v>96216003271</v>
      </c>
      <c r="K82" s="5">
        <v>95258296154</v>
      </c>
      <c r="L82" s="5">
        <v>90805342354</v>
      </c>
      <c r="M82" s="5">
        <v>104489321256</v>
      </c>
      <c r="N82" s="5">
        <v>98307449177</v>
      </c>
      <c r="O82" s="5">
        <v>43868106963</v>
      </c>
    </row>
    <row r="83" spans="3:15" ht="15.5" x14ac:dyDescent="0.35">
      <c r="C83" t="s">
        <v>104</v>
      </c>
    </row>
    <row r="84" spans="3:15" ht="15.5" x14ac:dyDescent="0.35">
      <c r="C84" t="s">
        <v>105</v>
      </c>
      <c r="D84" s="5">
        <v>1163279981</v>
      </c>
      <c r="E84" s="5">
        <v>1205592942</v>
      </c>
      <c r="F84" s="5">
        <v>1250231220</v>
      </c>
      <c r="G84" s="5">
        <v>1293596828</v>
      </c>
      <c r="I84" s="5">
        <v>1250231220</v>
      </c>
      <c r="J84" s="5">
        <v>1419146071</v>
      </c>
      <c r="K84" s="5">
        <v>284573553</v>
      </c>
      <c r="L84" s="5">
        <v>265173995</v>
      </c>
      <c r="M84" s="5">
        <v>277596891</v>
      </c>
      <c r="N84" s="5">
        <v>503218570</v>
      </c>
      <c r="O84" s="5">
        <v>729178849</v>
      </c>
    </row>
    <row r="85" spans="3:15" ht="15.5" x14ac:dyDescent="0.35">
      <c r="C85" t="s">
        <v>353</v>
      </c>
      <c r="D85" s="5">
        <v>12563683852</v>
      </c>
      <c r="E85" s="5">
        <v>12563683852</v>
      </c>
      <c r="F85" s="5">
        <v>12563683852</v>
      </c>
      <c r="I85" s="5">
        <v>12563683852</v>
      </c>
      <c r="N85" s="5">
        <v>1081035641</v>
      </c>
      <c r="O85" s="5">
        <v>1773270806</v>
      </c>
    </row>
    <row r="86" spans="3:15" ht="15.5" x14ac:dyDescent="0.35">
      <c r="C86" t="s">
        <v>97</v>
      </c>
      <c r="D86" s="5">
        <v>14500000</v>
      </c>
      <c r="E86" s="5">
        <v>14500000</v>
      </c>
      <c r="F86" s="5">
        <v>14500000</v>
      </c>
      <c r="G86" s="5">
        <v>14500000</v>
      </c>
      <c r="I86" s="5">
        <v>14500000</v>
      </c>
      <c r="J86" s="5">
        <v>14500000</v>
      </c>
      <c r="K86" s="5">
        <v>14500000</v>
      </c>
      <c r="L86" s="5">
        <v>22000000</v>
      </c>
      <c r="M86" s="5">
        <v>12000000</v>
      </c>
      <c r="N86" s="5">
        <v>12000000</v>
      </c>
      <c r="O86" s="5">
        <v>96353200</v>
      </c>
    </row>
    <row r="87" spans="3:15" ht="15.5" x14ac:dyDescent="0.35">
      <c r="C87" t="s">
        <v>109</v>
      </c>
      <c r="D87" s="5">
        <v>13741463833</v>
      </c>
      <c r="E87" s="5">
        <v>13783776794</v>
      </c>
      <c r="F87" s="5">
        <v>13828415072</v>
      </c>
      <c r="G87" s="5">
        <v>13791929795</v>
      </c>
      <c r="I87" s="5">
        <v>13828415072</v>
      </c>
      <c r="J87" s="5">
        <v>1433646071</v>
      </c>
      <c r="K87" s="5">
        <v>299073553</v>
      </c>
      <c r="L87" s="5">
        <v>287173995</v>
      </c>
      <c r="M87" s="5">
        <v>289596891</v>
      </c>
      <c r="N87" s="5">
        <v>1596254211</v>
      </c>
      <c r="O87" s="5">
        <v>2598802855</v>
      </c>
    </row>
    <row r="88" spans="3:15" ht="15.5" x14ac:dyDescent="0.35">
      <c r="C88" t="s">
        <v>110</v>
      </c>
      <c r="D88" s="5">
        <v>93467257429</v>
      </c>
      <c r="E88" s="5">
        <v>92771871884</v>
      </c>
      <c r="F88" s="5">
        <v>94996163795</v>
      </c>
      <c r="G88" s="5">
        <v>101726538799</v>
      </c>
      <c r="I88" s="5">
        <v>94996163795</v>
      </c>
      <c r="J88" s="5">
        <v>97649649342</v>
      </c>
      <c r="K88" s="5">
        <v>95557369707</v>
      </c>
      <c r="L88" s="5">
        <v>91092516349</v>
      </c>
      <c r="M88" s="5">
        <v>104778918147</v>
      </c>
      <c r="N88" s="5">
        <v>99903703388</v>
      </c>
      <c r="O88" s="5">
        <v>46466909818</v>
      </c>
    </row>
    <row r="89" spans="3:15" ht="15.5" x14ac:dyDescent="0.35">
      <c r="C89" t="s">
        <v>111</v>
      </c>
    </row>
    <row r="90" spans="3:15" ht="15.5" x14ac:dyDescent="0.35">
      <c r="C90" t="s">
        <v>112</v>
      </c>
    </row>
    <row r="91" spans="3:15" ht="15.5" x14ac:dyDescent="0.35">
      <c r="C91" t="s">
        <v>113</v>
      </c>
      <c r="D91" s="5">
        <v>31668476974</v>
      </c>
      <c r="E91" s="5">
        <v>29801276900</v>
      </c>
      <c r="F91" s="5">
        <v>31247224657</v>
      </c>
      <c r="G91" s="5">
        <v>28171540729</v>
      </c>
      <c r="I91" s="5">
        <v>31247224657</v>
      </c>
      <c r="J91" s="5">
        <v>12696350096</v>
      </c>
      <c r="K91" s="5">
        <v>11445829101</v>
      </c>
      <c r="L91" s="5">
        <v>9369590713</v>
      </c>
      <c r="M91" s="5">
        <v>4927120612</v>
      </c>
      <c r="N91" s="5">
        <v>5443220091</v>
      </c>
      <c r="O91" s="5">
        <v>2590896106</v>
      </c>
    </row>
    <row r="92" spans="3:15" ht="15.5" x14ac:dyDescent="0.35">
      <c r="C92" t="s">
        <v>116</v>
      </c>
      <c r="D92" s="5">
        <v>2964153924</v>
      </c>
      <c r="E92" s="5">
        <v>2961020448</v>
      </c>
      <c r="F92" s="5">
        <v>2890344195</v>
      </c>
      <c r="G92" s="5">
        <v>2250158269</v>
      </c>
      <c r="I92" s="5">
        <v>2890344195</v>
      </c>
      <c r="J92" s="5">
        <v>2514937643</v>
      </c>
      <c r="K92" s="5">
        <v>2150953336</v>
      </c>
      <c r="L92" s="5">
        <v>409319386</v>
      </c>
    </row>
    <row r="93" spans="3:15" ht="15.5" x14ac:dyDescent="0.35">
      <c r="C93" t="s">
        <v>114</v>
      </c>
    </row>
    <row r="94" spans="3:15" ht="15.5" x14ac:dyDescent="0.35">
      <c r="C94" t="s">
        <v>99</v>
      </c>
      <c r="D94" s="5">
        <v>26066797968</v>
      </c>
      <c r="E94" s="5">
        <v>25033934271</v>
      </c>
      <c r="F94" s="5">
        <v>24217954700</v>
      </c>
      <c r="G94" s="5">
        <v>1476107956</v>
      </c>
      <c r="I94" s="5">
        <v>24217954700</v>
      </c>
      <c r="J94" s="5">
        <v>1475607955</v>
      </c>
    </row>
    <row r="95" spans="3:15" ht="15.5" x14ac:dyDescent="0.35">
      <c r="C95" t="s">
        <v>115</v>
      </c>
      <c r="D95" s="5">
        <v>1157942325</v>
      </c>
      <c r="E95" s="5">
        <v>1157942325</v>
      </c>
      <c r="F95" s="5">
        <v>1157942324</v>
      </c>
      <c r="G95" s="5">
        <v>24088075886</v>
      </c>
      <c r="I95" s="5">
        <v>1157942324</v>
      </c>
      <c r="J95" s="5">
        <v>1690401884</v>
      </c>
      <c r="L95" s="5">
        <v>104482447</v>
      </c>
      <c r="M95" s="5">
        <v>232461621</v>
      </c>
      <c r="N95" s="5">
        <v>1133509130</v>
      </c>
      <c r="O95" s="5">
        <v>236272426</v>
      </c>
    </row>
    <row r="96" spans="3:15" ht="15.5" x14ac:dyDescent="0.35">
      <c r="C96" t="s">
        <v>325</v>
      </c>
    </row>
    <row r="97" spans="3:15" ht="15.5" x14ac:dyDescent="0.35">
      <c r="C97" t="s">
        <v>326</v>
      </c>
      <c r="D97" s="5">
        <v>1025000000</v>
      </c>
      <c r="E97" s="5">
        <v>1025000000</v>
      </c>
      <c r="F97" s="5">
        <v>1025000000</v>
      </c>
      <c r="G97" s="5">
        <v>1085841014</v>
      </c>
      <c r="I97" s="5">
        <v>1025000000</v>
      </c>
      <c r="J97" s="5">
        <v>1025000000</v>
      </c>
      <c r="K97" s="5">
        <v>1025000000</v>
      </c>
      <c r="L97" s="5">
        <v>1025000000</v>
      </c>
      <c r="M97" s="5">
        <v>8346202954</v>
      </c>
      <c r="N97" s="5">
        <v>2960340000</v>
      </c>
      <c r="O97" s="5">
        <v>5580999999</v>
      </c>
    </row>
    <row r="98" spans="3:15" ht="15.5" x14ac:dyDescent="0.35">
      <c r="C98" t="s">
        <v>119</v>
      </c>
      <c r="D98" s="5">
        <v>4602553</v>
      </c>
      <c r="E98" s="5">
        <v>6463197</v>
      </c>
      <c r="F98" s="5">
        <v>14892030</v>
      </c>
      <c r="G98" s="5">
        <v>26254149</v>
      </c>
      <c r="I98" s="5">
        <v>14892030</v>
      </c>
      <c r="J98" s="5">
        <v>356605641</v>
      </c>
      <c r="K98" s="5">
        <v>15610094</v>
      </c>
      <c r="L98" s="5">
        <v>591380885</v>
      </c>
      <c r="M98" s="5">
        <v>19866524</v>
      </c>
      <c r="N98" s="5">
        <v>79222222</v>
      </c>
      <c r="O98" s="5">
        <v>287549748</v>
      </c>
    </row>
    <row r="99" spans="3:15" ht="15.5" x14ac:dyDescent="0.35">
      <c r="C99" t="s">
        <v>288</v>
      </c>
      <c r="D99" s="5">
        <v>53508522</v>
      </c>
      <c r="E99" s="5">
        <v>213476188</v>
      </c>
      <c r="F99" s="5">
        <v>213476188</v>
      </c>
      <c r="G99" s="5">
        <v>113853998</v>
      </c>
      <c r="I99" s="5">
        <v>213476188</v>
      </c>
      <c r="J99" s="5">
        <v>215565186</v>
      </c>
      <c r="K99" s="5">
        <v>63105186</v>
      </c>
      <c r="L99" s="5">
        <v>60186889</v>
      </c>
      <c r="M99" s="5">
        <v>8765238</v>
      </c>
      <c r="N99" s="5">
        <v>280671311</v>
      </c>
    </row>
    <row r="100" spans="3:15" ht="15.5" x14ac:dyDescent="0.35">
      <c r="C100" t="s">
        <v>289</v>
      </c>
    </row>
    <row r="101" spans="3:15" ht="15.5" x14ac:dyDescent="0.35">
      <c r="C101" t="s">
        <v>327</v>
      </c>
      <c r="J101" s="5">
        <v>6202832066</v>
      </c>
      <c r="K101" s="5">
        <v>4774979077</v>
      </c>
      <c r="L101" s="5">
        <v>3574981709</v>
      </c>
      <c r="M101" s="5">
        <v>3715364157</v>
      </c>
      <c r="N101" s="5">
        <v>3083072541</v>
      </c>
      <c r="O101" s="5">
        <v>1014565408</v>
      </c>
    </row>
    <row r="102" spans="3:15" ht="15.5" x14ac:dyDescent="0.35">
      <c r="C102" t="s">
        <v>292</v>
      </c>
      <c r="M102" s="5">
        <v>23695313</v>
      </c>
      <c r="N102" s="5">
        <v>118476563</v>
      </c>
      <c r="O102" s="5">
        <v>213257813</v>
      </c>
    </row>
    <row r="103" spans="3:15" ht="15.5" x14ac:dyDescent="0.35">
      <c r="C103" t="s">
        <v>293</v>
      </c>
      <c r="J103" s="5">
        <v>6202832066</v>
      </c>
      <c r="K103" s="5">
        <v>4774979077</v>
      </c>
      <c r="L103" s="5">
        <v>3598677022</v>
      </c>
      <c r="M103" s="5">
        <v>3810145407</v>
      </c>
      <c r="N103" s="5">
        <v>3177853791</v>
      </c>
      <c r="O103" s="5">
        <v>1109346658</v>
      </c>
    </row>
    <row r="104" spans="3:15" ht="15.5" x14ac:dyDescent="0.35">
      <c r="C104" t="s">
        <v>121</v>
      </c>
      <c r="D104" s="5">
        <v>2506820913</v>
      </c>
      <c r="E104" s="5">
        <v>2506820913</v>
      </c>
      <c r="F104" s="5">
        <v>2506820913</v>
      </c>
      <c r="G104" s="5">
        <v>2589605745</v>
      </c>
      <c r="I104" s="5">
        <v>2506820913</v>
      </c>
      <c r="J104" s="5">
        <v>12123100599</v>
      </c>
      <c r="K104" s="5">
        <v>13253903187</v>
      </c>
      <c r="L104" s="5">
        <v>11643687995</v>
      </c>
      <c r="M104" s="5">
        <v>26910552664</v>
      </c>
      <c r="N104" s="5">
        <v>23896549296</v>
      </c>
      <c r="O104" s="5">
        <v>8577226224</v>
      </c>
    </row>
    <row r="105" spans="3:15" ht="15.5" x14ac:dyDescent="0.35">
      <c r="C105" t="s">
        <v>122</v>
      </c>
      <c r="D105" s="5">
        <v>2506820913</v>
      </c>
      <c r="E105" s="5">
        <v>2506820913</v>
      </c>
      <c r="F105" s="5">
        <v>2506820913</v>
      </c>
      <c r="G105" s="5">
        <v>2589605745</v>
      </c>
      <c r="I105" s="5">
        <v>2506820913</v>
      </c>
      <c r="J105" s="5">
        <v>12123100599</v>
      </c>
      <c r="K105" s="5">
        <v>13253903187</v>
      </c>
      <c r="L105" s="5">
        <v>11643687995</v>
      </c>
      <c r="M105" s="5">
        <v>26910552664</v>
      </c>
      <c r="N105" s="5">
        <v>23896549296</v>
      </c>
      <c r="O105" s="5">
        <v>8577226224</v>
      </c>
    </row>
    <row r="106" spans="3:15" ht="15.5" x14ac:dyDescent="0.35">
      <c r="C106" t="s">
        <v>100</v>
      </c>
      <c r="D106" s="5">
        <v>1025000000</v>
      </c>
      <c r="E106" s="5">
        <v>1025000000</v>
      </c>
      <c r="F106" s="5">
        <v>1025000000</v>
      </c>
      <c r="G106" s="5">
        <v>1085841014</v>
      </c>
      <c r="I106" s="5">
        <v>1025000000</v>
      </c>
      <c r="J106" s="5">
        <v>1025000000</v>
      </c>
      <c r="K106" s="5">
        <v>1025000000</v>
      </c>
      <c r="L106" s="5">
        <v>1025000000</v>
      </c>
      <c r="M106" s="5">
        <v>8346202954</v>
      </c>
      <c r="N106" s="5">
        <v>2960340000</v>
      </c>
      <c r="O106" s="5">
        <v>5580999999</v>
      </c>
    </row>
    <row r="107" spans="3:15" ht="15.5" x14ac:dyDescent="0.35">
      <c r="C107" t="s">
        <v>294</v>
      </c>
    </row>
    <row r="108" spans="3:15" ht="15.5" x14ac:dyDescent="0.35">
      <c r="C108" t="s">
        <v>290</v>
      </c>
      <c r="J108" s="5">
        <v>9594335868</v>
      </c>
      <c r="K108" s="5">
        <v>11176264796</v>
      </c>
      <c r="L108" s="5">
        <v>9871656450</v>
      </c>
      <c r="M108" s="5">
        <v>17892792066</v>
      </c>
      <c r="N108" s="5">
        <v>20327724947</v>
      </c>
      <c r="O108" s="5">
        <v>2394271880</v>
      </c>
    </row>
    <row r="109" spans="3:15" ht="15.5" x14ac:dyDescent="0.35">
      <c r="C109" t="s">
        <v>295</v>
      </c>
      <c r="J109" s="5">
        <v>9594335868</v>
      </c>
      <c r="K109" s="5">
        <v>11176264796</v>
      </c>
      <c r="L109" s="5">
        <v>9871656450</v>
      </c>
      <c r="M109" s="5">
        <v>17916487379</v>
      </c>
      <c r="N109" s="5">
        <v>20446201510</v>
      </c>
      <c r="O109" s="5">
        <v>2607529693</v>
      </c>
    </row>
    <row r="110" spans="3:15" ht="15.5" x14ac:dyDescent="0.35">
      <c r="C110" t="s">
        <v>123</v>
      </c>
      <c r="D110" s="5">
        <v>34175297887</v>
      </c>
      <c r="E110" s="5">
        <v>32308097813</v>
      </c>
      <c r="F110" s="5">
        <v>33754045570</v>
      </c>
      <c r="G110" s="5">
        <v>30761146474</v>
      </c>
      <c r="I110" s="5">
        <v>33754045570</v>
      </c>
      <c r="J110" s="5">
        <v>24819450695</v>
      </c>
      <c r="K110" s="5">
        <v>24699732288</v>
      </c>
      <c r="L110" s="5">
        <v>21013278708</v>
      </c>
      <c r="M110" s="5">
        <v>31837673276</v>
      </c>
      <c r="N110" s="5">
        <v>29339769387</v>
      </c>
      <c r="O110" s="5">
        <v>11168122330</v>
      </c>
    </row>
    <row r="111" spans="3:15" ht="15.5" x14ac:dyDescent="0.35">
      <c r="C111" t="s">
        <v>124</v>
      </c>
    </row>
    <row r="112" spans="3:15" ht="15.5" x14ac:dyDescent="0.35">
      <c r="C112" t="s">
        <v>125</v>
      </c>
      <c r="D112" s="5">
        <v>68381072500</v>
      </c>
      <c r="E112" s="5">
        <v>68381072500</v>
      </c>
      <c r="F112" s="5">
        <v>68381072500</v>
      </c>
      <c r="G112" s="5">
        <v>68381072500</v>
      </c>
      <c r="I112" s="5">
        <v>68381072500</v>
      </c>
      <c r="J112" s="5">
        <v>68381072500</v>
      </c>
      <c r="K112" s="5">
        <v>68381072500</v>
      </c>
      <c r="L112" s="5">
        <v>68179652500</v>
      </c>
      <c r="M112" s="5">
        <v>68179482500</v>
      </c>
      <c r="N112" s="5">
        <v>68179280500</v>
      </c>
      <c r="O112" s="5">
        <v>35000000000</v>
      </c>
    </row>
    <row r="113" spans="2:15" ht="15.5" x14ac:dyDescent="0.35">
      <c r="C113" t="s">
        <v>126</v>
      </c>
      <c r="O113" s="5">
        <v>1920444425</v>
      </c>
    </row>
    <row r="114" spans="2:15" ht="15.5" x14ac:dyDescent="0.35">
      <c r="C114" t="s">
        <v>127</v>
      </c>
      <c r="D114" s="5">
        <v>-22183922006</v>
      </c>
      <c r="E114" s="5">
        <v>-21172204259</v>
      </c>
      <c r="F114" s="5">
        <v>-20533275700</v>
      </c>
      <c r="G114" s="5">
        <v>-10748235726</v>
      </c>
      <c r="I114" s="5">
        <v>-20533275700</v>
      </c>
      <c r="J114" s="5">
        <v>-8987369604</v>
      </c>
      <c r="K114" s="5">
        <v>-9846645744</v>
      </c>
      <c r="L114" s="5">
        <v>-7725810891</v>
      </c>
      <c r="M114" s="5">
        <v>-4977652854</v>
      </c>
      <c r="N114" s="5">
        <v>-4161340533</v>
      </c>
      <c r="O114" s="5">
        <v>-2323420419</v>
      </c>
    </row>
    <row r="115" spans="2:15" ht="15.5" x14ac:dyDescent="0.35">
      <c r="C115" t="s">
        <v>129</v>
      </c>
      <c r="D115" s="5">
        <v>-22183922006</v>
      </c>
      <c r="E115" s="5">
        <v>-21172204259</v>
      </c>
      <c r="F115" s="5">
        <v>-20533275700</v>
      </c>
      <c r="G115" s="5">
        <v>-10748235726</v>
      </c>
      <c r="I115" s="5">
        <v>-20533275700</v>
      </c>
      <c r="J115" s="5">
        <v>-8987369604</v>
      </c>
      <c r="K115" s="5">
        <v>-9846645744</v>
      </c>
      <c r="L115" s="5">
        <v>-7725810891</v>
      </c>
      <c r="M115" s="5">
        <v>-4977652854</v>
      </c>
      <c r="N115" s="5">
        <v>-4161340533</v>
      </c>
      <c r="O115" s="5">
        <v>-2323420419</v>
      </c>
    </row>
    <row r="116" spans="2:15" ht="15.5" x14ac:dyDescent="0.35">
      <c r="C116" t="s">
        <v>130</v>
      </c>
      <c r="D116" s="5">
        <v>-22183922006</v>
      </c>
      <c r="E116" s="5">
        <v>-21172204259</v>
      </c>
      <c r="F116" s="5">
        <v>-20533275700</v>
      </c>
      <c r="G116" s="5">
        <v>-10748235726</v>
      </c>
      <c r="I116" s="5">
        <v>-20533275700</v>
      </c>
      <c r="J116" s="5">
        <v>-8987369604</v>
      </c>
      <c r="K116" s="5">
        <v>-9846645744</v>
      </c>
      <c r="L116" s="5">
        <v>-7725810891</v>
      </c>
      <c r="M116" s="5">
        <v>-4977652854</v>
      </c>
      <c r="N116" s="5">
        <v>-4161340533</v>
      </c>
      <c r="O116" s="5">
        <v>-2323420419</v>
      </c>
    </row>
    <row r="117" spans="2:15" ht="15.5" x14ac:dyDescent="0.35">
      <c r="C117" t="s">
        <v>131</v>
      </c>
      <c r="D117" s="5">
        <v>10694457995</v>
      </c>
      <c r="E117" s="5">
        <v>10854554777</v>
      </c>
      <c r="F117" s="5">
        <v>10993970372</v>
      </c>
      <c r="G117" s="5">
        <v>11252454644</v>
      </c>
      <c r="I117" s="5">
        <v>10993970372</v>
      </c>
      <c r="J117" s="5">
        <v>11356394844</v>
      </c>
      <c r="K117" s="5">
        <v>10145869365</v>
      </c>
      <c r="L117" s="5">
        <v>7497874206</v>
      </c>
      <c r="M117" s="5">
        <v>7656236421</v>
      </c>
      <c r="N117" s="5">
        <v>4488918774</v>
      </c>
      <c r="O117" s="5">
        <v>740976032</v>
      </c>
    </row>
    <row r="118" spans="2:15" ht="15.5" x14ac:dyDescent="0.35">
      <c r="C118" t="s">
        <v>10</v>
      </c>
      <c r="D118" s="5">
        <v>59291959542</v>
      </c>
      <c r="E118" s="5">
        <v>60463774071</v>
      </c>
      <c r="F118" s="5">
        <v>61242118225</v>
      </c>
      <c r="G118" s="5">
        <v>70965392325</v>
      </c>
      <c r="I118" s="5">
        <v>61242118225</v>
      </c>
      <c r="J118" s="5">
        <v>72830198647</v>
      </c>
      <c r="K118" s="5">
        <v>70857637419</v>
      </c>
      <c r="L118" s="5">
        <v>70079237642</v>
      </c>
      <c r="M118" s="5">
        <v>72941244871</v>
      </c>
      <c r="N118" s="5">
        <v>70563934001</v>
      </c>
      <c r="O118" s="5">
        <v>35298787488</v>
      </c>
    </row>
    <row r="119" spans="2:15" ht="15.5" x14ac:dyDescent="0.35">
      <c r="C119" t="s">
        <v>132</v>
      </c>
      <c r="D119" s="5">
        <v>93467257429</v>
      </c>
      <c r="E119" s="5">
        <v>92771871884</v>
      </c>
      <c r="F119" s="5">
        <v>94996163795</v>
      </c>
      <c r="G119" s="5">
        <v>101726538799</v>
      </c>
      <c r="I119" s="5">
        <v>94996163795</v>
      </c>
      <c r="J119" s="5">
        <v>97649649342</v>
      </c>
      <c r="K119" s="5">
        <v>95557369707</v>
      </c>
      <c r="L119" s="5">
        <v>91092516350</v>
      </c>
      <c r="M119" s="5">
        <v>104778918147</v>
      </c>
      <c r="N119" s="5">
        <v>99903703388</v>
      </c>
      <c r="O119" s="5">
        <v>46466909818</v>
      </c>
    </row>
    <row r="120" spans="2:15" ht="15.5" x14ac:dyDescent="0.35">
      <c r="C120" t="s">
        <v>133</v>
      </c>
      <c r="D120" s="5">
        <v>683810725</v>
      </c>
      <c r="E120" s="5">
        <v>683810725</v>
      </c>
      <c r="F120" s="5">
        <v>683810725</v>
      </c>
      <c r="G120" s="5">
        <v>683810725</v>
      </c>
      <c r="I120" s="5">
        <v>683810725</v>
      </c>
      <c r="J120" s="5">
        <v>683810725</v>
      </c>
      <c r="K120" s="5">
        <v>683810725</v>
      </c>
      <c r="L120" s="5">
        <v>681796525</v>
      </c>
      <c r="M120" s="5">
        <v>680000000</v>
      </c>
      <c r="N120" s="5">
        <v>680000000</v>
      </c>
      <c r="O120" s="5">
        <v>35000000</v>
      </c>
    </row>
    <row r="122" spans="2:15" ht="15.5" x14ac:dyDescent="0.35">
      <c r="B122" t="s">
        <v>134</v>
      </c>
      <c r="C122" t="s">
        <v>135</v>
      </c>
      <c r="D122" s="5">
        <v>-835038712</v>
      </c>
      <c r="E122" s="5">
        <v>-2215765838</v>
      </c>
      <c r="F122" s="5">
        <v>500164167</v>
      </c>
      <c r="G122" s="5">
        <v>-8780278270</v>
      </c>
      <c r="I122" s="5">
        <v>-8090303737</v>
      </c>
      <c r="J122" s="5">
        <v>2079058493</v>
      </c>
      <c r="K122" s="5">
        <v>-9994929647</v>
      </c>
      <c r="L122" s="5">
        <v>-7767985876</v>
      </c>
      <c r="M122" s="5">
        <v>9040961334</v>
      </c>
      <c r="N122" s="5">
        <v>-42014473095</v>
      </c>
      <c r="O122" s="5">
        <v>-1981551656</v>
      </c>
    </row>
    <row r="123" spans="2:15" ht="15.5" x14ac:dyDescent="0.35">
      <c r="C123" t="s">
        <v>296</v>
      </c>
      <c r="D123" s="5">
        <v>1413648011</v>
      </c>
      <c r="E123" s="5">
        <v>317513152</v>
      </c>
      <c r="F123" s="5">
        <v>2925768348</v>
      </c>
      <c r="G123" s="5">
        <v>388000004</v>
      </c>
      <c r="I123" s="5">
        <v>6937927577</v>
      </c>
      <c r="J123" s="5">
        <v>35153204598</v>
      </c>
      <c r="K123" s="5">
        <v>9392422815</v>
      </c>
      <c r="L123" s="5">
        <v>12797944553</v>
      </c>
      <c r="M123" s="5">
        <v>6191650913</v>
      </c>
      <c r="N123" s="5">
        <v>2669041723</v>
      </c>
      <c r="O123" s="5">
        <v>7804088493</v>
      </c>
    </row>
    <row r="124" spans="2:15" ht="15.5" x14ac:dyDescent="0.35">
      <c r="C124" t="s">
        <v>430</v>
      </c>
      <c r="M124" s="5">
        <v>20000000000</v>
      </c>
    </row>
    <row r="125" spans="2:15" ht="15.5" x14ac:dyDescent="0.35">
      <c r="C125" t="s">
        <v>298</v>
      </c>
      <c r="D125" s="5">
        <v>-730361429</v>
      </c>
      <c r="E125" s="5">
        <v>-736085649</v>
      </c>
      <c r="F125" s="5">
        <v>7215803295</v>
      </c>
      <c r="G125" s="5">
        <v>-6941617360</v>
      </c>
      <c r="I125" s="5">
        <v>-1250179426</v>
      </c>
      <c r="J125" s="5">
        <v>-20670013154</v>
      </c>
      <c r="K125" s="5">
        <v>-13387920391</v>
      </c>
      <c r="L125" s="5">
        <v>-17196247245</v>
      </c>
      <c r="M125" s="5">
        <v>-14484903696</v>
      </c>
      <c r="N125" s="5">
        <v>-42104472080</v>
      </c>
      <c r="O125" s="5">
        <v>-6100860746</v>
      </c>
    </row>
    <row r="126" spans="2:15" ht="15.5" x14ac:dyDescent="0.35">
      <c r="C126" t="s">
        <v>330</v>
      </c>
      <c r="D126" s="5">
        <v>-1547624742</v>
      </c>
      <c r="E126" s="5">
        <v>-1836701764</v>
      </c>
      <c r="G126" s="5">
        <v>1968126605</v>
      </c>
      <c r="O126" s="5">
        <v>-3761096288</v>
      </c>
    </row>
    <row r="127" spans="2:15" ht="15.5" x14ac:dyDescent="0.35">
      <c r="C127" t="s">
        <v>431</v>
      </c>
      <c r="F127" s="5">
        <v>-9667203941</v>
      </c>
      <c r="G127" s="5">
        <v>-4235420361</v>
      </c>
      <c r="I127" s="5">
        <v>-13902624302</v>
      </c>
      <c r="J127" s="5">
        <v>-12529379318</v>
      </c>
      <c r="K127" s="5">
        <v>-6070595300</v>
      </c>
      <c r="L127" s="5">
        <v>-5529094443</v>
      </c>
      <c r="M127" s="5">
        <v>-3218915091</v>
      </c>
      <c r="N127" s="5">
        <v>-3233058857</v>
      </c>
    </row>
    <row r="128" spans="2:15" ht="15.5" x14ac:dyDescent="0.35">
      <c r="C128" t="s">
        <v>432</v>
      </c>
      <c r="F128" s="5">
        <v>27704843</v>
      </c>
      <c r="G128" s="5">
        <v>106586556</v>
      </c>
      <c r="I128" s="5">
        <v>134291399</v>
      </c>
      <c r="J128" s="5">
        <v>138563389</v>
      </c>
      <c r="K128" s="5">
        <v>87307840</v>
      </c>
      <c r="L128" s="5">
        <v>2167990562</v>
      </c>
      <c r="M128" s="5">
        <v>561261548</v>
      </c>
      <c r="N128" s="5">
        <v>727372340</v>
      </c>
      <c r="O128" s="5">
        <v>104116614</v>
      </c>
    </row>
    <row r="129" spans="3:15" ht="15.5" x14ac:dyDescent="0.35">
      <c r="C129" t="s">
        <v>83</v>
      </c>
      <c r="D129" s="5">
        <v>31415117</v>
      </c>
      <c r="E129" s="5">
        <v>41701825</v>
      </c>
      <c r="G129" s="5">
        <v>-63681319</v>
      </c>
    </row>
    <row r="130" spans="3:15" ht="15.5" x14ac:dyDescent="0.35">
      <c r="C130" t="s">
        <v>27</v>
      </c>
      <c r="D130" s="5">
        <v>-2115669</v>
      </c>
      <c r="E130" s="5">
        <v>-2193402</v>
      </c>
      <c r="F130" s="5">
        <v>-1908378</v>
      </c>
      <c r="G130" s="5">
        <v>-2272395</v>
      </c>
      <c r="I130" s="5">
        <v>-9718985</v>
      </c>
      <c r="J130" s="5">
        <v>-13317022</v>
      </c>
      <c r="K130" s="5">
        <v>-16144611</v>
      </c>
      <c r="L130" s="5">
        <v>-8579303</v>
      </c>
      <c r="M130" s="5">
        <v>-8132340</v>
      </c>
      <c r="N130" s="5">
        <v>-73356221</v>
      </c>
      <c r="O130" s="5">
        <v>-27799729</v>
      </c>
    </row>
    <row r="131" spans="3:15" ht="15.5" x14ac:dyDescent="0.35">
      <c r="C131" t="s">
        <v>144</v>
      </c>
      <c r="D131" s="5">
        <v>1035997173</v>
      </c>
      <c r="E131" s="5">
        <v>886655824</v>
      </c>
      <c r="F131" s="5">
        <v>442624523</v>
      </c>
      <c r="G131" s="5">
        <v>8251482981</v>
      </c>
      <c r="I131" s="5">
        <v>6944678810</v>
      </c>
      <c r="J131" s="5">
        <v>-154075939</v>
      </c>
      <c r="K131" s="5">
        <v>5742756401</v>
      </c>
      <c r="L131" s="5">
        <v>-15577281268</v>
      </c>
      <c r="M131" s="5">
        <v>2196783522</v>
      </c>
      <c r="N131" s="5">
        <v>50519583600</v>
      </c>
      <c r="O131" s="5">
        <v>3561806778</v>
      </c>
    </row>
    <row r="132" spans="3:15" ht="15.5" x14ac:dyDescent="0.35">
      <c r="C132" t="s">
        <v>145</v>
      </c>
      <c r="I132" s="5">
        <v>-4112000</v>
      </c>
      <c r="J132" s="5">
        <v>-1270758873</v>
      </c>
      <c r="K132" s="5">
        <v>-151376500</v>
      </c>
      <c r="L132" s="5">
        <v>-227007000</v>
      </c>
      <c r="M132" s="5">
        <v>3050000000</v>
      </c>
      <c r="N132" s="5">
        <v>3750000000</v>
      </c>
      <c r="O132" s="5">
        <v>-896677501</v>
      </c>
    </row>
    <row r="133" spans="3:15" ht="15.5" x14ac:dyDescent="0.35">
      <c r="C133" t="s">
        <v>151</v>
      </c>
      <c r="I133" s="5">
        <v>-4112000</v>
      </c>
      <c r="J133" s="5">
        <v>-1270758873</v>
      </c>
      <c r="K133" s="5">
        <v>-151376500</v>
      </c>
      <c r="L133" s="5">
        <v>-227007000</v>
      </c>
      <c r="O133" s="5">
        <v>-896677501</v>
      </c>
    </row>
    <row r="134" spans="3:15" ht="15.5" x14ac:dyDescent="0.35">
      <c r="C134" t="s">
        <v>433</v>
      </c>
    </row>
    <row r="135" spans="3:15" ht="15.5" x14ac:dyDescent="0.35">
      <c r="C135" t="s">
        <v>434</v>
      </c>
      <c r="M135" s="5">
        <v>3050000000</v>
      </c>
      <c r="N135" s="5">
        <v>3750000000</v>
      </c>
    </row>
    <row r="136" spans="3:15" ht="15.5" x14ac:dyDescent="0.35">
      <c r="C136" t="s">
        <v>153</v>
      </c>
      <c r="D136" s="5">
        <v>1035997173</v>
      </c>
      <c r="E136" s="5">
        <v>886655824</v>
      </c>
      <c r="F136" s="5">
        <v>442624523</v>
      </c>
      <c r="G136" s="5">
        <v>8251482981</v>
      </c>
      <c r="I136" s="5">
        <v>6944678810</v>
      </c>
      <c r="J136" s="5">
        <v>-154075939</v>
      </c>
      <c r="K136" s="5">
        <v>5742756401</v>
      </c>
      <c r="L136" s="5">
        <v>-15577281268</v>
      </c>
      <c r="M136" s="5">
        <v>2196783522</v>
      </c>
      <c r="N136" s="5">
        <v>50519583600</v>
      </c>
      <c r="O136" s="5">
        <v>3561806778</v>
      </c>
    </row>
    <row r="137" spans="3:15" ht="15.5" x14ac:dyDescent="0.35">
      <c r="C137" t="s">
        <v>382</v>
      </c>
      <c r="F137" s="5">
        <v>264779374</v>
      </c>
      <c r="G137" s="5">
        <v>-14251677600</v>
      </c>
      <c r="I137" s="5">
        <v>-15797167934</v>
      </c>
      <c r="J137" s="5">
        <v>-6202832066</v>
      </c>
      <c r="K137" s="5">
        <v>-8659126960</v>
      </c>
      <c r="L137" s="5">
        <v>-8161518064</v>
      </c>
      <c r="M137" s="5">
        <v>-3094560782</v>
      </c>
      <c r="N137" s="5">
        <v>20001960200</v>
      </c>
      <c r="O137" s="5">
        <v>1717767715</v>
      </c>
    </row>
    <row r="138" spans="3:15" ht="15.5" x14ac:dyDescent="0.35">
      <c r="C138" t="s">
        <v>435</v>
      </c>
      <c r="D138" s="5">
        <v>-815979571</v>
      </c>
      <c r="E138" s="5">
        <v>815979571</v>
      </c>
      <c r="F138" s="5">
        <v>-22502660580</v>
      </c>
      <c r="G138" s="5">
        <v>22502660580</v>
      </c>
      <c r="L138" s="5">
        <v>-7321202954</v>
      </c>
      <c r="M138" s="5">
        <v>5385862954</v>
      </c>
    </row>
    <row r="139" spans="3:15" ht="15.5" x14ac:dyDescent="0.35">
      <c r="C139" t="s">
        <v>310</v>
      </c>
      <c r="K139" s="5">
        <v>-23695313</v>
      </c>
      <c r="L139" s="5">
        <v>-94781250</v>
      </c>
      <c r="M139" s="5">
        <v>-94781250</v>
      </c>
      <c r="N139" s="5">
        <v>-94781251</v>
      </c>
      <c r="O139" s="5">
        <v>308039063</v>
      </c>
    </row>
    <row r="140" spans="3:15" ht="15.5" x14ac:dyDescent="0.35">
      <c r="C140" t="s">
        <v>341</v>
      </c>
      <c r="N140" s="5">
        <v>34650000000</v>
      </c>
    </row>
    <row r="141" spans="3:15" ht="15.5" x14ac:dyDescent="0.35">
      <c r="C141" t="s">
        <v>436</v>
      </c>
      <c r="O141" s="5">
        <v>-191300557</v>
      </c>
    </row>
    <row r="142" spans="3:15" ht="15.5" x14ac:dyDescent="0.35">
      <c r="C142" t="s">
        <v>437</v>
      </c>
      <c r="K142" s="5">
        <v>261846000</v>
      </c>
      <c r="L142" s="5">
        <v>221000</v>
      </c>
      <c r="M142" s="5">
        <v>262600</v>
      </c>
      <c r="N142" s="5">
        <v>233064650</v>
      </c>
    </row>
    <row r="143" spans="3:15" ht="15.5" x14ac:dyDescent="0.35">
      <c r="C143" t="s">
        <v>438</v>
      </c>
      <c r="N143" s="5">
        <v>-1650000000</v>
      </c>
    </row>
    <row r="144" spans="3:15" ht="15.5" x14ac:dyDescent="0.35">
      <c r="C144" t="s">
        <v>126</v>
      </c>
      <c r="K144" s="5">
        <v>3000000000</v>
      </c>
      <c r="O144" s="5">
        <v>-58699443</v>
      </c>
    </row>
    <row r="145" spans="2:15" ht="15.5" x14ac:dyDescent="0.35">
      <c r="C145" t="s">
        <v>164</v>
      </c>
      <c r="D145" s="5">
        <v>200958461</v>
      </c>
      <c r="E145" s="5">
        <v>-1329110014</v>
      </c>
      <c r="F145" s="5">
        <v>942788690</v>
      </c>
      <c r="G145" s="5">
        <v>-528795289</v>
      </c>
      <c r="I145" s="5">
        <v>-1149736927</v>
      </c>
      <c r="J145" s="5">
        <v>654223681</v>
      </c>
      <c r="K145" s="5">
        <v>-4403549746</v>
      </c>
      <c r="L145" s="5">
        <v>-23572274144</v>
      </c>
      <c r="M145" s="5">
        <v>14287744856</v>
      </c>
      <c r="N145" s="5">
        <v>12255110505</v>
      </c>
      <c r="O145" s="5">
        <v>683577621</v>
      </c>
    </row>
    <row r="146" spans="2:15" ht="15.5" x14ac:dyDescent="0.35">
      <c r="C146" t="s">
        <v>165</v>
      </c>
      <c r="E146" s="5">
        <v>3049094765</v>
      </c>
      <c r="F146" s="5">
        <v>-2514937643</v>
      </c>
      <c r="I146" s="5">
        <v>1308487497</v>
      </c>
      <c r="J146" s="5">
        <v>654263816</v>
      </c>
      <c r="K146" s="5">
        <v>5057813562</v>
      </c>
      <c r="L146" s="5">
        <v>28630087706</v>
      </c>
      <c r="M146" s="5">
        <v>14342342851</v>
      </c>
      <c r="N146" s="5">
        <v>2087232345</v>
      </c>
      <c r="O146" s="5">
        <v>1403654724</v>
      </c>
    </row>
    <row r="147" spans="2:15" ht="15.5" x14ac:dyDescent="0.35">
      <c r="C147" t="s">
        <v>166</v>
      </c>
      <c r="D147" s="5">
        <v>200958461</v>
      </c>
      <c r="E147" s="5">
        <v>1719984751</v>
      </c>
      <c r="F147" s="5">
        <v>-1572148953</v>
      </c>
      <c r="G147" s="5">
        <v>-528795289</v>
      </c>
      <c r="I147" s="5">
        <v>158750570</v>
      </c>
      <c r="J147" s="5">
        <v>1308487497</v>
      </c>
      <c r="K147" s="5">
        <v>654263816</v>
      </c>
      <c r="L147" s="5">
        <v>5057813562</v>
      </c>
      <c r="M147" s="5">
        <v>28630087707</v>
      </c>
      <c r="N147" s="5">
        <v>14342342850</v>
      </c>
      <c r="O147" s="5">
        <v>2087232345</v>
      </c>
    </row>
    <row r="149" spans="2:15" ht="15.5" x14ac:dyDescent="0.35">
      <c r="B149" t="s">
        <v>167</v>
      </c>
      <c r="C149" t="s">
        <v>12</v>
      </c>
      <c r="D149" s="5">
        <v>680000000</v>
      </c>
      <c r="E149" s="5">
        <v>680000000</v>
      </c>
      <c r="F149" s="5">
        <v>680000000</v>
      </c>
      <c r="G149" s="5">
        <v>680000000</v>
      </c>
      <c r="I149" s="5">
        <v>680000000</v>
      </c>
      <c r="J149" s="5">
        <v>680000000</v>
      </c>
      <c r="K149" s="5">
        <v>680000000</v>
      </c>
      <c r="L149" s="5">
        <v>680000000</v>
      </c>
      <c r="M149" s="5">
        <v>680000000</v>
      </c>
      <c r="N149" s="5">
        <v>680000000</v>
      </c>
      <c r="O149" s="5">
        <v>40000000</v>
      </c>
    </row>
    <row r="150" spans="2:15" ht="15.5" x14ac:dyDescent="0.35">
      <c r="C150" t="s">
        <v>168</v>
      </c>
      <c r="D150" s="6">
        <v>-1.48</v>
      </c>
      <c r="E150" s="6">
        <v>-0.93</v>
      </c>
      <c r="F150" s="6">
        <v>-14.31</v>
      </c>
      <c r="G150" s="6">
        <v>-1.41</v>
      </c>
    </row>
    <row r="151" spans="2:15" ht="15.5" x14ac:dyDescent="0.35">
      <c r="C151" t="s">
        <v>169</v>
      </c>
      <c r="D151" s="6">
        <v>-244.59</v>
      </c>
      <c r="E151" s="6">
        <v>-356.99</v>
      </c>
      <c r="F151" s="6">
        <v>-47.52</v>
      </c>
      <c r="G151" s="6">
        <v>-439.72</v>
      </c>
    </row>
    <row r="152" spans="2:15" ht="15.5" x14ac:dyDescent="0.35">
      <c r="C152" t="s">
        <v>62</v>
      </c>
      <c r="D152" s="6">
        <v>588.52</v>
      </c>
      <c r="E152" s="6">
        <v>85.94</v>
      </c>
      <c r="F152" s="6">
        <v>1191.54</v>
      </c>
      <c r="G152" s="6">
        <v>1059.9100000000001</v>
      </c>
    </row>
    <row r="153" spans="2:15" ht="15.5" x14ac:dyDescent="0.35">
      <c r="C153" t="s">
        <v>170</v>
      </c>
      <c r="D153" s="5">
        <v>-1160000000</v>
      </c>
      <c r="E153" s="5">
        <v>-770000000</v>
      </c>
      <c r="F153" s="5">
        <v>-10030000000</v>
      </c>
      <c r="G153" s="5">
        <v>-1120000000</v>
      </c>
    </row>
    <row r="154" spans="2:15" ht="15.5" x14ac:dyDescent="0.35">
      <c r="C154" t="s">
        <v>171</v>
      </c>
      <c r="D154" s="6">
        <v>-1.0800000000000001E-2</v>
      </c>
      <c r="E154" s="6">
        <v>-6.8999999999999999E-3</v>
      </c>
      <c r="F154" s="6">
        <v>-0.10300000000000001</v>
      </c>
      <c r="G154" s="6">
        <v>-9.4999999999999998E-3</v>
      </c>
    </row>
    <row r="155" spans="2:15" ht="15.5" x14ac:dyDescent="0.35">
      <c r="C155" t="s">
        <v>172</v>
      </c>
      <c r="D155" s="6">
        <v>-2.0799999999999999E-2</v>
      </c>
      <c r="E155" s="6">
        <v>-1.29E-2</v>
      </c>
      <c r="F155" s="6">
        <v>-0.19469999999999998</v>
      </c>
      <c r="G155" s="6">
        <v>-1.6200000000000003E-2</v>
      </c>
    </row>
    <row r="156" spans="2:15" ht="15.5" x14ac:dyDescent="0.35">
      <c r="C156" t="s">
        <v>173</v>
      </c>
      <c r="D156" s="6">
        <v>-1.9299999999999998E-2</v>
      </c>
      <c r="E156" s="6">
        <v>-1.29E-2</v>
      </c>
      <c r="F156" s="6">
        <v>-0.14679999999999999</v>
      </c>
      <c r="G156" s="6">
        <v>-1.49E-2</v>
      </c>
    </row>
    <row r="157" spans="2:15" ht="15.5" x14ac:dyDescent="0.35">
      <c r="C157" t="s">
        <v>174</v>
      </c>
    </row>
    <row r="158" spans="2:15" ht="15.5" x14ac:dyDescent="0.35">
      <c r="C158" t="s">
        <v>175</v>
      </c>
      <c r="D158" s="5">
        <v>59000000000</v>
      </c>
      <c r="E158" s="5">
        <v>60000000000</v>
      </c>
      <c r="F158" s="5">
        <v>61000000000</v>
      </c>
      <c r="G158" s="5">
        <v>71000000000</v>
      </c>
    </row>
    <row r="159" spans="2:15" ht="15.5" x14ac:dyDescent="0.35">
      <c r="C159" t="s">
        <v>176</v>
      </c>
      <c r="D159" s="6">
        <v>5.09</v>
      </c>
      <c r="E159" s="6">
        <v>4.58</v>
      </c>
      <c r="F159" s="6">
        <v>9.25</v>
      </c>
      <c r="G159" s="6">
        <v>7.1</v>
      </c>
    </row>
    <row r="160" spans="2:15" ht="15.5" x14ac:dyDescent="0.35">
      <c r="C160" t="s">
        <v>177</v>
      </c>
      <c r="D160" s="6">
        <v>71.069999999999993</v>
      </c>
      <c r="E160" s="6">
        <v>72.55</v>
      </c>
      <c r="F160" s="6">
        <v>73.48</v>
      </c>
      <c r="G160" s="6">
        <v>87.32</v>
      </c>
    </row>
    <row r="161" spans="3:15" ht="15.5" x14ac:dyDescent="0.35">
      <c r="C161" t="s">
        <v>178</v>
      </c>
      <c r="D161" s="6">
        <v>5.09</v>
      </c>
      <c r="E161" s="6">
        <v>4.58</v>
      </c>
      <c r="F161" s="6">
        <v>9.25</v>
      </c>
      <c r="G161" s="6">
        <v>7.1</v>
      </c>
    </row>
    <row r="162" spans="3:15" ht="15.5" x14ac:dyDescent="0.35">
      <c r="C162" t="s">
        <v>179</v>
      </c>
      <c r="D162" s="6">
        <v>71.069999999999993</v>
      </c>
      <c r="E162" s="6">
        <v>72.55</v>
      </c>
      <c r="F162" s="6">
        <v>73.48</v>
      </c>
      <c r="G162" s="6">
        <v>87.32</v>
      </c>
    </row>
    <row r="163" spans="3:15" ht="15.5" x14ac:dyDescent="0.35">
      <c r="C163" t="s">
        <v>180</v>
      </c>
      <c r="D163" s="5">
        <v>3000000000</v>
      </c>
      <c r="E163" s="5">
        <v>3000000000</v>
      </c>
      <c r="F163" s="5">
        <v>3000000000</v>
      </c>
      <c r="G163" s="5">
        <v>2000000000</v>
      </c>
    </row>
    <row r="164" spans="3:15" ht="15.5" x14ac:dyDescent="0.35">
      <c r="C164" t="s">
        <v>181</v>
      </c>
    </row>
    <row r="165" spans="3:15" ht="15.5" x14ac:dyDescent="0.35">
      <c r="C165" t="s">
        <v>182</v>
      </c>
      <c r="D165" s="5">
        <v>49000000000</v>
      </c>
      <c r="E165" s="5">
        <v>50000000000</v>
      </c>
      <c r="F165" s="5">
        <v>50000000000</v>
      </c>
      <c r="G165" s="5">
        <v>60000000000</v>
      </c>
    </row>
    <row r="166" spans="3:15" ht="15.5" x14ac:dyDescent="0.35">
      <c r="C166" t="s">
        <v>24</v>
      </c>
      <c r="D166" s="5">
        <v>3000000000</v>
      </c>
      <c r="E166" s="5">
        <v>3000000000</v>
      </c>
      <c r="F166" s="5">
        <v>3000000000</v>
      </c>
      <c r="G166" s="5">
        <v>2000000000</v>
      </c>
    </row>
    <row r="167" spans="3:15" ht="15.5" x14ac:dyDescent="0.35">
      <c r="C167" t="s">
        <v>21</v>
      </c>
      <c r="D167" s="5">
        <v>1000000000</v>
      </c>
      <c r="E167" s="5">
        <v>1000000000</v>
      </c>
      <c r="F167" s="5">
        <v>0</v>
      </c>
      <c r="G167" s="5">
        <v>1000000000</v>
      </c>
    </row>
    <row r="168" spans="3:15" ht="15.5" x14ac:dyDescent="0.35">
      <c r="C168" t="s">
        <v>183</v>
      </c>
      <c r="D168" s="5">
        <v>48000000000</v>
      </c>
      <c r="E168" s="5">
        <v>49000000000</v>
      </c>
      <c r="F168" s="5">
        <v>50000000000</v>
      </c>
      <c r="G168" s="5">
        <v>60000000000</v>
      </c>
    </row>
    <row r="169" spans="3:15" ht="15.5" x14ac:dyDescent="0.35">
      <c r="C169" t="s">
        <v>184</v>
      </c>
      <c r="D169" s="5">
        <v>-1000000000</v>
      </c>
      <c r="E169" s="5">
        <v>-2000000000</v>
      </c>
      <c r="F169" s="5">
        <v>1000000000</v>
      </c>
      <c r="G169" s="5">
        <v>-9000000000</v>
      </c>
    </row>
    <row r="170" spans="3:15" ht="15.5" x14ac:dyDescent="0.35">
      <c r="C170" t="s">
        <v>185</v>
      </c>
    </row>
    <row r="171" spans="3:15" ht="15.5" x14ac:dyDescent="0.35">
      <c r="C171" t="s">
        <v>13</v>
      </c>
      <c r="D171" s="5">
        <v>-1000000000</v>
      </c>
      <c r="E171" s="5">
        <v>-2000000000</v>
      </c>
      <c r="F171" s="5">
        <v>1000000000</v>
      </c>
      <c r="G171" s="5">
        <v>-9000000000</v>
      </c>
    </row>
    <row r="172" spans="3:15" ht="15.5" x14ac:dyDescent="0.35">
      <c r="C172" t="s">
        <v>16</v>
      </c>
      <c r="D172" s="6">
        <v>-1.22</v>
      </c>
      <c r="E172" s="6">
        <v>-3.24</v>
      </c>
      <c r="F172" s="6">
        <v>0.73</v>
      </c>
      <c r="G172" s="6">
        <v>-12.84</v>
      </c>
    </row>
    <row r="173" spans="3:15" ht="15.5" x14ac:dyDescent="0.35">
      <c r="C173" t="s">
        <v>47</v>
      </c>
      <c r="I173" s="6">
        <v>-16.88</v>
      </c>
      <c r="J173" s="6">
        <v>1.26</v>
      </c>
      <c r="K173" s="6">
        <v>-3.1</v>
      </c>
      <c r="L173" s="6">
        <v>-4.03</v>
      </c>
      <c r="M173" s="6">
        <v>-1.2</v>
      </c>
      <c r="N173" s="6">
        <v>-3.54</v>
      </c>
      <c r="O173" s="6">
        <v>-65.37</v>
      </c>
    </row>
    <row r="174" spans="3:15" ht="15.5" x14ac:dyDescent="0.35">
      <c r="C174" t="s">
        <v>61</v>
      </c>
      <c r="I174" s="6">
        <v>-40.28</v>
      </c>
      <c r="J174" s="6">
        <v>104.76</v>
      </c>
      <c r="K174" s="6">
        <v>-44.52</v>
      </c>
      <c r="L174" s="6">
        <v>-22.08</v>
      </c>
      <c r="M174" s="6">
        <v>-61.67</v>
      </c>
      <c r="N174" s="6">
        <v>-28.25</v>
      </c>
      <c r="O174" s="5">
        <v>0</v>
      </c>
    </row>
    <row r="175" spans="3:15" ht="15.5" x14ac:dyDescent="0.35">
      <c r="C175" t="s">
        <v>64</v>
      </c>
      <c r="I175" s="6">
        <v>105.07</v>
      </c>
      <c r="J175" s="6">
        <v>2.29</v>
      </c>
      <c r="K175" s="6">
        <v>11.24</v>
      </c>
      <c r="L175" s="6">
        <v>6.18</v>
      </c>
      <c r="M175" s="6">
        <v>8.24</v>
      </c>
      <c r="N175" s="6">
        <v>35.01</v>
      </c>
      <c r="O175" s="5">
        <v>0</v>
      </c>
    </row>
    <row r="176" spans="3:15" ht="15.5" x14ac:dyDescent="0.35">
      <c r="C176" t="s">
        <v>186</v>
      </c>
      <c r="I176" s="5">
        <v>-11870000000</v>
      </c>
      <c r="J176" s="5">
        <v>2080000000</v>
      </c>
      <c r="K176" s="5">
        <v>-2410000000</v>
      </c>
      <c r="L176" s="5">
        <v>-3340000000</v>
      </c>
      <c r="M176" s="5">
        <v>-910000000</v>
      </c>
      <c r="N176" s="5">
        <v>-2820000000</v>
      </c>
      <c r="O176" s="5">
        <v>-2190000000</v>
      </c>
    </row>
    <row r="177" spans="3:15" ht="15.5" x14ac:dyDescent="0.35">
      <c r="C177" t="s">
        <v>187</v>
      </c>
      <c r="I177" s="6">
        <v>-0.1215</v>
      </c>
      <c r="J177" s="6">
        <v>8.8000000000000005E-3</v>
      </c>
      <c r="K177" s="6">
        <v>-2.2200000000000001E-2</v>
      </c>
      <c r="L177" s="6">
        <v>-3.0200000000000001E-2</v>
      </c>
      <c r="M177" s="6">
        <v>-7.8000000000000005E-3</v>
      </c>
      <c r="N177" s="6">
        <v>-2.41E-2</v>
      </c>
      <c r="O177" s="6">
        <v>-4.9200000000000001E-2</v>
      </c>
    </row>
    <row r="178" spans="3:15" ht="15.5" x14ac:dyDescent="0.35">
      <c r="C178" t="s">
        <v>188</v>
      </c>
      <c r="I178" s="6">
        <v>-0.2298</v>
      </c>
      <c r="J178" s="6">
        <v>1.3999999999999999E-2</v>
      </c>
      <c r="K178" s="6">
        <v>-3.49E-2</v>
      </c>
      <c r="L178" s="6">
        <v>-4.3899999999999995E-2</v>
      </c>
      <c r="M178" s="6">
        <v>-1.2500000000000001E-2</v>
      </c>
      <c r="N178" s="6">
        <v>-3.6499999999999998E-2</v>
      </c>
      <c r="O178" s="6">
        <v>-6.6199999999999995E-2</v>
      </c>
    </row>
    <row r="179" spans="3:15" ht="15.5" x14ac:dyDescent="0.35">
      <c r="C179" t="s">
        <v>189</v>
      </c>
      <c r="I179" s="6">
        <v>-0.16190000000000002</v>
      </c>
      <c r="J179" s="6">
        <v>2.3E-2</v>
      </c>
      <c r="K179" s="6">
        <v>-3.0600000000000002E-2</v>
      </c>
      <c r="L179" s="6">
        <v>-3.9399999999999998E-2</v>
      </c>
      <c r="M179" s="6">
        <v>-1.1699999999999999E-2</v>
      </c>
      <c r="N179" s="6">
        <v>-4.4299999999999999E-2</v>
      </c>
      <c r="O179" s="6">
        <v>-0.10880000000000001</v>
      </c>
    </row>
    <row r="180" spans="3:15" ht="15.5" x14ac:dyDescent="0.35">
      <c r="C180" t="s">
        <v>190</v>
      </c>
    </row>
    <row r="181" spans="3:15" ht="15.5" x14ac:dyDescent="0.35">
      <c r="C181" t="s">
        <v>58</v>
      </c>
      <c r="I181" s="6">
        <v>9.25</v>
      </c>
      <c r="J181" s="6">
        <v>1.47</v>
      </c>
      <c r="K181" s="6">
        <v>1.55</v>
      </c>
      <c r="L181" s="6">
        <v>0.97</v>
      </c>
      <c r="M181" s="6">
        <v>0.77</v>
      </c>
      <c r="N181" s="6">
        <v>1.03</v>
      </c>
      <c r="O181" s="5">
        <v>0</v>
      </c>
    </row>
    <row r="182" spans="3:15" ht="15.5" x14ac:dyDescent="0.35">
      <c r="C182" t="s">
        <v>55</v>
      </c>
      <c r="I182" s="6">
        <v>73.48</v>
      </c>
      <c r="J182" s="6">
        <v>89.9</v>
      </c>
      <c r="K182" s="6">
        <v>88.78</v>
      </c>
      <c r="L182" s="6">
        <v>91.79</v>
      </c>
      <c r="M182" s="6">
        <v>96.01</v>
      </c>
      <c r="N182" s="6">
        <v>97.17</v>
      </c>
      <c r="O182" s="6">
        <v>987.37</v>
      </c>
    </row>
    <row r="183" spans="3:15" ht="15.5" x14ac:dyDescent="0.35">
      <c r="C183" t="s">
        <v>191</v>
      </c>
      <c r="I183" s="6">
        <v>9.25</v>
      </c>
      <c r="J183" s="6">
        <v>1.47</v>
      </c>
      <c r="K183" s="6">
        <v>1.55</v>
      </c>
      <c r="L183" s="6">
        <v>0.97</v>
      </c>
      <c r="M183" s="6">
        <v>0.77</v>
      </c>
      <c r="N183" s="6">
        <v>1.03</v>
      </c>
      <c r="O183" s="5">
        <v>0</v>
      </c>
    </row>
    <row r="184" spans="3:15" ht="15.5" x14ac:dyDescent="0.35">
      <c r="C184" t="s">
        <v>192</v>
      </c>
      <c r="I184" s="6">
        <v>73.48</v>
      </c>
      <c r="J184" s="6">
        <v>89.9</v>
      </c>
      <c r="K184" s="6">
        <v>88.78</v>
      </c>
      <c r="L184" s="6">
        <v>91.79</v>
      </c>
      <c r="M184" s="6">
        <v>96.01</v>
      </c>
      <c r="N184" s="6">
        <v>97.17</v>
      </c>
      <c r="O184" s="6">
        <v>987.37</v>
      </c>
    </row>
    <row r="185" spans="3:15" ht="15.5" x14ac:dyDescent="0.35">
      <c r="C185" t="s">
        <v>193</v>
      </c>
      <c r="I185" s="5">
        <v>3000000000</v>
      </c>
      <c r="J185" s="5">
        <v>9000000000</v>
      </c>
      <c r="K185" s="5">
        <v>7000000000</v>
      </c>
      <c r="L185" s="5">
        <v>4000000000</v>
      </c>
      <c r="M185" s="5">
        <v>4000000000</v>
      </c>
      <c r="N185" s="5">
        <v>3000000000</v>
      </c>
      <c r="O185" s="5">
        <v>1000000000</v>
      </c>
    </row>
    <row r="186" spans="3:15" ht="15.5" x14ac:dyDescent="0.35">
      <c r="C186" t="s">
        <v>194</v>
      </c>
      <c r="J186" s="5">
        <v>10000000000</v>
      </c>
      <c r="K186" s="5">
        <v>11000000000</v>
      </c>
      <c r="L186" s="5">
        <v>10000000000</v>
      </c>
      <c r="M186" s="5">
        <v>18000000000</v>
      </c>
      <c r="N186" s="5">
        <v>20000000000</v>
      </c>
      <c r="O186" s="5">
        <v>3000000000</v>
      </c>
    </row>
    <row r="187" spans="3:15" ht="15.5" x14ac:dyDescent="0.35">
      <c r="C187" t="s">
        <v>26</v>
      </c>
      <c r="I187" s="5">
        <v>3000000000</v>
      </c>
      <c r="J187" s="5">
        <v>18000000000</v>
      </c>
      <c r="K187" s="5">
        <v>18000000000</v>
      </c>
      <c r="L187" s="5">
        <v>14000000000</v>
      </c>
      <c r="M187" s="5">
        <v>22000000000</v>
      </c>
      <c r="N187" s="5">
        <v>24000000000</v>
      </c>
      <c r="O187" s="5">
        <v>4000000000</v>
      </c>
    </row>
    <row r="188" spans="3:15" ht="15.5" x14ac:dyDescent="0.35">
      <c r="C188" t="s">
        <v>23</v>
      </c>
      <c r="I188" s="5">
        <v>0</v>
      </c>
      <c r="J188" s="5">
        <v>14000000000</v>
      </c>
      <c r="K188" s="5">
        <v>15000000000</v>
      </c>
      <c r="L188" s="5">
        <v>8000000000</v>
      </c>
      <c r="M188" s="5">
        <v>-7000000000</v>
      </c>
      <c r="N188" s="5">
        <v>9000000000</v>
      </c>
      <c r="O188" s="5">
        <v>2000000000</v>
      </c>
    </row>
    <row r="189" spans="3:15" ht="15.5" x14ac:dyDescent="0.35">
      <c r="C189" t="s">
        <v>195</v>
      </c>
      <c r="I189" s="5">
        <v>50000000000</v>
      </c>
      <c r="J189" s="5">
        <v>84000000000</v>
      </c>
      <c r="K189" s="5">
        <v>84000000000</v>
      </c>
      <c r="L189" s="5">
        <v>81000000000</v>
      </c>
      <c r="M189" s="5">
        <v>100000000000</v>
      </c>
      <c r="N189" s="5">
        <v>93000000000</v>
      </c>
      <c r="O189" s="5">
        <v>41000000000</v>
      </c>
    </row>
    <row r="190" spans="3:15" ht="15.5" x14ac:dyDescent="0.35">
      <c r="C190" t="s">
        <v>196</v>
      </c>
      <c r="I190" s="5">
        <v>-8000000000</v>
      </c>
      <c r="J190" s="5">
        <v>2000000000</v>
      </c>
      <c r="K190" s="5">
        <v>-10000000000</v>
      </c>
      <c r="L190" s="5">
        <v>-8000000000</v>
      </c>
      <c r="M190" s="5">
        <v>9000000000</v>
      </c>
      <c r="N190" s="5">
        <v>-42000000000</v>
      </c>
      <c r="O190" s="5">
        <v>-2000000000</v>
      </c>
    </row>
    <row r="191" spans="3:15" ht="15.5" x14ac:dyDescent="0.35">
      <c r="C191" t="s">
        <v>197</v>
      </c>
      <c r="I191" s="5">
        <v>0</v>
      </c>
      <c r="J191" s="5">
        <v>-1000000000</v>
      </c>
      <c r="K191" s="5">
        <v>0</v>
      </c>
      <c r="L191" s="5">
        <v>0</v>
      </c>
      <c r="O191" s="5">
        <v>-1000000000</v>
      </c>
    </row>
    <row r="192" spans="3:15" ht="15.5" x14ac:dyDescent="0.35">
      <c r="C192" t="s">
        <v>15</v>
      </c>
      <c r="I192" s="5">
        <v>-8000000000</v>
      </c>
      <c r="J192" s="5">
        <v>1000000000</v>
      </c>
      <c r="K192" s="5">
        <v>-10000000000</v>
      </c>
      <c r="L192" s="5">
        <v>-8000000000</v>
      </c>
      <c r="M192" s="5">
        <v>9000000000</v>
      </c>
      <c r="N192" s="5">
        <v>-42000000000</v>
      </c>
      <c r="O192" s="5">
        <v>-3000000000</v>
      </c>
    </row>
    <row r="193" spans="2:15" ht="15.5" x14ac:dyDescent="0.35">
      <c r="C193" t="s">
        <v>17</v>
      </c>
      <c r="I193" s="6">
        <v>-11.84</v>
      </c>
      <c r="J193" s="6">
        <v>1.18</v>
      </c>
      <c r="K193" s="6">
        <v>-14.84</v>
      </c>
      <c r="L193" s="6">
        <v>-11.73</v>
      </c>
      <c r="M193" s="6">
        <v>13.3</v>
      </c>
      <c r="N193" s="6">
        <v>-61.79</v>
      </c>
      <c r="O193" s="6">
        <v>-82.24</v>
      </c>
    </row>
    <row r="195" spans="2:15" ht="15.5" x14ac:dyDescent="0.35">
      <c r="B195" t="s">
        <v>198</v>
      </c>
      <c r="C195" t="s">
        <v>199</v>
      </c>
      <c r="D195" s="5">
        <v>-1000000000</v>
      </c>
      <c r="E195" s="5">
        <v>-639000000</v>
      </c>
      <c r="F195" s="5">
        <v>-10000000000</v>
      </c>
      <c r="G195" s="5">
        <v>-967000000</v>
      </c>
      <c r="H195" s="5">
        <v>-3000000000</v>
      </c>
      <c r="I195" s="5">
        <v>-12000000000</v>
      </c>
      <c r="J195" s="5">
        <v>859000000</v>
      </c>
      <c r="K195" s="5">
        <v>-2000000000</v>
      </c>
      <c r="L195" s="5">
        <v>-3000000000</v>
      </c>
      <c r="M195" s="5">
        <v>-816000000</v>
      </c>
      <c r="N195" s="5">
        <v>-2000000000</v>
      </c>
      <c r="O195" s="5">
        <v>-2000000000</v>
      </c>
    </row>
    <row r="196" spans="2:15" ht="15.5" x14ac:dyDescent="0.35">
      <c r="C196" t="s">
        <v>46</v>
      </c>
      <c r="D196" s="6">
        <v>-1.48</v>
      </c>
      <c r="E196" s="6">
        <v>-0.93</v>
      </c>
      <c r="F196" s="6">
        <v>-14.31</v>
      </c>
      <c r="G196" s="6">
        <v>-1.41</v>
      </c>
      <c r="H196" s="6">
        <v>-4.83</v>
      </c>
      <c r="I196" s="6">
        <v>-16.88</v>
      </c>
      <c r="J196" s="6">
        <v>1.26</v>
      </c>
      <c r="K196" s="6">
        <v>-3.1</v>
      </c>
      <c r="L196" s="6">
        <v>-4.0199999999999996</v>
      </c>
      <c r="M196" s="6">
        <v>-1.19</v>
      </c>
      <c r="N196" s="6">
        <v>-3.52</v>
      </c>
      <c r="O196" s="6">
        <v>-3.35</v>
      </c>
    </row>
    <row r="197" spans="2:15" ht="15.5" x14ac:dyDescent="0.35">
      <c r="C197" t="s">
        <v>204</v>
      </c>
      <c r="D197" s="5">
        <v>421000000</v>
      </c>
      <c r="E197" s="5">
        <v>3000000000</v>
      </c>
      <c r="F197" s="5">
        <v>390000000</v>
      </c>
      <c r="G197" s="5">
        <v>400000000</v>
      </c>
      <c r="H197" s="5">
        <v>6000000000</v>
      </c>
      <c r="I197" s="5">
        <v>4000000000</v>
      </c>
      <c r="J197" s="5">
        <v>39000000000</v>
      </c>
      <c r="K197" s="5">
        <v>8000000000</v>
      </c>
      <c r="L197" s="5">
        <v>10000000000</v>
      </c>
      <c r="M197" s="5">
        <v>6000000000</v>
      </c>
      <c r="N197" s="5">
        <v>2000000000</v>
      </c>
      <c r="O197" s="5">
        <v>8000000000</v>
      </c>
    </row>
    <row r="198" spans="2:15" ht="15.5" x14ac:dyDescent="0.35">
      <c r="C198" t="s">
        <v>208</v>
      </c>
      <c r="I198" s="6">
        <v>-206.1</v>
      </c>
    </row>
    <row r="199" spans="2:15" ht="15.5" x14ac:dyDescent="0.35">
      <c r="C199" t="s">
        <v>209</v>
      </c>
      <c r="I199" s="6">
        <v>-54.86</v>
      </c>
    </row>
    <row r="200" spans="2:15" ht="15.5" x14ac:dyDescent="0.35">
      <c r="C200" t="s">
        <v>210</v>
      </c>
      <c r="I200" s="6">
        <v>6.95</v>
      </c>
    </row>
    <row r="201" spans="2:15" ht="15.5" x14ac:dyDescent="0.35">
      <c r="C201" t="s">
        <v>211</v>
      </c>
      <c r="I201" s="6">
        <v>-1.8200000000000001E-2</v>
      </c>
    </row>
    <row r="202" spans="2:15" ht="15.5" x14ac:dyDescent="0.35">
      <c r="C202" t="s">
        <v>212</v>
      </c>
      <c r="I202" s="6">
        <v>176.61</v>
      </c>
    </row>
    <row r="203" spans="2:15" ht="15.5" x14ac:dyDescent="0.35">
      <c r="C203" t="s">
        <v>213</v>
      </c>
      <c r="I203" s="5">
        <v>14</v>
      </c>
    </row>
    <row r="204" spans="2:15" ht="15.5" x14ac:dyDescent="0.35">
      <c r="C204" t="s">
        <v>214</v>
      </c>
      <c r="I204" s="6">
        <v>-60.05</v>
      </c>
    </row>
    <row r="205" spans="2:15" ht="15.5" x14ac:dyDescent="0.35">
      <c r="C205" t="s">
        <v>215</v>
      </c>
      <c r="I205" s="6">
        <v>-60.05</v>
      </c>
    </row>
    <row r="206" spans="2:15" ht="15.5" x14ac:dyDescent="0.35">
      <c r="C206" t="s">
        <v>216</v>
      </c>
      <c r="I206" s="6">
        <v>-52.21</v>
      </c>
    </row>
    <row r="207" spans="2:15" ht="15.5" x14ac:dyDescent="0.35">
      <c r="C207" t="s">
        <v>217</v>
      </c>
      <c r="I207" s="6">
        <v>-52.9</v>
      </c>
    </row>
    <row r="208" spans="2:15" ht="15.5" x14ac:dyDescent="0.35">
      <c r="C208" t="s">
        <v>219</v>
      </c>
      <c r="I208" s="6">
        <v>-0.9</v>
      </c>
    </row>
    <row r="209" spans="3:9" ht="15.5" x14ac:dyDescent="0.35">
      <c r="C209" t="s">
        <v>220</v>
      </c>
      <c r="I209" s="6">
        <v>-18.14</v>
      </c>
    </row>
    <row r="210" spans="3:9" ht="15.5" x14ac:dyDescent="0.35">
      <c r="C210" t="s">
        <v>221</v>
      </c>
      <c r="I210" s="6">
        <v>-4.83</v>
      </c>
    </row>
    <row r="211" spans="3:9" ht="15.5" x14ac:dyDescent="0.35">
      <c r="C211" t="s">
        <v>222</v>
      </c>
      <c r="I211" s="6">
        <v>5.63</v>
      </c>
    </row>
    <row r="212" spans="3:9" ht="15.5" x14ac:dyDescent="0.35">
      <c r="C212" t="s">
        <v>223</v>
      </c>
      <c r="D212" s="6">
        <v>2.81</v>
      </c>
    </row>
    <row r="213" spans="3:9" ht="15.5" x14ac:dyDescent="0.35">
      <c r="C213" t="s">
        <v>224</v>
      </c>
      <c r="I213" s="6">
        <v>71.069999999999993</v>
      </c>
    </row>
    <row r="214" spans="3:9" ht="15.5" x14ac:dyDescent="0.35">
      <c r="C214" t="s">
        <v>225</v>
      </c>
      <c r="I214" s="6">
        <v>-16.57</v>
      </c>
    </row>
    <row r="215" spans="3:9" ht="15.5" x14ac:dyDescent="0.35">
      <c r="C215" t="s">
        <v>226</v>
      </c>
      <c r="D215" s="6">
        <v>2.52</v>
      </c>
    </row>
    <row r="216" spans="3:9" ht="15.5" x14ac:dyDescent="0.35">
      <c r="C216" t="s">
        <v>227</v>
      </c>
      <c r="D216" s="6">
        <v>0.15</v>
      </c>
    </row>
    <row r="217" spans="3:9" ht="15.5" x14ac:dyDescent="0.35">
      <c r="C217" t="s">
        <v>228</v>
      </c>
      <c r="D217" s="6">
        <v>0.06</v>
      </c>
    </row>
    <row r="218" spans="3:9" ht="15.5" x14ac:dyDescent="0.35">
      <c r="C218" t="s">
        <v>230</v>
      </c>
      <c r="D218" s="6">
        <v>0.7</v>
      </c>
    </row>
    <row r="219" spans="3:9" ht="15.5" x14ac:dyDescent="0.35">
      <c r="C219" t="s">
        <v>231</v>
      </c>
      <c r="D219" s="6">
        <v>0.03</v>
      </c>
    </row>
    <row r="220" spans="3:9" ht="15.5" x14ac:dyDescent="0.35">
      <c r="C220" t="s">
        <v>232</v>
      </c>
      <c r="D220" s="6">
        <v>1.92</v>
      </c>
    </row>
    <row r="221" spans="3:9" ht="15.5" x14ac:dyDescent="0.35">
      <c r="C221" t="s">
        <v>13</v>
      </c>
      <c r="D221" s="5">
        <v>-1000000000</v>
      </c>
    </row>
    <row r="222" spans="3:9" ht="15.5" x14ac:dyDescent="0.35">
      <c r="C222" t="s">
        <v>234</v>
      </c>
      <c r="I222" s="6">
        <v>3.14</v>
      </c>
    </row>
    <row r="223" spans="3:9" ht="15.5" x14ac:dyDescent="0.35">
      <c r="C223" t="s">
        <v>235</v>
      </c>
      <c r="I223" s="6">
        <v>-0.13269999999999998</v>
      </c>
    </row>
    <row r="224" spans="3:9" ht="15.5" x14ac:dyDescent="0.35">
      <c r="C224" t="s">
        <v>236</v>
      </c>
      <c r="I224" s="6">
        <v>-0.25519999999999998</v>
      </c>
    </row>
    <row r="225" spans="3:9" ht="15.5" x14ac:dyDescent="0.35">
      <c r="C225" t="s">
        <v>237</v>
      </c>
      <c r="I225" s="6">
        <v>-0.21249999999999999</v>
      </c>
    </row>
    <row r="226" spans="3:9" ht="15.5" x14ac:dyDescent="0.35">
      <c r="C226" t="s">
        <v>238</v>
      </c>
      <c r="I226" s="6">
        <v>-0.21100000000000002</v>
      </c>
    </row>
    <row r="227" spans="3:9" ht="15.5" x14ac:dyDescent="0.35">
      <c r="C227" t="s">
        <v>240</v>
      </c>
      <c r="D227" s="6">
        <v>35065.26</v>
      </c>
    </row>
    <row r="228" spans="3:9" ht="15.5" x14ac:dyDescent="0.35">
      <c r="C228" t="s">
        <v>241</v>
      </c>
      <c r="D228" s="6">
        <v>544.22</v>
      </c>
    </row>
    <row r="229" spans="3:9" ht="15.5" x14ac:dyDescent="0.35">
      <c r="C229" t="s">
        <v>242</v>
      </c>
      <c r="D229" s="6">
        <v>34521.040000000001</v>
      </c>
    </row>
    <row r="230" spans="3:9" ht="15.5" x14ac:dyDescent="0.35">
      <c r="C230" t="s">
        <v>244</v>
      </c>
      <c r="I230" s="6">
        <v>0.04</v>
      </c>
    </row>
    <row r="231" spans="3:9" ht="15.5" x14ac:dyDescent="0.35">
      <c r="C231" t="s">
        <v>245</v>
      </c>
      <c r="I231" s="6">
        <v>0.03</v>
      </c>
    </row>
    <row r="232" spans="3:9" ht="15.5" x14ac:dyDescent="0.35">
      <c r="C232" t="s">
        <v>42</v>
      </c>
      <c r="I232" s="5">
        <v>680000000000</v>
      </c>
    </row>
    <row r="233" spans="3:9" ht="15.5" x14ac:dyDescent="0.35">
      <c r="C233" t="s">
        <v>246</v>
      </c>
      <c r="I233" s="5">
        <v>692000000000</v>
      </c>
    </row>
    <row r="234" spans="3:9" ht="15.5" x14ac:dyDescent="0.35">
      <c r="C234" t="s">
        <v>247</v>
      </c>
      <c r="I234" s="5">
        <v>683810000</v>
      </c>
    </row>
    <row r="235" spans="3:9" ht="15.5" x14ac:dyDescent="0.35">
      <c r="C235" t="s">
        <v>248</v>
      </c>
      <c r="I235" s="6">
        <v>0.48820000000000002</v>
      </c>
    </row>
    <row r="236" spans="3:9" ht="15.5" x14ac:dyDescent="0.35">
      <c r="C236" t="s">
        <v>249</v>
      </c>
      <c r="D236" s="6">
        <v>0.53969999999999996</v>
      </c>
    </row>
    <row r="237" spans="3:9" ht="15.5" x14ac:dyDescent="0.35">
      <c r="C237" t="s">
        <v>250</v>
      </c>
      <c r="D237" s="6">
        <v>-2.8555999999999999</v>
      </c>
    </row>
    <row r="238" spans="3:9" ht="15.5" x14ac:dyDescent="0.35">
      <c r="C238" t="s">
        <v>251</v>
      </c>
      <c r="D238" s="6">
        <v>-2.4053</v>
      </c>
    </row>
    <row r="239" spans="3:9" ht="15.5" x14ac:dyDescent="0.35">
      <c r="C239" t="s">
        <v>252</v>
      </c>
      <c r="D239" s="6">
        <v>-0.3836</v>
      </c>
    </row>
    <row r="240" spans="3:9" ht="15.5" x14ac:dyDescent="0.35">
      <c r="C240" t="s">
        <v>253</v>
      </c>
      <c r="D240" s="6">
        <v>-0.19120000000000001</v>
      </c>
    </row>
    <row r="241" spans="3:9" ht="15.5" x14ac:dyDescent="0.35">
      <c r="C241" t="s">
        <v>254</v>
      </c>
      <c r="D241" s="6">
        <v>-0.26679999999999998</v>
      </c>
    </row>
    <row r="242" spans="3:9" ht="15.5" x14ac:dyDescent="0.35">
      <c r="C242" t="s">
        <v>261</v>
      </c>
      <c r="I242" s="5">
        <v>3</v>
      </c>
    </row>
    <row r="243" spans="3:9" ht="15.5" x14ac:dyDescent="0.35">
      <c r="C243" t="s">
        <v>262</v>
      </c>
      <c r="I243" s="6">
        <v>0.97</v>
      </c>
    </row>
    <row r="244" spans="3:9" ht="15.5" x14ac:dyDescent="0.35">
      <c r="C244" t="s">
        <v>263</v>
      </c>
      <c r="I244" s="6">
        <v>0.43</v>
      </c>
    </row>
    <row r="245" spans="3:9" ht="15.5" x14ac:dyDescent="0.35">
      <c r="C245" t="s">
        <v>264</v>
      </c>
      <c r="I245" s="6">
        <v>0.11</v>
      </c>
    </row>
    <row r="246" spans="3:9" ht="15.5" x14ac:dyDescent="0.35">
      <c r="C246" t="s">
        <v>265</v>
      </c>
      <c r="I246" s="6">
        <v>0.23</v>
      </c>
    </row>
    <row r="247" spans="3:9" ht="15.5" x14ac:dyDescent="0.35">
      <c r="C247" t="s">
        <v>266</v>
      </c>
      <c r="I247" s="6">
        <v>0.02</v>
      </c>
    </row>
    <row r="248" spans="3:9" ht="15.5" x14ac:dyDescent="0.35">
      <c r="C248" t="s">
        <v>267</v>
      </c>
      <c r="I248" s="6">
        <v>0.04</v>
      </c>
    </row>
    <row r="249" spans="3:9" ht="15.5" x14ac:dyDescent="0.35">
      <c r="C249" t="s">
        <v>268</v>
      </c>
      <c r="I249" s="6">
        <v>0.71</v>
      </c>
    </row>
    <row r="250" spans="3:9" ht="15.5" x14ac:dyDescent="0.35">
      <c r="C250" t="s">
        <v>269</v>
      </c>
      <c r="I250" s="5">
        <v>4000000000</v>
      </c>
    </row>
    <row r="251" spans="3:9" ht="15.5" x14ac:dyDescent="0.35">
      <c r="C251" t="s">
        <v>270</v>
      </c>
      <c r="I251" s="5">
        <v>2000000000</v>
      </c>
    </row>
    <row r="252" spans="3:9" ht="15.5" x14ac:dyDescent="0.35">
      <c r="C252" t="s">
        <v>271</v>
      </c>
      <c r="I252" s="5">
        <v>-13000000000</v>
      </c>
    </row>
    <row r="253" spans="3:9" ht="15.5" x14ac:dyDescent="0.35">
      <c r="C253" t="s">
        <v>272</v>
      </c>
      <c r="I253" s="5">
        <v>-12000000000</v>
      </c>
    </row>
    <row r="254" spans="3:9" ht="15.5" x14ac:dyDescent="0.35">
      <c r="C254" t="s">
        <v>273</v>
      </c>
      <c r="D254" s="5">
        <v>2000000000</v>
      </c>
    </row>
    <row r="255" spans="3:9" ht="15.5" x14ac:dyDescent="0.35">
      <c r="C255" t="s">
        <v>274</v>
      </c>
      <c r="D255" s="5">
        <v>93000000000</v>
      </c>
    </row>
    <row r="256" spans="3:9" ht="15.5" x14ac:dyDescent="0.35">
      <c r="C256" t="s">
        <v>275</v>
      </c>
      <c r="D256" s="5">
        <v>34000000000</v>
      </c>
    </row>
    <row r="257" spans="3:9" ht="15.5" x14ac:dyDescent="0.35">
      <c r="C257" t="s">
        <v>183</v>
      </c>
      <c r="D257" s="5">
        <v>48000000000</v>
      </c>
    </row>
    <row r="258" spans="3:9" ht="15.5" x14ac:dyDescent="0.35">
      <c r="C258" t="s">
        <v>182</v>
      </c>
      <c r="I258" s="5">
        <v>49000000000</v>
      </c>
    </row>
    <row r="259" spans="3:9" ht="15.5" x14ac:dyDescent="0.35">
      <c r="C259" t="s">
        <v>180</v>
      </c>
      <c r="D259" s="5">
        <v>3000000000</v>
      </c>
    </row>
    <row r="260" spans="3:9" ht="15.5" x14ac:dyDescent="0.35">
      <c r="C260" t="s">
        <v>24</v>
      </c>
      <c r="D260" s="5">
        <v>3000000000</v>
      </c>
    </row>
    <row r="261" spans="3:9" ht="15.5" x14ac:dyDescent="0.35">
      <c r="C261" t="s">
        <v>21</v>
      </c>
      <c r="D261" s="5">
        <v>1000000000</v>
      </c>
    </row>
    <row r="262" spans="3:9" ht="15.5" x14ac:dyDescent="0.35">
      <c r="C262" t="s">
        <v>276</v>
      </c>
      <c r="I262" s="5">
        <v>59000000000</v>
      </c>
    </row>
    <row r="263" spans="3:9" ht="15.5" x14ac:dyDescent="0.35">
      <c r="C263" t="s">
        <v>277</v>
      </c>
      <c r="I263" s="5">
        <v>-11000000000</v>
      </c>
    </row>
    <row r="264" spans="3:9" ht="15.5" x14ac:dyDescent="0.35">
      <c r="C264" t="s">
        <v>279</v>
      </c>
      <c r="I264" s="5">
        <v>11000000000</v>
      </c>
    </row>
    <row r="265" spans="3:9" ht="15.5" x14ac:dyDescent="0.35">
      <c r="C265" t="s">
        <v>281</v>
      </c>
      <c r="I265" s="5">
        <v>-11000000000</v>
      </c>
    </row>
  </sheetData>
  <pageMargins left="0.7" right="0.7" top="0.75" bottom="0.75" header="0.3" footer="0.3"/>
  <ignoredErrors>
    <ignoredError sqref="A1:O26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439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440</v>
      </c>
      <c r="D2" s="2" vm="36">
        <f ca="1">IFERROR(_xlfn.STOCKHISTORY("XIDX:" &amp; $C$1, D3, , 0, 0, 1), "Libur")</f>
        <v>176</v>
      </c>
      <c r="E2" s="2" vm="51">
        <f ca="1">IFERROR(_xlfn.STOCKHISTORY("XIDX:" &amp; $C$1, E3, , 0, 0, 1), "Libur")</f>
        <v>208</v>
      </c>
      <c r="H2" s="2" vm="51">
        <f ca="1">IFERROR(INDEX(D2:G2,COUNT(D2:G2)),"")</f>
        <v>208</v>
      </c>
      <c r="I2" s="2" t="str">
        <f t="shared" ref="I2:P2" ca="1" si="0">IFERROR(_xlfn.STOCKHISTORY("XIDX:" &amp; $C$1, I1, , 0, 0, 1), "Libur")</f>
        <v>Libur</v>
      </c>
      <c r="J2" s="2" vm="52">
        <f t="shared" ca="1" si="0"/>
        <v>77</v>
      </c>
      <c r="K2" s="2" vm="53">
        <f t="shared" ca="1" si="0"/>
        <v>104</v>
      </c>
      <c r="L2" s="2" vm="54">
        <f t="shared" ca="1" si="0"/>
        <v>192</v>
      </c>
      <c r="M2" s="2" vm="55">
        <f t="shared" ca="1" si="0"/>
        <v>308</v>
      </c>
      <c r="N2" s="2" vm="56">
        <f t="shared" ca="1" si="0"/>
        <v>130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13243676441</v>
      </c>
      <c r="E4" s="2">
        <f>IFERROR(INDEX(E51:E500,MATCH($C$4,$C$51:$C$500,0)),"")</f>
        <v>11346024166</v>
      </c>
      <c r="H4" s="2">
        <f>IFERROR(SUM(D4:G4)*(4/MAX(1,COUNT(D4:G4))),"")</f>
        <v>49179401214</v>
      </c>
      <c r="I4" s="2">
        <f t="shared" ref="I4:P4" si="1">IFERROR(INDEX(I51:I500,MATCH($C$4,$C$51:$C$500,0)),"")</f>
        <v>50169250939</v>
      </c>
      <c r="J4" s="2">
        <f t="shared" si="1"/>
        <v>51129228058</v>
      </c>
      <c r="K4" s="2">
        <f t="shared" si="1"/>
        <v>50503046594</v>
      </c>
      <c r="L4" s="2">
        <f t="shared" si="1"/>
        <v>43520658722</v>
      </c>
      <c r="M4" s="2">
        <f t="shared" si="1"/>
        <v>10094053222</v>
      </c>
      <c r="N4" s="2">
        <f t="shared" si="1"/>
        <v>8801596151</v>
      </c>
      <c r="O4" s="2">
        <f t="shared" si="1"/>
        <v>8166969804</v>
      </c>
      <c r="P4" s="2">
        <f t="shared" si="1"/>
        <v>4280529927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-1654047952</v>
      </c>
      <c r="E5" s="2">
        <f>IFERROR(INDEX(E51:E500,MATCH($C$5,$C$51:$C$500,0)),"")</f>
        <v>-2779705956</v>
      </c>
      <c r="H5" s="2">
        <f>IFERROR(SUM(D5:G5)*(4/MAX(1,COUNT(D5:G5))),"")</f>
        <v>-8867507816</v>
      </c>
      <c r="I5" s="2">
        <f t="shared" ref="I5:P5" si="2">IFERROR(INDEX(I51:I500,MATCH($C$5,$C$51:$C$500,0)),"")</f>
        <v>-8506713947</v>
      </c>
      <c r="J5" s="2">
        <f t="shared" si="2"/>
        <v>-965241286</v>
      </c>
      <c r="K5" s="2">
        <f t="shared" si="2"/>
        <v>27453868211</v>
      </c>
      <c r="L5" s="2">
        <f t="shared" si="2"/>
        <v>3195044089</v>
      </c>
      <c r="M5" s="2">
        <f t="shared" si="2"/>
        <v>664783503</v>
      </c>
      <c r="N5" s="2">
        <f t="shared" si="2"/>
        <v>1753745296</v>
      </c>
      <c r="O5" s="2">
        <f t="shared" si="2"/>
        <v>2041168456</v>
      </c>
      <c r="P5" s="2">
        <f t="shared" si="2"/>
        <v>-3954435543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176646341374</v>
      </c>
      <c r="E6" s="2">
        <f>IFERROR(INDEX(E51:E500,MATCH($C$6,$C$51:$C$500,0)),"")</f>
        <v>178287581961</v>
      </c>
      <c r="H6" s="2">
        <f>IFERROR(INDEX(D6:G6,COUNT(D6:G6)),"")</f>
        <v>178287581961</v>
      </c>
      <c r="I6" s="2">
        <f t="shared" ref="I6:P6" si="3">IFERROR(INDEX(I51:I500,MATCH($C$6,$C$51:$C$500,0)),"")</f>
        <v>181072629200</v>
      </c>
      <c r="J6" s="2">
        <f t="shared" si="3"/>
        <v>189610043176</v>
      </c>
      <c r="K6" s="2">
        <f t="shared" si="3"/>
        <v>190330185505</v>
      </c>
      <c r="L6" s="2">
        <f t="shared" si="3"/>
        <v>143256897658</v>
      </c>
      <c r="M6" s="2">
        <f t="shared" si="3"/>
        <v>59306939042</v>
      </c>
      <c r="N6" s="2">
        <f t="shared" si="3"/>
        <v>58642155539</v>
      </c>
      <c r="O6" s="2">
        <f t="shared" si="3"/>
        <v>35735161206</v>
      </c>
      <c r="P6" s="2">
        <f t="shared" si="3"/>
        <v>33693992750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2.4300000000000002</v>
      </c>
      <c r="E7" s="3">
        <f>IFERROR(INDEX(E51:E500,MATCH($C$7,$C$51:$C$500,0))/1000000000,"")</f>
        <v>2.4300000000000002</v>
      </c>
      <c r="H7" s="3">
        <f>IFERROR(INDEX(D7:G7,COUNT(D7:G7)),"")</f>
        <v>2.4300000000000002</v>
      </c>
      <c r="I7" s="3">
        <f t="shared" ref="I7:P7" si="4">IFERROR(INDEX(I51:I500,MATCH($C$7,$C$51:$C$500,0))/1000000000,"")</f>
        <v>2.4300000000000002</v>
      </c>
      <c r="J7" s="3">
        <f t="shared" si="4"/>
        <v>2.4300000000000002</v>
      </c>
      <c r="K7" s="3">
        <f t="shared" si="4"/>
        <v>2.4300000000000002</v>
      </c>
      <c r="L7" s="3">
        <f t="shared" si="4"/>
        <v>2.23</v>
      </c>
      <c r="M7" s="3">
        <f t="shared" si="4"/>
        <v>0.63</v>
      </c>
      <c r="N7" s="3">
        <f t="shared" si="4"/>
        <v>0.63</v>
      </c>
      <c r="O7" s="3">
        <f t="shared" si="4"/>
        <v>0.43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-10000000000</v>
      </c>
      <c r="J8" s="2">
        <f t="shared" si="5"/>
        <v>-37000000000</v>
      </c>
      <c r="K8" s="2">
        <f t="shared" si="5"/>
        <v>-4000000000</v>
      </c>
      <c r="L8" s="2">
        <f t="shared" si="5"/>
        <v>1000000000</v>
      </c>
      <c r="M8" s="2">
        <f t="shared" si="5"/>
        <v>-8000000000</v>
      </c>
      <c r="N8" s="2">
        <f t="shared" si="5"/>
        <v>4000000000</v>
      </c>
      <c r="O8" s="2">
        <f t="shared" si="5"/>
        <v>-2000000000</v>
      </c>
      <c r="P8" s="2">
        <f t="shared" si="5"/>
        <v>-8000000000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0.11</v>
      </c>
      <c r="E9" s="3">
        <f>IFERROR(INDEX(E51:E500,MATCH("Free cash flow per share (Quarter)",$C$51:$C$500,0)),"")</f>
        <v>-0.27</v>
      </c>
      <c r="H9" s="3">
        <f>IFERROR(INDEX(D9:G9,COUNT(D9:G9)),"")</f>
        <v>-0.27</v>
      </c>
      <c r="I9" s="3">
        <f t="shared" ref="I9:P9" si="6">IFERROR(INDEX(I51:I500,MATCH($C$9,$C$51:$C$500,0)),"")</f>
        <v>-4.18</v>
      </c>
      <c r="J9" s="3">
        <f t="shared" si="6"/>
        <v>-15.18</v>
      </c>
      <c r="K9" s="3">
        <f t="shared" si="6"/>
        <v>-1.63</v>
      </c>
      <c r="L9" s="3">
        <f t="shared" si="6"/>
        <v>0.28999999999999998</v>
      </c>
      <c r="M9" s="3">
        <f t="shared" si="6"/>
        <v>-12.32</v>
      </c>
      <c r="N9" s="3">
        <f t="shared" si="6"/>
        <v>5.69</v>
      </c>
      <c r="O9" s="3">
        <f t="shared" si="6"/>
        <v>-4.8</v>
      </c>
      <c r="P9" s="3">
        <f t="shared" si="6"/>
        <v>-189992.91</v>
      </c>
    </row>
    <row r="10" spans="1:16" ht="15.5" x14ac:dyDescent="0.35">
      <c r="C10" t="s">
        <v>18</v>
      </c>
      <c r="D10" s="3">
        <f ca="1">IFERROR(IF(D9=0,"",D2/D9),"")</f>
        <v>1600</v>
      </c>
      <c r="E10" s="3">
        <f ca="1">IFERROR(IF(E9=0,"",E2/E9),"")</f>
        <v>-770.37037037037032</v>
      </c>
      <c r="I10" s="3" t="str">
        <f t="shared" ref="I10:P10" ca="1" si="7">IFERROR(IF(I9=0,"",I2/I9),"")</f>
        <v/>
      </c>
      <c r="J10" s="3">
        <f t="shared" ca="1" si="7"/>
        <v>-5.0724637681159424</v>
      </c>
      <c r="K10" s="3">
        <f t="shared" ca="1" si="7"/>
        <v>-63.803680981595093</v>
      </c>
      <c r="L10" s="3">
        <f t="shared" ca="1" si="7"/>
        <v>662.06896551724139</v>
      </c>
      <c r="M10" s="3">
        <f t="shared" ca="1" si="7"/>
        <v>-25</v>
      </c>
      <c r="N10" s="3">
        <f t="shared" ca="1" si="7"/>
        <v>22.847100175746924</v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2279083437</v>
      </c>
      <c r="E11" s="2">
        <f>IFERROR(INDEX(E51:E500,MATCH($C$11,$C$51:$C$500,0)),"")</f>
        <v>1925238372</v>
      </c>
      <c r="H11" s="2">
        <f>IFERROR(INDEX(D11:G11,COUNT(D11:G11)),"")</f>
        <v>1925238372</v>
      </c>
      <c r="I11" s="2">
        <f t="shared" ref="I11:P11" si="8">IFERROR(INDEX(I51:I500,MATCH($C$11,$C$51:$C$500,0)),"")</f>
        <v>2815719966</v>
      </c>
      <c r="J11" s="2">
        <f t="shared" si="8"/>
        <v>7408022862</v>
      </c>
      <c r="K11" s="2">
        <f t="shared" si="8"/>
        <v>27565312169</v>
      </c>
      <c r="L11" s="2">
        <f t="shared" si="8"/>
        <v>16277912186</v>
      </c>
      <c r="M11" s="2">
        <f t="shared" si="8"/>
        <v>23394271192</v>
      </c>
      <c r="N11" s="2">
        <f t="shared" si="8"/>
        <v>25247656375</v>
      </c>
      <c r="O11" s="2">
        <f t="shared" si="8"/>
        <v>1967186253</v>
      </c>
      <c r="P11" s="2">
        <f t="shared" si="8"/>
        <v>951553601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138000000000</v>
      </c>
      <c r="E12" s="2">
        <f>IFERROR(INDEX(E51:E500,MATCH("Net Debt (Quarter)",$C$51:$C$500,0)),"")</f>
        <v>142000000000</v>
      </c>
      <c r="H12" s="2">
        <f>IFERROR(INDEX(D12:G12,COUNT(D12:G12)),"")</f>
        <v>142000000000</v>
      </c>
      <c r="I12" s="2">
        <f t="shared" ref="I12:P12" si="9">IFERROR(INDEX(I51:I500,MATCH($C$12,$C$51:$C$500,0)),"")</f>
        <v>144000000000</v>
      </c>
      <c r="J12" s="2">
        <f t="shared" si="9"/>
        <v>121000000000</v>
      </c>
      <c r="K12" s="2">
        <f t="shared" si="9"/>
        <v>62000000000</v>
      </c>
      <c r="L12" s="2">
        <f t="shared" si="9"/>
        <v>74000000000</v>
      </c>
      <c r="M12" s="2">
        <f t="shared" si="9"/>
        <v>-2000000000</v>
      </c>
      <c r="N12" s="2">
        <f t="shared" si="9"/>
        <v>-12000000000</v>
      </c>
      <c r="O12" s="2">
        <f t="shared" si="9"/>
        <v>12000000000</v>
      </c>
      <c r="P12" s="2">
        <f t="shared" si="9"/>
        <v>14000000000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141000000000</v>
      </c>
      <c r="E13" s="2">
        <f>IFERROR(INDEX(E51:E500,MATCH("Total Debt (Quarter)",$C$51:$C$500,0)),"")</f>
        <v>144000000000</v>
      </c>
      <c r="H13" s="2">
        <f>IFERROR(INDEX(D13:G13,COUNT(D13:G13)),"")</f>
        <v>144000000000</v>
      </c>
      <c r="I13" s="2">
        <f t="shared" ref="I13:P13" si="10">IFERROR(INDEX(I51:I500,MATCH($C$13,$C$51:$C$500,0)),"")</f>
        <v>147000000000</v>
      </c>
      <c r="J13" s="2">
        <f t="shared" si="10"/>
        <v>128000000000</v>
      </c>
      <c r="K13" s="2">
        <f t="shared" si="10"/>
        <v>89000000000</v>
      </c>
      <c r="L13" s="2">
        <f t="shared" si="10"/>
        <v>91000000000</v>
      </c>
      <c r="M13" s="2">
        <f t="shared" si="10"/>
        <v>21000000000</v>
      </c>
      <c r="N13" s="2">
        <f t="shared" si="10"/>
        <v>14000000000</v>
      </c>
      <c r="O13" s="2">
        <f t="shared" si="10"/>
        <v>14000000000</v>
      </c>
      <c r="P13" s="2">
        <f t="shared" si="10"/>
        <v>15000000000</v>
      </c>
    </row>
    <row r="14" spans="1:16" ht="15.5" x14ac:dyDescent="0.35">
      <c r="C14" t="s">
        <v>27</v>
      </c>
      <c r="D14" s="2">
        <f>IFERROR(INDEX(D51:D500,MATCH($C$14,$C$51:$C$500,0)),"")</f>
        <v>-3319020144</v>
      </c>
      <c r="E14" s="2">
        <f>IFERROR(INDEX(E51:E500,MATCH($C$14,$C$51:$C$500,0)),"")</f>
        <v>-2984230607</v>
      </c>
      <c r="H14" s="2">
        <f>IFERROR(SUM(D14:G14)*(4/MAX(1,COUNT(D14:G14))),"")</f>
        <v>-12606501502</v>
      </c>
      <c r="I14" s="2">
        <f t="shared" ref="I14:P14" si="11">IFERROR(INDEX(I51:I500,MATCH($C$14,$C$51:$C$500,0)),"")</f>
        <v>-10526515748</v>
      </c>
      <c r="J14" s="2">
        <f t="shared" si="11"/>
        <v>-8218958349</v>
      </c>
      <c r="K14" s="2">
        <f t="shared" si="11"/>
        <v>-9483080683</v>
      </c>
      <c r="L14" s="2">
        <f t="shared" si="11"/>
        <v>-9802431297</v>
      </c>
      <c r="M14" s="2">
        <f t="shared" si="11"/>
        <v>-2031370495</v>
      </c>
      <c r="N14" s="2">
        <f t="shared" si="11"/>
        <v>-1904494336</v>
      </c>
      <c r="O14" s="2">
        <f t="shared" si="11"/>
        <v>-1788702386</v>
      </c>
      <c r="P14" s="2">
        <f t="shared" si="11"/>
        <v>-3322053430</v>
      </c>
    </row>
    <row r="15" spans="1:16" ht="15.5" x14ac:dyDescent="0.35">
      <c r="C15" t="s">
        <v>28</v>
      </c>
      <c r="D15" s="2">
        <f>IFERROR(INDEX(D51:D500,MATCH($C$15,$C$51:$C$500,0)),"")</f>
        <v>-59843945</v>
      </c>
      <c r="E15" s="2">
        <f>IFERROR(INDEX(E51:E500,MATCH($C$15,$C$51:$C$500,0)),"")</f>
        <v>-64641924</v>
      </c>
      <c r="H15" s="2">
        <f>IFERROR(SUM(D15:G15)*(4/MAX(1,COUNT(D15:G15))),"")</f>
        <v>-248971738</v>
      </c>
      <c r="I15" s="2">
        <f t="shared" ref="I15:P15" si="12">IFERROR(INDEX(I51:I500,MATCH($C$15,$C$51:$C$500,0)),"")</f>
        <v>-244235594</v>
      </c>
      <c r="J15" s="2">
        <f t="shared" si="12"/>
        <v>-282331672</v>
      </c>
      <c r="K15" s="2">
        <f t="shared" si="12"/>
        <v>-594191545</v>
      </c>
      <c r="L15" s="2">
        <f t="shared" si="12"/>
        <v>-291766697</v>
      </c>
      <c r="M15" s="2">
        <f t="shared" si="12"/>
        <v>61607586</v>
      </c>
      <c r="N15" s="2">
        <f t="shared" si="12"/>
        <v>24739452</v>
      </c>
      <c r="O15" s="2">
        <f t="shared" si="12"/>
        <v>27084341</v>
      </c>
      <c r="P15" s="2">
        <f t="shared" si="12"/>
        <v>74176967</v>
      </c>
    </row>
    <row r="16" spans="1:16" ht="15.5" x14ac:dyDescent="0.35">
      <c r="C16" t="s">
        <v>29</v>
      </c>
      <c r="D16" s="2">
        <f>IFERROR(INDEX(D51:D500,MATCH($C$16,$C$51:$C$500,0)),"")</f>
        <v>-1581396642</v>
      </c>
      <c r="E16" s="2">
        <f>IFERROR(INDEX(E51:E500,MATCH($C$16,$C$51:$C$500,0)),"")</f>
        <v>-2720405316</v>
      </c>
      <c r="H16" s="2">
        <f>IFERROR(SUM(D16:G16)*(4/MAX(1,COUNT(D16:G16))),"")</f>
        <v>-8603603916</v>
      </c>
      <c r="I16" s="2">
        <f t="shared" ref="I16:P16" si="13">IFERROR(INDEX(I51:I500,MATCH($C$16,$C$51:$C$500,0)),"")</f>
        <v>-8005470040</v>
      </c>
      <c r="J16" s="2">
        <f t="shared" si="13"/>
        <v>-681418009</v>
      </c>
      <c r="K16" s="2">
        <f t="shared" si="13"/>
        <v>28054368819</v>
      </c>
      <c r="L16" s="2">
        <f t="shared" si="13"/>
        <v>-341308085</v>
      </c>
      <c r="M16" s="2">
        <f t="shared" si="13"/>
        <v>581073165</v>
      </c>
      <c r="N16" s="2">
        <f t="shared" si="13"/>
        <v>1694706292</v>
      </c>
      <c r="O16" s="2">
        <f t="shared" si="13"/>
        <v>1945354692</v>
      </c>
      <c r="P16" s="2">
        <f t="shared" si="13"/>
        <v>-4036052543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</row>
    <row r="19" spans="1:16" ht="15.5" x14ac:dyDescent="0.35">
      <c r="A19" t="s">
        <v>39</v>
      </c>
      <c r="C19" t="s">
        <v>40</v>
      </c>
    </row>
    <row r="20" spans="1:16" ht="15.5" x14ac:dyDescent="0.35">
      <c r="A20" t="s">
        <v>41</v>
      </c>
      <c r="C20" t="s">
        <v>42</v>
      </c>
      <c r="D20" s="2">
        <f ca="1">IFERROR(D21*D2,"")</f>
        <v>427680000000</v>
      </c>
      <c r="E20" s="2">
        <f ca="1">IFERROR(E21*E2,"")</f>
        <v>505440000000</v>
      </c>
      <c r="H20" s="2">
        <f t="shared" ref="H20:P20" ca="1" si="14">IFERROR(H21*H2,"")</f>
        <v>505440000000</v>
      </c>
      <c r="I20" s="2" t="str">
        <f t="shared" ca="1" si="14"/>
        <v/>
      </c>
      <c r="J20" s="2">
        <f t="shared" ca="1" si="14"/>
        <v>187110000000</v>
      </c>
      <c r="K20" s="2">
        <f t="shared" ca="1" si="14"/>
        <v>252720000000</v>
      </c>
      <c r="L20" s="2">
        <f t="shared" ca="1" si="14"/>
        <v>428160000000</v>
      </c>
      <c r="M20" s="2">
        <f t="shared" ca="1" si="14"/>
        <v>194040000000</v>
      </c>
      <c r="N20" s="2">
        <f t="shared" ca="1" si="14"/>
        <v>81900000000</v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2430000000</v>
      </c>
      <c r="E21" s="2">
        <f>IFERROR(INDEX(E51:E500,MATCH($C$7,$C$51:$C$500,0)),"")</f>
        <v>2430000000</v>
      </c>
      <c r="H21" s="2">
        <f>IFERROR(INDEX(D21:G21,COUNT(D21:G21)),"")</f>
        <v>2430000000</v>
      </c>
      <c r="I21" s="2">
        <f t="shared" ref="I21:P21" si="15">IFERROR(INDEX(I51:I500,MATCH($C$7,$C$51:$C$500,0)),"")</f>
        <v>2430000000</v>
      </c>
      <c r="J21" s="2">
        <f t="shared" si="15"/>
        <v>2430000000</v>
      </c>
      <c r="K21" s="2">
        <f t="shared" si="15"/>
        <v>2430000000</v>
      </c>
      <c r="L21" s="2">
        <f t="shared" si="15"/>
        <v>2230000000</v>
      </c>
      <c r="M21" s="2">
        <f t="shared" si="15"/>
        <v>630000000</v>
      </c>
      <c r="N21" s="2">
        <f t="shared" si="15"/>
        <v>630000000</v>
      </c>
      <c r="O21" s="2">
        <f t="shared" si="15"/>
        <v>430000000</v>
      </c>
      <c r="P21" s="2">
        <f t="shared" si="15"/>
        <v>0</v>
      </c>
    </row>
    <row r="23" spans="1:16" ht="15.5" x14ac:dyDescent="0.35">
      <c r="B23" t="s">
        <v>43</v>
      </c>
      <c r="C23" t="s">
        <v>44</v>
      </c>
      <c r="D23" s="3">
        <f>IFERROR(D5/D6*100,"")</f>
        <v>-0.93636128500278926</v>
      </c>
      <c r="E23" s="3">
        <f>IFERROR(E5/E6*100,"")</f>
        <v>-1.5591136103960703</v>
      </c>
      <c r="H23" s="3">
        <f t="shared" ref="H23:P23" si="16">IFERROR(H5/H6*100,"")</f>
        <v>-4.9737102934851327</v>
      </c>
      <c r="I23" s="3">
        <f t="shared" si="16"/>
        <v>-4.6979568279223951</v>
      </c>
      <c r="J23" s="3">
        <f t="shared" si="16"/>
        <v>-0.50906653984780903</v>
      </c>
      <c r="K23" s="3">
        <f t="shared" si="16"/>
        <v>14.424337441881379</v>
      </c>
      <c r="L23" s="3">
        <f t="shared" si="16"/>
        <v>2.2302898786958179</v>
      </c>
      <c r="M23" s="3">
        <f t="shared" si="16"/>
        <v>1.1209202729704419</v>
      </c>
      <c r="N23" s="3">
        <f t="shared" si="16"/>
        <v>2.99058805032102</v>
      </c>
      <c r="O23" s="3">
        <f t="shared" si="16"/>
        <v>5.711932973335192</v>
      </c>
      <c r="P23" s="3">
        <f t="shared" si="16"/>
        <v>-11.736322175708903</v>
      </c>
    </row>
    <row r="24" spans="1:16" ht="15.5" x14ac:dyDescent="0.35">
      <c r="C24" t="s">
        <v>45</v>
      </c>
      <c r="D24" s="4">
        <f>IFERROR(_xlfn.RRI(5,I23,D23),"")</f>
        <v>-0.27571934529624131</v>
      </c>
      <c r="E24" s="4">
        <f>IFERROR(_xlfn.RRI(5,J23,E23),"")</f>
        <v>0.25089438209005821</v>
      </c>
      <c r="H24" s="4" t="str">
        <f t="shared" ref="H24:P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46</v>
      </c>
      <c r="C25" t="s">
        <v>47</v>
      </c>
      <c r="D25" s="3">
        <f>IFERROR(INDEX(D51:D500,MATCH($A$25,$C$51:$C$500,0)),"")</f>
        <v>-0.68</v>
      </c>
      <c r="E25" s="3">
        <f>IFERROR(INDEX(E51:E500,MATCH($A$25,$C$51:$C$500,0)),"")</f>
        <v>-1.1499999999999999</v>
      </c>
      <c r="H25" s="3">
        <f>IFERROR(INDEX(D25:G25,COUNT(D25:G25)),"")</f>
        <v>-1.1499999999999999</v>
      </c>
      <c r="I25" s="3">
        <f t="shared" ref="I25:P25" si="18">IFERROR(INDEX(I51:I500,MATCH($C$25,$C$51:$C$500,0)),"")</f>
        <v>-3.39</v>
      </c>
      <c r="J25" s="3">
        <f t="shared" si="18"/>
        <v>-0.4</v>
      </c>
      <c r="K25" s="3">
        <f t="shared" si="18"/>
        <v>11.32</v>
      </c>
      <c r="L25" s="3">
        <f t="shared" si="18"/>
        <v>1.42</v>
      </c>
      <c r="M25" s="3">
        <f t="shared" si="18"/>
        <v>1.02</v>
      </c>
      <c r="N25" s="3">
        <f t="shared" si="18"/>
        <v>2.73</v>
      </c>
      <c r="O25" s="3">
        <f t="shared" si="18"/>
        <v>4.59</v>
      </c>
      <c r="P25" s="3">
        <f t="shared" si="18"/>
        <v>-92136.639999999999</v>
      </c>
    </row>
    <row r="26" spans="1:16" ht="15.5" x14ac:dyDescent="0.35">
      <c r="C26" t="s">
        <v>48</v>
      </c>
      <c r="D26" s="4">
        <f>IFERROR(_xlfn.RRI(5,I25,D25),"")</f>
        <v>-0.27479324135065886</v>
      </c>
      <c r="E26" s="4">
        <f>IFERROR(_xlfn.RRI(5,J25,E25),"")</f>
        <v>0.2351723745192793</v>
      </c>
      <c r="H26" s="4" t="str">
        <f t="shared" ref="H26:P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49</v>
      </c>
      <c r="D27" s="3">
        <f>IFERROR(D4/D21,"")</f>
        <v>5.4500726094650203</v>
      </c>
      <c r="E27" s="3">
        <f>IFERROR(E4/E21,"")</f>
        <v>4.6691457473251026</v>
      </c>
      <c r="H27" s="3">
        <f t="shared" ref="H27:P27" si="20">IFERROR(H4/H21,"")</f>
        <v>20.238436713580246</v>
      </c>
      <c r="I27" s="3">
        <f t="shared" si="20"/>
        <v>20.645782279423869</v>
      </c>
      <c r="J27" s="3">
        <f t="shared" si="20"/>
        <v>21.040834591769546</v>
      </c>
      <c r="K27" s="3">
        <f t="shared" si="20"/>
        <v>20.783146746502059</v>
      </c>
      <c r="L27" s="3">
        <f t="shared" si="20"/>
        <v>19.515990458295963</v>
      </c>
      <c r="M27" s="3">
        <f t="shared" si="20"/>
        <v>16.022306701587301</v>
      </c>
      <c r="N27" s="3">
        <f t="shared" si="20"/>
        <v>13.970787541269841</v>
      </c>
      <c r="O27" s="3">
        <f t="shared" si="20"/>
        <v>18.992953032558141</v>
      </c>
      <c r="P27" s="3" t="str">
        <f t="shared" si="20"/>
        <v/>
      </c>
    </row>
    <row r="28" spans="1:16" ht="15.5" x14ac:dyDescent="0.35">
      <c r="C28" t="s">
        <v>50</v>
      </c>
      <c r="D28" s="4">
        <f>IFERROR(_xlfn.RRI(5,I27,D27),"")</f>
        <v>-0.23384932415764337</v>
      </c>
      <c r="E28" s="4">
        <f>IFERROR(_xlfn.RRI(5,J27,E27),"")</f>
        <v>-0.25999459185438667</v>
      </c>
      <c r="H28" s="4">
        <f t="shared" ref="H28:P28" si="21">IFERROR(_xlfn.RRI(5,M27,H27),"")</f>
        <v>4.7828928872136078E-2</v>
      </c>
      <c r="I28" s="4">
        <f t="shared" si="21"/>
        <v>8.1239967955458514E-2</v>
      </c>
      <c r="J28" s="4">
        <f t="shared" si="21"/>
        <v>2.0690549282436965E-2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51</v>
      </c>
      <c r="H29" s="4">
        <f t="shared" ref="H29:P29" si="22">IFERROR(((H25-I25)/I25)*100%,"")</f>
        <v>-0.66076696165191739</v>
      </c>
      <c r="I29" s="4">
        <f t="shared" si="22"/>
        <v>7.4750000000000005</v>
      </c>
      <c r="J29" s="4">
        <f t="shared" si="22"/>
        <v>-1.0353356890459364</v>
      </c>
      <c r="K29" s="4">
        <f t="shared" si="22"/>
        <v>6.9718309859154939</v>
      </c>
      <c r="L29" s="4">
        <f t="shared" si="22"/>
        <v>0.39215686274509792</v>
      </c>
      <c r="M29" s="4">
        <f t="shared" si="22"/>
        <v>-0.62637362637362637</v>
      </c>
      <c r="N29" s="4">
        <f t="shared" si="22"/>
        <v>-0.40522875816993464</v>
      </c>
      <c r="O29" s="4">
        <f t="shared" si="22"/>
        <v>-1.0000498173148054</v>
      </c>
      <c r="P29" s="4" t="str">
        <f t="shared" si="22"/>
        <v/>
      </c>
    </row>
    <row r="30" spans="1:16" ht="15.5" x14ac:dyDescent="0.35">
      <c r="C30" t="s">
        <v>52</v>
      </c>
      <c r="H30" s="4">
        <f t="shared" ref="H30:P30" si="23">IFERROR(((H27-I27)/I27)*100%,"")</f>
        <v>-1.9730207377494004E-2</v>
      </c>
      <c r="I30" s="4">
        <f t="shared" si="23"/>
        <v>-1.8775505820487134E-2</v>
      </c>
      <c r="J30" s="4">
        <f t="shared" si="23"/>
        <v>1.2398884943198386E-2</v>
      </c>
      <c r="K30" s="4">
        <f t="shared" si="23"/>
        <v>6.4929130341291275E-2</v>
      </c>
      <c r="L30" s="4">
        <f t="shared" si="23"/>
        <v>0.21805123455554309</v>
      </c>
      <c r="M30" s="4">
        <f t="shared" si="23"/>
        <v>0.14684348711604497</v>
      </c>
      <c r="N30" s="4">
        <f t="shared" si="23"/>
        <v>-0.26442257202864622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72.73</v>
      </c>
      <c r="E32" s="3">
        <f>IFERROR(INDEX(E51:E500,MATCH($A$32,$C$51:$C$500,0)),"")</f>
        <v>73.41</v>
      </c>
      <c r="H32" s="3">
        <f>IFERROR(INDEX(D32:G32,COUNT(D32:G32)),"")</f>
        <v>73.41</v>
      </c>
      <c r="I32" s="3">
        <f t="shared" ref="I32:P32" si="24">IFERROR(INDEX(I51:I500,MATCH($C$32,$C$51:$C$500,0)),"")</f>
        <v>74.56</v>
      </c>
      <c r="J32" s="3">
        <f t="shared" si="24"/>
        <v>78.06</v>
      </c>
      <c r="K32" s="3">
        <f t="shared" si="24"/>
        <v>78.459999999999994</v>
      </c>
      <c r="L32" s="3">
        <f t="shared" si="24"/>
        <v>64.25</v>
      </c>
      <c r="M32" s="3">
        <f t="shared" si="24"/>
        <v>94.14</v>
      </c>
      <c r="N32" s="3">
        <f t="shared" si="24"/>
        <v>93.08</v>
      </c>
      <c r="O32" s="3">
        <f t="shared" si="24"/>
        <v>83.11</v>
      </c>
      <c r="P32" s="3">
        <f t="shared" si="24"/>
        <v>783581.23</v>
      </c>
    </row>
    <row r="33" spans="1:16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2.86</v>
      </c>
      <c r="E33" s="3">
        <f>IFERROR(INDEX(E51:E500,MATCH($A$33,$C$51:$C$500,0)),"")</f>
        <v>2.86</v>
      </c>
      <c r="H33" s="3">
        <f>IFERROR(INDEX(D33:G33,COUNT(D33:G33)),"")</f>
        <v>2.86</v>
      </c>
      <c r="I33" s="3">
        <f t="shared" ref="I33:P33" si="25">IFERROR(INDEX(I51:I500,MATCH($C$33,$C$51:$C$500,0)),"")</f>
        <v>5.42</v>
      </c>
      <c r="J33" s="3">
        <f t="shared" si="25"/>
        <v>0.99</v>
      </c>
      <c r="K33" s="3">
        <f t="shared" si="25"/>
        <v>1.33</v>
      </c>
      <c r="L33" s="3">
        <f t="shared" si="25"/>
        <v>2.99</v>
      </c>
      <c r="M33" s="3">
        <f t="shared" si="25"/>
        <v>3.26</v>
      </c>
      <c r="N33" s="3">
        <f t="shared" si="25"/>
        <v>1.39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-305.88</v>
      </c>
      <c r="E34" s="3">
        <f>IFERROR(INDEX(E51:E500,MATCH($A$34,$C$51:$C$500,0)),"")</f>
        <v>-182.61</v>
      </c>
      <c r="H34" s="3">
        <f>IFERROR(INDEX(D34:G34,COUNT(D34:G34)),"")</f>
        <v>-182.61</v>
      </c>
      <c r="I34" s="3">
        <f t="shared" ref="I34:P34" si="26">IFERROR(INDEX(I51:I500,MATCH($C$34,$C$51:$C$500,0)),"")</f>
        <v>-119.17</v>
      </c>
      <c r="J34" s="3">
        <f t="shared" si="26"/>
        <v>-192.5</v>
      </c>
      <c r="K34" s="3">
        <f t="shared" si="26"/>
        <v>9.19</v>
      </c>
      <c r="L34" s="3">
        <f t="shared" si="26"/>
        <v>135.21</v>
      </c>
      <c r="M34" s="3">
        <f t="shared" si="26"/>
        <v>300.98</v>
      </c>
      <c r="N34" s="3">
        <f t="shared" si="26"/>
        <v>47.25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38.090000000000003</v>
      </c>
      <c r="E35" s="3">
        <f>IFERROR(INDEX(E51:E500,MATCH($A$35,$C$51:$C$500,0)),"")</f>
        <v>44.89</v>
      </c>
      <c r="H35" s="3">
        <f>IFERROR(INDEX(D35:G35,COUNT(D35:G35)),"")</f>
        <v>44.89</v>
      </c>
      <c r="I35" s="3">
        <f t="shared" ref="I35:P35" si="27">IFERROR(INDEX(I51:I500,MATCH($C$35,$C$51:$C$500,0)),"")</f>
        <v>19.53</v>
      </c>
      <c r="J35" s="3">
        <f t="shared" si="27"/>
        <v>3.65</v>
      </c>
      <c r="K35" s="3">
        <f t="shared" si="27"/>
        <v>4.99</v>
      </c>
      <c r="L35" s="3">
        <f t="shared" si="27"/>
        <v>9.83</v>
      </c>
      <c r="M35" s="3">
        <f t="shared" si="27"/>
        <v>19.16</v>
      </c>
      <c r="N35" s="3">
        <f t="shared" si="27"/>
        <v>9.23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</row>
    <row r="51" spans="2:16" ht="15.5" x14ac:dyDescent="0.35">
      <c r="B51" t="s">
        <v>74</v>
      </c>
      <c r="C51" t="s">
        <v>6</v>
      </c>
      <c r="D51" s="5">
        <v>13243676441</v>
      </c>
      <c r="E51" s="5">
        <v>11346024166</v>
      </c>
      <c r="F51" s="5">
        <v>16062886541</v>
      </c>
      <c r="G51" s="5">
        <v>11973253423</v>
      </c>
      <c r="I51" s="5">
        <v>50169250939</v>
      </c>
      <c r="J51" s="5">
        <v>51129228058</v>
      </c>
      <c r="K51" s="5">
        <v>50503046594</v>
      </c>
      <c r="L51" s="5">
        <v>43520658722</v>
      </c>
      <c r="M51" s="5">
        <v>10094053222</v>
      </c>
      <c r="N51" s="5">
        <v>8801596151</v>
      </c>
      <c r="O51" s="5">
        <v>8166969804</v>
      </c>
      <c r="P51" s="5">
        <v>4280529927</v>
      </c>
    </row>
    <row r="52" spans="2:16" ht="15.5" x14ac:dyDescent="0.35">
      <c r="C52" t="s">
        <v>75</v>
      </c>
      <c r="D52" s="5">
        <v>-5230906196</v>
      </c>
      <c r="E52" s="5">
        <v>-5052504113</v>
      </c>
      <c r="F52" s="5">
        <v>-6705303753</v>
      </c>
      <c r="G52" s="5">
        <v>-5054417644</v>
      </c>
      <c r="I52" s="5">
        <v>-21331627066</v>
      </c>
      <c r="J52" s="5">
        <v>-20708538764</v>
      </c>
      <c r="K52" s="5">
        <v>-18857480448</v>
      </c>
      <c r="L52" s="5">
        <v>-16399422580</v>
      </c>
      <c r="M52" s="5">
        <v>-3958395409</v>
      </c>
      <c r="N52" s="5">
        <v>-3150734056</v>
      </c>
      <c r="O52" s="5">
        <v>-3365182235</v>
      </c>
      <c r="P52" s="5">
        <v>-1975498225</v>
      </c>
    </row>
    <row r="53" spans="2:16" ht="15.5" x14ac:dyDescent="0.35">
      <c r="C53" t="s">
        <v>76</v>
      </c>
      <c r="D53" s="5">
        <v>8012770245</v>
      </c>
      <c r="E53" s="5">
        <v>6293520053</v>
      </c>
      <c r="F53" s="5">
        <v>9357582788</v>
      </c>
      <c r="G53" s="5">
        <v>6918835779</v>
      </c>
      <c r="I53" s="5">
        <v>28837623873</v>
      </c>
      <c r="J53" s="5">
        <v>30420689294</v>
      </c>
      <c r="K53" s="5">
        <v>31645566146</v>
      </c>
      <c r="L53" s="5">
        <v>27121236142</v>
      </c>
      <c r="M53" s="5">
        <v>6135657813</v>
      </c>
      <c r="N53" s="5">
        <v>5650862095</v>
      </c>
      <c r="O53" s="5">
        <v>4801787569</v>
      </c>
      <c r="P53" s="5">
        <v>2305031702</v>
      </c>
    </row>
    <row r="54" spans="2:16" ht="15.5" x14ac:dyDescent="0.35">
      <c r="C54" t="s">
        <v>77</v>
      </c>
      <c r="D54" s="5">
        <v>-6543584993</v>
      </c>
      <c r="E54" s="5">
        <v>-6597985421</v>
      </c>
      <c r="F54" s="5">
        <v>-7510994985</v>
      </c>
      <c r="G54" s="5">
        <v>-5874965419</v>
      </c>
      <c r="I54" s="5">
        <v>-25862076428</v>
      </c>
      <c r="J54" s="5">
        <v>-25054340410</v>
      </c>
      <c r="K54" s="5">
        <v>-25352805691</v>
      </c>
      <c r="L54" s="5">
        <v>-25753282720</v>
      </c>
      <c r="M54" s="5">
        <v>-6208787099</v>
      </c>
      <c r="N54" s="5">
        <v>-4775151620</v>
      </c>
      <c r="O54" s="5">
        <v>-4323878553</v>
      </c>
      <c r="P54" s="5">
        <v>-2828207672</v>
      </c>
    </row>
    <row r="55" spans="2:16" ht="15.5" x14ac:dyDescent="0.35">
      <c r="C55" t="s">
        <v>79</v>
      </c>
      <c r="D55" s="5">
        <v>-5220281782</v>
      </c>
      <c r="E55" s="5">
        <v>-5367504864</v>
      </c>
      <c r="F55" s="5">
        <v>-6200030670</v>
      </c>
      <c r="G55" s="5">
        <v>-4714915665</v>
      </c>
      <c r="I55" s="5">
        <v>-20981588362</v>
      </c>
      <c r="J55" s="5">
        <v>-20590448956</v>
      </c>
      <c r="K55" s="5">
        <v>-20964006275</v>
      </c>
      <c r="L55" s="5">
        <v>-21440496669</v>
      </c>
      <c r="M55" s="5">
        <v>-5452260283</v>
      </c>
      <c r="N55" s="5">
        <v>-4178828371</v>
      </c>
      <c r="O55" s="5">
        <v>-3646246203</v>
      </c>
      <c r="P55" s="5">
        <v>-2431208533</v>
      </c>
    </row>
    <row r="56" spans="2:16" ht="15.5" x14ac:dyDescent="0.35">
      <c r="C56" t="s">
        <v>441</v>
      </c>
      <c r="D56" s="5">
        <v>-176712510</v>
      </c>
      <c r="E56" s="5">
        <v>-206045680</v>
      </c>
      <c r="F56" s="5">
        <v>-233922805</v>
      </c>
      <c r="G56" s="5">
        <v>-170586497</v>
      </c>
      <c r="I56" s="5">
        <v>-801779977</v>
      </c>
      <c r="J56" s="5">
        <v>-591477116</v>
      </c>
      <c r="K56" s="5">
        <v>-765251443</v>
      </c>
      <c r="L56" s="5">
        <v>-574397612</v>
      </c>
      <c r="M56" s="5">
        <v>-95757674</v>
      </c>
      <c r="N56" s="5">
        <v>-63958693</v>
      </c>
      <c r="O56" s="5">
        <v>-64749094</v>
      </c>
      <c r="P56" s="5">
        <v>-25989221</v>
      </c>
    </row>
    <row r="57" spans="2:16" ht="15.5" x14ac:dyDescent="0.35">
      <c r="C57" t="s">
        <v>85</v>
      </c>
      <c r="D57" s="5">
        <v>12807365</v>
      </c>
      <c r="E57" s="5">
        <v>-5341284</v>
      </c>
      <c r="F57" s="5">
        <v>-13472804</v>
      </c>
      <c r="G57" s="5">
        <v>-5425271</v>
      </c>
      <c r="I57" s="5">
        <v>-30700028</v>
      </c>
      <c r="J57" s="5">
        <v>-4901043</v>
      </c>
      <c r="K57" s="5">
        <v>7078636</v>
      </c>
    </row>
    <row r="58" spans="2:16" ht="15.5" x14ac:dyDescent="0.35">
      <c r="C58" t="s">
        <v>80</v>
      </c>
      <c r="D58" s="5">
        <v>1469185252</v>
      </c>
      <c r="E58" s="5">
        <v>-304465368</v>
      </c>
      <c r="F58" s="5">
        <v>1846587803</v>
      </c>
      <c r="G58" s="5">
        <v>1043870360</v>
      </c>
      <c r="I58" s="5">
        <v>2975547445</v>
      </c>
      <c r="J58" s="5">
        <v>5366348884</v>
      </c>
      <c r="K58" s="5">
        <v>6292760455</v>
      </c>
      <c r="L58" s="5">
        <v>1367953422</v>
      </c>
      <c r="M58" s="5">
        <v>-73129286</v>
      </c>
      <c r="N58" s="5">
        <v>875710475</v>
      </c>
      <c r="O58" s="5">
        <v>477909016</v>
      </c>
      <c r="P58" s="5">
        <v>-523175970</v>
      </c>
    </row>
    <row r="59" spans="2:16" ht="15.5" x14ac:dyDescent="0.35">
      <c r="C59" t="s">
        <v>81</v>
      </c>
      <c r="D59" s="5">
        <v>-3050581894</v>
      </c>
      <c r="E59" s="5">
        <v>-2415939948</v>
      </c>
      <c r="F59" s="5">
        <v>-3364164678</v>
      </c>
      <c r="G59" s="5">
        <v>-2592946317</v>
      </c>
      <c r="I59" s="5">
        <v>-10981017485</v>
      </c>
      <c r="J59" s="5">
        <v>-6047766893</v>
      </c>
      <c r="K59" s="5">
        <v>21761608364</v>
      </c>
      <c r="L59" s="5">
        <v>-1709261507</v>
      </c>
      <c r="M59" s="5">
        <v>654202451</v>
      </c>
      <c r="N59" s="5">
        <v>818995817</v>
      </c>
      <c r="O59" s="5">
        <v>1467445676</v>
      </c>
      <c r="P59" s="5">
        <v>-3512876573</v>
      </c>
    </row>
    <row r="60" spans="2:16" ht="15.5" x14ac:dyDescent="0.35">
      <c r="C60" t="s">
        <v>442</v>
      </c>
      <c r="E60" s="5">
        <v>240260155</v>
      </c>
      <c r="F60" s="5">
        <v>407113817</v>
      </c>
      <c r="I60" s="5">
        <v>241084155</v>
      </c>
      <c r="J60" s="5">
        <v>48391432</v>
      </c>
      <c r="K60" s="5">
        <v>294982910</v>
      </c>
      <c r="L60" s="5">
        <v>144536458</v>
      </c>
      <c r="M60" s="5">
        <v>43477225</v>
      </c>
    </row>
    <row r="61" spans="2:16" ht="15.5" x14ac:dyDescent="0.35">
      <c r="C61" t="s">
        <v>83</v>
      </c>
      <c r="D61" s="5">
        <v>142837930</v>
      </c>
      <c r="E61" s="5">
        <v>139990876</v>
      </c>
      <c r="F61" s="5">
        <v>180812035</v>
      </c>
      <c r="G61" s="5">
        <v>169636603</v>
      </c>
      <c r="I61" s="5">
        <v>756485099</v>
      </c>
      <c r="J61" s="5">
        <v>1180203223</v>
      </c>
      <c r="K61" s="5">
        <v>1828653035</v>
      </c>
      <c r="L61" s="5">
        <v>2018846107</v>
      </c>
      <c r="M61" s="5">
        <v>2486491141</v>
      </c>
      <c r="N61" s="5">
        <v>1943855537</v>
      </c>
      <c r="O61" s="5">
        <v>4565242</v>
      </c>
      <c r="P61" s="5">
        <v>1172563</v>
      </c>
    </row>
    <row r="62" spans="2:16" ht="15.5" x14ac:dyDescent="0.35">
      <c r="C62" t="s">
        <v>27</v>
      </c>
      <c r="D62" s="5">
        <v>-3319020144</v>
      </c>
      <c r="E62" s="5">
        <v>-2984230607</v>
      </c>
      <c r="F62" s="5">
        <v>-2570818663</v>
      </c>
      <c r="G62" s="5">
        <v>-2700742250</v>
      </c>
      <c r="I62" s="5">
        <v>-10526515748</v>
      </c>
      <c r="J62" s="5">
        <v>-8218958349</v>
      </c>
      <c r="K62" s="5">
        <v>-9483080683</v>
      </c>
      <c r="L62" s="5">
        <v>-9802431297</v>
      </c>
      <c r="M62" s="5">
        <v>-2031370495</v>
      </c>
      <c r="N62" s="5">
        <v>-1904494336</v>
      </c>
      <c r="O62" s="5">
        <v>-1788702386</v>
      </c>
      <c r="P62" s="5">
        <v>-3322053430</v>
      </c>
    </row>
    <row r="63" spans="2:16" ht="15.5" x14ac:dyDescent="0.35">
      <c r="C63" t="s">
        <v>86</v>
      </c>
      <c r="D63" s="5">
        <v>-3050581894</v>
      </c>
      <c r="E63" s="5">
        <v>-2415939948</v>
      </c>
      <c r="F63" s="5">
        <v>-3364164678</v>
      </c>
      <c r="G63" s="5">
        <v>-2592946317</v>
      </c>
      <c r="I63" s="5">
        <v>-10981017485</v>
      </c>
      <c r="J63" s="5">
        <v>-6047766893</v>
      </c>
      <c r="K63" s="5">
        <v>21761608364</v>
      </c>
      <c r="L63" s="5">
        <v>-1709261507</v>
      </c>
      <c r="M63" s="5">
        <v>654202451</v>
      </c>
      <c r="N63" s="5">
        <v>818995817</v>
      </c>
      <c r="O63" s="5">
        <v>1467445676</v>
      </c>
      <c r="P63" s="5">
        <v>-3512876573</v>
      </c>
    </row>
    <row r="64" spans="2:16" ht="15.5" x14ac:dyDescent="0.35">
      <c r="C64" t="s">
        <v>29</v>
      </c>
      <c r="D64" s="5">
        <v>-1581396642</v>
      </c>
      <c r="E64" s="5">
        <v>-2720405316</v>
      </c>
      <c r="F64" s="5">
        <v>-1517576875</v>
      </c>
      <c r="G64" s="5">
        <v>-1549075957</v>
      </c>
      <c r="I64" s="5">
        <v>-8005470040</v>
      </c>
      <c r="J64" s="5">
        <v>-681418009</v>
      </c>
      <c r="K64" s="5">
        <v>28054368819</v>
      </c>
      <c r="L64" s="5">
        <v>-341308085</v>
      </c>
      <c r="M64" s="5">
        <v>581073165</v>
      </c>
      <c r="N64" s="5">
        <v>1694706292</v>
      </c>
      <c r="O64" s="5">
        <v>1945354692</v>
      </c>
      <c r="P64" s="5">
        <v>-4036052543</v>
      </c>
    </row>
    <row r="65" spans="2:16" ht="15.5" x14ac:dyDescent="0.35">
      <c r="C65" t="s">
        <v>28</v>
      </c>
      <c r="D65" s="5">
        <v>-59843945</v>
      </c>
      <c r="E65" s="5">
        <v>-64641924</v>
      </c>
      <c r="F65" s="5">
        <v>-244235594</v>
      </c>
      <c r="I65" s="5">
        <v>-244235594</v>
      </c>
      <c r="J65" s="5">
        <v>-282331672</v>
      </c>
      <c r="K65" s="5">
        <v>-594191545</v>
      </c>
      <c r="L65" s="5">
        <v>-291766697</v>
      </c>
      <c r="M65" s="5">
        <v>61607586</v>
      </c>
      <c r="N65" s="5">
        <v>24739452</v>
      </c>
      <c r="O65" s="5">
        <v>27084341</v>
      </c>
      <c r="P65" s="5">
        <v>74176967</v>
      </c>
    </row>
    <row r="66" spans="2:16" ht="15.5" x14ac:dyDescent="0.35">
      <c r="C66" t="s">
        <v>374</v>
      </c>
      <c r="K66" s="5">
        <v>-417283714</v>
      </c>
      <c r="L66" s="5">
        <v>-315516276</v>
      </c>
    </row>
    <row r="67" spans="2:16" ht="15.5" x14ac:dyDescent="0.35">
      <c r="C67" t="s">
        <v>375</v>
      </c>
      <c r="F67" s="5">
        <v>72496341</v>
      </c>
      <c r="I67" s="5">
        <v>72496341</v>
      </c>
      <c r="J67" s="5">
        <v>20559885</v>
      </c>
      <c r="K67" s="5">
        <v>120378384</v>
      </c>
      <c r="L67" s="5">
        <v>23749579</v>
      </c>
    </row>
    <row r="68" spans="2:16" ht="15.5" x14ac:dyDescent="0.35">
      <c r="C68" t="s">
        <v>376</v>
      </c>
      <c r="D68" s="5">
        <v>-59843945</v>
      </c>
      <c r="E68" s="5">
        <v>-64641924</v>
      </c>
      <c r="F68" s="5">
        <v>-244235594</v>
      </c>
      <c r="I68" s="5">
        <v>-244235594</v>
      </c>
      <c r="J68" s="5">
        <v>-282331672</v>
      </c>
      <c r="K68" s="5">
        <v>-594191545</v>
      </c>
      <c r="L68" s="5">
        <v>-291766697</v>
      </c>
      <c r="M68" s="5">
        <v>61607586</v>
      </c>
      <c r="N68" s="5">
        <v>24739452</v>
      </c>
      <c r="O68" s="5">
        <v>27084341</v>
      </c>
      <c r="P68" s="5">
        <v>74176967</v>
      </c>
    </row>
    <row r="69" spans="2:16" ht="15.5" x14ac:dyDescent="0.35">
      <c r="C69" t="s">
        <v>87</v>
      </c>
      <c r="D69" s="5">
        <v>-1641240587</v>
      </c>
      <c r="E69" s="5">
        <v>-2785047240</v>
      </c>
      <c r="F69" s="5">
        <v>-1761812469</v>
      </c>
      <c r="G69" s="5">
        <v>-1549075957</v>
      </c>
      <c r="I69" s="5">
        <v>-8249705634</v>
      </c>
      <c r="J69" s="5">
        <v>-963749681</v>
      </c>
      <c r="K69" s="5">
        <v>27460177274</v>
      </c>
      <c r="L69" s="5">
        <v>3168218736</v>
      </c>
      <c r="M69" s="5">
        <v>642680751</v>
      </c>
      <c r="N69" s="5">
        <v>1719445744</v>
      </c>
      <c r="O69" s="5">
        <v>1972439033</v>
      </c>
      <c r="P69" s="5">
        <v>-3961875576</v>
      </c>
    </row>
    <row r="70" spans="2:16" ht="15.5" x14ac:dyDescent="0.35">
      <c r="C70" t="s">
        <v>88</v>
      </c>
      <c r="F70" s="5">
        <v>-287708341</v>
      </c>
      <c r="I70" s="5">
        <v>-287708341</v>
      </c>
      <c r="J70" s="5">
        <v>-6392648</v>
      </c>
      <c r="K70" s="5">
        <v>769573</v>
      </c>
      <c r="L70" s="5">
        <v>26825353</v>
      </c>
      <c r="M70" s="5">
        <v>22102752</v>
      </c>
      <c r="N70" s="5">
        <v>34299552</v>
      </c>
      <c r="O70" s="5">
        <v>68729423</v>
      </c>
      <c r="P70" s="5">
        <v>7440033</v>
      </c>
    </row>
    <row r="71" spans="2:16" ht="15.5" x14ac:dyDescent="0.35">
      <c r="C71" t="s">
        <v>89</v>
      </c>
      <c r="D71" s="5">
        <v>-1641240587</v>
      </c>
      <c r="E71" s="5">
        <v>-2785047240</v>
      </c>
      <c r="F71" s="5">
        <v>-2049520810</v>
      </c>
      <c r="G71" s="5">
        <v>-1549075957</v>
      </c>
      <c r="I71" s="5">
        <v>-8537413975</v>
      </c>
      <c r="J71" s="5">
        <v>-970142329</v>
      </c>
      <c r="K71" s="5">
        <v>27460946847</v>
      </c>
      <c r="L71" s="5">
        <v>3195044089</v>
      </c>
      <c r="M71" s="5">
        <v>664783503</v>
      </c>
      <c r="N71" s="5">
        <v>1753745296</v>
      </c>
      <c r="O71" s="5">
        <v>2041168456</v>
      </c>
      <c r="P71" s="5">
        <v>-3954435543</v>
      </c>
    </row>
    <row r="72" spans="2:16" ht="15.5" x14ac:dyDescent="0.35">
      <c r="C72" t="s">
        <v>90</v>
      </c>
      <c r="D72" s="5">
        <v>-1641240587</v>
      </c>
      <c r="E72" s="5">
        <v>-2785047240</v>
      </c>
      <c r="F72" s="5">
        <v>-1761812469</v>
      </c>
      <c r="G72" s="5">
        <v>-1549075957</v>
      </c>
      <c r="I72" s="5">
        <v>-8249705634</v>
      </c>
      <c r="J72" s="5">
        <v>-963749681</v>
      </c>
      <c r="K72" s="5">
        <v>27460177274</v>
      </c>
      <c r="L72" s="5">
        <v>3168218736</v>
      </c>
      <c r="M72" s="5">
        <v>642680751</v>
      </c>
      <c r="N72" s="5">
        <v>1719445744</v>
      </c>
      <c r="O72" s="5">
        <v>1972439033</v>
      </c>
      <c r="P72" s="5">
        <v>-3961875576</v>
      </c>
    </row>
    <row r="73" spans="2:16" ht="15.5" x14ac:dyDescent="0.35">
      <c r="C73" t="s">
        <v>8</v>
      </c>
      <c r="D73" s="5">
        <v>-1654047952</v>
      </c>
      <c r="E73" s="5">
        <v>-2779705956</v>
      </c>
      <c r="F73" s="5">
        <v>-2036048006</v>
      </c>
      <c r="G73" s="5">
        <v>-1543650686</v>
      </c>
      <c r="I73" s="5">
        <v>-8506713947</v>
      </c>
      <c r="J73" s="5">
        <v>-965241286</v>
      </c>
      <c r="K73" s="5">
        <v>27453868211</v>
      </c>
      <c r="L73" s="5">
        <v>3195044089</v>
      </c>
      <c r="M73" s="5">
        <v>664783503</v>
      </c>
      <c r="N73" s="5">
        <v>1753745296</v>
      </c>
      <c r="O73" s="5">
        <v>2041168456</v>
      </c>
      <c r="P73" s="5">
        <v>-3954435543</v>
      </c>
    </row>
    <row r="74" spans="2:16" ht="15.5" x14ac:dyDescent="0.35">
      <c r="C74" t="s">
        <v>91</v>
      </c>
      <c r="D74" s="5">
        <v>-1641240587</v>
      </c>
      <c r="E74" s="5">
        <v>-2785047240</v>
      </c>
      <c r="F74" s="5">
        <v>-1761812469</v>
      </c>
      <c r="G74" s="5">
        <v>-1549075957</v>
      </c>
      <c r="I74" s="5">
        <v>-8249705634</v>
      </c>
      <c r="J74" s="5">
        <v>-963749681</v>
      </c>
      <c r="K74" s="5">
        <v>27460177274</v>
      </c>
      <c r="L74" s="5">
        <v>3168218736</v>
      </c>
      <c r="M74" s="5">
        <v>642680751</v>
      </c>
      <c r="N74" s="5">
        <v>1719445744</v>
      </c>
      <c r="O74" s="5">
        <v>1972439033</v>
      </c>
      <c r="P74" s="5">
        <v>-3961875576</v>
      </c>
    </row>
    <row r="75" spans="2:16" ht="15.5" x14ac:dyDescent="0.35">
      <c r="C75" t="s">
        <v>92</v>
      </c>
      <c r="D75" s="5">
        <v>-1641240587</v>
      </c>
      <c r="E75" s="5">
        <v>-2785047240</v>
      </c>
      <c r="F75" s="5">
        <v>-2049520810</v>
      </c>
      <c r="G75" s="5">
        <v>-1549075957</v>
      </c>
      <c r="I75" s="5">
        <v>-8537413975</v>
      </c>
      <c r="J75" s="5">
        <v>-970142329</v>
      </c>
      <c r="K75" s="5">
        <v>27460946847</v>
      </c>
      <c r="L75" s="5">
        <v>3195044089</v>
      </c>
      <c r="M75" s="5">
        <v>664783503</v>
      </c>
      <c r="N75" s="5">
        <v>1753745296</v>
      </c>
      <c r="O75" s="5">
        <v>2041168456</v>
      </c>
      <c r="P75" s="5">
        <v>-3954435543</v>
      </c>
    </row>
    <row r="76" spans="2:16" ht="15.5" x14ac:dyDescent="0.35">
      <c r="C76" t="s">
        <v>93</v>
      </c>
      <c r="D76" s="5">
        <v>-1641240587</v>
      </c>
      <c r="E76" s="5">
        <v>-2785047240</v>
      </c>
      <c r="F76" s="5">
        <v>-2049520810</v>
      </c>
      <c r="G76" s="5">
        <v>-1549075957</v>
      </c>
      <c r="I76" s="5">
        <v>-8537413975</v>
      </c>
      <c r="J76" s="5">
        <v>-970142329</v>
      </c>
      <c r="K76" s="5">
        <v>27460946847</v>
      </c>
      <c r="L76" s="5">
        <v>3195044089</v>
      </c>
      <c r="M76" s="5">
        <v>664783503</v>
      </c>
      <c r="N76" s="5">
        <v>1753745296</v>
      </c>
      <c r="O76" s="5">
        <v>2041168456</v>
      </c>
      <c r="P76" s="5">
        <v>-3954435543</v>
      </c>
    </row>
    <row r="78" spans="2:16" ht="15.5" x14ac:dyDescent="0.35">
      <c r="B78" t="s">
        <v>94</v>
      </c>
      <c r="C78" t="s">
        <v>95</v>
      </c>
    </row>
    <row r="79" spans="2:16" ht="15.5" x14ac:dyDescent="0.35">
      <c r="C79" t="s">
        <v>96</v>
      </c>
    </row>
    <row r="80" spans="2:16" ht="15.5" x14ac:dyDescent="0.35">
      <c r="C80" t="s">
        <v>20</v>
      </c>
      <c r="D80" s="5">
        <v>2279083437</v>
      </c>
      <c r="E80" s="5">
        <v>1925238372</v>
      </c>
      <c r="F80" s="5">
        <v>2815719966</v>
      </c>
      <c r="G80" s="5">
        <v>3497179960</v>
      </c>
      <c r="I80" s="5">
        <v>2815719966</v>
      </c>
      <c r="J80" s="5">
        <v>7408022862</v>
      </c>
      <c r="K80" s="5">
        <v>27565312169</v>
      </c>
      <c r="L80" s="5">
        <v>16277912186</v>
      </c>
      <c r="M80" s="5">
        <v>23394271192</v>
      </c>
      <c r="N80" s="5">
        <v>25247656375</v>
      </c>
      <c r="O80" s="5">
        <v>1967186253</v>
      </c>
      <c r="P80" s="5">
        <v>951553601</v>
      </c>
    </row>
    <row r="81" spans="3:16" ht="15.5" x14ac:dyDescent="0.35">
      <c r="C81" t="s">
        <v>98</v>
      </c>
      <c r="D81" s="5">
        <v>1248678334</v>
      </c>
      <c r="E81" s="5">
        <v>1218329406</v>
      </c>
      <c r="F81" s="5">
        <v>843938948</v>
      </c>
      <c r="G81" s="5">
        <v>1124386582</v>
      </c>
      <c r="I81" s="5">
        <v>843938948</v>
      </c>
      <c r="J81" s="5">
        <v>583532825</v>
      </c>
      <c r="K81" s="5">
        <v>574395826</v>
      </c>
      <c r="L81" s="5">
        <v>354115255</v>
      </c>
      <c r="M81" s="5">
        <v>271789951</v>
      </c>
      <c r="N81" s="5">
        <v>342533093</v>
      </c>
      <c r="O81" s="5">
        <v>291853558</v>
      </c>
      <c r="P81" s="5">
        <v>53502091</v>
      </c>
    </row>
    <row r="82" spans="3:16" ht="15.5" x14ac:dyDescent="0.35">
      <c r="C82" t="s">
        <v>99</v>
      </c>
      <c r="D82" s="5">
        <v>1539237519</v>
      </c>
      <c r="E82" s="5">
        <v>1539286616</v>
      </c>
      <c r="F82" s="5">
        <v>1342211010</v>
      </c>
      <c r="G82" s="5">
        <v>1284307625</v>
      </c>
      <c r="I82" s="5">
        <v>1342211010</v>
      </c>
      <c r="J82" s="5">
        <v>1270548706</v>
      </c>
      <c r="K82" s="5">
        <v>1479750865</v>
      </c>
      <c r="L82" s="5">
        <v>133087576</v>
      </c>
    </row>
    <row r="83" spans="3:16" ht="15.5" x14ac:dyDescent="0.35">
      <c r="C83" t="s">
        <v>100</v>
      </c>
      <c r="J83" s="5">
        <v>311932638</v>
      </c>
      <c r="K83" s="5">
        <v>888163458</v>
      </c>
      <c r="L83" s="5">
        <v>2620825527</v>
      </c>
    </row>
    <row r="84" spans="3:16" ht="15.5" x14ac:dyDescent="0.35">
      <c r="C84" t="s">
        <v>101</v>
      </c>
      <c r="D84" s="5">
        <v>1248678334</v>
      </c>
      <c r="E84" s="5">
        <v>1218329406</v>
      </c>
      <c r="F84" s="5">
        <v>843938948</v>
      </c>
      <c r="G84" s="5">
        <v>1124386582</v>
      </c>
      <c r="I84" s="5">
        <v>843938948</v>
      </c>
      <c r="J84" s="5">
        <v>583532825</v>
      </c>
      <c r="K84" s="5">
        <v>574395826</v>
      </c>
      <c r="L84" s="5">
        <v>354115255</v>
      </c>
      <c r="M84" s="5">
        <v>271789951</v>
      </c>
      <c r="N84" s="5">
        <v>342533093</v>
      </c>
      <c r="O84" s="5">
        <v>291853558</v>
      </c>
      <c r="P84" s="5">
        <v>53502091</v>
      </c>
    </row>
    <row r="85" spans="3:16" ht="15.5" x14ac:dyDescent="0.35">
      <c r="C85" t="s">
        <v>285</v>
      </c>
      <c r="D85" s="5">
        <v>21185534684</v>
      </c>
      <c r="E85" s="5">
        <v>19905165923</v>
      </c>
      <c r="F85" s="5">
        <v>22637899605</v>
      </c>
      <c r="G85" s="5">
        <v>2118800000</v>
      </c>
      <c r="I85" s="5">
        <v>22637899605</v>
      </c>
      <c r="J85" s="5">
        <v>7461549705</v>
      </c>
      <c r="K85" s="5">
        <v>3980422</v>
      </c>
      <c r="M85" s="5">
        <v>200000000</v>
      </c>
      <c r="O85" s="5">
        <v>1500000</v>
      </c>
    </row>
    <row r="86" spans="3:16" ht="15.5" x14ac:dyDescent="0.35">
      <c r="C86" t="s">
        <v>286</v>
      </c>
      <c r="D86" s="5">
        <v>21185534684</v>
      </c>
      <c r="E86" s="5">
        <v>19905165923</v>
      </c>
      <c r="F86" s="5">
        <v>22637899605</v>
      </c>
      <c r="G86" s="5">
        <v>2118800000</v>
      </c>
      <c r="I86" s="5">
        <v>22637899605</v>
      </c>
      <c r="J86" s="5">
        <v>7461549705</v>
      </c>
      <c r="K86" s="5">
        <v>3980422</v>
      </c>
      <c r="M86" s="5">
        <v>200000000</v>
      </c>
      <c r="O86" s="5">
        <v>1500000</v>
      </c>
    </row>
    <row r="87" spans="3:16" ht="15.5" x14ac:dyDescent="0.35">
      <c r="C87" t="s">
        <v>102</v>
      </c>
      <c r="D87" s="5">
        <v>376644252</v>
      </c>
      <c r="E87" s="5">
        <v>328203412</v>
      </c>
      <c r="F87" s="5">
        <v>301303926</v>
      </c>
      <c r="G87" s="5">
        <v>295992103</v>
      </c>
      <c r="I87" s="5">
        <v>301303926</v>
      </c>
      <c r="J87" s="5">
        <v>819713091</v>
      </c>
      <c r="K87" s="5">
        <v>707422898</v>
      </c>
      <c r="L87" s="5">
        <v>319645555</v>
      </c>
      <c r="M87" s="5">
        <v>76789104</v>
      </c>
      <c r="N87" s="5">
        <v>64858745</v>
      </c>
      <c r="O87" s="5">
        <v>68613972</v>
      </c>
      <c r="P87" s="5">
        <v>58539190</v>
      </c>
    </row>
    <row r="88" spans="3:16" ht="15.5" x14ac:dyDescent="0.35">
      <c r="C88" t="s">
        <v>85</v>
      </c>
    </row>
    <row r="89" spans="3:16" ht="15.5" x14ac:dyDescent="0.35">
      <c r="C89" t="s">
        <v>103</v>
      </c>
      <c r="D89" s="5">
        <v>37306756387</v>
      </c>
      <c r="E89" s="5">
        <v>35982853670</v>
      </c>
      <c r="F89" s="5">
        <v>40132921068</v>
      </c>
      <c r="G89" s="5">
        <v>20313071130</v>
      </c>
      <c r="I89" s="5">
        <v>40132921068</v>
      </c>
      <c r="J89" s="5">
        <v>32318739057</v>
      </c>
      <c r="K89" s="5">
        <v>29455865349</v>
      </c>
      <c r="L89" s="5">
        <v>19689384686</v>
      </c>
      <c r="M89" s="5">
        <v>24126281020</v>
      </c>
      <c r="N89" s="5">
        <v>25829018671</v>
      </c>
      <c r="O89" s="5">
        <v>2909847621</v>
      </c>
      <c r="P89" s="5">
        <v>1184641281</v>
      </c>
    </row>
    <row r="90" spans="3:16" ht="15.5" x14ac:dyDescent="0.35">
      <c r="C90" t="s">
        <v>104</v>
      </c>
    </row>
    <row r="91" spans="3:16" ht="15.5" x14ac:dyDescent="0.35">
      <c r="C91" t="s">
        <v>107</v>
      </c>
    </row>
    <row r="92" spans="3:16" ht="15.5" x14ac:dyDescent="0.35">
      <c r="C92" t="s">
        <v>105</v>
      </c>
      <c r="D92" s="5">
        <v>240262378494</v>
      </c>
      <c r="E92" s="5">
        <v>241959046939</v>
      </c>
      <c r="F92" s="5">
        <v>243174358354</v>
      </c>
      <c r="G92" s="5">
        <v>245665271965</v>
      </c>
      <c r="I92" s="5">
        <v>243174358354</v>
      </c>
      <c r="J92" s="5">
        <v>241258394053</v>
      </c>
      <c r="K92" s="5">
        <v>204071512726</v>
      </c>
      <c r="L92" s="5">
        <v>196734705800</v>
      </c>
      <c r="M92" s="5">
        <v>29895160347</v>
      </c>
      <c r="N92" s="5">
        <v>30022095873</v>
      </c>
      <c r="O92" s="5">
        <v>29174302215</v>
      </c>
      <c r="P92" s="5">
        <v>25930784551</v>
      </c>
    </row>
    <row r="93" spans="3:16" ht="15.5" x14ac:dyDescent="0.35">
      <c r="C93" t="s">
        <v>353</v>
      </c>
      <c r="D93" s="5">
        <v>19936610197</v>
      </c>
      <c r="E93" s="5">
        <v>20279996600</v>
      </c>
      <c r="F93" s="5">
        <v>20623383004</v>
      </c>
      <c r="G93" s="5">
        <v>19640198439</v>
      </c>
      <c r="I93" s="5">
        <v>20623383004</v>
      </c>
      <c r="J93" s="5">
        <v>20046625318</v>
      </c>
      <c r="K93" s="5">
        <v>21045648906</v>
      </c>
      <c r="L93" s="5">
        <v>21900525635</v>
      </c>
      <c r="M93" s="5">
        <v>28662427774</v>
      </c>
      <c r="N93" s="5">
        <v>18336276323</v>
      </c>
      <c r="O93" s="5">
        <v>19198541632</v>
      </c>
      <c r="P93" s="5">
        <v>24257298244</v>
      </c>
    </row>
    <row r="94" spans="3:16" ht="15.5" x14ac:dyDescent="0.35">
      <c r="C94" t="s">
        <v>108</v>
      </c>
      <c r="D94" s="5">
        <v>350767926</v>
      </c>
      <c r="E94" s="5">
        <v>350767926</v>
      </c>
      <c r="F94" s="5">
        <v>350767926</v>
      </c>
      <c r="G94" s="5">
        <v>293096576</v>
      </c>
      <c r="I94" s="5">
        <v>350767926</v>
      </c>
      <c r="J94" s="5">
        <v>293096576</v>
      </c>
      <c r="K94" s="5">
        <v>259793369</v>
      </c>
      <c r="L94" s="5">
        <v>62137785</v>
      </c>
      <c r="M94" s="5">
        <v>58310185</v>
      </c>
      <c r="N94" s="5">
        <v>2936709</v>
      </c>
      <c r="O94" s="5">
        <v>75871489</v>
      </c>
      <c r="P94" s="5">
        <v>71696956</v>
      </c>
    </row>
    <row r="95" spans="3:16" ht="15.5" x14ac:dyDescent="0.35">
      <c r="C95" t="s">
        <v>109</v>
      </c>
      <c r="D95" s="5">
        <v>292850249617</v>
      </c>
      <c r="E95" s="5">
        <v>298159761465</v>
      </c>
      <c r="F95" s="5">
        <v>299718459284</v>
      </c>
      <c r="G95" s="5">
        <v>325006824985</v>
      </c>
      <c r="I95" s="5">
        <v>299718459284</v>
      </c>
      <c r="J95" s="5">
        <v>298605365947</v>
      </c>
      <c r="K95" s="5">
        <v>261037705001</v>
      </c>
      <c r="L95" s="5">
        <v>225679869220</v>
      </c>
      <c r="M95" s="5">
        <v>58615898306</v>
      </c>
      <c r="N95" s="5">
        <v>48361308905</v>
      </c>
      <c r="O95" s="5">
        <v>49329529379</v>
      </c>
      <c r="P95" s="5">
        <v>50259779751</v>
      </c>
    </row>
    <row r="96" spans="3:16" ht="15.5" x14ac:dyDescent="0.35">
      <c r="C96" t="s">
        <v>110</v>
      </c>
      <c r="D96" s="5">
        <v>330157006004</v>
      </c>
      <c r="E96" s="5">
        <v>334142615135</v>
      </c>
      <c r="F96" s="5">
        <v>339851380352</v>
      </c>
      <c r="G96" s="5">
        <v>345319896115</v>
      </c>
      <c r="I96" s="5">
        <v>339851380352</v>
      </c>
      <c r="J96" s="5">
        <v>330924105004</v>
      </c>
      <c r="K96" s="5">
        <v>290493570350</v>
      </c>
      <c r="L96" s="5">
        <v>245369253906</v>
      </c>
      <c r="M96" s="5">
        <v>82742179326</v>
      </c>
      <c r="N96" s="5">
        <v>74190327576</v>
      </c>
      <c r="O96" s="5">
        <v>52239377000</v>
      </c>
      <c r="P96" s="5">
        <v>51444421032</v>
      </c>
    </row>
    <row r="97" spans="3:16" ht="15.5" x14ac:dyDescent="0.35">
      <c r="C97" t="s">
        <v>111</v>
      </c>
    </row>
    <row r="98" spans="3:16" ht="15.5" x14ac:dyDescent="0.35">
      <c r="C98" t="s">
        <v>112</v>
      </c>
    </row>
    <row r="99" spans="3:16" ht="15.5" x14ac:dyDescent="0.35">
      <c r="C99" t="s">
        <v>113</v>
      </c>
      <c r="D99" s="5">
        <v>43042540440</v>
      </c>
      <c r="E99" s="5">
        <v>64925903396</v>
      </c>
      <c r="F99" s="5">
        <v>61913162166</v>
      </c>
      <c r="G99" s="5">
        <v>59204401334</v>
      </c>
      <c r="I99" s="5">
        <v>61913162166</v>
      </c>
      <c r="J99" s="5">
        <v>48533802773</v>
      </c>
      <c r="K99" s="5">
        <v>23589877524</v>
      </c>
      <c r="L99" s="5">
        <v>16946587975</v>
      </c>
      <c r="M99" s="5">
        <v>6274717113</v>
      </c>
      <c r="N99" s="5">
        <v>4462560367</v>
      </c>
      <c r="O99" s="5">
        <v>3924365010</v>
      </c>
      <c r="P99" s="5">
        <v>2713942729</v>
      </c>
    </row>
    <row r="100" spans="3:16" ht="15.5" x14ac:dyDescent="0.35">
      <c r="C100" t="s">
        <v>116</v>
      </c>
      <c r="D100" s="5">
        <v>14878806387</v>
      </c>
      <c r="E100" s="5">
        <v>36995084807</v>
      </c>
      <c r="F100" s="5">
        <v>36074213588</v>
      </c>
      <c r="G100" s="5">
        <v>36785163353</v>
      </c>
      <c r="I100" s="5">
        <v>36074213588</v>
      </c>
      <c r="J100" s="5">
        <v>28515158722</v>
      </c>
      <c r="K100" s="5">
        <v>5077085348</v>
      </c>
    </row>
    <row r="101" spans="3:16" ht="15.5" x14ac:dyDescent="0.35">
      <c r="C101" t="s">
        <v>114</v>
      </c>
      <c r="N101" s="5">
        <v>106815093</v>
      </c>
      <c r="O101" s="5">
        <v>151334284</v>
      </c>
      <c r="P101" s="5">
        <v>164923605</v>
      </c>
    </row>
    <row r="102" spans="3:16" ht="15.5" x14ac:dyDescent="0.35">
      <c r="C102" t="s">
        <v>115</v>
      </c>
      <c r="D102" s="5">
        <v>1542864927</v>
      </c>
      <c r="E102" s="5">
        <v>1201972727</v>
      </c>
      <c r="F102" s="5">
        <v>1116952007</v>
      </c>
      <c r="G102" s="5">
        <v>1072107319</v>
      </c>
      <c r="I102" s="5">
        <v>1116952007</v>
      </c>
      <c r="J102" s="5">
        <v>1406930423</v>
      </c>
      <c r="K102" s="5">
        <v>1265636169</v>
      </c>
      <c r="L102" s="5">
        <v>741123469</v>
      </c>
      <c r="M102" s="5">
        <v>224816412</v>
      </c>
      <c r="N102" s="5">
        <v>106815093</v>
      </c>
      <c r="O102" s="5">
        <v>151334284</v>
      </c>
      <c r="P102" s="5">
        <v>164923605</v>
      </c>
    </row>
    <row r="103" spans="3:16" ht="15.5" x14ac:dyDescent="0.35">
      <c r="C103" t="s">
        <v>325</v>
      </c>
    </row>
    <row r="104" spans="3:16" ht="15.5" x14ac:dyDescent="0.35">
      <c r="C104" t="s">
        <v>326</v>
      </c>
      <c r="D104" s="5">
        <v>1539237519</v>
      </c>
      <c r="E104" s="5">
        <v>1539286616</v>
      </c>
      <c r="F104" s="5">
        <v>1342211010</v>
      </c>
      <c r="G104" s="5">
        <v>1284307625</v>
      </c>
      <c r="I104" s="5">
        <v>1342211010</v>
      </c>
      <c r="J104" s="5">
        <v>1582481344</v>
      </c>
      <c r="K104" s="5">
        <v>2367914323</v>
      </c>
      <c r="L104" s="5">
        <v>2753913103</v>
      </c>
      <c r="M104" s="5">
        <v>19466274</v>
      </c>
      <c r="N104" s="5">
        <v>15978998</v>
      </c>
      <c r="O104" s="5">
        <v>17419123</v>
      </c>
      <c r="P104" s="5">
        <v>15524999</v>
      </c>
    </row>
    <row r="105" spans="3:16" ht="15.5" x14ac:dyDescent="0.35">
      <c r="C105" t="s">
        <v>288</v>
      </c>
      <c r="D105" s="5">
        <v>2849953124</v>
      </c>
      <c r="E105" s="5">
        <v>2573712678</v>
      </c>
      <c r="F105" s="5">
        <v>2341037197</v>
      </c>
      <c r="G105" s="5">
        <v>1950817115</v>
      </c>
      <c r="I105" s="5">
        <v>2341037197</v>
      </c>
      <c r="J105" s="5">
        <v>2018317939</v>
      </c>
      <c r="K105" s="5">
        <v>1984447062</v>
      </c>
      <c r="L105" s="5">
        <v>1666036338</v>
      </c>
      <c r="M105" s="5">
        <v>569691982</v>
      </c>
      <c r="N105" s="5">
        <v>477960527</v>
      </c>
      <c r="O105" s="5">
        <v>144879436</v>
      </c>
      <c r="P105" s="5">
        <v>256088879</v>
      </c>
    </row>
    <row r="106" spans="3:16" ht="15.5" x14ac:dyDescent="0.35">
      <c r="C106" t="s">
        <v>119</v>
      </c>
      <c r="D106" s="5">
        <v>512383386</v>
      </c>
      <c r="E106" s="5">
        <v>393609083</v>
      </c>
      <c r="F106" s="5">
        <v>539552304</v>
      </c>
      <c r="G106" s="5">
        <v>480892716</v>
      </c>
      <c r="I106" s="5">
        <v>539552304</v>
      </c>
      <c r="J106" s="5">
        <v>590403882</v>
      </c>
      <c r="K106" s="5">
        <v>587639378</v>
      </c>
      <c r="L106" s="5">
        <v>397110053</v>
      </c>
      <c r="M106" s="5">
        <v>69036869</v>
      </c>
      <c r="N106" s="5">
        <v>59730708</v>
      </c>
      <c r="O106" s="5">
        <v>76703064</v>
      </c>
      <c r="P106" s="5">
        <v>64931339</v>
      </c>
    </row>
    <row r="107" spans="3:16" ht="15.5" x14ac:dyDescent="0.35">
      <c r="C107" t="s">
        <v>289</v>
      </c>
    </row>
    <row r="108" spans="3:16" ht="15.5" x14ac:dyDescent="0.35">
      <c r="C108" t="s">
        <v>290</v>
      </c>
      <c r="D108" s="5">
        <v>105288430807</v>
      </c>
      <c r="E108" s="5">
        <v>85313175075</v>
      </c>
      <c r="F108" s="5">
        <v>89357836222</v>
      </c>
      <c r="G108" s="5">
        <v>94821951858</v>
      </c>
      <c r="I108" s="5">
        <v>89357836222</v>
      </c>
      <c r="J108" s="5">
        <v>82708236339</v>
      </c>
      <c r="K108" s="5">
        <v>70290515603</v>
      </c>
      <c r="L108" s="5">
        <v>78195609621</v>
      </c>
      <c r="M108" s="5">
        <v>15144399797</v>
      </c>
      <c r="N108" s="5">
        <v>8976143712</v>
      </c>
      <c r="O108" s="5">
        <v>10780646593</v>
      </c>
      <c r="P108" s="5">
        <v>12355776819</v>
      </c>
    </row>
    <row r="109" spans="3:16" ht="15.5" x14ac:dyDescent="0.35">
      <c r="C109" t="s">
        <v>292</v>
      </c>
      <c r="D109" s="5">
        <v>1770094763</v>
      </c>
      <c r="E109" s="5">
        <v>2189689415</v>
      </c>
      <c r="F109" s="5">
        <v>2505006616</v>
      </c>
      <c r="G109" s="5">
        <v>3087818805</v>
      </c>
      <c r="I109" s="5">
        <v>2505006616</v>
      </c>
      <c r="J109" s="5">
        <v>4363534694</v>
      </c>
      <c r="K109" s="5">
        <v>2832193006</v>
      </c>
      <c r="L109" s="5">
        <v>2456506190</v>
      </c>
      <c r="M109" s="5">
        <v>1293601078</v>
      </c>
      <c r="N109" s="5">
        <v>1415479015</v>
      </c>
      <c r="O109" s="5">
        <v>1361175487</v>
      </c>
    </row>
    <row r="110" spans="3:16" ht="15.5" x14ac:dyDescent="0.35">
      <c r="C110" t="s">
        <v>293</v>
      </c>
      <c r="D110" s="5">
        <v>18833735245</v>
      </c>
      <c r="E110" s="5">
        <v>19392706557</v>
      </c>
      <c r="F110" s="5">
        <v>18612472257</v>
      </c>
      <c r="G110" s="5">
        <v>16081280743</v>
      </c>
      <c r="I110" s="5">
        <v>18612472257</v>
      </c>
      <c r="J110" s="5">
        <v>12343828693</v>
      </c>
      <c r="K110" s="5">
        <v>10966414491</v>
      </c>
      <c r="L110" s="5">
        <v>9256683292</v>
      </c>
      <c r="M110" s="5">
        <v>4634839328</v>
      </c>
      <c r="N110" s="5">
        <v>3054086695</v>
      </c>
      <c r="O110" s="5">
        <v>2204472952</v>
      </c>
      <c r="P110" s="5">
        <v>1398011412</v>
      </c>
    </row>
    <row r="111" spans="3:16" ht="15.5" x14ac:dyDescent="0.35">
      <c r="C111" t="s">
        <v>121</v>
      </c>
      <c r="D111" s="5">
        <v>110468124190</v>
      </c>
      <c r="E111" s="5">
        <v>90929129778</v>
      </c>
      <c r="F111" s="5">
        <v>96865588986</v>
      </c>
      <c r="G111" s="5">
        <v>102993344770</v>
      </c>
      <c r="I111" s="5">
        <v>96865588986</v>
      </c>
      <c r="J111" s="5">
        <v>92780259055</v>
      </c>
      <c r="K111" s="5">
        <v>76573507321</v>
      </c>
      <c r="L111" s="5">
        <v>85165768273</v>
      </c>
      <c r="M111" s="5">
        <v>17160523171</v>
      </c>
      <c r="N111" s="5">
        <v>11085611670</v>
      </c>
      <c r="O111" s="5">
        <v>12579850784</v>
      </c>
      <c r="P111" s="5">
        <v>15036485553</v>
      </c>
    </row>
    <row r="112" spans="3:16" ht="15.5" x14ac:dyDescent="0.35">
      <c r="C112" t="s">
        <v>122</v>
      </c>
      <c r="D112" s="5">
        <v>110468124190</v>
      </c>
      <c r="E112" s="5">
        <v>90929129778</v>
      </c>
      <c r="F112" s="5">
        <v>96865588986</v>
      </c>
      <c r="G112" s="5">
        <v>102993344770</v>
      </c>
      <c r="I112" s="5">
        <v>96865588986</v>
      </c>
      <c r="J112" s="5">
        <v>92780259055</v>
      </c>
      <c r="K112" s="5">
        <v>76573507321</v>
      </c>
      <c r="L112" s="5">
        <v>85165768273</v>
      </c>
      <c r="M112" s="5">
        <v>17160523171</v>
      </c>
      <c r="N112" s="5">
        <v>11085611670</v>
      </c>
      <c r="O112" s="5">
        <v>12579850784</v>
      </c>
      <c r="P112" s="5">
        <v>15036485553</v>
      </c>
    </row>
    <row r="113" spans="3:16" ht="15.5" x14ac:dyDescent="0.35">
      <c r="C113" t="s">
        <v>294</v>
      </c>
    </row>
    <row r="114" spans="3:16" ht="15.5" x14ac:dyDescent="0.35">
      <c r="C114" t="s">
        <v>295</v>
      </c>
      <c r="D114" s="5">
        <v>107058525570</v>
      </c>
      <c r="E114" s="5">
        <v>87502864490</v>
      </c>
      <c r="F114" s="5">
        <v>91862842838</v>
      </c>
      <c r="G114" s="5">
        <v>97909770663</v>
      </c>
      <c r="I114" s="5">
        <v>91862842838</v>
      </c>
      <c r="J114" s="5">
        <v>87071771033</v>
      </c>
      <c r="K114" s="5">
        <v>73122708609</v>
      </c>
      <c r="L114" s="5">
        <v>80652115811</v>
      </c>
      <c r="M114" s="5">
        <v>16438000875</v>
      </c>
      <c r="N114" s="5">
        <v>10391622727</v>
      </c>
      <c r="O114" s="5">
        <v>12141822080</v>
      </c>
      <c r="P114" s="5">
        <v>12355776819</v>
      </c>
    </row>
    <row r="115" spans="3:16" ht="15.5" x14ac:dyDescent="0.35">
      <c r="C115" t="s">
        <v>329</v>
      </c>
      <c r="P115" s="5">
        <v>1249903002</v>
      </c>
    </row>
    <row r="116" spans="3:16" ht="15.5" x14ac:dyDescent="0.35">
      <c r="C116" t="s">
        <v>443</v>
      </c>
      <c r="L116" s="5">
        <v>654012000</v>
      </c>
      <c r="M116" s="5">
        <v>61625000</v>
      </c>
      <c r="N116" s="5">
        <v>58525000</v>
      </c>
      <c r="O116" s="5">
        <v>68025000</v>
      </c>
      <c r="P116" s="5">
        <v>1088775000</v>
      </c>
    </row>
    <row r="117" spans="3:16" ht="15.5" x14ac:dyDescent="0.35">
      <c r="C117" t="s">
        <v>117</v>
      </c>
      <c r="G117" s="5">
        <v>95973497</v>
      </c>
      <c r="J117" s="5">
        <v>95973497</v>
      </c>
      <c r="K117" s="5">
        <v>85033229</v>
      </c>
      <c r="L117" s="5">
        <v>7538970</v>
      </c>
    </row>
    <row r="118" spans="3:16" ht="15.5" x14ac:dyDescent="0.35">
      <c r="C118" t="s">
        <v>123</v>
      </c>
      <c r="D118" s="5">
        <v>153510664630</v>
      </c>
      <c r="E118" s="5">
        <v>155855033174</v>
      </c>
      <c r="F118" s="5">
        <v>158778751152</v>
      </c>
      <c r="G118" s="5">
        <v>162197746104</v>
      </c>
      <c r="I118" s="5">
        <v>158778751152</v>
      </c>
      <c r="J118" s="5">
        <v>141314061828</v>
      </c>
      <c r="K118" s="5">
        <v>100163384845</v>
      </c>
      <c r="L118" s="5">
        <v>102112356248</v>
      </c>
      <c r="M118" s="5">
        <v>23435240284</v>
      </c>
      <c r="N118" s="5">
        <v>15548172037</v>
      </c>
      <c r="O118" s="5">
        <v>16504215794</v>
      </c>
      <c r="P118" s="5">
        <v>17750428282</v>
      </c>
    </row>
    <row r="119" spans="3:16" ht="15.5" x14ac:dyDescent="0.35">
      <c r="C119" t="s">
        <v>124</v>
      </c>
    </row>
    <row r="120" spans="3:16" ht="15.5" x14ac:dyDescent="0.35">
      <c r="C120" t="s">
        <v>125</v>
      </c>
      <c r="D120" s="5">
        <v>242535417900</v>
      </c>
      <c r="E120" s="5">
        <v>242535417900</v>
      </c>
      <c r="F120" s="5">
        <v>242535417900</v>
      </c>
      <c r="G120" s="5">
        <v>242535417900</v>
      </c>
      <c r="I120" s="5">
        <v>242535417900</v>
      </c>
      <c r="J120" s="5">
        <v>242535417900</v>
      </c>
      <c r="K120" s="5">
        <v>242535417900</v>
      </c>
      <c r="L120" s="5">
        <v>222923076900</v>
      </c>
      <c r="M120" s="5">
        <v>63000000000</v>
      </c>
      <c r="N120" s="5">
        <v>63000000000</v>
      </c>
      <c r="O120" s="5">
        <v>43000000000</v>
      </c>
      <c r="P120" s="5">
        <v>43000000000</v>
      </c>
    </row>
    <row r="121" spans="3:16" ht="15.5" x14ac:dyDescent="0.35">
      <c r="C121" t="s">
        <v>126</v>
      </c>
      <c r="D121" s="5">
        <v>-77452547894</v>
      </c>
      <c r="E121" s="5">
        <v>-77452547894</v>
      </c>
      <c r="F121" s="5">
        <v>-77452547894</v>
      </c>
      <c r="G121" s="5">
        <v>-77452547894</v>
      </c>
      <c r="I121" s="5">
        <v>-77452547894</v>
      </c>
      <c r="J121" s="5">
        <v>-77452547894</v>
      </c>
      <c r="K121" s="5">
        <v>-77452547894</v>
      </c>
      <c r="L121" s="5">
        <v>-77452547894</v>
      </c>
      <c r="M121" s="5">
        <v>1741249038</v>
      </c>
      <c r="N121" s="5">
        <v>1741249038</v>
      </c>
      <c r="O121" s="5">
        <v>500000000</v>
      </c>
      <c r="P121" s="5">
        <v>500000000</v>
      </c>
    </row>
    <row r="122" spans="3:16" ht="15.5" x14ac:dyDescent="0.35">
      <c r="C122" t="s">
        <v>127</v>
      </c>
      <c r="D122" s="5">
        <v>11310163679</v>
      </c>
      <c r="E122" s="5">
        <v>12964211631</v>
      </c>
      <c r="F122" s="5">
        <v>15743917586</v>
      </c>
      <c r="G122" s="5">
        <v>17779965593</v>
      </c>
      <c r="I122" s="5">
        <v>15743917586</v>
      </c>
      <c r="J122" s="5">
        <v>24250631534</v>
      </c>
      <c r="K122" s="5">
        <v>25215872820</v>
      </c>
      <c r="L122" s="5">
        <v>-2237995391</v>
      </c>
      <c r="M122" s="5">
        <v>-5434309996</v>
      </c>
      <c r="N122" s="5">
        <v>-6099093499</v>
      </c>
      <c r="O122" s="5">
        <v>-7764838794</v>
      </c>
      <c r="P122" s="5">
        <v>-9806007250</v>
      </c>
    </row>
    <row r="123" spans="3:16" ht="15.5" x14ac:dyDescent="0.35">
      <c r="C123" t="s">
        <v>128</v>
      </c>
    </row>
    <row r="124" spans="3:16" ht="15.5" x14ac:dyDescent="0.35">
      <c r="C124" t="s">
        <v>129</v>
      </c>
    </row>
    <row r="125" spans="3:16" ht="15.5" x14ac:dyDescent="0.35">
      <c r="C125" t="s">
        <v>130</v>
      </c>
      <c r="D125" s="5">
        <v>11310163679</v>
      </c>
      <c r="E125" s="5">
        <v>12964211631</v>
      </c>
      <c r="F125" s="5">
        <v>15743917586</v>
      </c>
      <c r="G125" s="5">
        <v>17779965593</v>
      </c>
      <c r="I125" s="5">
        <v>15743917586</v>
      </c>
      <c r="J125" s="5">
        <v>24250631534</v>
      </c>
      <c r="K125" s="5">
        <v>25215872820</v>
      </c>
      <c r="L125" s="5">
        <v>-2237995391</v>
      </c>
      <c r="M125" s="5">
        <v>-5434309996</v>
      </c>
      <c r="N125" s="5">
        <v>-6099093499</v>
      </c>
      <c r="O125" s="5">
        <v>-7764838794</v>
      </c>
      <c r="P125" s="5">
        <v>-9806007250</v>
      </c>
    </row>
    <row r="126" spans="3:16" ht="15.5" x14ac:dyDescent="0.35">
      <c r="C126" t="s">
        <v>131</v>
      </c>
      <c r="D126" s="5">
        <v>253307689</v>
      </c>
      <c r="E126" s="5">
        <v>240500324</v>
      </c>
      <c r="F126" s="5">
        <v>245841608</v>
      </c>
      <c r="G126" s="5">
        <v>259314412</v>
      </c>
      <c r="I126" s="5">
        <v>245841608</v>
      </c>
      <c r="J126" s="5">
        <v>276541636</v>
      </c>
      <c r="K126" s="5">
        <v>31442679</v>
      </c>
      <c r="L126" s="5">
        <v>24364043</v>
      </c>
    </row>
    <row r="127" spans="3:16" ht="15.5" x14ac:dyDescent="0.35">
      <c r="C127" t="s">
        <v>10</v>
      </c>
      <c r="D127" s="5">
        <v>176646341374</v>
      </c>
      <c r="E127" s="5">
        <v>178287581961</v>
      </c>
      <c r="F127" s="5">
        <v>181072629200</v>
      </c>
      <c r="G127" s="5">
        <v>183122150011</v>
      </c>
      <c r="I127" s="5">
        <v>181072629200</v>
      </c>
      <c r="J127" s="5">
        <v>189610043176</v>
      </c>
      <c r="K127" s="5">
        <v>190330185505</v>
      </c>
      <c r="L127" s="5">
        <v>143256897658</v>
      </c>
      <c r="M127" s="5">
        <v>59306939042</v>
      </c>
      <c r="N127" s="5">
        <v>58642155539</v>
      </c>
      <c r="O127" s="5">
        <v>35735161206</v>
      </c>
      <c r="P127" s="5">
        <v>33693992750</v>
      </c>
    </row>
    <row r="128" spans="3:16" ht="15.5" x14ac:dyDescent="0.35">
      <c r="C128" t="s">
        <v>132</v>
      </c>
      <c r="D128" s="5">
        <v>330157006004</v>
      </c>
      <c r="E128" s="5">
        <v>334142615135</v>
      </c>
      <c r="F128" s="5">
        <v>339851380352</v>
      </c>
      <c r="G128" s="5">
        <v>345319896115</v>
      </c>
      <c r="I128" s="5">
        <v>339851380352</v>
      </c>
      <c r="J128" s="5">
        <v>330924105004</v>
      </c>
      <c r="K128" s="5">
        <v>290493570350</v>
      </c>
      <c r="L128" s="5">
        <v>245369253906</v>
      </c>
      <c r="M128" s="5">
        <v>82742179326</v>
      </c>
      <c r="N128" s="5">
        <v>74190327576</v>
      </c>
      <c r="O128" s="5">
        <v>52239377000</v>
      </c>
      <c r="P128" s="5">
        <v>51444421032</v>
      </c>
    </row>
    <row r="129" spans="2:16" ht="15.5" x14ac:dyDescent="0.35">
      <c r="C129" t="s">
        <v>133</v>
      </c>
      <c r="D129" s="5">
        <v>2425354179</v>
      </c>
      <c r="E129" s="5">
        <v>2425354179</v>
      </c>
      <c r="F129" s="5">
        <v>2425354179</v>
      </c>
      <c r="G129" s="5">
        <v>2425354179</v>
      </c>
      <c r="I129" s="5">
        <v>2425354179</v>
      </c>
      <c r="J129" s="5">
        <v>2425354179</v>
      </c>
      <c r="K129" s="5">
        <v>2425354179</v>
      </c>
      <c r="L129" s="5">
        <v>2229230769</v>
      </c>
      <c r="M129" s="5">
        <v>630000000</v>
      </c>
      <c r="N129" s="5">
        <v>630000000</v>
      </c>
      <c r="O129" s="5">
        <v>430000000</v>
      </c>
      <c r="P129" s="5">
        <v>43000</v>
      </c>
    </row>
    <row r="131" spans="2:16" ht="15.5" x14ac:dyDescent="0.35">
      <c r="B131" t="s">
        <v>134</v>
      </c>
      <c r="C131" t="s">
        <v>135</v>
      </c>
      <c r="D131" s="5">
        <v>2233492252</v>
      </c>
      <c r="E131" s="5">
        <v>270235977</v>
      </c>
      <c r="F131" s="5">
        <v>4366131141</v>
      </c>
      <c r="G131" s="5">
        <v>-89729958</v>
      </c>
      <c r="I131" s="5">
        <v>6830304163</v>
      </c>
      <c r="J131" s="5">
        <v>5395739547</v>
      </c>
      <c r="K131" s="5">
        <v>9804877869</v>
      </c>
      <c r="L131" s="5">
        <v>6010276408</v>
      </c>
      <c r="M131" s="5">
        <v>4849742342</v>
      </c>
      <c r="N131" s="5">
        <v>4968646451</v>
      </c>
      <c r="O131" s="5">
        <v>1183996574</v>
      </c>
      <c r="P131" s="5">
        <v>-1593593472</v>
      </c>
    </row>
    <row r="132" spans="2:16" ht="15.5" x14ac:dyDescent="0.35">
      <c r="C132" t="s">
        <v>296</v>
      </c>
      <c r="D132" s="5">
        <v>13252689769</v>
      </c>
      <c r="E132" s="5">
        <v>10337959973</v>
      </c>
      <c r="F132" s="5">
        <v>21082605497</v>
      </c>
      <c r="G132" s="5">
        <v>10247313918</v>
      </c>
      <c r="I132" s="5">
        <v>53496352916</v>
      </c>
      <c r="J132" s="5">
        <v>53968250564</v>
      </c>
      <c r="K132" s="5">
        <v>48882444542</v>
      </c>
      <c r="L132" s="5">
        <v>43593833827</v>
      </c>
      <c r="M132" s="5">
        <v>10154507602</v>
      </c>
      <c r="N132" s="5">
        <v>8506908314</v>
      </c>
      <c r="O132" s="5">
        <v>8475656438</v>
      </c>
      <c r="P132" s="5">
        <v>4041490326</v>
      </c>
    </row>
    <row r="133" spans="2:16" ht="15.5" x14ac:dyDescent="0.35">
      <c r="C133" t="s">
        <v>297</v>
      </c>
      <c r="D133" s="5">
        <v>142837930</v>
      </c>
      <c r="E133" s="5">
        <v>139990876</v>
      </c>
      <c r="F133" s="5">
        <v>180812035</v>
      </c>
      <c r="G133" s="5">
        <v>169636603</v>
      </c>
      <c r="I133" s="5">
        <v>756485099</v>
      </c>
      <c r="J133" s="5">
        <v>1180203223</v>
      </c>
      <c r="K133" s="5">
        <v>1828620134</v>
      </c>
      <c r="L133" s="5">
        <v>2018846107</v>
      </c>
      <c r="M133" s="5">
        <v>2486491141</v>
      </c>
      <c r="N133" s="5">
        <v>1943855537</v>
      </c>
      <c r="O133" s="5">
        <v>4565242</v>
      </c>
      <c r="P133" s="5">
        <v>1172563</v>
      </c>
    </row>
    <row r="134" spans="2:16" ht="15.5" x14ac:dyDescent="0.35">
      <c r="C134" t="s">
        <v>444</v>
      </c>
      <c r="D134" s="5">
        <v>-3319020144</v>
      </c>
      <c r="E134" s="5">
        <v>-2984230607</v>
      </c>
      <c r="F134" s="5">
        <v>-2570818663</v>
      </c>
      <c r="G134" s="5">
        <v>-2700742250</v>
      </c>
      <c r="I134" s="5">
        <v>-10526515748</v>
      </c>
      <c r="J134" s="5">
        <v>-8218958349</v>
      </c>
      <c r="K134" s="5">
        <v>-9483080683</v>
      </c>
      <c r="L134" s="5">
        <v>-9802431297</v>
      </c>
      <c r="M134" s="5">
        <v>-2031370495</v>
      </c>
      <c r="N134" s="5">
        <v>-1904494336</v>
      </c>
      <c r="O134" s="5">
        <v>-1788702386</v>
      </c>
      <c r="P134" s="5">
        <v>-3322053430</v>
      </c>
    </row>
    <row r="135" spans="2:16" ht="15.5" x14ac:dyDescent="0.35">
      <c r="C135" t="s">
        <v>298</v>
      </c>
      <c r="D135" s="5">
        <v>-2586297499</v>
      </c>
      <c r="E135" s="5">
        <v>-1940219804</v>
      </c>
      <c r="F135" s="5">
        <v>-3712176155</v>
      </c>
      <c r="G135" s="5">
        <v>-3294076315</v>
      </c>
      <c r="I135" s="5">
        <v>-11069421034</v>
      </c>
      <c r="J135" s="5">
        <v>-8008998834</v>
      </c>
      <c r="K135" s="5">
        <v>-10034098412</v>
      </c>
      <c r="L135" s="5">
        <v>-8508623770</v>
      </c>
      <c r="M135" s="5">
        <v>-1007426754</v>
      </c>
      <c r="N135" s="5">
        <v>-900841410</v>
      </c>
      <c r="O135" s="5">
        <v>-1709205538</v>
      </c>
      <c r="P135" s="5">
        <v>-688077735</v>
      </c>
    </row>
    <row r="136" spans="2:16" ht="15.5" x14ac:dyDescent="0.35">
      <c r="C136" t="s">
        <v>330</v>
      </c>
      <c r="D136" s="5">
        <v>-2892329970</v>
      </c>
      <c r="E136" s="5">
        <v>-2229584038</v>
      </c>
      <c r="F136" s="5">
        <v>-4882677120</v>
      </c>
      <c r="G136" s="5">
        <v>-2157976947</v>
      </c>
      <c r="I136" s="5">
        <v>-11252346798</v>
      </c>
      <c r="J136" s="5">
        <v>-10806942106</v>
      </c>
      <c r="K136" s="5">
        <v>-10180339225</v>
      </c>
      <c r="L136" s="5">
        <v>-8657840932</v>
      </c>
      <c r="M136" s="5">
        <v>-1874486301</v>
      </c>
      <c r="N136" s="5">
        <v>-1679466855</v>
      </c>
      <c r="O136" s="5">
        <v>-1740101755</v>
      </c>
      <c r="P136" s="5">
        <v>-709938517</v>
      </c>
    </row>
    <row r="137" spans="2:16" ht="15.5" x14ac:dyDescent="0.35">
      <c r="C137" t="s">
        <v>445</v>
      </c>
      <c r="D137" s="5">
        <v>712736784</v>
      </c>
      <c r="E137" s="5">
        <v>-712060221</v>
      </c>
      <c r="F137" s="5">
        <v>224403216</v>
      </c>
      <c r="G137" s="5">
        <v>-298865610</v>
      </c>
      <c r="I137" s="5">
        <v>-884583708</v>
      </c>
      <c r="J137" s="5">
        <v>-1015530759</v>
      </c>
      <c r="K137" s="5">
        <v>-543437769</v>
      </c>
      <c r="L137" s="5">
        <v>-1164441131</v>
      </c>
      <c r="M137" s="5">
        <v>-177591825</v>
      </c>
      <c r="N137" s="5">
        <v>-197948752</v>
      </c>
      <c r="O137" s="5">
        <v>-211262083</v>
      </c>
      <c r="P137" s="5">
        <v>-133907844</v>
      </c>
    </row>
    <row r="138" spans="2:16" ht="15.5" x14ac:dyDescent="0.35">
      <c r="C138" t="s">
        <v>446</v>
      </c>
      <c r="D138" s="5">
        <v>-3077124618</v>
      </c>
      <c r="E138" s="5">
        <v>-2341620202</v>
      </c>
      <c r="F138" s="5">
        <v>-5956017669</v>
      </c>
      <c r="G138" s="5">
        <v>-2055019357</v>
      </c>
      <c r="I138" s="5">
        <v>-13689666564</v>
      </c>
      <c r="J138" s="5">
        <v>-21702284192</v>
      </c>
      <c r="K138" s="5">
        <v>-10665230718</v>
      </c>
      <c r="L138" s="5">
        <v>-11469066396</v>
      </c>
      <c r="M138" s="5">
        <v>-2700381026</v>
      </c>
      <c r="N138" s="5">
        <v>-799366047</v>
      </c>
      <c r="O138" s="5">
        <v>-1846953344</v>
      </c>
      <c r="P138" s="5">
        <v>-782278835</v>
      </c>
    </row>
    <row r="139" spans="2:16" ht="15.5" x14ac:dyDescent="0.35">
      <c r="C139" t="s">
        <v>355</v>
      </c>
    </row>
    <row r="140" spans="2:16" ht="15.5" x14ac:dyDescent="0.35">
      <c r="C140" t="s">
        <v>144</v>
      </c>
      <c r="D140" s="5">
        <v>-3071191754</v>
      </c>
      <c r="E140" s="5">
        <v>-2818912829</v>
      </c>
      <c r="F140" s="5">
        <v>-20720616554</v>
      </c>
      <c r="G140" s="5">
        <v>-1959231996</v>
      </c>
      <c r="I140" s="5">
        <v>985793557</v>
      </c>
      <c r="J140" s="5">
        <v>30821319356</v>
      </c>
      <c r="K140" s="5">
        <v>14656695345</v>
      </c>
      <c r="L140" s="5">
        <v>-25484139025</v>
      </c>
      <c r="M140" s="5">
        <v>5432489213</v>
      </c>
      <c r="N140" s="5">
        <v>18451916171</v>
      </c>
      <c r="O140" s="5">
        <v>-3398420314</v>
      </c>
      <c r="P140" s="5">
        <v>18343954894</v>
      </c>
    </row>
    <row r="141" spans="2:16" ht="15.5" x14ac:dyDescent="0.35">
      <c r="C141" t="s">
        <v>145</v>
      </c>
      <c r="D141" s="5">
        <v>1191544567</v>
      </c>
      <c r="E141" s="5">
        <v>1658195258</v>
      </c>
      <c r="F141" s="5">
        <v>15673025419</v>
      </c>
      <c r="G141" s="5">
        <v>1432984577</v>
      </c>
      <c r="I141" s="5">
        <v>-12408400616</v>
      </c>
      <c r="J141" s="5">
        <v>-46874348210</v>
      </c>
      <c r="K141" s="5">
        <v>-13174173231</v>
      </c>
      <c r="L141" s="5">
        <v>8102569689</v>
      </c>
      <c r="M141" s="5">
        <v>-12135616738</v>
      </c>
      <c r="N141" s="5">
        <v>-140092500</v>
      </c>
      <c r="O141" s="5">
        <v>3230056392</v>
      </c>
      <c r="P141" s="5">
        <v>-15932963609</v>
      </c>
    </row>
    <row r="142" spans="2:16" ht="15.5" x14ac:dyDescent="0.35">
      <c r="C142" t="s">
        <v>447</v>
      </c>
      <c r="L142" s="5">
        <v>13500000000</v>
      </c>
      <c r="N142" s="5">
        <v>1251851852</v>
      </c>
      <c r="O142" s="5">
        <v>7500000000</v>
      </c>
    </row>
    <row r="143" spans="2:16" ht="15.5" x14ac:dyDescent="0.35">
      <c r="C143" t="s">
        <v>340</v>
      </c>
      <c r="E143" s="5">
        <v>445000000</v>
      </c>
      <c r="F143" s="5">
        <v>69745189</v>
      </c>
      <c r="I143" s="5">
        <v>549745189</v>
      </c>
      <c r="J143" s="5">
        <v>96700000</v>
      </c>
      <c r="K143" s="5">
        <v>579000000</v>
      </c>
      <c r="M143" s="5">
        <v>471000000</v>
      </c>
    </row>
    <row r="144" spans="2:16" ht="15.5" x14ac:dyDescent="0.35">
      <c r="C144" t="s">
        <v>151</v>
      </c>
      <c r="D144" s="5">
        <v>-1956771963</v>
      </c>
      <c r="E144" s="5">
        <v>-921804742</v>
      </c>
      <c r="F144" s="5">
        <v>-3001903571</v>
      </c>
      <c r="G144" s="5">
        <v>-4194208549</v>
      </c>
      <c r="I144" s="5">
        <v>-16958145805</v>
      </c>
      <c r="J144" s="5">
        <v>-41991103402</v>
      </c>
      <c r="K144" s="5">
        <v>-13277368043</v>
      </c>
      <c r="L144" s="5">
        <v>-3211109060</v>
      </c>
      <c r="M144" s="5">
        <v>-37523900</v>
      </c>
      <c r="N144" s="5">
        <v>-16600000</v>
      </c>
      <c r="O144" s="5">
        <v>-3138439764</v>
      </c>
      <c r="P144" s="5">
        <v>-5481101609</v>
      </c>
    </row>
    <row r="145" spans="3:16" ht="15.5" x14ac:dyDescent="0.35">
      <c r="C145" t="s">
        <v>448</v>
      </c>
      <c r="D145" s="5">
        <v>3633925100</v>
      </c>
      <c r="F145" s="5">
        <v>4000000000</v>
      </c>
      <c r="I145" s="5">
        <v>4000000000</v>
      </c>
      <c r="J145" s="5">
        <v>-4750000000</v>
      </c>
    </row>
    <row r="146" spans="3:16" ht="15.5" x14ac:dyDescent="0.35">
      <c r="C146" t="s">
        <v>449</v>
      </c>
      <c r="F146" s="5">
        <v>-3500000000</v>
      </c>
      <c r="G146" s="5">
        <v>3500000000</v>
      </c>
    </row>
    <row r="147" spans="3:16" ht="15.5" x14ac:dyDescent="0.35">
      <c r="C147" t="s">
        <v>450</v>
      </c>
      <c r="L147" s="5">
        <v>-27088000</v>
      </c>
      <c r="M147" s="5">
        <v>3100000</v>
      </c>
      <c r="N147" s="5">
        <v>-9500000</v>
      </c>
      <c r="O147" s="5">
        <v>-1020750000</v>
      </c>
      <c r="P147" s="5">
        <v>-9356862000</v>
      </c>
    </row>
    <row r="148" spans="3:16" ht="15.5" x14ac:dyDescent="0.35">
      <c r="C148" t="s">
        <v>384</v>
      </c>
      <c r="D148" s="5">
        <v>-2135000000</v>
      </c>
      <c r="E148" s="5">
        <v>2135000000</v>
      </c>
    </row>
    <row r="149" spans="3:16" ht="15.5" x14ac:dyDescent="0.35">
      <c r="C149" t="s">
        <v>359</v>
      </c>
      <c r="L149" s="5">
        <v>-2159233251</v>
      </c>
      <c r="M149" s="5">
        <v>-1097402838</v>
      </c>
      <c r="N149" s="5">
        <v>-906353728</v>
      </c>
      <c r="O149" s="5">
        <v>-110753844</v>
      </c>
    </row>
    <row r="150" spans="3:16" ht="15.5" x14ac:dyDescent="0.35">
      <c r="C150" t="s">
        <v>365</v>
      </c>
      <c r="D150" s="5">
        <v>1649391430</v>
      </c>
      <c r="F150" s="5">
        <v>17535197500</v>
      </c>
      <c r="G150" s="5">
        <v>2364136500</v>
      </c>
    </row>
    <row r="151" spans="3:16" ht="15.5" x14ac:dyDescent="0.35">
      <c r="C151" t="s">
        <v>451</v>
      </c>
    </row>
    <row r="152" spans="3:16" ht="15.5" x14ac:dyDescent="0.35">
      <c r="C152" t="s">
        <v>452</v>
      </c>
    </row>
    <row r="153" spans="3:16" ht="15.5" x14ac:dyDescent="0.35">
      <c r="C153" t="s">
        <v>363</v>
      </c>
      <c r="F153" s="5">
        <v>569986301</v>
      </c>
      <c r="G153" s="5">
        <v>-236943374</v>
      </c>
      <c r="J153" s="5">
        <v>-229944808</v>
      </c>
      <c r="K153" s="5">
        <v>-475805188</v>
      </c>
      <c r="M153" s="5">
        <v>-11474790000</v>
      </c>
      <c r="N153" s="5">
        <v>-459490624</v>
      </c>
      <c r="P153" s="5">
        <v>-1095000000</v>
      </c>
    </row>
    <row r="154" spans="3:16" ht="15.5" x14ac:dyDescent="0.35">
      <c r="C154" t="s">
        <v>153</v>
      </c>
      <c r="D154" s="5">
        <v>-3071191754</v>
      </c>
      <c r="E154" s="5">
        <v>-2818912829</v>
      </c>
      <c r="F154" s="5">
        <v>-20720616554</v>
      </c>
      <c r="G154" s="5">
        <v>-1959231996</v>
      </c>
      <c r="I154" s="5">
        <v>985793557</v>
      </c>
      <c r="J154" s="5">
        <v>30821319356</v>
      </c>
      <c r="K154" s="5">
        <v>14656695345</v>
      </c>
      <c r="L154" s="5">
        <v>-25484139025</v>
      </c>
      <c r="M154" s="5">
        <v>5432489213</v>
      </c>
      <c r="N154" s="5">
        <v>18451916171</v>
      </c>
      <c r="O154" s="5">
        <v>-3398420314</v>
      </c>
      <c r="P154" s="5">
        <v>18343954894</v>
      </c>
    </row>
    <row r="155" spans="3:16" ht="15.5" x14ac:dyDescent="0.35">
      <c r="C155" t="s">
        <v>453</v>
      </c>
      <c r="D155" s="5">
        <v>21567747959</v>
      </c>
      <c r="E155" s="5">
        <v>920871219</v>
      </c>
      <c r="F155" s="5">
        <v>-33923713113</v>
      </c>
      <c r="G155" s="5">
        <v>-135023547</v>
      </c>
      <c r="M155" s="5">
        <v>9150000000</v>
      </c>
      <c r="P155" s="5">
        <v>3000000000</v>
      </c>
    </row>
    <row r="156" spans="3:16" ht="15.5" x14ac:dyDescent="0.35">
      <c r="C156" t="s">
        <v>370</v>
      </c>
      <c r="D156" s="5">
        <v>-23934958366</v>
      </c>
      <c r="E156" s="5">
        <v>-3026687550</v>
      </c>
      <c r="F156" s="5">
        <v>-15351994611</v>
      </c>
      <c r="G156" s="5">
        <v>-878847796</v>
      </c>
      <c r="I156" s="5">
        <v>-24317668344</v>
      </c>
      <c r="J156" s="5">
        <v>-7905094013</v>
      </c>
      <c r="K156" s="5">
        <v>-7227138566</v>
      </c>
      <c r="L156" s="5">
        <v>-22925636101</v>
      </c>
      <c r="M156" s="5">
        <v>-2147207046</v>
      </c>
      <c r="N156" s="5">
        <v>-1732311958</v>
      </c>
      <c r="O156" s="5">
        <v>-1446337576</v>
      </c>
      <c r="P156" s="5">
        <v>-16176221160</v>
      </c>
    </row>
    <row r="157" spans="3:16" ht="15.5" x14ac:dyDescent="0.35">
      <c r="C157" t="s">
        <v>154</v>
      </c>
      <c r="F157" s="5">
        <v>45928343404</v>
      </c>
      <c r="I157" s="5">
        <v>45928343404</v>
      </c>
      <c r="J157" s="5">
        <v>44438073374</v>
      </c>
      <c r="K157" s="5">
        <v>5077085344</v>
      </c>
    </row>
    <row r="158" spans="3:16" ht="15.5" x14ac:dyDescent="0.35">
      <c r="C158" t="s">
        <v>454</v>
      </c>
      <c r="F158" s="5">
        <v>-15585197500</v>
      </c>
      <c r="I158" s="5">
        <v>-15585197500</v>
      </c>
      <c r="O158" s="5">
        <v>-1249903002</v>
      </c>
      <c r="P158" s="5">
        <v>-1499999996</v>
      </c>
    </row>
    <row r="159" spans="3:16" ht="15.5" x14ac:dyDescent="0.35">
      <c r="C159" t="s">
        <v>455</v>
      </c>
      <c r="O159" s="5">
        <v>-569702949</v>
      </c>
    </row>
    <row r="160" spans="3:16" ht="15.5" x14ac:dyDescent="0.35">
      <c r="C160" t="s">
        <v>456</v>
      </c>
      <c r="D160" s="5">
        <v>-703981347</v>
      </c>
      <c r="E160" s="5">
        <v>-713096498</v>
      </c>
      <c r="F160" s="5">
        <v>-1788054734</v>
      </c>
      <c r="G160" s="5">
        <v>-945360653</v>
      </c>
      <c r="I160" s="5">
        <v>-5039684003</v>
      </c>
      <c r="J160" s="5">
        <v>-5711660005</v>
      </c>
      <c r="K160" s="5">
        <v>-2805592433</v>
      </c>
      <c r="L160" s="5">
        <v>-2531579824</v>
      </c>
      <c r="M160" s="5">
        <v>-1570303741</v>
      </c>
      <c r="N160" s="5">
        <v>-1057020909</v>
      </c>
      <c r="O160" s="5">
        <v>-132476787</v>
      </c>
    </row>
    <row r="161" spans="2:16" ht="15.5" x14ac:dyDescent="0.35">
      <c r="C161" t="s">
        <v>371</v>
      </c>
    </row>
    <row r="162" spans="2:16" ht="15.5" x14ac:dyDescent="0.35">
      <c r="C162" t="s">
        <v>457</v>
      </c>
    </row>
    <row r="163" spans="2:16" ht="15.5" x14ac:dyDescent="0.35">
      <c r="C163" t="s">
        <v>458</v>
      </c>
      <c r="N163" s="5">
        <v>20000000000</v>
      </c>
      <c r="P163" s="5">
        <v>18000000000</v>
      </c>
    </row>
    <row r="164" spans="2:16" ht="15.5" x14ac:dyDescent="0.35">
      <c r="C164" t="s">
        <v>383</v>
      </c>
      <c r="K164" s="5">
        <v>19612341000</v>
      </c>
    </row>
    <row r="165" spans="2:16" ht="15.5" x14ac:dyDescent="0.35">
      <c r="C165" t="s">
        <v>459</v>
      </c>
      <c r="N165" s="5">
        <v>1241249038</v>
      </c>
    </row>
    <row r="166" spans="2:16" ht="15.5" x14ac:dyDescent="0.35">
      <c r="C166" t="s">
        <v>158</v>
      </c>
    </row>
    <row r="167" spans="2:16" ht="15.5" x14ac:dyDescent="0.35">
      <c r="C167" t="s">
        <v>460</v>
      </c>
    </row>
    <row r="168" spans="2:16" ht="15.5" x14ac:dyDescent="0.35">
      <c r="C168" t="s">
        <v>461</v>
      </c>
      <c r="P168" s="5">
        <v>15020176050</v>
      </c>
    </row>
    <row r="169" spans="2:16" ht="15.5" x14ac:dyDescent="0.35">
      <c r="C169" t="s">
        <v>137</v>
      </c>
    </row>
    <row r="170" spans="2:16" ht="15.5" x14ac:dyDescent="0.35">
      <c r="C170" t="s">
        <v>337</v>
      </c>
      <c r="L170" s="5">
        <v>-26923100</v>
      </c>
    </row>
    <row r="171" spans="2:16" ht="15.5" x14ac:dyDescent="0.35">
      <c r="C171" t="s">
        <v>462</v>
      </c>
    </row>
    <row r="172" spans="2:16" ht="15.5" x14ac:dyDescent="0.35">
      <c r="C172" t="s">
        <v>164</v>
      </c>
      <c r="D172" s="5">
        <v>353845065</v>
      </c>
      <c r="E172" s="5">
        <v>-890481594</v>
      </c>
      <c r="F172" s="5">
        <v>-681459994</v>
      </c>
      <c r="G172" s="5">
        <v>-615977377</v>
      </c>
      <c r="I172" s="5">
        <v>-4592302896</v>
      </c>
      <c r="J172" s="5">
        <v>-10657289307</v>
      </c>
      <c r="K172" s="5">
        <v>11287399983</v>
      </c>
      <c r="L172" s="5">
        <v>-11371292928</v>
      </c>
      <c r="M172" s="5">
        <v>-1853385183</v>
      </c>
      <c r="N172" s="5">
        <v>23280470122</v>
      </c>
      <c r="O172" s="5">
        <v>1015632652</v>
      </c>
      <c r="P172" s="5">
        <v>817397813</v>
      </c>
    </row>
    <row r="173" spans="2:16" ht="15.5" x14ac:dyDescent="0.35">
      <c r="C173" t="s">
        <v>165</v>
      </c>
      <c r="E173" s="5">
        <v>2815719966</v>
      </c>
      <c r="I173" s="5">
        <v>7408022862</v>
      </c>
      <c r="J173" s="5">
        <v>18065312169</v>
      </c>
      <c r="K173" s="5">
        <v>16277912186</v>
      </c>
      <c r="L173" s="5">
        <v>27649205114</v>
      </c>
      <c r="M173" s="5">
        <v>25247656375</v>
      </c>
      <c r="N173" s="5">
        <v>1967186253</v>
      </c>
      <c r="O173" s="5">
        <v>951553601</v>
      </c>
      <c r="P173" s="5">
        <v>134155788</v>
      </c>
    </row>
    <row r="174" spans="2:16" ht="15.5" x14ac:dyDescent="0.35">
      <c r="C174" t="s">
        <v>166</v>
      </c>
      <c r="D174" s="5">
        <v>353845065</v>
      </c>
      <c r="E174" s="5">
        <v>1925238372</v>
      </c>
      <c r="F174" s="5">
        <v>-681459994</v>
      </c>
      <c r="G174" s="5">
        <v>-615977377</v>
      </c>
      <c r="I174" s="5">
        <v>2815719966</v>
      </c>
      <c r="J174" s="5">
        <v>7408022862</v>
      </c>
      <c r="K174" s="5">
        <v>27565312169</v>
      </c>
      <c r="L174" s="5">
        <v>16277912186</v>
      </c>
      <c r="M174" s="5">
        <v>23394271192</v>
      </c>
      <c r="N174" s="5">
        <v>25247656375</v>
      </c>
      <c r="O174" s="5">
        <v>1967186253</v>
      </c>
      <c r="P174" s="5">
        <v>951553601</v>
      </c>
    </row>
    <row r="176" spans="2:16" ht="15.5" x14ac:dyDescent="0.35">
      <c r="B176" t="s">
        <v>167</v>
      </c>
      <c r="C176" t="s">
        <v>12</v>
      </c>
      <c r="D176" s="5">
        <v>2430000000</v>
      </c>
      <c r="E176" s="5">
        <v>2430000000</v>
      </c>
      <c r="F176" s="5">
        <v>2430000000</v>
      </c>
      <c r="G176" s="5">
        <v>2430000000</v>
      </c>
      <c r="I176" s="5">
        <v>2430000000</v>
      </c>
      <c r="J176" s="5">
        <v>2430000000</v>
      </c>
      <c r="K176" s="5">
        <v>2430000000</v>
      </c>
      <c r="L176" s="5">
        <v>2230000000</v>
      </c>
      <c r="M176" s="5">
        <v>630000000</v>
      </c>
      <c r="N176" s="5">
        <v>630000000</v>
      </c>
      <c r="O176" s="5">
        <v>430000000</v>
      </c>
      <c r="P176" s="5">
        <v>0</v>
      </c>
    </row>
    <row r="177" spans="3:7" ht="15.5" x14ac:dyDescent="0.35">
      <c r="C177" t="s">
        <v>168</v>
      </c>
      <c r="D177" s="6">
        <v>-0.68</v>
      </c>
      <c r="E177" s="6">
        <v>-1.1499999999999999</v>
      </c>
      <c r="F177" s="6">
        <v>-0.72</v>
      </c>
      <c r="G177" s="6">
        <v>-0.64</v>
      </c>
    </row>
    <row r="178" spans="3:7" ht="15.5" x14ac:dyDescent="0.35">
      <c r="C178" t="s">
        <v>169</v>
      </c>
      <c r="D178" s="6">
        <v>-305.88</v>
      </c>
      <c r="E178" s="6">
        <v>-182.61</v>
      </c>
      <c r="F178" s="6">
        <v>-561.11</v>
      </c>
      <c r="G178" s="6">
        <v>-146.88</v>
      </c>
    </row>
    <row r="179" spans="3:7" ht="15.5" x14ac:dyDescent="0.35">
      <c r="C179" t="s">
        <v>62</v>
      </c>
      <c r="D179" s="6">
        <v>38.090000000000003</v>
      </c>
      <c r="E179" s="6">
        <v>44.89</v>
      </c>
      <c r="F179" s="5">
        <v>61</v>
      </c>
      <c r="G179" s="6">
        <v>19.04</v>
      </c>
    </row>
    <row r="180" spans="3:7" ht="15.5" x14ac:dyDescent="0.35">
      <c r="C180" t="s">
        <v>170</v>
      </c>
      <c r="D180" s="5">
        <v>5120000000</v>
      </c>
      <c r="E180" s="5">
        <v>3380000000</v>
      </c>
      <c r="F180" s="5">
        <v>5640000000</v>
      </c>
      <c r="G180" s="5">
        <v>4960000000</v>
      </c>
    </row>
    <row r="181" spans="3:7" ht="15.5" x14ac:dyDescent="0.35">
      <c r="C181" t="s">
        <v>171</v>
      </c>
      <c r="D181" s="6">
        <v>-5.0000000000000001E-3</v>
      </c>
      <c r="E181" s="6">
        <v>-8.3000000000000001E-3</v>
      </c>
      <c r="F181" s="6">
        <v>-5.1000000000000004E-3</v>
      </c>
      <c r="G181" s="6">
        <v>-4.5000000000000005E-3</v>
      </c>
    </row>
    <row r="182" spans="3:7" ht="15.5" x14ac:dyDescent="0.35">
      <c r="C182" t="s">
        <v>172</v>
      </c>
      <c r="D182" s="6">
        <v>-9.3999999999999986E-3</v>
      </c>
      <c r="E182" s="6">
        <v>-1.5600000000000001E-2</v>
      </c>
      <c r="F182" s="6">
        <v>-9.7000000000000003E-3</v>
      </c>
      <c r="G182" s="6">
        <v>-8.3999999999999995E-3</v>
      </c>
    </row>
    <row r="183" spans="3:7" ht="15.5" x14ac:dyDescent="0.35">
      <c r="C183" t="s">
        <v>173</v>
      </c>
      <c r="D183" s="6">
        <v>5.3E-3</v>
      </c>
      <c r="E183" s="6">
        <v>-1.1000000000000001E-3</v>
      </c>
      <c r="F183" s="6">
        <v>6.5000000000000006E-3</v>
      </c>
      <c r="G183" s="6">
        <v>3.5999999999999999E-3</v>
      </c>
    </row>
    <row r="184" spans="3:7" ht="15.5" x14ac:dyDescent="0.35">
      <c r="C184" t="s">
        <v>174</v>
      </c>
      <c r="D184" s="6">
        <v>0.44</v>
      </c>
      <c r="E184" s="6">
        <v>-0.1</v>
      </c>
      <c r="F184" s="6">
        <v>0.72</v>
      </c>
      <c r="G184" s="6">
        <v>0.39</v>
      </c>
    </row>
    <row r="185" spans="3:7" ht="15.5" x14ac:dyDescent="0.35">
      <c r="C185" t="s">
        <v>175</v>
      </c>
      <c r="D185" s="5">
        <v>177000000000</v>
      </c>
      <c r="E185" s="5">
        <v>178000000000</v>
      </c>
      <c r="F185" s="5">
        <v>181000000000</v>
      </c>
      <c r="G185" s="5">
        <v>183000000000</v>
      </c>
    </row>
    <row r="186" spans="3:7" ht="15.5" x14ac:dyDescent="0.35">
      <c r="C186" t="s">
        <v>176</v>
      </c>
      <c r="D186" s="6">
        <v>2.86</v>
      </c>
      <c r="E186" s="6">
        <v>2.86</v>
      </c>
      <c r="F186" s="6">
        <v>5.42</v>
      </c>
      <c r="G186" s="6">
        <v>1.25</v>
      </c>
    </row>
    <row r="187" spans="3:7" ht="15.5" x14ac:dyDescent="0.35">
      <c r="C187" t="s">
        <v>177</v>
      </c>
      <c r="D187" s="6">
        <v>72.73</v>
      </c>
      <c r="E187" s="6">
        <v>73.41</v>
      </c>
      <c r="F187" s="6">
        <v>74.56</v>
      </c>
      <c r="G187" s="6">
        <v>75.400000000000006</v>
      </c>
    </row>
    <row r="188" spans="3:7" ht="15.5" x14ac:dyDescent="0.35">
      <c r="C188" t="s">
        <v>178</v>
      </c>
      <c r="D188" s="6">
        <v>2.86</v>
      </c>
      <c r="E188" s="6">
        <v>2.86</v>
      </c>
      <c r="F188" s="6">
        <v>5.42</v>
      </c>
      <c r="G188" s="6">
        <v>1.25</v>
      </c>
    </row>
    <row r="189" spans="3:7" ht="15.5" x14ac:dyDescent="0.35">
      <c r="C189" t="s">
        <v>179</v>
      </c>
      <c r="D189" s="6">
        <v>72.73</v>
      </c>
      <c r="E189" s="6">
        <v>73.41</v>
      </c>
      <c r="F189" s="6">
        <v>74.56</v>
      </c>
      <c r="G189" s="6">
        <v>75.400000000000006</v>
      </c>
    </row>
    <row r="190" spans="3:7" ht="15.5" x14ac:dyDescent="0.35">
      <c r="C190" t="s">
        <v>180</v>
      </c>
      <c r="D190" s="5">
        <v>34000000000</v>
      </c>
      <c r="E190" s="5">
        <v>56000000000</v>
      </c>
      <c r="F190" s="5">
        <v>55000000000</v>
      </c>
      <c r="G190" s="5">
        <v>53000000000</v>
      </c>
    </row>
    <row r="191" spans="3:7" ht="15.5" x14ac:dyDescent="0.35">
      <c r="C191" t="s">
        <v>181</v>
      </c>
      <c r="D191" s="5">
        <v>107000000000</v>
      </c>
      <c r="E191" s="5">
        <v>88000000000</v>
      </c>
      <c r="F191" s="5">
        <v>92000000000</v>
      </c>
      <c r="G191" s="5">
        <v>98000000000</v>
      </c>
    </row>
    <row r="192" spans="3:7" ht="15.5" x14ac:dyDescent="0.35">
      <c r="C192" t="s">
        <v>182</v>
      </c>
      <c r="D192" s="5">
        <v>176000000000</v>
      </c>
      <c r="E192" s="5">
        <v>178000000000</v>
      </c>
      <c r="F192" s="5">
        <v>181000000000</v>
      </c>
      <c r="G192" s="5">
        <v>183000000000</v>
      </c>
    </row>
    <row r="193" spans="3:16" ht="15.5" x14ac:dyDescent="0.35">
      <c r="C193" t="s">
        <v>24</v>
      </c>
      <c r="D193" s="5">
        <v>141000000000</v>
      </c>
      <c r="E193" s="5">
        <v>144000000000</v>
      </c>
      <c r="F193" s="5">
        <v>147000000000</v>
      </c>
      <c r="G193" s="5">
        <v>151000000000</v>
      </c>
    </row>
    <row r="194" spans="3:16" ht="15.5" x14ac:dyDescent="0.35">
      <c r="C194" t="s">
        <v>21</v>
      </c>
      <c r="D194" s="5">
        <v>138000000000</v>
      </c>
      <c r="E194" s="5">
        <v>142000000000</v>
      </c>
      <c r="F194" s="5">
        <v>144000000000</v>
      </c>
      <c r="G194" s="5">
        <v>147000000000</v>
      </c>
    </row>
    <row r="195" spans="3:16" ht="15.5" x14ac:dyDescent="0.35">
      <c r="C195" t="s">
        <v>183</v>
      </c>
      <c r="D195" s="5">
        <v>-6000000000</v>
      </c>
      <c r="E195" s="5">
        <v>-29000000000</v>
      </c>
      <c r="F195" s="5">
        <v>-22000000000</v>
      </c>
      <c r="G195" s="5">
        <v>-39000000000</v>
      </c>
    </row>
    <row r="196" spans="3:16" ht="15.5" x14ac:dyDescent="0.35">
      <c r="C196" t="s">
        <v>184</v>
      </c>
      <c r="D196" s="5">
        <v>2000000000</v>
      </c>
      <c r="E196" s="5">
        <v>0</v>
      </c>
      <c r="F196" s="5">
        <v>4000000000</v>
      </c>
      <c r="G196" s="5">
        <v>0</v>
      </c>
    </row>
    <row r="197" spans="3:16" ht="15.5" x14ac:dyDescent="0.35">
      <c r="C197" t="s">
        <v>185</v>
      </c>
      <c r="D197" s="5">
        <v>-2000000000</v>
      </c>
      <c r="E197" s="5">
        <v>-1000000000</v>
      </c>
      <c r="F197" s="5">
        <v>-2000000000</v>
      </c>
      <c r="G197" s="5">
        <v>-4000000000</v>
      </c>
    </row>
    <row r="198" spans="3:16" ht="15.5" x14ac:dyDescent="0.35">
      <c r="C198" t="s">
        <v>13</v>
      </c>
      <c r="D198" s="5">
        <v>0</v>
      </c>
      <c r="E198" s="5">
        <v>-1000000000</v>
      </c>
      <c r="F198" s="5">
        <v>2000000000</v>
      </c>
      <c r="G198" s="5">
        <v>-5000000000</v>
      </c>
    </row>
    <row r="199" spans="3:16" ht="15.5" x14ac:dyDescent="0.35">
      <c r="C199" t="s">
        <v>16</v>
      </c>
      <c r="D199" s="6">
        <v>0.11</v>
      </c>
      <c r="E199" s="6">
        <v>-0.27</v>
      </c>
      <c r="F199" s="6">
        <v>0.8</v>
      </c>
      <c r="G199" s="6">
        <v>-1.86</v>
      </c>
    </row>
    <row r="200" spans="3:16" ht="15.5" x14ac:dyDescent="0.35">
      <c r="C200" t="s">
        <v>47</v>
      </c>
      <c r="I200" s="6">
        <v>-3.39</v>
      </c>
      <c r="J200" s="6">
        <v>-0.4</v>
      </c>
      <c r="K200" s="6">
        <v>11.32</v>
      </c>
      <c r="L200" s="6">
        <v>1.42</v>
      </c>
      <c r="M200" s="6">
        <v>1.02</v>
      </c>
      <c r="N200" s="6">
        <v>2.73</v>
      </c>
      <c r="O200" s="6">
        <v>4.59</v>
      </c>
      <c r="P200" s="6">
        <v>-92136.639999999999</v>
      </c>
    </row>
    <row r="201" spans="3:16" ht="15.5" x14ac:dyDescent="0.35">
      <c r="C201" t="s">
        <v>61</v>
      </c>
      <c r="I201" s="6">
        <v>-119.17</v>
      </c>
      <c r="J201" s="6">
        <v>-192.5</v>
      </c>
      <c r="K201" s="6">
        <v>9.19</v>
      </c>
      <c r="L201" s="6">
        <v>135.21</v>
      </c>
      <c r="M201" s="6">
        <v>300.98</v>
      </c>
      <c r="N201" s="6">
        <v>47.25</v>
      </c>
      <c r="O201" s="5">
        <v>0</v>
      </c>
      <c r="P201" s="5">
        <v>0</v>
      </c>
    </row>
    <row r="202" spans="3:16" ht="15.5" x14ac:dyDescent="0.35">
      <c r="C202" t="s">
        <v>64</v>
      </c>
      <c r="I202" s="6">
        <v>19.53</v>
      </c>
      <c r="J202" s="6">
        <v>3.65</v>
      </c>
      <c r="K202" s="6">
        <v>4.99</v>
      </c>
      <c r="L202" s="6">
        <v>9.83</v>
      </c>
      <c r="M202" s="6">
        <v>19.16</v>
      </c>
      <c r="N202" s="6">
        <v>9.23</v>
      </c>
      <c r="O202" s="5">
        <v>0</v>
      </c>
      <c r="P202" s="5">
        <v>0</v>
      </c>
    </row>
    <row r="203" spans="3:16" ht="15.5" x14ac:dyDescent="0.35">
      <c r="C203" t="s">
        <v>186</v>
      </c>
      <c r="I203" s="5">
        <v>17640000000</v>
      </c>
      <c r="J203" s="5">
        <v>19290000000</v>
      </c>
      <c r="K203" s="5">
        <v>19480000000</v>
      </c>
      <c r="L203" s="5">
        <v>14060000000</v>
      </c>
      <c r="M203" s="5">
        <v>12820000000</v>
      </c>
      <c r="O203" s="5">
        <v>3080000000</v>
      </c>
    </row>
    <row r="204" spans="3:16" ht="15.5" x14ac:dyDescent="0.35">
      <c r="C204" t="s">
        <v>187</v>
      </c>
      <c r="I204" s="6">
        <v>-2.4199999999999999E-2</v>
      </c>
      <c r="J204" s="6">
        <v>-2.8999999999999998E-3</v>
      </c>
      <c r="K204" s="6">
        <v>9.4499999999999987E-2</v>
      </c>
      <c r="L204" s="6">
        <v>1.29E-2</v>
      </c>
      <c r="M204" s="6">
        <v>7.8000000000000005E-3</v>
      </c>
      <c r="N204" s="6">
        <v>2.3199999999999998E-2</v>
      </c>
      <c r="O204" s="6">
        <v>3.78E-2</v>
      </c>
      <c r="P204" s="6">
        <v>-7.6999999999999999E-2</v>
      </c>
    </row>
    <row r="205" spans="3:16" ht="15.5" x14ac:dyDescent="0.35">
      <c r="C205" t="s">
        <v>188</v>
      </c>
      <c r="I205" s="6">
        <v>-4.5499999999999999E-2</v>
      </c>
      <c r="J205" s="6">
        <v>-5.1000000000000004E-3</v>
      </c>
      <c r="K205" s="6">
        <v>0.14429999999999998</v>
      </c>
      <c r="L205" s="6">
        <v>2.2099999999999998E-2</v>
      </c>
      <c r="M205" s="6">
        <v>1.0800000000000001E-2</v>
      </c>
      <c r="N205" s="6">
        <v>2.9300000000000003E-2</v>
      </c>
      <c r="O205" s="6">
        <v>5.5199999999999999E-2</v>
      </c>
      <c r="P205" s="6">
        <v>-0.1176</v>
      </c>
    </row>
    <row r="206" spans="3:16" ht="15.5" x14ac:dyDescent="0.35">
      <c r="C206" t="s">
        <v>189</v>
      </c>
      <c r="I206" s="6">
        <v>1.06E-2</v>
      </c>
      <c r="J206" s="6">
        <v>1.95E-2</v>
      </c>
      <c r="K206" s="6">
        <v>2.5399999999999999E-2</v>
      </c>
      <c r="L206" s="6">
        <v>9.0000000000000011E-3</v>
      </c>
      <c r="M206" s="6">
        <v>-1E-3</v>
      </c>
      <c r="N206" s="6">
        <v>1.4800000000000001E-2</v>
      </c>
      <c r="O206" s="6">
        <v>9.7999999999999997E-3</v>
      </c>
      <c r="P206" s="6">
        <v>-2.1499999999999998E-2</v>
      </c>
    </row>
    <row r="207" spans="3:16" ht="15.5" x14ac:dyDescent="0.35">
      <c r="C207" t="s">
        <v>190</v>
      </c>
      <c r="I207" s="6">
        <v>0.28000000000000003</v>
      </c>
      <c r="J207" s="6">
        <v>0.65</v>
      </c>
      <c r="K207" s="6">
        <v>0.66</v>
      </c>
      <c r="L207" s="6">
        <v>0.14000000000000001</v>
      </c>
      <c r="M207" s="6">
        <v>-0.04</v>
      </c>
      <c r="N207" s="6">
        <v>0.46</v>
      </c>
      <c r="O207" s="6">
        <v>0.27</v>
      </c>
      <c r="P207" s="6">
        <v>-0.16</v>
      </c>
    </row>
    <row r="208" spans="3:16" ht="15.5" x14ac:dyDescent="0.35">
      <c r="C208" t="s">
        <v>58</v>
      </c>
      <c r="I208" s="6">
        <v>5.42</v>
      </c>
      <c r="J208" s="6">
        <v>0.99</v>
      </c>
      <c r="K208" s="6">
        <v>1.33</v>
      </c>
      <c r="L208" s="6">
        <v>2.99</v>
      </c>
      <c r="M208" s="6">
        <v>3.26</v>
      </c>
      <c r="N208" s="6">
        <v>1.39</v>
      </c>
      <c r="O208" s="5">
        <v>0</v>
      </c>
      <c r="P208" s="5">
        <v>0</v>
      </c>
    </row>
    <row r="209" spans="2:16" ht="15.5" x14ac:dyDescent="0.35">
      <c r="C209" t="s">
        <v>55</v>
      </c>
      <c r="I209" s="6">
        <v>74.56</v>
      </c>
      <c r="J209" s="6">
        <v>78.06</v>
      </c>
      <c r="K209" s="6">
        <v>78.459999999999994</v>
      </c>
      <c r="L209" s="6">
        <v>64.25</v>
      </c>
      <c r="M209" s="6">
        <v>94.14</v>
      </c>
      <c r="N209" s="6">
        <v>93.08</v>
      </c>
      <c r="O209" s="6">
        <v>83.11</v>
      </c>
      <c r="P209" s="6">
        <v>783581.23</v>
      </c>
    </row>
    <row r="210" spans="2:16" ht="15.5" x14ac:dyDescent="0.35">
      <c r="C210" t="s">
        <v>191</v>
      </c>
      <c r="I210" s="6">
        <v>5.42</v>
      </c>
      <c r="J210" s="6">
        <v>0.99</v>
      </c>
      <c r="K210" s="6">
        <v>1.33</v>
      </c>
      <c r="L210" s="6">
        <v>2.99</v>
      </c>
      <c r="M210" s="6">
        <v>3.26</v>
      </c>
      <c r="N210" s="6">
        <v>1.39</v>
      </c>
      <c r="O210" s="5">
        <v>0</v>
      </c>
      <c r="P210" s="5">
        <v>0</v>
      </c>
    </row>
    <row r="211" spans="2:16" ht="15.5" x14ac:dyDescent="0.35">
      <c r="C211" t="s">
        <v>192</v>
      </c>
      <c r="I211" s="6">
        <v>74.56</v>
      </c>
      <c r="J211" s="6">
        <v>78.06</v>
      </c>
      <c r="K211" s="6">
        <v>78.459999999999994</v>
      </c>
      <c r="L211" s="6">
        <v>64.25</v>
      </c>
      <c r="M211" s="6">
        <v>94.14</v>
      </c>
      <c r="N211" s="6">
        <v>93.08</v>
      </c>
      <c r="O211" s="6">
        <v>83.11</v>
      </c>
      <c r="P211" s="6">
        <v>783581.23</v>
      </c>
    </row>
    <row r="212" spans="2:16" ht="15.5" x14ac:dyDescent="0.35">
      <c r="C212" t="s">
        <v>193</v>
      </c>
      <c r="I212" s="5">
        <v>55000000000</v>
      </c>
      <c r="J212" s="5">
        <v>41000000000</v>
      </c>
      <c r="K212" s="5">
        <v>16000000000</v>
      </c>
      <c r="L212" s="5">
        <v>9000000000</v>
      </c>
      <c r="M212" s="5">
        <v>5000000000</v>
      </c>
      <c r="N212" s="5">
        <v>3000000000</v>
      </c>
      <c r="O212" s="5">
        <v>2000000000</v>
      </c>
      <c r="P212" s="5">
        <v>1000000000</v>
      </c>
    </row>
    <row r="213" spans="2:16" ht="15.5" x14ac:dyDescent="0.35">
      <c r="C213" t="s">
        <v>194</v>
      </c>
      <c r="I213" s="5">
        <v>92000000000</v>
      </c>
      <c r="J213" s="5">
        <v>87000000000</v>
      </c>
      <c r="K213" s="5">
        <v>73000000000</v>
      </c>
      <c r="L213" s="5">
        <v>81000000000</v>
      </c>
      <c r="M213" s="5">
        <v>16000000000</v>
      </c>
      <c r="N213" s="5">
        <v>10000000000</v>
      </c>
      <c r="O213" s="5">
        <v>12000000000</v>
      </c>
      <c r="P213" s="5">
        <v>13000000000</v>
      </c>
    </row>
    <row r="214" spans="2:16" ht="15.5" x14ac:dyDescent="0.35">
      <c r="C214" t="s">
        <v>26</v>
      </c>
      <c r="I214" s="5">
        <v>147000000000</v>
      </c>
      <c r="J214" s="5">
        <v>128000000000</v>
      </c>
      <c r="K214" s="5">
        <v>89000000000</v>
      </c>
      <c r="L214" s="5">
        <v>91000000000</v>
      </c>
      <c r="M214" s="5">
        <v>21000000000</v>
      </c>
      <c r="N214" s="5">
        <v>14000000000</v>
      </c>
      <c r="O214" s="5">
        <v>14000000000</v>
      </c>
      <c r="P214" s="5">
        <v>15000000000</v>
      </c>
    </row>
    <row r="215" spans="2:16" ht="15.5" x14ac:dyDescent="0.35">
      <c r="C215" t="s">
        <v>23</v>
      </c>
      <c r="I215" s="5">
        <v>144000000000</v>
      </c>
      <c r="J215" s="5">
        <v>121000000000</v>
      </c>
      <c r="K215" s="5">
        <v>62000000000</v>
      </c>
      <c r="L215" s="5">
        <v>74000000000</v>
      </c>
      <c r="M215" s="5">
        <v>-2000000000</v>
      </c>
      <c r="N215" s="5">
        <v>-12000000000</v>
      </c>
      <c r="O215" s="5">
        <v>12000000000</v>
      </c>
      <c r="P215" s="5">
        <v>14000000000</v>
      </c>
    </row>
    <row r="216" spans="2:16" ht="15.5" x14ac:dyDescent="0.35">
      <c r="C216" t="s">
        <v>195</v>
      </c>
      <c r="I216" s="5">
        <v>-22000000000</v>
      </c>
      <c r="J216" s="5">
        <v>-16000000000</v>
      </c>
      <c r="K216" s="5">
        <v>6000000000</v>
      </c>
      <c r="L216" s="5">
        <v>3000000000</v>
      </c>
      <c r="M216" s="5">
        <v>18000000000</v>
      </c>
      <c r="N216" s="5">
        <v>21000000000</v>
      </c>
      <c r="O216" s="5">
        <v>-1000000000</v>
      </c>
      <c r="P216" s="5">
        <v>-2000000000</v>
      </c>
    </row>
    <row r="217" spans="2:16" ht="15.5" x14ac:dyDescent="0.35">
      <c r="C217" t="s">
        <v>196</v>
      </c>
      <c r="I217" s="5">
        <v>7000000000</v>
      </c>
      <c r="J217" s="5">
        <v>5000000000</v>
      </c>
      <c r="K217" s="5">
        <v>10000000000</v>
      </c>
      <c r="L217" s="5">
        <v>6000000000</v>
      </c>
      <c r="M217" s="5">
        <v>5000000000</v>
      </c>
      <c r="N217" s="5">
        <v>5000000000</v>
      </c>
      <c r="O217" s="5">
        <v>1000000000</v>
      </c>
      <c r="P217" s="5">
        <v>-2000000000</v>
      </c>
    </row>
    <row r="218" spans="2:16" ht="15.5" x14ac:dyDescent="0.35">
      <c r="C218" t="s">
        <v>197</v>
      </c>
      <c r="I218" s="5">
        <v>-17000000000</v>
      </c>
      <c r="J218" s="5">
        <v>-42000000000</v>
      </c>
      <c r="K218" s="5">
        <v>-14000000000</v>
      </c>
      <c r="L218" s="5">
        <v>-5000000000</v>
      </c>
      <c r="M218" s="5">
        <v>-13000000000</v>
      </c>
      <c r="N218" s="5">
        <v>-1000000000</v>
      </c>
      <c r="O218" s="5">
        <v>-3000000000</v>
      </c>
      <c r="P218" s="5">
        <v>-7000000000</v>
      </c>
    </row>
    <row r="219" spans="2:16" ht="15.5" x14ac:dyDescent="0.35">
      <c r="C219" t="s">
        <v>15</v>
      </c>
      <c r="I219" s="5">
        <v>-10000000000</v>
      </c>
      <c r="J219" s="5">
        <v>-37000000000</v>
      </c>
      <c r="K219" s="5">
        <v>-4000000000</v>
      </c>
      <c r="L219" s="5">
        <v>1000000000</v>
      </c>
      <c r="M219" s="5">
        <v>-8000000000</v>
      </c>
      <c r="N219" s="5">
        <v>4000000000</v>
      </c>
      <c r="O219" s="5">
        <v>-2000000000</v>
      </c>
      <c r="P219" s="5">
        <v>-8000000000</v>
      </c>
    </row>
    <row r="220" spans="2:16" ht="15.5" x14ac:dyDescent="0.35">
      <c r="C220" t="s">
        <v>17</v>
      </c>
      <c r="I220" s="6">
        <v>-4.18</v>
      </c>
      <c r="J220" s="6">
        <v>-15.18</v>
      </c>
      <c r="K220" s="6">
        <v>-1.63</v>
      </c>
      <c r="L220" s="6">
        <v>0.28999999999999998</v>
      </c>
      <c r="M220" s="6">
        <v>-12.32</v>
      </c>
      <c r="N220" s="6">
        <v>5.69</v>
      </c>
      <c r="O220" s="6">
        <v>-4.8</v>
      </c>
      <c r="P220" s="6">
        <v>-189992.91</v>
      </c>
    </row>
    <row r="222" spans="2:16" ht="15.5" x14ac:dyDescent="0.35">
      <c r="B222" t="s">
        <v>198</v>
      </c>
      <c r="C222" t="s">
        <v>199</v>
      </c>
      <c r="D222" s="5">
        <v>-2000000000</v>
      </c>
      <c r="E222" s="5">
        <v>-3000000000</v>
      </c>
      <c r="F222" s="5">
        <v>-2000000000</v>
      </c>
      <c r="G222" s="5">
        <v>-2000000000</v>
      </c>
      <c r="H222" s="5">
        <v>-9000000000</v>
      </c>
      <c r="I222" s="5">
        <v>-8000000000</v>
      </c>
      <c r="J222" s="5">
        <v>-959000000</v>
      </c>
      <c r="K222" s="5">
        <v>27000000000</v>
      </c>
      <c r="L222" s="5">
        <v>3000000000</v>
      </c>
      <c r="M222" s="5">
        <v>643000000</v>
      </c>
      <c r="N222" s="5">
        <v>2000000000</v>
      </c>
      <c r="O222" s="5">
        <v>2000000000</v>
      </c>
      <c r="P222" s="5">
        <v>-4000000000</v>
      </c>
    </row>
    <row r="223" spans="2:16" ht="15.5" x14ac:dyDescent="0.35">
      <c r="C223" t="s">
        <v>46</v>
      </c>
      <c r="D223" s="6">
        <v>-0.68</v>
      </c>
      <c r="E223" s="6">
        <v>-1.1499999999999999</v>
      </c>
      <c r="F223" s="6">
        <v>-0.72</v>
      </c>
      <c r="G223" s="6">
        <v>-0.64</v>
      </c>
      <c r="H223" s="6">
        <v>-3.66</v>
      </c>
      <c r="I223" s="6">
        <v>-3.39</v>
      </c>
      <c r="J223" s="6">
        <v>-0.4</v>
      </c>
      <c r="K223" s="6">
        <v>11.32</v>
      </c>
      <c r="L223" s="6">
        <v>1.31</v>
      </c>
      <c r="M223" s="6">
        <v>0.26</v>
      </c>
      <c r="N223" s="6">
        <v>0.71</v>
      </c>
      <c r="O223" s="6">
        <v>0.81</v>
      </c>
      <c r="P223" s="6">
        <v>-1.63</v>
      </c>
    </row>
    <row r="224" spans="2:16" ht="15.5" x14ac:dyDescent="0.35">
      <c r="C224" t="s">
        <v>204</v>
      </c>
      <c r="D224" s="5">
        <v>13000000000</v>
      </c>
      <c r="E224" s="5">
        <v>11000000000</v>
      </c>
      <c r="F224" s="5">
        <v>16000000000</v>
      </c>
      <c r="G224" s="5">
        <v>12000000000</v>
      </c>
      <c r="H224" s="5">
        <v>49000000000</v>
      </c>
      <c r="I224" s="5">
        <v>50000000000</v>
      </c>
      <c r="J224" s="5">
        <v>51000000000</v>
      </c>
      <c r="K224" s="5">
        <v>51000000000</v>
      </c>
      <c r="L224" s="5">
        <v>44000000000</v>
      </c>
      <c r="M224" s="5">
        <v>10000000000</v>
      </c>
      <c r="N224" s="5">
        <v>9000000000</v>
      </c>
      <c r="O224" s="5">
        <v>8000000000</v>
      </c>
      <c r="P224" s="5">
        <v>4000000000</v>
      </c>
    </row>
    <row r="225" spans="3:9" ht="15.5" x14ac:dyDescent="0.35">
      <c r="C225" t="s">
        <v>208</v>
      </c>
      <c r="I225" s="6">
        <v>-40.21</v>
      </c>
    </row>
    <row r="226" spans="3:9" ht="15.5" x14ac:dyDescent="0.35">
      <c r="C226" t="s">
        <v>209</v>
      </c>
      <c r="I226" s="6">
        <v>-46.15</v>
      </c>
    </row>
    <row r="227" spans="3:9" ht="15.5" x14ac:dyDescent="0.35">
      <c r="C227" t="s">
        <v>210</v>
      </c>
      <c r="I227" s="6">
        <v>6.95</v>
      </c>
    </row>
    <row r="228" spans="3:9" ht="15.5" x14ac:dyDescent="0.35">
      <c r="C228" t="s">
        <v>211</v>
      </c>
      <c r="I228" s="6">
        <v>-2.1700000000000001E-2</v>
      </c>
    </row>
    <row r="229" spans="3:9" ht="15.5" x14ac:dyDescent="0.35">
      <c r="C229" t="s">
        <v>212</v>
      </c>
      <c r="I229" s="6">
        <v>6.77</v>
      </c>
    </row>
    <row r="230" spans="3:9" ht="15.5" x14ac:dyDescent="0.35">
      <c r="C230" t="s">
        <v>213</v>
      </c>
      <c r="I230" s="6">
        <v>2.02</v>
      </c>
    </row>
    <row r="231" spans="3:9" ht="15.5" x14ac:dyDescent="0.35">
      <c r="C231" t="s">
        <v>214</v>
      </c>
      <c r="I231" s="6">
        <v>52.58</v>
      </c>
    </row>
    <row r="232" spans="3:9" ht="15.5" x14ac:dyDescent="0.35">
      <c r="C232" t="s">
        <v>215</v>
      </c>
      <c r="I232" s="6">
        <v>-120.39</v>
      </c>
    </row>
    <row r="233" spans="3:9" ht="15.5" x14ac:dyDescent="0.35">
      <c r="C233" t="s">
        <v>216</v>
      </c>
      <c r="I233" s="6">
        <v>122.13</v>
      </c>
    </row>
    <row r="234" spans="3:9" ht="15.5" x14ac:dyDescent="0.35">
      <c r="C234" t="s">
        <v>217</v>
      </c>
      <c r="I234" s="6">
        <v>25.93</v>
      </c>
    </row>
    <row r="235" spans="3:9" ht="15.5" x14ac:dyDescent="0.35">
      <c r="C235" t="s">
        <v>219</v>
      </c>
      <c r="I235" s="6">
        <v>-1.37</v>
      </c>
    </row>
    <row r="236" spans="3:9" ht="15.5" x14ac:dyDescent="0.35">
      <c r="C236" t="s">
        <v>220</v>
      </c>
      <c r="I236" s="6">
        <v>-3.19</v>
      </c>
    </row>
    <row r="237" spans="3:9" ht="15.5" x14ac:dyDescent="0.35">
      <c r="C237" t="s">
        <v>221</v>
      </c>
      <c r="I237" s="6">
        <v>-3.66</v>
      </c>
    </row>
    <row r="238" spans="3:9" ht="15.5" x14ac:dyDescent="0.35">
      <c r="C238" t="s">
        <v>222</v>
      </c>
      <c r="I238" s="6">
        <v>21.7</v>
      </c>
    </row>
    <row r="239" spans="3:9" ht="15.5" x14ac:dyDescent="0.35">
      <c r="C239" t="s">
        <v>223</v>
      </c>
      <c r="D239" s="6">
        <v>0.94</v>
      </c>
    </row>
    <row r="240" spans="3:9" ht="15.5" x14ac:dyDescent="0.35">
      <c r="C240" t="s">
        <v>224</v>
      </c>
      <c r="I240" s="6">
        <v>72.73</v>
      </c>
    </row>
    <row r="241" spans="3:9" ht="15.5" x14ac:dyDescent="0.35">
      <c r="C241" t="s">
        <v>225</v>
      </c>
      <c r="I241" s="6">
        <v>-1.22</v>
      </c>
    </row>
    <row r="242" spans="3:9" ht="15.5" x14ac:dyDescent="0.35">
      <c r="C242" t="s">
        <v>226</v>
      </c>
      <c r="D242" s="6">
        <v>0.87</v>
      </c>
    </row>
    <row r="243" spans="3:9" ht="15.5" x14ac:dyDescent="0.35">
      <c r="C243" t="s">
        <v>227</v>
      </c>
      <c r="D243" s="6">
        <v>0.86</v>
      </c>
    </row>
    <row r="244" spans="3:9" ht="15.5" x14ac:dyDescent="0.35">
      <c r="C244" t="s">
        <v>228</v>
      </c>
      <c r="D244" s="6">
        <v>0.8</v>
      </c>
    </row>
    <row r="245" spans="3:9" ht="15.5" x14ac:dyDescent="0.35">
      <c r="C245" t="s">
        <v>229</v>
      </c>
      <c r="D245" s="6">
        <v>0.61</v>
      </c>
    </row>
    <row r="246" spans="3:9" ht="15.5" x14ac:dyDescent="0.35">
      <c r="C246" t="s">
        <v>230</v>
      </c>
      <c r="D246" s="6">
        <v>0.87</v>
      </c>
    </row>
    <row r="247" spans="3:9" ht="15.5" x14ac:dyDescent="0.35">
      <c r="C247" t="s">
        <v>231</v>
      </c>
      <c r="D247" s="6">
        <v>0.43</v>
      </c>
    </row>
    <row r="248" spans="3:9" ht="15.5" x14ac:dyDescent="0.35">
      <c r="C248" t="s">
        <v>232</v>
      </c>
      <c r="D248" s="6">
        <v>1.87</v>
      </c>
    </row>
    <row r="249" spans="3:9" ht="15.5" x14ac:dyDescent="0.35">
      <c r="C249" t="s">
        <v>233</v>
      </c>
      <c r="I249" s="6">
        <v>0.35</v>
      </c>
    </row>
    <row r="250" spans="3:9" ht="15.5" x14ac:dyDescent="0.35">
      <c r="C250" t="s">
        <v>13</v>
      </c>
      <c r="D250" s="5">
        <v>0</v>
      </c>
    </row>
    <row r="251" spans="3:9" ht="15.5" x14ac:dyDescent="0.35">
      <c r="C251" t="s">
        <v>234</v>
      </c>
      <c r="I251" s="6">
        <v>1.29</v>
      </c>
    </row>
    <row r="252" spans="3:9" ht="15.5" x14ac:dyDescent="0.35">
      <c r="C252" t="s">
        <v>235</v>
      </c>
      <c r="I252" s="6">
        <v>-2.3399999999999997E-2</v>
      </c>
    </row>
    <row r="253" spans="3:9" ht="15.5" x14ac:dyDescent="0.35">
      <c r="C253" t="s">
        <v>236</v>
      </c>
      <c r="I253" s="6">
        <v>-4.3799999999999999E-2</v>
      </c>
    </row>
    <row r="254" spans="3:9" ht="15.5" x14ac:dyDescent="0.35">
      <c r="C254" t="s">
        <v>237</v>
      </c>
      <c r="I254" s="6">
        <v>1.46E-2</v>
      </c>
    </row>
    <row r="255" spans="3:9" ht="15.5" x14ac:dyDescent="0.35">
      <c r="C255" t="s">
        <v>238</v>
      </c>
      <c r="I255" s="6">
        <v>1.2E-2</v>
      </c>
    </row>
    <row r="256" spans="3:9" ht="15.5" x14ac:dyDescent="0.35">
      <c r="C256" t="s">
        <v>239</v>
      </c>
      <c r="D256" s="6">
        <v>8.48</v>
      </c>
    </row>
    <row r="257" spans="3:9" ht="15.5" x14ac:dyDescent="0.35">
      <c r="C257" t="s">
        <v>240</v>
      </c>
      <c r="D257" s="6">
        <v>6.13</v>
      </c>
    </row>
    <row r="258" spans="3:9" ht="15.5" x14ac:dyDescent="0.35">
      <c r="C258" t="s">
        <v>241</v>
      </c>
      <c r="D258" s="6">
        <v>23.88</v>
      </c>
    </row>
    <row r="259" spans="3:9" ht="15.5" x14ac:dyDescent="0.35">
      <c r="C259" t="s">
        <v>242</v>
      </c>
      <c r="D259" s="6">
        <v>-9.27</v>
      </c>
    </row>
    <row r="260" spans="3:9" ht="15.5" x14ac:dyDescent="0.35">
      <c r="C260" t="s">
        <v>243</v>
      </c>
      <c r="D260" s="6">
        <v>10.74</v>
      </c>
    </row>
    <row r="261" spans="3:9" ht="15.5" x14ac:dyDescent="0.35">
      <c r="C261" t="s">
        <v>244</v>
      </c>
      <c r="I261" s="6">
        <v>0.16</v>
      </c>
    </row>
    <row r="262" spans="3:9" ht="15.5" x14ac:dyDescent="0.35">
      <c r="C262" t="s">
        <v>245</v>
      </c>
      <c r="I262" s="6">
        <v>62.55</v>
      </c>
    </row>
    <row r="263" spans="3:9" ht="15.5" x14ac:dyDescent="0.35">
      <c r="C263" t="s">
        <v>42</v>
      </c>
      <c r="I263" s="5">
        <v>357000000000</v>
      </c>
    </row>
    <row r="264" spans="3:9" ht="15.5" x14ac:dyDescent="0.35">
      <c r="C264" t="s">
        <v>246</v>
      </c>
      <c r="I264" s="5">
        <v>495000000000</v>
      </c>
    </row>
    <row r="265" spans="3:9" ht="15.5" x14ac:dyDescent="0.35">
      <c r="C265" t="s">
        <v>247</v>
      </c>
      <c r="I265" s="5">
        <v>2430000000</v>
      </c>
    </row>
    <row r="266" spans="3:9" ht="15.5" x14ac:dyDescent="0.35">
      <c r="C266" t="s">
        <v>248</v>
      </c>
      <c r="I266" s="6">
        <v>9.2300000000000007E-2</v>
      </c>
    </row>
    <row r="267" spans="3:9" ht="15.5" x14ac:dyDescent="0.35">
      <c r="C267" t="s">
        <v>249</v>
      </c>
      <c r="D267" s="6">
        <v>0.60499999999999998</v>
      </c>
    </row>
    <row r="268" spans="3:9" ht="15.5" x14ac:dyDescent="0.35">
      <c r="C268" t="s">
        <v>250</v>
      </c>
      <c r="D268" s="6">
        <v>0.1109</v>
      </c>
    </row>
    <row r="269" spans="3:9" ht="15.5" x14ac:dyDescent="0.35">
      <c r="C269" t="s">
        <v>251</v>
      </c>
      <c r="D269" s="6">
        <v>-0.1249</v>
      </c>
    </row>
    <row r="270" spans="3:9" ht="15.5" x14ac:dyDescent="0.35">
      <c r="C270" t="s">
        <v>252</v>
      </c>
      <c r="D270" s="6">
        <v>0.1426</v>
      </c>
    </row>
    <row r="271" spans="3:9" ht="15.5" x14ac:dyDescent="0.35">
      <c r="C271" t="s">
        <v>253</v>
      </c>
      <c r="D271" s="6">
        <v>0.17449999999999999</v>
      </c>
    </row>
    <row r="272" spans="3:9" ht="15.5" x14ac:dyDescent="0.35">
      <c r="C272" t="s">
        <v>254</v>
      </c>
      <c r="D272" s="6">
        <v>-8.7100000000000011E-2</v>
      </c>
    </row>
    <row r="273" spans="3:9" ht="15.5" x14ac:dyDescent="0.35">
      <c r="C273" t="s">
        <v>261</v>
      </c>
      <c r="I273" s="5">
        <v>5</v>
      </c>
    </row>
    <row r="274" spans="3:9" ht="15.5" x14ac:dyDescent="0.35">
      <c r="C274" t="s">
        <v>262</v>
      </c>
      <c r="I274" s="6">
        <v>0.22</v>
      </c>
    </row>
    <row r="275" spans="3:9" ht="15.5" x14ac:dyDescent="0.35">
      <c r="C275" t="s">
        <v>263</v>
      </c>
      <c r="I275" s="6">
        <v>0.3</v>
      </c>
    </row>
    <row r="276" spans="3:9" ht="15.5" x14ac:dyDescent="0.35">
      <c r="C276" t="s">
        <v>264</v>
      </c>
      <c r="I276" s="6">
        <v>0.78</v>
      </c>
    </row>
    <row r="277" spans="3:9" ht="15.5" x14ac:dyDescent="0.35">
      <c r="C277" t="s">
        <v>265</v>
      </c>
      <c r="I277" s="6">
        <v>0.47</v>
      </c>
    </row>
    <row r="278" spans="3:9" ht="15.5" x14ac:dyDescent="0.35">
      <c r="C278" t="s">
        <v>266</v>
      </c>
      <c r="I278" s="6">
        <v>0.19</v>
      </c>
    </row>
    <row r="279" spans="3:9" ht="15.5" x14ac:dyDescent="0.35">
      <c r="C279" t="s">
        <v>267</v>
      </c>
      <c r="I279" s="6">
        <v>0.31</v>
      </c>
    </row>
    <row r="280" spans="3:9" ht="15.5" x14ac:dyDescent="0.35">
      <c r="C280" t="s">
        <v>268</v>
      </c>
      <c r="I280" s="6">
        <v>0.15</v>
      </c>
    </row>
    <row r="281" spans="3:9" ht="15.5" x14ac:dyDescent="0.35">
      <c r="C281" t="s">
        <v>269</v>
      </c>
      <c r="I281" s="5">
        <v>53000000000</v>
      </c>
    </row>
    <row r="282" spans="3:9" ht="15.5" x14ac:dyDescent="0.35">
      <c r="C282" t="s">
        <v>270</v>
      </c>
      <c r="I282" s="5">
        <v>31000000000</v>
      </c>
    </row>
    <row r="283" spans="3:9" ht="15.5" x14ac:dyDescent="0.35">
      <c r="C283" t="s">
        <v>271</v>
      </c>
      <c r="I283" s="5">
        <v>19000000000</v>
      </c>
    </row>
    <row r="284" spans="3:9" ht="15.5" x14ac:dyDescent="0.35">
      <c r="C284" t="s">
        <v>272</v>
      </c>
      <c r="I284" s="5">
        <v>-8000000000</v>
      </c>
    </row>
    <row r="285" spans="3:9" ht="15.5" x14ac:dyDescent="0.35">
      <c r="C285" t="s">
        <v>273</v>
      </c>
      <c r="D285" s="5">
        <v>2000000000</v>
      </c>
    </row>
    <row r="286" spans="3:9" ht="15.5" x14ac:dyDescent="0.35">
      <c r="C286" t="s">
        <v>274</v>
      </c>
      <c r="D286" s="5">
        <v>330000000000</v>
      </c>
    </row>
    <row r="287" spans="3:9" ht="15.5" x14ac:dyDescent="0.35">
      <c r="C287" t="s">
        <v>275</v>
      </c>
      <c r="D287" s="5">
        <v>154000000000</v>
      </c>
    </row>
    <row r="288" spans="3:9" ht="15.5" x14ac:dyDescent="0.35">
      <c r="C288" t="s">
        <v>183</v>
      </c>
      <c r="D288" s="5">
        <v>-6000000000</v>
      </c>
    </row>
    <row r="289" spans="3:9" ht="15.5" x14ac:dyDescent="0.35">
      <c r="C289" t="s">
        <v>182</v>
      </c>
      <c r="I289" s="5">
        <v>176000000000</v>
      </c>
    </row>
    <row r="290" spans="3:9" ht="15.5" x14ac:dyDescent="0.35">
      <c r="C290" t="s">
        <v>181</v>
      </c>
      <c r="D290" s="5">
        <v>107000000000</v>
      </c>
    </row>
    <row r="291" spans="3:9" ht="15.5" x14ac:dyDescent="0.35">
      <c r="C291" t="s">
        <v>180</v>
      </c>
      <c r="D291" s="5">
        <v>34000000000</v>
      </c>
    </row>
    <row r="292" spans="3:9" ht="15.5" x14ac:dyDescent="0.35">
      <c r="C292" t="s">
        <v>24</v>
      </c>
      <c r="D292" s="5">
        <v>141000000000</v>
      </c>
    </row>
    <row r="293" spans="3:9" ht="15.5" x14ac:dyDescent="0.35">
      <c r="C293" t="s">
        <v>21</v>
      </c>
      <c r="D293" s="5">
        <v>138000000000</v>
      </c>
    </row>
    <row r="294" spans="3:9" ht="15.5" x14ac:dyDescent="0.35">
      <c r="C294" t="s">
        <v>276</v>
      </c>
      <c r="I294" s="5">
        <v>177000000000</v>
      </c>
    </row>
    <row r="295" spans="3:9" ht="15.5" x14ac:dyDescent="0.35">
      <c r="C295" t="s">
        <v>277</v>
      </c>
      <c r="I295" s="5">
        <v>7000000000</v>
      </c>
    </row>
    <row r="296" spans="3:9" ht="15.5" x14ac:dyDescent="0.35">
      <c r="C296" t="s">
        <v>278</v>
      </c>
      <c r="I296" s="5">
        <v>20000000000</v>
      </c>
    </row>
    <row r="297" spans="3:9" ht="15.5" x14ac:dyDescent="0.35">
      <c r="C297" t="s">
        <v>279</v>
      </c>
      <c r="I297" s="5">
        <v>-29000000000</v>
      </c>
    </row>
    <row r="298" spans="3:9" ht="15.5" x14ac:dyDescent="0.35">
      <c r="C298" t="s">
        <v>280</v>
      </c>
      <c r="I298" s="5">
        <v>-10000000000</v>
      </c>
    </row>
    <row r="299" spans="3:9" ht="15.5" x14ac:dyDescent="0.35">
      <c r="C299" t="s">
        <v>281</v>
      </c>
      <c r="I299" s="5">
        <v>-3000000000</v>
      </c>
    </row>
  </sheetData>
  <pageMargins left="0.7" right="0.7" top="0.75" bottom="0.75" header="0.3" footer="0.3"/>
  <ignoredErrors>
    <ignoredError sqref="A1:P30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8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463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464</v>
      </c>
      <c r="D2" s="2" vm="57">
        <f ca="1">IFERROR(_xlfn.STOCKHISTORY("XIDX:" &amp; $C$1, D3, , 0, 0, 1), "Libur")</f>
        <v>1215</v>
      </c>
      <c r="E2" s="2" vm="58">
        <f ca="1">IFERROR(_xlfn.STOCKHISTORY("XIDX:" &amp; $C$1, E3, , 0, 0, 1), "Libur")</f>
        <v>910</v>
      </c>
      <c r="H2" s="2" vm="58">
        <f ca="1">IFERROR(INDEX(D2:G2,COUNT(D2:G2)),"")</f>
        <v>910</v>
      </c>
      <c r="I2" s="2" vm="59">
        <f t="shared" ref="I2:O2" ca="1" si="0">IFERROR(_xlfn.STOCKHISTORY("XIDX:" &amp; $C$1, I1, , 0, 0, 1), "Libur")</f>
        <v>1590</v>
      </c>
      <c r="J2" s="2" vm="60">
        <f t="shared" ca="1" si="0"/>
        <v>344</v>
      </c>
      <c r="K2" s="2" vm="61">
        <f t="shared" ca="1" si="0"/>
        <v>212</v>
      </c>
      <c r="L2" s="2" vm="62">
        <f t="shared" ca="1" si="0"/>
        <v>170</v>
      </c>
      <c r="M2" s="2" vm="5">
        <f t="shared" ca="1" si="0"/>
        <v>875</v>
      </c>
      <c r="N2" s="2" vm="63">
        <f t="shared" ca="1" si="0"/>
        <v>240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55562449856</v>
      </c>
      <c r="E4" s="2">
        <f>IFERROR(INDEX(E51:E500,MATCH($C$4,$C$51:$C$500,0)),"")</f>
        <v>54846329741</v>
      </c>
      <c r="H4" s="2">
        <f>IFERROR(SUM(D4:G4)*(4/MAX(1,COUNT(D4:G4))),"")</f>
        <v>220817559194</v>
      </c>
      <c r="I4" s="2">
        <f t="shared" ref="I4:O4" si="1">IFERROR(INDEX(I51:I500,MATCH($C$4,$C$51:$C$500,0)),"")</f>
        <v>353696474662</v>
      </c>
      <c r="J4" s="2">
        <f t="shared" si="1"/>
        <v>318868834005</v>
      </c>
      <c r="K4" s="2">
        <f t="shared" si="1"/>
        <v>363741176938</v>
      </c>
      <c r="L4" s="2">
        <f t="shared" si="1"/>
        <v>406469609964</v>
      </c>
      <c r="M4" s="2">
        <f t="shared" si="1"/>
        <v>404097297862</v>
      </c>
      <c r="N4" s="2">
        <f t="shared" si="1"/>
        <v>295532059811</v>
      </c>
      <c r="O4" s="2">
        <f t="shared" si="1"/>
        <v>240357716470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-14082039113</v>
      </c>
      <c r="E5" s="2">
        <f>IFERROR(INDEX(E51:E500,MATCH($C$5,$C$51:$C$500,0)),"")</f>
        <v>8035544143</v>
      </c>
      <c r="H5" s="2">
        <f>IFERROR(SUM(D5:G5)*(4/MAX(1,COUNT(D5:G5))),"")</f>
        <v>-12092989940</v>
      </c>
      <c r="I5" s="2">
        <f t="shared" ref="I5:O5" si="2">IFERROR(INDEX(I51:I500,MATCH($C$5,$C$51:$C$500,0)),"")</f>
        <v>64730375311</v>
      </c>
      <c r="J5" s="2">
        <f t="shared" si="2"/>
        <v>26575943318</v>
      </c>
      <c r="K5" s="2">
        <f t="shared" si="2"/>
        <v>79228202006</v>
      </c>
      <c r="L5" s="2">
        <f t="shared" si="2"/>
        <v>55841354665</v>
      </c>
      <c r="M5" s="2">
        <f t="shared" si="2"/>
        <v>112471771954</v>
      </c>
      <c r="N5" s="2">
        <f t="shared" si="2"/>
        <v>50400663628</v>
      </c>
      <c r="O5" s="2">
        <f t="shared" si="2"/>
        <v>10549627885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639518198019</v>
      </c>
      <c r="E6" s="2">
        <f>IFERROR(INDEX(E51:E500,MATCH($C$6,$C$51:$C$500,0)),"")</f>
        <v>668605690453</v>
      </c>
      <c r="H6" s="2">
        <f>IFERROR(INDEX(D6:G6,COUNT(D6:G6)),"")</f>
        <v>668605690453</v>
      </c>
      <c r="I6" s="2">
        <f t="shared" ref="I6:O6" si="3">IFERROR(INDEX(I51:I500,MATCH($C$6,$C$51:$C$500,0)),"")</f>
        <v>660610760302</v>
      </c>
      <c r="J6" s="2">
        <f t="shared" si="3"/>
        <v>595850694380</v>
      </c>
      <c r="K6" s="2">
        <f t="shared" si="3"/>
        <v>572538209106</v>
      </c>
      <c r="L6" s="2">
        <f t="shared" si="3"/>
        <v>492352056536</v>
      </c>
      <c r="M6" s="2">
        <f t="shared" si="3"/>
        <v>431191326623</v>
      </c>
      <c r="N6" s="2">
        <f t="shared" si="3"/>
        <v>316895998461</v>
      </c>
      <c r="O6" s="2">
        <f t="shared" si="3"/>
        <v>199358310381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3.44</v>
      </c>
      <c r="E7" s="3">
        <f>IFERROR(INDEX(E51:E500,MATCH($C$7,$C$51:$C$500,0))/1000000000,"")</f>
        <v>3.44</v>
      </c>
      <c r="H7" s="3">
        <f>IFERROR(INDEX(D7:G7,COUNT(D7:G7)),"")</f>
        <v>3.44</v>
      </c>
      <c r="I7" s="3">
        <f t="shared" ref="I7:O7" si="4">IFERROR(INDEX(I51:I500,MATCH($C$7,$C$51:$C$500,0))/1000000000,"")</f>
        <v>3.44</v>
      </c>
      <c r="J7" s="3">
        <f t="shared" si="4"/>
        <v>3.44</v>
      </c>
      <c r="K7" s="3">
        <f t="shared" si="4"/>
        <v>3.44</v>
      </c>
      <c r="L7" s="3">
        <f t="shared" si="4"/>
        <v>3.43</v>
      </c>
      <c r="M7" s="3">
        <f t="shared" si="4"/>
        <v>3.41</v>
      </c>
      <c r="N7" s="3">
        <f t="shared" si="4"/>
        <v>3.4</v>
      </c>
      <c r="O7" s="3">
        <f t="shared" si="4"/>
        <v>2.7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-27000000000</v>
      </c>
      <c r="E8" s="2">
        <f>IFERROR(INDEX(E51:E500,MATCH("Free cash flow (Quarter)",$C$51:$C$500,0)),"")</f>
        <v>6000000000</v>
      </c>
      <c r="H8" s="2">
        <f>IFERROR(INDEX(D8:G8,COUNT(D8:G8)),"")</f>
        <v>6000000000</v>
      </c>
      <c r="I8" s="2">
        <f t="shared" ref="I8:O8" si="5">IFERROR(INDEX(I51:I500,MATCH($C$8,$C$51:$C$500,0)),"")</f>
        <v>128000000000</v>
      </c>
      <c r="J8" s="2">
        <f t="shared" si="5"/>
        <v>17000000000</v>
      </c>
      <c r="K8" s="2">
        <f t="shared" si="5"/>
        <v>123000000000</v>
      </c>
      <c r="L8" s="2">
        <f t="shared" si="5"/>
        <v>121000000000</v>
      </c>
      <c r="M8" s="2">
        <f t="shared" si="5"/>
        <v>108000000000</v>
      </c>
      <c r="N8" s="2">
        <f t="shared" si="5"/>
        <v>37000000000</v>
      </c>
      <c r="O8" s="2">
        <f t="shared" si="5"/>
        <v>97000000000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-7.92</v>
      </c>
      <c r="E9" s="3">
        <f>IFERROR(INDEX(E51:E500,MATCH("Free cash flow per share (Quarter)",$C$51:$C$500,0)),"")</f>
        <v>1.85</v>
      </c>
      <c r="H9" s="3">
        <f>IFERROR(INDEX(D9:G9,COUNT(D9:G9)),"")</f>
        <v>1.85</v>
      </c>
      <c r="I9" s="3">
        <f t="shared" ref="I9:O9" si="6">IFERROR(INDEX(I51:I500,MATCH($C$9,$C$51:$C$500,0)),"")</f>
        <v>37.17</v>
      </c>
      <c r="J9" s="3">
        <f t="shared" si="6"/>
        <v>5.08</v>
      </c>
      <c r="K9" s="3">
        <f t="shared" si="6"/>
        <v>35.64</v>
      </c>
      <c r="L9" s="3">
        <f t="shared" si="6"/>
        <v>35.17</v>
      </c>
      <c r="M9" s="3">
        <f t="shared" si="6"/>
        <v>31.61</v>
      </c>
      <c r="N9" s="3">
        <f t="shared" si="6"/>
        <v>10.84</v>
      </c>
      <c r="O9" s="3">
        <f t="shared" si="6"/>
        <v>35.74</v>
      </c>
    </row>
    <row r="10" spans="1:15" ht="15.5" x14ac:dyDescent="0.35">
      <c r="C10" t="s">
        <v>18</v>
      </c>
      <c r="D10" s="3">
        <f ca="1">IFERROR(IF(D9=0,"",D2/D9),"")</f>
        <v>-153.40909090909091</v>
      </c>
      <c r="E10" s="3">
        <f ca="1">IFERROR(IF(E9=0,"",E2/E9),"")</f>
        <v>491.89189189189187</v>
      </c>
      <c r="I10" s="3">
        <f t="shared" ref="I10:O10" ca="1" si="7">IFERROR(IF(I9=0,"",I2/I9),"")</f>
        <v>42.776432606941079</v>
      </c>
      <c r="J10" s="3">
        <f t="shared" ca="1" si="7"/>
        <v>67.71653543307086</v>
      </c>
      <c r="K10" s="3">
        <f t="shared" ca="1" si="7"/>
        <v>5.9483726150392817</v>
      </c>
      <c r="L10" s="3">
        <f t="shared" ca="1" si="7"/>
        <v>4.8336650554449809</v>
      </c>
      <c r="M10" s="3">
        <f t="shared" ca="1" si="7"/>
        <v>27.681113571654539</v>
      </c>
      <c r="N10" s="3">
        <f t="shared" ca="1" si="7"/>
        <v>22.140221402214021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157465001203</v>
      </c>
      <c r="E11" s="2">
        <f>IFERROR(INDEX(E51:E500,MATCH($C$11,$C$51:$C$500,0)),"")</f>
        <v>187991212333</v>
      </c>
      <c r="H11" s="2">
        <f>IFERROR(INDEX(D11:G11,COUNT(D11:G11)),"")</f>
        <v>187991212333</v>
      </c>
      <c r="I11" s="2">
        <f t="shared" ref="I11:O11" si="8">IFERROR(INDEX(I51:I500,MATCH($C$11,$C$51:$C$500,0)),"")</f>
        <v>184790511547</v>
      </c>
      <c r="J11" s="2">
        <f t="shared" si="8"/>
        <v>73040391260</v>
      </c>
      <c r="K11" s="2">
        <f t="shared" si="8"/>
        <v>116328520772</v>
      </c>
      <c r="L11" s="2">
        <f t="shared" si="8"/>
        <v>141231624012</v>
      </c>
      <c r="M11" s="2">
        <f t="shared" si="8"/>
        <v>40757452370</v>
      </c>
      <c r="N11" s="2">
        <f t="shared" si="8"/>
        <v>44586893073</v>
      </c>
      <c r="O11" s="2">
        <f t="shared" si="8"/>
        <v>8689495998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-151000000000</v>
      </c>
      <c r="E12" s="2">
        <f>IFERROR(INDEX(E51:E500,MATCH("Net Debt (Quarter)",$C$51:$C$500,0)),"")</f>
        <v>-178000000000</v>
      </c>
      <c r="H12" s="2">
        <f>IFERROR(INDEX(D12:G12,COUNT(D12:G12)),"")</f>
        <v>-178000000000</v>
      </c>
      <c r="I12" s="2">
        <f t="shared" ref="I12:O12" si="9">IFERROR(INDEX(I51:I500,MATCH($C$12,$C$51:$C$500,0)),"")</f>
        <v>-172000000000</v>
      </c>
      <c r="J12" s="2">
        <f t="shared" si="9"/>
        <v>-45000000000</v>
      </c>
      <c r="K12" s="2">
        <f t="shared" si="9"/>
        <v>-29000000000</v>
      </c>
      <c r="L12" s="2">
        <f t="shared" si="9"/>
        <v>22000000000</v>
      </c>
      <c r="M12" s="2">
        <f t="shared" si="9"/>
        <v>150000000000</v>
      </c>
      <c r="N12" s="2">
        <f t="shared" si="9"/>
        <v>222000000000</v>
      </c>
      <c r="O12" s="2">
        <f t="shared" si="9"/>
        <v>285000000000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7000000000</v>
      </c>
      <c r="E13" s="2">
        <f>IFERROR(INDEX(E51:E500,MATCH("Total Debt (Quarter)",$C$51:$C$500,0)),"")</f>
        <v>10000000000</v>
      </c>
      <c r="H13" s="2">
        <f>IFERROR(INDEX(D13:G13,COUNT(D13:G13)),"")</f>
        <v>10000000000</v>
      </c>
      <c r="I13" s="2">
        <f t="shared" ref="I13:O13" si="10">IFERROR(INDEX(I51:I500,MATCH($C$13,$C$51:$C$500,0)),"")</f>
        <v>13000000000</v>
      </c>
      <c r="J13" s="2">
        <f t="shared" si="10"/>
        <v>28000000000</v>
      </c>
      <c r="K13" s="2">
        <f t="shared" si="10"/>
        <v>88000000000</v>
      </c>
      <c r="L13" s="2">
        <f t="shared" si="10"/>
        <v>163000000000</v>
      </c>
      <c r="M13" s="2">
        <f t="shared" si="10"/>
        <v>191000000000</v>
      </c>
      <c r="N13" s="2">
        <f t="shared" si="10"/>
        <v>266000000000</v>
      </c>
      <c r="O13" s="2">
        <f t="shared" si="10"/>
        <v>294000000000</v>
      </c>
    </row>
    <row r="14" spans="1:15" ht="15.5" x14ac:dyDescent="0.35">
      <c r="C14" t="s">
        <v>27</v>
      </c>
      <c r="D14" s="2">
        <f>IFERROR(INDEX(D51:D500,MATCH($C$14,$C$51:$C$500,0)),"")</f>
        <v>-288571650</v>
      </c>
      <c r="E14" s="2">
        <f>IFERROR(INDEX(E51:E500,MATCH($C$14,$C$51:$C$500,0)),"")</f>
        <v>-348983509</v>
      </c>
      <c r="H14" s="2">
        <f>IFERROR(SUM(D14:G14)*(4/MAX(1,COUNT(D14:G14))),"")</f>
        <v>-1275110318</v>
      </c>
      <c r="I14" s="2">
        <f t="shared" ref="I14:O14" si="11">IFERROR(INDEX(I51:I500,MATCH($C$14,$C$51:$C$500,0)),"")</f>
        <v>-2130887070</v>
      </c>
      <c r="J14" s="2">
        <f t="shared" si="11"/>
        <v>-6504322087</v>
      </c>
      <c r="K14" s="2">
        <f t="shared" si="11"/>
        <v>-14407641216</v>
      </c>
      <c r="L14" s="2">
        <f t="shared" si="11"/>
        <v>-23165379992</v>
      </c>
      <c r="M14" s="2">
        <f t="shared" si="11"/>
        <v>-27362002407</v>
      </c>
      <c r="N14" s="2">
        <f t="shared" si="11"/>
        <v>-33308084524</v>
      </c>
      <c r="O14" s="2">
        <f t="shared" si="11"/>
        <v>-34454616129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0</v>
      </c>
      <c r="J15" s="2">
        <f t="shared" si="12"/>
        <v>-5936455505</v>
      </c>
      <c r="K15" s="2">
        <f t="shared" si="12"/>
        <v>-1644016991</v>
      </c>
      <c r="L15" s="2">
        <f t="shared" si="12"/>
        <v>-2828846679</v>
      </c>
      <c r="M15" s="2">
        <f t="shared" si="12"/>
        <v>-3066592250</v>
      </c>
      <c r="N15" s="2">
        <f t="shared" si="12"/>
        <v>-3546384718</v>
      </c>
      <c r="O15" s="2">
        <f t="shared" si="12"/>
        <v>-3091337317</v>
      </c>
    </row>
    <row r="16" spans="1:15" ht="15.5" x14ac:dyDescent="0.35">
      <c r="C16" t="s">
        <v>29</v>
      </c>
      <c r="D16" s="2">
        <f>IFERROR(INDEX(D51:D500,MATCH($C$16,$C$51:$C$500,0)),"")</f>
        <v>-14292130937</v>
      </c>
      <c r="E16" s="2">
        <f>IFERROR(INDEX(E51:E500,MATCH($C$16,$C$51:$C$500,0)),"")</f>
        <v>8692319908</v>
      </c>
      <c r="H16" s="2">
        <f>IFERROR(SUM(D16:G16)*(4/MAX(1,COUNT(D16:G16))),"")</f>
        <v>-11199622058</v>
      </c>
      <c r="I16" s="2">
        <f t="shared" ref="I16:O16" si="13">IFERROR(INDEX(I51:I500,MATCH($C$16,$C$51:$C$500,0)),"")</f>
        <v>63632003505</v>
      </c>
      <c r="J16" s="2">
        <f t="shared" si="13"/>
        <v>30177974281</v>
      </c>
      <c r="K16" s="2">
        <f t="shared" si="13"/>
        <v>81094051677</v>
      </c>
      <c r="L16" s="2">
        <f t="shared" si="13"/>
        <v>58751082752</v>
      </c>
      <c r="M16" s="2">
        <f t="shared" si="13"/>
        <v>115531892914</v>
      </c>
      <c r="N16" s="2">
        <f t="shared" si="13"/>
        <v>54741228792</v>
      </c>
      <c r="O16" s="2">
        <f t="shared" si="13"/>
        <v>13038181894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4179600000000</v>
      </c>
      <c r="E20" s="2">
        <f ca="1">IFERROR(E21*E2,"")</f>
        <v>3130400000000</v>
      </c>
      <c r="H20" s="2">
        <f t="shared" ref="H20:O20" ca="1" si="14">IFERROR(H21*H2,"")</f>
        <v>3130400000000</v>
      </c>
      <c r="I20" s="2">
        <f t="shared" ca="1" si="14"/>
        <v>5469600000000</v>
      </c>
      <c r="J20" s="2">
        <f t="shared" ca="1" si="14"/>
        <v>1183360000000</v>
      </c>
      <c r="K20" s="2">
        <f t="shared" ca="1" si="14"/>
        <v>729280000000</v>
      </c>
      <c r="L20" s="2">
        <f t="shared" ca="1" si="14"/>
        <v>583100000000</v>
      </c>
      <c r="M20" s="2">
        <f t="shared" ca="1" si="14"/>
        <v>2983750000000</v>
      </c>
      <c r="N20" s="2">
        <f t="shared" ca="1" si="14"/>
        <v>816000000000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3440000000</v>
      </c>
      <c r="E21" s="2">
        <f>IFERROR(INDEX(E51:E500,MATCH($C$7,$C$51:$C$500,0)),"")</f>
        <v>3440000000</v>
      </c>
      <c r="H21" s="2">
        <f>IFERROR(INDEX(D21:G21,COUNT(D21:G21)),"")</f>
        <v>3440000000</v>
      </c>
      <c r="I21" s="2">
        <f t="shared" ref="I21:O21" si="15">IFERROR(INDEX(I51:I500,MATCH($C$7,$C$51:$C$500,0)),"")</f>
        <v>3440000000</v>
      </c>
      <c r="J21" s="2">
        <f t="shared" si="15"/>
        <v>3440000000</v>
      </c>
      <c r="K21" s="2">
        <f t="shared" si="15"/>
        <v>3440000000</v>
      </c>
      <c r="L21" s="2">
        <f t="shared" si="15"/>
        <v>3430000000</v>
      </c>
      <c r="M21" s="2">
        <f t="shared" si="15"/>
        <v>3410000000</v>
      </c>
      <c r="N21" s="2">
        <f t="shared" si="15"/>
        <v>3400000000</v>
      </c>
      <c r="O21" s="2">
        <f t="shared" si="15"/>
        <v>2700000000</v>
      </c>
    </row>
    <row r="23" spans="1:15" ht="15.5" x14ac:dyDescent="0.35">
      <c r="B23" t="s">
        <v>43</v>
      </c>
      <c r="C23" t="s">
        <v>44</v>
      </c>
      <c r="D23" s="3">
        <f>IFERROR(D5/D6*100,"")</f>
        <v>-2.2019762935005054</v>
      </c>
      <c r="E23" s="3">
        <f>IFERROR(E5/E6*100,"")</f>
        <v>1.2018360384512556</v>
      </c>
      <c r="H23" s="3">
        <f t="shared" ref="H23:O23" si="16">IFERROR(H5/H6*100,"")</f>
        <v>-1.8086878578324159</v>
      </c>
      <c r="I23" s="3">
        <f t="shared" si="16"/>
        <v>9.7985650856501856</v>
      </c>
      <c r="J23" s="3">
        <f t="shared" si="16"/>
        <v>4.4601682214456497</v>
      </c>
      <c r="K23" s="3">
        <f t="shared" si="16"/>
        <v>13.838063686563782</v>
      </c>
      <c r="L23" s="3">
        <f t="shared" si="16"/>
        <v>11.34175310607583</v>
      </c>
      <c r="M23" s="3">
        <f t="shared" si="16"/>
        <v>26.083959720353217</v>
      </c>
      <c r="N23" s="3">
        <f t="shared" si="16"/>
        <v>15.9044809252152</v>
      </c>
      <c r="O23" s="3">
        <f t="shared" si="16"/>
        <v>5.2917923836925933</v>
      </c>
    </row>
    <row r="24" spans="1:15" ht="15.5" x14ac:dyDescent="0.35">
      <c r="C24" t="s">
        <v>45</v>
      </c>
      <c r="D24" s="4" t="str">
        <f>IFERROR(_xlfn.RRI(5,I23,D23),"")</f>
        <v/>
      </c>
      <c r="E24" s="4">
        <f>IFERROR(_xlfn.RRI(5,J23,E23),"")</f>
        <v>-0.23069457195654941</v>
      </c>
      <c r="H24" s="4" t="str">
        <f t="shared" ref="H24:O24" si="17">IFERROR(_xlfn.RRI(5,M23,H23),"")</f>
        <v/>
      </c>
      <c r="I24" s="4">
        <f t="shared" si="17"/>
        <v>-9.2328714879699847E-2</v>
      </c>
      <c r="J24" s="4">
        <f t="shared" si="17"/>
        <v>-3.3616094530301233E-2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-4.1500000000000004</v>
      </c>
      <c r="E25" s="3">
        <f>IFERROR(INDEX(E51:E500,MATCH($A$25,$C$51:$C$500,0)),"")</f>
        <v>2.54</v>
      </c>
      <c r="H25" s="3">
        <f>IFERROR(INDEX(D25:G25,COUNT(D25:G25)),"")</f>
        <v>2.54</v>
      </c>
      <c r="I25" s="3">
        <f t="shared" ref="I25:O25" si="18">IFERROR(INDEX(I51:I500,MATCH($C$25,$C$51:$C$500,0)),"")</f>
        <v>18.489999999999998</v>
      </c>
      <c r="J25" s="3">
        <f t="shared" si="18"/>
        <v>7.04</v>
      </c>
      <c r="K25" s="3">
        <f t="shared" si="18"/>
        <v>23.09</v>
      </c>
      <c r="L25" s="3">
        <f t="shared" si="18"/>
        <v>16.29</v>
      </c>
      <c r="M25" s="3">
        <f t="shared" si="18"/>
        <v>32.96</v>
      </c>
      <c r="N25" s="3">
        <f t="shared" si="18"/>
        <v>15.05</v>
      </c>
      <c r="O25" s="3">
        <f t="shared" si="18"/>
        <v>3.68</v>
      </c>
    </row>
    <row r="26" spans="1:15" ht="15.5" x14ac:dyDescent="0.35">
      <c r="C26" t="s">
        <v>48</v>
      </c>
      <c r="D26" s="4" t="str">
        <f>IFERROR(_xlfn.RRI(5,I25,D25),"")</f>
        <v/>
      </c>
      <c r="E26" s="4">
        <f>IFERROR(_xlfn.RRI(5,J25,E25),"")</f>
        <v>-0.184446958894668</v>
      </c>
      <c r="H26" s="4">
        <f t="shared" ref="H26:O26" si="19">IFERROR(_xlfn.RRI(5,M25,H25),"")</f>
        <v>-0.40107932866393481</v>
      </c>
      <c r="I26" s="4">
        <f t="shared" si="19"/>
        <v>4.2029663567281883E-2</v>
      </c>
      <c r="J26" s="4">
        <f t="shared" si="19"/>
        <v>0.13853128308099572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16.151874958139533</v>
      </c>
      <c r="E27" s="3">
        <f>IFERROR(E4/E21,"")</f>
        <v>15.943700506104651</v>
      </c>
      <c r="H27" s="3">
        <f t="shared" ref="H27:O27" si="20">IFERROR(H4/H21,"")</f>
        <v>64.191150928488369</v>
      </c>
      <c r="I27" s="3">
        <f t="shared" si="20"/>
        <v>102.81874263430232</v>
      </c>
      <c r="J27" s="3">
        <f t="shared" si="20"/>
        <v>92.694428489825583</v>
      </c>
      <c r="K27" s="3">
        <f t="shared" si="20"/>
        <v>105.73871422616278</v>
      </c>
      <c r="L27" s="3">
        <f t="shared" si="20"/>
        <v>118.50425946472303</v>
      </c>
      <c r="M27" s="3">
        <f t="shared" si="20"/>
        <v>118.50360641114369</v>
      </c>
      <c r="N27" s="3">
        <f t="shared" si="20"/>
        <v>86.921194062058817</v>
      </c>
      <c r="O27" s="3">
        <f t="shared" si="20"/>
        <v>89.02137647037037</v>
      </c>
    </row>
    <row r="28" spans="1:15" ht="15.5" x14ac:dyDescent="0.35">
      <c r="C28" t="s">
        <v>50</v>
      </c>
      <c r="D28" s="4">
        <f>IFERROR(_xlfn.RRI(5,I27,D27),"")</f>
        <v>-0.30939434371525054</v>
      </c>
      <c r="E28" s="4">
        <f>IFERROR(_xlfn.RRI(5,J27,E27),"")</f>
        <v>-0.29675427736343007</v>
      </c>
      <c r="H28" s="4">
        <f t="shared" ref="H28:O28" si="21">IFERROR(_xlfn.RRI(5,M27,H27),"")</f>
        <v>-0.1153963662381482</v>
      </c>
      <c r="I28" s="4">
        <f t="shared" si="21"/>
        <v>3.4163774691475357E-2</v>
      </c>
      <c r="J28" s="4">
        <f t="shared" si="21"/>
        <v>8.1191514272300758E-3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-0.86262844780962689</v>
      </c>
      <c r="I29" s="4">
        <f t="shared" si="22"/>
        <v>1.6264204545454544</v>
      </c>
      <c r="J29" s="4">
        <f t="shared" si="22"/>
        <v>-0.69510610653962757</v>
      </c>
      <c r="K29" s="4">
        <f t="shared" si="22"/>
        <v>0.41743400859422963</v>
      </c>
      <c r="L29" s="4">
        <f t="shared" si="22"/>
        <v>-0.50576456310679618</v>
      </c>
      <c r="M29" s="4">
        <f t="shared" si="22"/>
        <v>1.1900332225913621</v>
      </c>
      <c r="N29" s="4">
        <f t="shared" si="22"/>
        <v>3.0896739130434785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-0.37568628750111793</v>
      </c>
      <c r="I30" s="4">
        <f t="shared" si="23"/>
        <v>0.10922246686690577</v>
      </c>
      <c r="J30" s="4">
        <f t="shared" si="23"/>
        <v>-0.12336338522555698</v>
      </c>
      <c r="K30" s="4">
        <f t="shared" si="23"/>
        <v>-0.10772224809657888</v>
      </c>
      <c r="L30" s="4">
        <f t="shared" si="23"/>
        <v>5.5108329536900382E-6</v>
      </c>
      <c r="M30" s="4">
        <f t="shared" si="23"/>
        <v>0.36334535771029669</v>
      </c>
      <c r="N30" s="4">
        <f t="shared" si="23"/>
        <v>-2.3591888730349755E-2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185.87</v>
      </c>
      <c r="E32" s="3">
        <f>IFERROR(INDEX(E51:E500,MATCH($A$32,$C$51:$C$500,0)),"")</f>
        <v>194.33</v>
      </c>
      <c r="H32" s="3">
        <f>IFERROR(INDEX(D32:G32,COUNT(D32:G32)),"")</f>
        <v>194.33</v>
      </c>
      <c r="I32" s="3">
        <f t="shared" ref="I32:O32" si="24">IFERROR(INDEX(I51:I500,MATCH($C$32,$C$51:$C$500,0)),"")</f>
        <v>191.99</v>
      </c>
      <c r="J32" s="3">
        <f t="shared" si="24"/>
        <v>173.18</v>
      </c>
      <c r="K32" s="3">
        <f t="shared" si="24"/>
        <v>165.45</v>
      </c>
      <c r="L32" s="3">
        <f t="shared" si="24"/>
        <v>142.46</v>
      </c>
      <c r="M32" s="3">
        <f t="shared" si="24"/>
        <v>126.36</v>
      </c>
      <c r="N32" s="3">
        <f t="shared" si="24"/>
        <v>93.14</v>
      </c>
      <c r="O32" s="3">
        <f t="shared" si="24"/>
        <v>73.84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4.9000000000000004</v>
      </c>
      <c r="E33" s="3">
        <f>IFERROR(INDEX(E51:E500,MATCH($A$33,$C$51:$C$500,0)),"")</f>
        <v>6.28</v>
      </c>
      <c r="H33" s="3">
        <f>IFERROR(INDEX(D33:G33,COUNT(D33:G33)),"")</f>
        <v>6.28</v>
      </c>
      <c r="I33" s="3">
        <f t="shared" ref="I33:O33" si="25">IFERROR(INDEX(I51:I500,MATCH($C$33,$C$51:$C$500,0)),"")</f>
        <v>8.2799999999999994</v>
      </c>
      <c r="J33" s="3">
        <f t="shared" si="25"/>
        <v>1.99</v>
      </c>
      <c r="K33" s="3">
        <f t="shared" si="25"/>
        <v>1.28</v>
      </c>
      <c r="L33" s="3">
        <f t="shared" si="25"/>
        <v>1.19</v>
      </c>
      <c r="M33" s="3">
        <f t="shared" si="25"/>
        <v>6.92</v>
      </c>
      <c r="N33" s="3">
        <f t="shared" si="25"/>
        <v>2.58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-219.28</v>
      </c>
      <c r="E34" s="3">
        <f>IFERROR(INDEX(E51:E500,MATCH($A$34,$C$51:$C$500,0)),"")</f>
        <v>480.31</v>
      </c>
      <c r="H34" s="3">
        <f>IFERROR(INDEX(D34:G34,COUNT(D34:G34)),"")</f>
        <v>480.31</v>
      </c>
      <c r="I34" s="3">
        <f t="shared" ref="I34:O34" si="26">IFERROR(INDEX(I51:I500,MATCH($C$34,$C$51:$C$500,0)),"")</f>
        <v>85.99</v>
      </c>
      <c r="J34" s="3">
        <f t="shared" si="26"/>
        <v>48.86</v>
      </c>
      <c r="K34" s="3">
        <f t="shared" si="26"/>
        <v>9.18</v>
      </c>
      <c r="L34" s="3">
        <f t="shared" si="26"/>
        <v>10.44</v>
      </c>
      <c r="M34" s="3">
        <f t="shared" si="26"/>
        <v>26.55</v>
      </c>
      <c r="N34" s="3">
        <f t="shared" si="26"/>
        <v>15.95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56.35</v>
      </c>
      <c r="E35" s="3">
        <f>IFERROR(INDEX(E51:E500,MATCH($A$35,$C$51:$C$500,0)),"")</f>
        <v>76.53</v>
      </c>
      <c r="H35" s="3">
        <f>IFERROR(INDEX(D35:G35,COUNT(D35:G35)),"")</f>
        <v>76.53</v>
      </c>
      <c r="I35" s="3">
        <f t="shared" ref="I35:O35" si="27">IFERROR(INDEX(I51:I500,MATCH($C$35,$C$51:$C$500,0)),"")</f>
        <v>15.47</v>
      </c>
      <c r="J35" s="3">
        <f t="shared" si="27"/>
        <v>3.71</v>
      </c>
      <c r="K35" s="3">
        <f t="shared" si="27"/>
        <v>2.0099999999999998</v>
      </c>
      <c r="L35" s="3">
        <f t="shared" si="27"/>
        <v>1.44</v>
      </c>
      <c r="M35" s="3">
        <f t="shared" si="27"/>
        <v>7.39</v>
      </c>
      <c r="N35" s="3">
        <f t="shared" si="27"/>
        <v>2.76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-1.3505</v>
      </c>
      <c r="I36" s="4">
        <f t="shared" si="28"/>
        <v>0.23579999999999998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4.3600000000000003</v>
      </c>
      <c r="I37" s="3">
        <f t="shared" si="29"/>
        <v>4.3600000000000003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55562449856</v>
      </c>
      <c r="E51" s="5">
        <v>54846329741</v>
      </c>
      <c r="F51" s="5">
        <v>92005425849</v>
      </c>
      <c r="G51" s="5">
        <v>83898611016</v>
      </c>
      <c r="I51" s="5">
        <v>353696474662</v>
      </c>
      <c r="J51" s="5">
        <v>318868834005</v>
      </c>
      <c r="K51" s="5">
        <v>363741176938</v>
      </c>
      <c r="L51" s="5">
        <v>406469609964</v>
      </c>
      <c r="M51" s="5">
        <v>404097297862</v>
      </c>
      <c r="N51" s="5">
        <v>295532059811</v>
      </c>
      <c r="O51" s="5">
        <v>240357716470</v>
      </c>
    </row>
    <row r="52" spans="2:15" ht="15.5" x14ac:dyDescent="0.35">
      <c r="C52" t="s">
        <v>75</v>
      </c>
      <c r="D52" s="5">
        <v>-53356309496</v>
      </c>
      <c r="E52" s="5">
        <v>-38978156677</v>
      </c>
      <c r="F52" s="5">
        <v>-69169051202</v>
      </c>
      <c r="G52" s="5">
        <v>-51499199568</v>
      </c>
      <c r="I52" s="5">
        <v>-221689184284</v>
      </c>
      <c r="J52" s="5">
        <v>-219963010140</v>
      </c>
      <c r="K52" s="5">
        <v>-234225175112</v>
      </c>
      <c r="L52" s="5">
        <v>-307158284473</v>
      </c>
      <c r="M52" s="5">
        <v>-241218999832</v>
      </c>
      <c r="N52" s="5">
        <v>-195281541071</v>
      </c>
      <c r="O52" s="5">
        <v>-167077021714</v>
      </c>
    </row>
    <row r="53" spans="2:15" ht="15.5" x14ac:dyDescent="0.35">
      <c r="C53" t="s">
        <v>76</v>
      </c>
      <c r="D53" s="5">
        <v>2206140360</v>
      </c>
      <c r="E53" s="5">
        <v>15868173064</v>
      </c>
      <c r="F53" s="5">
        <v>22836374647</v>
      </c>
      <c r="G53" s="5">
        <v>32399411448</v>
      </c>
      <c r="I53" s="5">
        <v>132007290378</v>
      </c>
      <c r="J53" s="5">
        <v>98905823865</v>
      </c>
      <c r="K53" s="5">
        <v>129516001826</v>
      </c>
      <c r="L53" s="5">
        <v>99311325491</v>
      </c>
      <c r="M53" s="5">
        <v>162878298030</v>
      </c>
      <c r="N53" s="5">
        <v>100250518740</v>
      </c>
      <c r="O53" s="5">
        <v>73280694756</v>
      </c>
    </row>
    <row r="54" spans="2:15" ht="15.5" x14ac:dyDescent="0.35">
      <c r="C54" t="s">
        <v>77</v>
      </c>
      <c r="D54" s="5">
        <v>-11007774618</v>
      </c>
      <c r="E54" s="5">
        <v>-13996070203</v>
      </c>
      <c r="F54" s="5">
        <v>-9573206907</v>
      </c>
      <c r="G54" s="5">
        <v>-15667288284</v>
      </c>
      <c r="I54" s="5">
        <v>-53138609650</v>
      </c>
      <c r="J54" s="5">
        <v>-56774903360</v>
      </c>
      <c r="K54" s="5">
        <v>-48307827522</v>
      </c>
      <c r="L54" s="5">
        <v>-42903194960</v>
      </c>
      <c r="M54" s="5">
        <v>-45834381986</v>
      </c>
      <c r="N54" s="5">
        <v>-30008077465</v>
      </c>
      <c r="O54" s="5">
        <v>-26019699843</v>
      </c>
    </row>
    <row r="55" spans="2:15" ht="15.5" x14ac:dyDescent="0.35">
      <c r="C55" t="s">
        <v>80</v>
      </c>
      <c r="D55" s="5">
        <v>-8801634258</v>
      </c>
      <c r="E55" s="5">
        <v>1872102861</v>
      </c>
      <c r="F55" s="5">
        <v>13263167740</v>
      </c>
      <c r="G55" s="5">
        <v>16732123164</v>
      </c>
      <c r="I55" s="5">
        <v>78868680728</v>
      </c>
      <c r="J55" s="5">
        <v>42130920505</v>
      </c>
      <c r="K55" s="5">
        <v>81208174304</v>
      </c>
      <c r="L55" s="5">
        <v>56408130531</v>
      </c>
      <c r="M55" s="5">
        <v>117043916044</v>
      </c>
      <c r="N55" s="5">
        <v>70242441275</v>
      </c>
      <c r="O55" s="5">
        <v>47260994913</v>
      </c>
    </row>
    <row r="56" spans="2:15" ht="15.5" x14ac:dyDescent="0.35">
      <c r="C56" t="s">
        <v>81</v>
      </c>
      <c r="D56" s="5">
        <v>-5490496679</v>
      </c>
      <c r="E56" s="5">
        <v>6820217047</v>
      </c>
      <c r="F56" s="5">
        <v>-11551250551</v>
      </c>
      <c r="G56" s="5">
        <v>-1707272146</v>
      </c>
      <c r="I56" s="5">
        <v>-15236677223</v>
      </c>
      <c r="J56" s="5">
        <v>-11952946224</v>
      </c>
      <c r="K56" s="5">
        <v>-114122627</v>
      </c>
      <c r="L56" s="5">
        <v>2342952221</v>
      </c>
      <c r="M56" s="5">
        <v>-1512023130</v>
      </c>
      <c r="N56" s="5">
        <v>-15501212483</v>
      </c>
      <c r="O56" s="5">
        <v>-34222813019</v>
      </c>
    </row>
    <row r="57" spans="2:15" ht="15.5" x14ac:dyDescent="0.35">
      <c r="C57" t="s">
        <v>83</v>
      </c>
      <c r="D57" s="5">
        <v>903042590</v>
      </c>
      <c r="E57" s="5">
        <v>775945947</v>
      </c>
      <c r="F57" s="5">
        <v>746066518</v>
      </c>
      <c r="G57" s="5">
        <v>673223446</v>
      </c>
      <c r="I57" s="5">
        <v>2161381827</v>
      </c>
      <c r="J57" s="5">
        <v>820706207</v>
      </c>
      <c r="K57" s="5">
        <v>1268306479</v>
      </c>
      <c r="L57" s="5">
        <v>955740216</v>
      </c>
      <c r="M57" s="5">
        <v>988105448</v>
      </c>
      <c r="N57" s="5">
        <v>563702664</v>
      </c>
      <c r="O57" s="5">
        <v>231803110</v>
      </c>
    </row>
    <row r="58" spans="2:15" ht="15.5" x14ac:dyDescent="0.35">
      <c r="C58" t="s">
        <v>27</v>
      </c>
      <c r="D58" s="5">
        <v>-288571650</v>
      </c>
      <c r="E58" s="5">
        <v>-348983509</v>
      </c>
      <c r="F58" s="5">
        <v>-396936121</v>
      </c>
      <c r="G58" s="5">
        <v>-486405012</v>
      </c>
      <c r="I58" s="5">
        <v>-2130887070</v>
      </c>
      <c r="J58" s="5">
        <v>-6504322087</v>
      </c>
      <c r="K58" s="5">
        <v>-14407641216</v>
      </c>
      <c r="L58" s="5">
        <v>-23165379992</v>
      </c>
      <c r="M58" s="5">
        <v>-27362002407</v>
      </c>
      <c r="N58" s="5">
        <v>-33308084524</v>
      </c>
      <c r="O58" s="5">
        <v>-34454616129</v>
      </c>
    </row>
    <row r="59" spans="2:15" ht="15.5" x14ac:dyDescent="0.35">
      <c r="C59" t="s">
        <v>85</v>
      </c>
      <c r="D59" s="5">
        <v>-5453321</v>
      </c>
      <c r="E59" s="5">
        <v>-40613992</v>
      </c>
      <c r="F59" s="5">
        <v>4928092</v>
      </c>
      <c r="G59" s="5">
        <v>6413548</v>
      </c>
      <c r="I59" s="5">
        <v>29690611</v>
      </c>
      <c r="J59" s="5">
        <v>36541956</v>
      </c>
      <c r="K59" s="5">
        <v>26259944</v>
      </c>
      <c r="L59" s="5">
        <v>-15750000</v>
      </c>
    </row>
    <row r="60" spans="2:15" ht="15.5" x14ac:dyDescent="0.35">
      <c r="C60" t="s">
        <v>86</v>
      </c>
      <c r="D60" s="5">
        <v>-5490496679</v>
      </c>
      <c r="E60" s="5">
        <v>6820217047</v>
      </c>
      <c r="F60" s="5">
        <v>-11551250551</v>
      </c>
      <c r="G60" s="5">
        <v>-1707272146</v>
      </c>
      <c r="I60" s="5">
        <v>-15236677223</v>
      </c>
      <c r="J60" s="5">
        <v>-11952946224</v>
      </c>
      <c r="K60" s="5">
        <v>-114122627</v>
      </c>
      <c r="L60" s="5">
        <v>2342952221</v>
      </c>
      <c r="M60" s="5">
        <v>-1512023130</v>
      </c>
      <c r="N60" s="5">
        <v>-15501212483</v>
      </c>
      <c r="O60" s="5">
        <v>-34222813019</v>
      </c>
    </row>
    <row r="61" spans="2:15" ht="15.5" x14ac:dyDescent="0.35">
      <c r="C61" t="s">
        <v>29</v>
      </c>
      <c r="D61" s="5">
        <v>-14292130937</v>
      </c>
      <c r="E61" s="5">
        <v>8692319908</v>
      </c>
      <c r="F61" s="5">
        <v>1711917189</v>
      </c>
      <c r="G61" s="5">
        <v>15024851018</v>
      </c>
      <c r="I61" s="5">
        <v>63632003505</v>
      </c>
      <c r="J61" s="5">
        <v>30177974281</v>
      </c>
      <c r="K61" s="5">
        <v>81094051677</v>
      </c>
      <c r="L61" s="5">
        <v>58751082752</v>
      </c>
      <c r="M61" s="5">
        <v>115531892914</v>
      </c>
      <c r="N61" s="5">
        <v>54741228792</v>
      </c>
      <c r="O61" s="5">
        <v>13038181894</v>
      </c>
    </row>
    <row r="62" spans="2:15" ht="15.5" x14ac:dyDescent="0.35">
      <c r="C62" t="s">
        <v>28</v>
      </c>
      <c r="J62" s="5">
        <v>-5936455505</v>
      </c>
      <c r="K62" s="5">
        <v>-1644016991</v>
      </c>
      <c r="L62" s="5">
        <v>-2828846679</v>
      </c>
      <c r="M62" s="5">
        <v>-3066592250</v>
      </c>
      <c r="N62" s="5">
        <v>-3546384718</v>
      </c>
      <c r="O62" s="5">
        <v>-3091337317</v>
      </c>
    </row>
    <row r="63" spans="2:15" ht="15.5" x14ac:dyDescent="0.35">
      <c r="C63" t="s">
        <v>87</v>
      </c>
      <c r="D63" s="5">
        <v>-14292130937</v>
      </c>
      <c r="E63" s="5">
        <v>8692319908</v>
      </c>
      <c r="F63" s="5">
        <v>1711917189</v>
      </c>
      <c r="G63" s="5">
        <v>15024851018</v>
      </c>
      <c r="I63" s="5">
        <v>63632003505</v>
      </c>
      <c r="J63" s="5">
        <v>24241518776</v>
      </c>
      <c r="K63" s="5">
        <v>79450034686</v>
      </c>
      <c r="L63" s="5">
        <v>55922236073</v>
      </c>
      <c r="M63" s="5">
        <v>112465300664</v>
      </c>
      <c r="N63" s="5">
        <v>51194844074</v>
      </c>
      <c r="O63" s="5">
        <v>9946844577</v>
      </c>
    </row>
    <row r="64" spans="2:15" ht="15.5" x14ac:dyDescent="0.35">
      <c r="C64" t="s">
        <v>88</v>
      </c>
      <c r="D64" s="5">
        <v>204638503</v>
      </c>
      <c r="E64" s="5">
        <v>-697389757</v>
      </c>
      <c r="F64" s="5">
        <v>1182902378</v>
      </c>
      <c r="G64" s="5">
        <v>-377258227</v>
      </c>
      <c r="I64" s="5">
        <v>1128062417</v>
      </c>
      <c r="J64" s="5">
        <v>2370966498</v>
      </c>
      <c r="K64" s="5">
        <v>-195572736</v>
      </c>
      <c r="L64" s="5">
        <v>-96631408</v>
      </c>
      <c r="M64" s="5">
        <v>6471290</v>
      </c>
      <c r="N64" s="5">
        <v>-794180446</v>
      </c>
      <c r="O64" s="5">
        <v>602783308</v>
      </c>
    </row>
    <row r="65" spans="2:15" ht="15.5" x14ac:dyDescent="0.35">
      <c r="C65" t="s">
        <v>89</v>
      </c>
      <c r="D65" s="5">
        <v>-14087492434</v>
      </c>
      <c r="E65" s="5">
        <v>7994930151</v>
      </c>
      <c r="F65" s="5">
        <v>2894819567</v>
      </c>
      <c r="G65" s="5">
        <v>14647592791</v>
      </c>
      <c r="I65" s="5">
        <v>64760065922</v>
      </c>
      <c r="J65" s="5">
        <v>26612485274</v>
      </c>
      <c r="K65" s="5">
        <v>79254461950</v>
      </c>
      <c r="L65" s="5">
        <v>55825604665</v>
      </c>
      <c r="M65" s="5">
        <v>112471771954</v>
      </c>
      <c r="N65" s="5">
        <v>50400663628</v>
      </c>
      <c r="O65" s="5">
        <v>10549627885</v>
      </c>
    </row>
    <row r="66" spans="2:15" ht="15.5" x14ac:dyDescent="0.35">
      <c r="C66" t="s">
        <v>90</v>
      </c>
      <c r="D66" s="5">
        <v>-14292130937</v>
      </c>
      <c r="E66" s="5">
        <v>8692319908</v>
      </c>
      <c r="F66" s="5">
        <v>1711917189</v>
      </c>
      <c r="G66" s="5">
        <v>15024851018</v>
      </c>
      <c r="I66" s="5">
        <v>63632003505</v>
      </c>
      <c r="J66" s="5">
        <v>24241518776</v>
      </c>
      <c r="K66" s="5">
        <v>79450034686</v>
      </c>
      <c r="L66" s="5">
        <v>55922236073</v>
      </c>
      <c r="M66" s="5">
        <v>112465300664</v>
      </c>
      <c r="N66" s="5">
        <v>51194844074</v>
      </c>
      <c r="O66" s="5">
        <v>9946844577</v>
      </c>
    </row>
    <row r="67" spans="2:15" ht="15.5" x14ac:dyDescent="0.35">
      <c r="C67" t="s">
        <v>8</v>
      </c>
      <c r="D67" s="5">
        <v>-14082039113</v>
      </c>
      <c r="E67" s="5">
        <v>8035544143</v>
      </c>
      <c r="F67" s="5">
        <v>2889891475</v>
      </c>
      <c r="G67" s="5">
        <v>14641179243</v>
      </c>
      <c r="I67" s="5">
        <v>64730375311</v>
      </c>
      <c r="J67" s="5">
        <v>26575943318</v>
      </c>
      <c r="K67" s="5">
        <v>79228202006</v>
      </c>
      <c r="L67" s="5">
        <v>55841354665</v>
      </c>
      <c r="M67" s="5">
        <v>112471771954</v>
      </c>
      <c r="N67" s="5">
        <v>50400663628</v>
      </c>
      <c r="O67" s="5">
        <v>10549627885</v>
      </c>
    </row>
    <row r="68" spans="2:15" ht="15.5" x14ac:dyDescent="0.35">
      <c r="C68" t="s">
        <v>91</v>
      </c>
      <c r="D68" s="5">
        <v>-14292130937</v>
      </c>
      <c r="E68" s="5">
        <v>8692319908</v>
      </c>
      <c r="F68" s="5">
        <v>1711917189</v>
      </c>
      <c r="G68" s="5">
        <v>15024851018</v>
      </c>
      <c r="I68" s="5">
        <v>63632003505</v>
      </c>
      <c r="J68" s="5">
        <v>24241518776</v>
      </c>
      <c r="K68" s="5">
        <v>79450034686</v>
      </c>
      <c r="L68" s="5">
        <v>55922236073</v>
      </c>
      <c r="M68" s="5">
        <v>112465300664</v>
      </c>
      <c r="N68" s="5">
        <v>51194844074</v>
      </c>
      <c r="O68" s="5">
        <v>9946844577</v>
      </c>
    </row>
    <row r="69" spans="2:15" ht="15.5" x14ac:dyDescent="0.35">
      <c r="C69" t="s">
        <v>92</v>
      </c>
      <c r="D69" s="5">
        <v>-14087492434</v>
      </c>
      <c r="E69" s="5">
        <v>7994930151</v>
      </c>
      <c r="F69" s="5">
        <v>2894819567</v>
      </c>
      <c r="G69" s="5">
        <v>14647592791</v>
      </c>
      <c r="I69" s="5">
        <v>64760065922</v>
      </c>
      <c r="J69" s="5">
        <v>26612485274</v>
      </c>
      <c r="K69" s="5">
        <v>79254461950</v>
      </c>
      <c r="L69" s="5">
        <v>55825604665</v>
      </c>
      <c r="M69" s="5">
        <v>112471771954</v>
      </c>
      <c r="N69" s="5">
        <v>50400663628</v>
      </c>
      <c r="O69" s="5">
        <v>10549627885</v>
      </c>
    </row>
    <row r="70" spans="2:15" ht="15.5" x14ac:dyDescent="0.35">
      <c r="C70" t="s">
        <v>93</v>
      </c>
      <c r="D70" s="5">
        <v>-14087492434</v>
      </c>
      <c r="E70" s="5">
        <v>7994930151</v>
      </c>
      <c r="F70" s="5">
        <v>2894819567</v>
      </c>
      <c r="G70" s="5">
        <v>14647592791</v>
      </c>
      <c r="I70" s="5">
        <v>64760065922</v>
      </c>
      <c r="J70" s="5">
        <v>26612485274</v>
      </c>
      <c r="K70" s="5">
        <v>79254461950</v>
      </c>
      <c r="L70" s="5">
        <v>55825604665</v>
      </c>
      <c r="M70" s="5">
        <v>112471771954</v>
      </c>
      <c r="N70" s="5">
        <v>50400663628</v>
      </c>
      <c r="O70" s="5">
        <v>10549627885</v>
      </c>
    </row>
    <row r="72" spans="2:15" ht="15.5" x14ac:dyDescent="0.35">
      <c r="B72" t="s">
        <v>94</v>
      </c>
      <c r="C72" t="s">
        <v>95</v>
      </c>
    </row>
    <row r="73" spans="2:15" ht="15.5" x14ac:dyDescent="0.35">
      <c r="C73" t="s">
        <v>96</v>
      </c>
    </row>
    <row r="74" spans="2:15" ht="15.5" x14ac:dyDescent="0.35">
      <c r="C74" t="s">
        <v>20</v>
      </c>
      <c r="D74" s="5">
        <v>157465001203</v>
      </c>
      <c r="E74" s="5">
        <v>187991212333</v>
      </c>
      <c r="F74" s="5">
        <v>184790511547</v>
      </c>
      <c r="G74" s="5">
        <v>152034636334</v>
      </c>
      <c r="I74" s="5">
        <v>184790511547</v>
      </c>
      <c r="J74" s="5">
        <v>73040391260</v>
      </c>
      <c r="K74" s="5">
        <v>116328520772</v>
      </c>
      <c r="L74" s="5">
        <v>141231624012</v>
      </c>
      <c r="M74" s="5">
        <v>40757452370</v>
      </c>
      <c r="N74" s="5">
        <v>44586893073</v>
      </c>
      <c r="O74" s="5">
        <v>8689495998</v>
      </c>
    </row>
    <row r="75" spans="2:15" ht="15.5" x14ac:dyDescent="0.35">
      <c r="C75" t="s">
        <v>98</v>
      </c>
      <c r="D75" s="5">
        <v>68822949528</v>
      </c>
      <c r="E75" s="5">
        <v>72199430678</v>
      </c>
      <c r="F75" s="5">
        <v>69355818147</v>
      </c>
      <c r="G75" s="5">
        <v>85899366172</v>
      </c>
      <c r="I75" s="5">
        <v>69355818147</v>
      </c>
      <c r="J75" s="5">
        <v>87270610014</v>
      </c>
      <c r="K75" s="5">
        <v>39957390610</v>
      </c>
      <c r="L75" s="5">
        <v>62589428406</v>
      </c>
      <c r="M75" s="5">
        <v>92325671559</v>
      </c>
      <c r="N75" s="5">
        <v>53562815567</v>
      </c>
      <c r="O75" s="5">
        <v>10805469066</v>
      </c>
    </row>
    <row r="76" spans="2:15" ht="15.5" x14ac:dyDescent="0.35">
      <c r="C76" t="s">
        <v>99</v>
      </c>
      <c r="G76" s="5">
        <v>4405701428</v>
      </c>
      <c r="J76" s="5">
        <v>2600000</v>
      </c>
    </row>
    <row r="77" spans="2:15" ht="15.5" x14ac:dyDescent="0.35">
      <c r="C77" t="s">
        <v>100</v>
      </c>
      <c r="D77" s="5">
        <v>587468465</v>
      </c>
      <c r="E77" s="5">
        <v>363427661</v>
      </c>
      <c r="F77" s="5">
        <v>464380548</v>
      </c>
      <c r="G77" s="5">
        <v>672013752</v>
      </c>
      <c r="I77" s="5">
        <v>464380548</v>
      </c>
      <c r="J77" s="5">
        <v>826768514</v>
      </c>
      <c r="K77" s="5">
        <v>620294966</v>
      </c>
      <c r="L77" s="5">
        <v>72951243667</v>
      </c>
      <c r="M77" s="5">
        <v>816797760</v>
      </c>
      <c r="N77" s="5">
        <v>2360905316</v>
      </c>
      <c r="O77" s="5">
        <v>1366626156</v>
      </c>
    </row>
    <row r="78" spans="2:15" ht="15.5" x14ac:dyDescent="0.35">
      <c r="C78" t="s">
        <v>101</v>
      </c>
      <c r="D78" s="5">
        <v>68822949528</v>
      </c>
      <c r="E78" s="5">
        <v>72199430678</v>
      </c>
      <c r="F78" s="5">
        <v>69355818147</v>
      </c>
      <c r="G78" s="5">
        <v>85899366172</v>
      </c>
      <c r="I78" s="5">
        <v>69355818147</v>
      </c>
      <c r="J78" s="5">
        <v>87270610014</v>
      </c>
      <c r="K78" s="5">
        <v>39957390610</v>
      </c>
      <c r="L78" s="5">
        <v>62589428406</v>
      </c>
      <c r="M78" s="5">
        <v>92325671559</v>
      </c>
      <c r="N78" s="5">
        <v>53562815567</v>
      </c>
      <c r="O78" s="5">
        <v>10805469066</v>
      </c>
    </row>
    <row r="79" spans="2:15" ht="15.5" x14ac:dyDescent="0.35">
      <c r="C79" t="s">
        <v>285</v>
      </c>
      <c r="D79" s="5">
        <v>113578500</v>
      </c>
      <c r="E79" s="5">
        <v>193374876</v>
      </c>
      <c r="F79" s="5">
        <v>112278500</v>
      </c>
      <c r="G79" s="5">
        <v>80112653</v>
      </c>
      <c r="I79" s="5">
        <v>112278500</v>
      </c>
      <c r="J79" s="5">
        <v>112928500</v>
      </c>
      <c r="K79" s="5">
        <v>3425237500</v>
      </c>
      <c r="L79" s="5">
        <v>3430759000</v>
      </c>
      <c r="M79" s="5">
        <v>172213389</v>
      </c>
      <c r="N79" s="5">
        <v>65068000</v>
      </c>
      <c r="O79" s="5">
        <v>71998250</v>
      </c>
    </row>
    <row r="80" spans="2:15" ht="15.5" x14ac:dyDescent="0.35">
      <c r="C80" t="s">
        <v>286</v>
      </c>
      <c r="D80" s="5">
        <v>113578500</v>
      </c>
      <c r="E80" s="5">
        <v>193374876</v>
      </c>
      <c r="F80" s="5">
        <v>112278500</v>
      </c>
      <c r="G80" s="5">
        <v>80112653</v>
      </c>
      <c r="I80" s="5">
        <v>112278500</v>
      </c>
      <c r="J80" s="5">
        <v>112928500</v>
      </c>
      <c r="K80" s="5">
        <v>3425237500</v>
      </c>
      <c r="L80" s="5">
        <v>3430759000</v>
      </c>
      <c r="M80" s="5">
        <v>172213389</v>
      </c>
      <c r="N80" s="5">
        <v>65068000</v>
      </c>
      <c r="O80" s="5">
        <v>71998250</v>
      </c>
    </row>
    <row r="81" spans="3:15" ht="15.5" x14ac:dyDescent="0.35">
      <c r="C81" t="s">
        <v>85</v>
      </c>
      <c r="D81" s="5">
        <v>13128412044</v>
      </c>
      <c r="E81" s="5">
        <v>12587033901</v>
      </c>
      <c r="F81" s="5">
        <v>12910690147</v>
      </c>
      <c r="G81" s="5">
        <v>13886899197</v>
      </c>
      <c r="I81" s="5">
        <v>12910690147</v>
      </c>
      <c r="J81" s="5">
        <v>11700136435</v>
      </c>
      <c r="K81" s="5">
        <v>11980588824</v>
      </c>
      <c r="L81" s="5">
        <v>9137668159</v>
      </c>
      <c r="M81" s="5">
        <v>7539084157</v>
      </c>
      <c r="N81" s="5">
        <v>6978283051</v>
      </c>
      <c r="O81" s="5">
        <v>19095710467</v>
      </c>
    </row>
    <row r="82" spans="3:15" ht="15.5" x14ac:dyDescent="0.35">
      <c r="C82" t="s">
        <v>103</v>
      </c>
      <c r="D82" s="5">
        <v>263295737122</v>
      </c>
      <c r="E82" s="5">
        <v>292202152616</v>
      </c>
      <c r="F82" s="5">
        <v>285007895324</v>
      </c>
      <c r="G82" s="5">
        <v>250591734181</v>
      </c>
      <c r="I82" s="5">
        <v>285007895324</v>
      </c>
      <c r="J82" s="5">
        <v>173836160621</v>
      </c>
      <c r="K82" s="5">
        <v>168832887239</v>
      </c>
      <c r="L82" s="5">
        <v>213870565668</v>
      </c>
      <c r="M82" s="5">
        <v>137475358287</v>
      </c>
      <c r="N82" s="5">
        <v>99934687098</v>
      </c>
      <c r="O82" s="5">
        <v>21327461586</v>
      </c>
    </row>
    <row r="83" spans="3:15" ht="15.5" x14ac:dyDescent="0.35">
      <c r="C83" t="s">
        <v>104</v>
      </c>
    </row>
    <row r="84" spans="3:15" ht="15.5" x14ac:dyDescent="0.35">
      <c r="C84" t="s">
        <v>287</v>
      </c>
    </row>
    <row r="85" spans="3:15" ht="15.5" x14ac:dyDescent="0.35">
      <c r="C85" t="s">
        <v>105</v>
      </c>
      <c r="D85" s="5">
        <v>423487614353</v>
      </c>
      <c r="E85" s="5">
        <v>431233657010</v>
      </c>
      <c r="F85" s="5">
        <v>439400042319</v>
      </c>
      <c r="G85" s="5">
        <v>447923121354</v>
      </c>
      <c r="I85" s="5">
        <v>439400042319</v>
      </c>
      <c r="J85" s="5">
        <v>455860916876</v>
      </c>
      <c r="K85" s="5">
        <v>495020985690</v>
      </c>
      <c r="L85" s="5">
        <v>533294808204</v>
      </c>
      <c r="M85" s="5">
        <v>447967641770</v>
      </c>
      <c r="N85" s="5">
        <v>480354446236</v>
      </c>
      <c r="O85" s="5">
        <v>508558677527</v>
      </c>
    </row>
    <row r="86" spans="3:15" ht="15.5" x14ac:dyDescent="0.35">
      <c r="C86" t="s">
        <v>108</v>
      </c>
      <c r="K86" s="5">
        <v>6227543467</v>
      </c>
      <c r="L86" s="5">
        <v>5779118837</v>
      </c>
      <c r="M86" s="5">
        <v>4307008104</v>
      </c>
    </row>
    <row r="87" spans="3:15" ht="15.5" x14ac:dyDescent="0.35">
      <c r="C87" t="s">
        <v>109</v>
      </c>
      <c r="D87" s="5">
        <v>428774693888</v>
      </c>
      <c r="E87" s="5">
        <v>437202182901</v>
      </c>
      <c r="F87" s="5">
        <v>445368568210</v>
      </c>
      <c r="G87" s="5">
        <v>463413366084</v>
      </c>
      <c r="I87" s="5">
        <v>445368568210</v>
      </c>
      <c r="J87" s="5">
        <v>488451167650</v>
      </c>
      <c r="K87" s="5">
        <v>520970486350</v>
      </c>
      <c r="L87" s="5">
        <v>558795884234</v>
      </c>
      <c r="M87" s="5">
        <v>529932657067</v>
      </c>
      <c r="N87" s="5">
        <v>520472846236</v>
      </c>
      <c r="O87" s="5">
        <v>547651777527</v>
      </c>
    </row>
    <row r="88" spans="3:15" ht="15.5" x14ac:dyDescent="0.35">
      <c r="C88" t="s">
        <v>110</v>
      </c>
      <c r="D88" s="5">
        <v>692070431010</v>
      </c>
      <c r="E88" s="5">
        <v>729404335517</v>
      </c>
      <c r="F88" s="5">
        <v>730376463534</v>
      </c>
      <c r="G88" s="5">
        <v>714005100265</v>
      </c>
      <c r="I88" s="5">
        <v>730376463534</v>
      </c>
      <c r="J88" s="5">
        <v>662287328271</v>
      </c>
      <c r="K88" s="5">
        <v>689803373589</v>
      </c>
      <c r="L88" s="5">
        <v>772666449902</v>
      </c>
      <c r="M88" s="5">
        <v>667408015354</v>
      </c>
      <c r="N88" s="5">
        <v>620407533334</v>
      </c>
      <c r="O88" s="5">
        <v>568979239113</v>
      </c>
    </row>
    <row r="89" spans="3:15" ht="15.5" x14ac:dyDescent="0.35">
      <c r="C89" t="s">
        <v>111</v>
      </c>
    </row>
    <row r="90" spans="3:15" ht="15.5" x14ac:dyDescent="0.35">
      <c r="C90" t="s">
        <v>112</v>
      </c>
    </row>
    <row r="91" spans="3:15" ht="15.5" x14ac:dyDescent="0.35">
      <c r="C91" t="s">
        <v>113</v>
      </c>
      <c r="D91" s="5">
        <v>37066238644</v>
      </c>
      <c r="E91" s="5">
        <v>45032220259</v>
      </c>
      <c r="F91" s="5">
        <v>54524319917</v>
      </c>
      <c r="G91" s="5">
        <v>27839950451</v>
      </c>
      <c r="I91" s="5">
        <v>54524319917</v>
      </c>
      <c r="J91" s="5">
        <v>40174187574</v>
      </c>
      <c r="K91" s="5">
        <v>74520364386</v>
      </c>
      <c r="L91" s="5">
        <v>181429256697</v>
      </c>
      <c r="M91" s="5">
        <v>110883887168</v>
      </c>
      <c r="N91" s="5">
        <v>105590771015</v>
      </c>
      <c r="O91" s="5">
        <v>92129728055</v>
      </c>
    </row>
    <row r="92" spans="3:15" ht="15.5" x14ac:dyDescent="0.35">
      <c r="C92" t="s">
        <v>114</v>
      </c>
    </row>
    <row r="93" spans="3:15" ht="15.5" x14ac:dyDescent="0.35">
      <c r="C93" t="s">
        <v>115</v>
      </c>
      <c r="D93" s="5">
        <v>10190405951</v>
      </c>
      <c r="E93" s="5">
        <v>30595338020</v>
      </c>
      <c r="F93" s="5">
        <v>33728954364</v>
      </c>
      <c r="G93" s="5">
        <v>13541651884</v>
      </c>
      <c r="I93" s="5">
        <v>33728954364</v>
      </c>
      <c r="J93" s="5">
        <v>15589254133</v>
      </c>
      <c r="K93" s="5">
        <v>9312645614</v>
      </c>
      <c r="L93" s="5">
        <v>24159751171</v>
      </c>
      <c r="M93" s="5">
        <v>27264484316</v>
      </c>
      <c r="N93" s="5">
        <v>20058112135</v>
      </c>
      <c r="O93" s="5">
        <v>10664803918</v>
      </c>
    </row>
    <row r="94" spans="3:15" ht="15.5" x14ac:dyDescent="0.35">
      <c r="C94" t="s">
        <v>325</v>
      </c>
    </row>
    <row r="95" spans="3:15" ht="15.5" x14ac:dyDescent="0.35">
      <c r="C95" t="s">
        <v>326</v>
      </c>
      <c r="D95" s="5">
        <v>587468465</v>
      </c>
      <c r="E95" s="5">
        <v>363427661</v>
      </c>
      <c r="F95" s="5">
        <v>464380548</v>
      </c>
      <c r="G95" s="5">
        <v>5077715180</v>
      </c>
      <c r="I95" s="5">
        <v>464380548</v>
      </c>
      <c r="J95" s="5">
        <v>829368514</v>
      </c>
      <c r="K95" s="5">
        <v>620294966</v>
      </c>
      <c r="L95" s="5">
        <v>72951243667</v>
      </c>
      <c r="M95" s="5">
        <v>816797760</v>
      </c>
      <c r="N95" s="5">
        <v>2360905316</v>
      </c>
      <c r="O95" s="5">
        <v>1366626156</v>
      </c>
    </row>
    <row r="96" spans="3:15" ht="15.5" x14ac:dyDescent="0.35">
      <c r="C96" t="s">
        <v>119</v>
      </c>
      <c r="D96" s="5">
        <v>743530739</v>
      </c>
      <c r="E96" s="5">
        <v>1941048298</v>
      </c>
      <c r="F96" s="5">
        <v>3096403801</v>
      </c>
      <c r="G96" s="5">
        <v>2820684199</v>
      </c>
      <c r="I96" s="5">
        <v>3096403801</v>
      </c>
      <c r="J96" s="5">
        <v>4376627026</v>
      </c>
      <c r="K96" s="5">
        <v>1640527162</v>
      </c>
      <c r="L96" s="5">
        <v>5688509887</v>
      </c>
      <c r="M96" s="5">
        <v>4517860920</v>
      </c>
      <c r="N96" s="5">
        <v>2689117779</v>
      </c>
      <c r="O96" s="5">
        <v>135066609</v>
      </c>
    </row>
    <row r="97" spans="3:15" ht="15.5" x14ac:dyDescent="0.35">
      <c r="C97" t="s">
        <v>288</v>
      </c>
      <c r="D97" s="5">
        <v>401550210</v>
      </c>
      <c r="E97" s="5">
        <v>334725287</v>
      </c>
      <c r="F97" s="5">
        <v>2918302601</v>
      </c>
      <c r="G97" s="5">
        <v>397478234</v>
      </c>
      <c r="I97" s="5">
        <v>2918302601</v>
      </c>
      <c r="J97" s="5">
        <v>527098334</v>
      </c>
      <c r="K97" s="5">
        <v>285959991</v>
      </c>
      <c r="L97" s="5">
        <v>322994071</v>
      </c>
      <c r="M97" s="5">
        <v>188180000</v>
      </c>
      <c r="N97" s="5">
        <v>227795835</v>
      </c>
      <c r="O97" s="5">
        <v>104120000</v>
      </c>
    </row>
    <row r="98" spans="3:15" ht="15.5" x14ac:dyDescent="0.35">
      <c r="C98" t="s">
        <v>289</v>
      </c>
    </row>
    <row r="99" spans="3:15" ht="15.5" x14ac:dyDescent="0.35">
      <c r="C99" t="s">
        <v>327</v>
      </c>
      <c r="D99" s="5">
        <v>6750360000</v>
      </c>
      <c r="E99" s="5">
        <v>8874000000</v>
      </c>
      <c r="F99" s="5">
        <v>11832000000</v>
      </c>
      <c r="G99" s="5">
        <v>2958000000</v>
      </c>
      <c r="I99" s="5">
        <v>11832000000</v>
      </c>
      <c r="J99" s="5">
        <v>15561196001</v>
      </c>
      <c r="K99" s="5">
        <v>59430736434</v>
      </c>
      <c r="L99" s="5">
        <v>76098897414</v>
      </c>
      <c r="M99" s="5">
        <v>75527757444</v>
      </c>
      <c r="N99" s="5">
        <v>78343872792</v>
      </c>
      <c r="O99" s="5">
        <v>78343872792</v>
      </c>
    </row>
    <row r="100" spans="3:15" ht="15.5" x14ac:dyDescent="0.35">
      <c r="C100" t="s">
        <v>293</v>
      </c>
      <c r="D100" s="5">
        <v>7699672693</v>
      </c>
      <c r="E100" s="5">
        <v>9587912279</v>
      </c>
      <c r="F100" s="5">
        <v>12231616714</v>
      </c>
      <c r="G100" s="5">
        <v>3110435566</v>
      </c>
      <c r="I100" s="5">
        <v>12231616714</v>
      </c>
      <c r="J100" s="5">
        <v>16148721391</v>
      </c>
      <c r="K100" s="5">
        <v>59962378177</v>
      </c>
      <c r="L100" s="5">
        <v>76387180419</v>
      </c>
      <c r="M100" s="5">
        <v>76192851925</v>
      </c>
      <c r="N100" s="5">
        <v>78730789409</v>
      </c>
      <c r="O100" s="5">
        <v>78343872792</v>
      </c>
    </row>
    <row r="101" spans="3:15" ht="15.5" x14ac:dyDescent="0.35">
      <c r="C101" t="s">
        <v>121</v>
      </c>
      <c r="D101" s="5">
        <v>15485994347</v>
      </c>
      <c r="E101" s="5">
        <v>15766424805</v>
      </c>
      <c r="F101" s="5">
        <v>15241383315</v>
      </c>
      <c r="G101" s="5">
        <v>28449209079</v>
      </c>
      <c r="I101" s="5">
        <v>15241383315</v>
      </c>
      <c r="J101" s="5">
        <v>26262446317</v>
      </c>
      <c r="K101" s="5">
        <v>42744800097</v>
      </c>
      <c r="L101" s="5">
        <v>98885136669</v>
      </c>
      <c r="M101" s="5">
        <v>125332801563</v>
      </c>
      <c r="N101" s="5">
        <v>197920763858</v>
      </c>
      <c r="O101" s="5">
        <v>277491200677</v>
      </c>
    </row>
    <row r="102" spans="3:15" ht="15.5" x14ac:dyDescent="0.35">
      <c r="C102" t="s">
        <v>122</v>
      </c>
      <c r="D102" s="5">
        <v>15485994347</v>
      </c>
      <c r="E102" s="5">
        <v>15766424805</v>
      </c>
      <c r="F102" s="5">
        <v>15241383315</v>
      </c>
      <c r="G102" s="5">
        <v>28449209079</v>
      </c>
      <c r="I102" s="5">
        <v>15241383315</v>
      </c>
      <c r="J102" s="5">
        <v>26262446317</v>
      </c>
      <c r="K102" s="5">
        <v>42744800097</v>
      </c>
      <c r="L102" s="5">
        <v>98885136669</v>
      </c>
      <c r="M102" s="5">
        <v>125332801563</v>
      </c>
      <c r="N102" s="5">
        <v>197920763858</v>
      </c>
      <c r="O102" s="5">
        <v>277491200677</v>
      </c>
    </row>
    <row r="103" spans="3:15" ht="15.5" x14ac:dyDescent="0.35">
      <c r="C103" t="s">
        <v>294</v>
      </c>
    </row>
    <row r="104" spans="3:15" ht="15.5" x14ac:dyDescent="0.35">
      <c r="C104" t="s">
        <v>290</v>
      </c>
      <c r="E104" s="5">
        <v>834360000</v>
      </c>
      <c r="F104" s="5">
        <v>834360000</v>
      </c>
      <c r="G104" s="5">
        <v>12666360000</v>
      </c>
      <c r="I104" s="5">
        <v>834360000</v>
      </c>
      <c r="J104" s="5">
        <v>12666360000</v>
      </c>
      <c r="K104" s="5">
        <v>28227556001</v>
      </c>
      <c r="L104" s="5">
        <v>87171682435</v>
      </c>
      <c r="M104" s="5">
        <v>115108219849</v>
      </c>
      <c r="N104" s="5">
        <v>187819861945</v>
      </c>
      <c r="O104" s="5">
        <v>215766830143</v>
      </c>
    </row>
    <row r="105" spans="3:15" ht="15.5" x14ac:dyDescent="0.35">
      <c r="C105" t="s">
        <v>295</v>
      </c>
      <c r="D105" s="5">
        <v>2357582303</v>
      </c>
      <c r="E105" s="5">
        <v>3179390904</v>
      </c>
      <c r="F105" s="5">
        <v>2330693168</v>
      </c>
      <c r="G105" s="5">
        <v>14562309882</v>
      </c>
      <c r="I105" s="5">
        <v>2330693168</v>
      </c>
      <c r="J105" s="5">
        <v>14562309882</v>
      </c>
      <c r="K105" s="5">
        <v>30711031273</v>
      </c>
      <c r="L105" s="5">
        <v>89747468510</v>
      </c>
      <c r="M105" s="5">
        <v>117793717406</v>
      </c>
      <c r="N105" s="5">
        <v>190942480807</v>
      </c>
      <c r="O105" s="5">
        <v>215766830143</v>
      </c>
    </row>
    <row r="106" spans="3:15" ht="15.5" x14ac:dyDescent="0.35">
      <c r="C106" t="s">
        <v>329</v>
      </c>
      <c r="K106" s="5">
        <v>53180000</v>
      </c>
      <c r="O106" s="5">
        <v>42628660067</v>
      </c>
    </row>
    <row r="107" spans="3:15" ht="15.5" x14ac:dyDescent="0.35">
      <c r="C107" t="s">
        <v>123</v>
      </c>
      <c r="D107" s="5">
        <v>52552232991</v>
      </c>
      <c r="E107" s="5">
        <v>60798645064</v>
      </c>
      <c r="F107" s="5">
        <v>69765703232</v>
      </c>
      <c r="G107" s="5">
        <v>56289159530</v>
      </c>
      <c r="I107" s="5">
        <v>69765703232</v>
      </c>
      <c r="J107" s="5">
        <v>66436633891</v>
      </c>
      <c r="K107" s="5">
        <v>117265164483</v>
      </c>
      <c r="L107" s="5">
        <v>280314393366</v>
      </c>
      <c r="M107" s="5">
        <v>236216688731</v>
      </c>
      <c r="N107" s="5">
        <v>303511534873</v>
      </c>
      <c r="O107" s="5">
        <v>369620928732</v>
      </c>
    </row>
    <row r="108" spans="3:15" ht="15.5" x14ac:dyDescent="0.35">
      <c r="C108" t="s">
        <v>124</v>
      </c>
    </row>
    <row r="109" spans="3:15" ht="15.5" x14ac:dyDescent="0.35">
      <c r="C109" t="s">
        <v>125</v>
      </c>
      <c r="D109" s="5">
        <v>172022776400</v>
      </c>
      <c r="E109" s="5">
        <v>172022776400</v>
      </c>
      <c r="F109" s="5">
        <v>172022776400</v>
      </c>
      <c r="G109" s="5">
        <v>172022776400</v>
      </c>
      <c r="I109" s="5">
        <v>172022776400</v>
      </c>
      <c r="J109" s="5">
        <v>172022776400</v>
      </c>
      <c r="K109" s="5">
        <v>172022776400</v>
      </c>
      <c r="L109" s="5">
        <v>171653057900</v>
      </c>
      <c r="M109" s="5">
        <v>170622855500</v>
      </c>
      <c r="N109" s="5">
        <v>170121835100</v>
      </c>
      <c r="O109" s="5">
        <v>135000000000</v>
      </c>
    </row>
    <row r="110" spans="3:15" ht="15.5" x14ac:dyDescent="0.35">
      <c r="C110" t="s">
        <v>126</v>
      </c>
      <c r="D110" s="5">
        <v>38593120128</v>
      </c>
      <c r="E110" s="5">
        <v>38593120128</v>
      </c>
      <c r="F110" s="5">
        <v>38593120128</v>
      </c>
      <c r="G110" s="5">
        <v>38593120128</v>
      </c>
      <c r="I110" s="5">
        <v>38593120128</v>
      </c>
      <c r="J110" s="5">
        <v>38593120128</v>
      </c>
      <c r="K110" s="5">
        <v>38593120128</v>
      </c>
      <c r="L110" s="5">
        <v>38031148008</v>
      </c>
      <c r="M110" s="5">
        <v>37026225160</v>
      </c>
      <c r="N110" s="5">
        <v>35703689352</v>
      </c>
      <c r="O110" s="5">
        <v>27500000</v>
      </c>
    </row>
    <row r="111" spans="3:15" ht="15.5" x14ac:dyDescent="0.35">
      <c r="C111" t="s">
        <v>127</v>
      </c>
      <c r="D111" s="5">
        <v>428871626293</v>
      </c>
      <c r="E111" s="5">
        <v>457953665406</v>
      </c>
      <c r="F111" s="5">
        <v>449918121263</v>
      </c>
      <c r="G111" s="5">
        <v>447028229788</v>
      </c>
      <c r="I111" s="5">
        <v>449918121263</v>
      </c>
      <c r="J111" s="5">
        <v>385187745952</v>
      </c>
      <c r="K111" s="5">
        <v>358611802634</v>
      </c>
      <c r="L111" s="5">
        <v>279383600628</v>
      </c>
      <c r="M111" s="5">
        <v>223542245963</v>
      </c>
      <c r="N111" s="5">
        <v>111070474009</v>
      </c>
      <c r="O111" s="5">
        <v>64330810381</v>
      </c>
    </row>
    <row r="112" spans="3:15" ht="15.5" x14ac:dyDescent="0.35">
      <c r="C112" t="s">
        <v>128</v>
      </c>
      <c r="D112" s="5">
        <v>22606937716</v>
      </c>
      <c r="E112" s="5">
        <v>22506937716</v>
      </c>
      <c r="F112" s="5">
        <v>22506937716</v>
      </c>
      <c r="G112" s="5">
        <v>22406937716</v>
      </c>
      <c r="I112" s="5">
        <v>22506937716</v>
      </c>
      <c r="J112" s="5">
        <v>22406937716</v>
      </c>
      <c r="K112" s="5">
        <v>22406937716</v>
      </c>
      <c r="L112" s="5">
        <v>22406937716</v>
      </c>
      <c r="M112" s="5">
        <v>22406937716</v>
      </c>
      <c r="N112" s="5">
        <v>22306937716</v>
      </c>
      <c r="O112" s="5">
        <v>22306937716</v>
      </c>
    </row>
    <row r="113" spans="2:15" ht="15.5" x14ac:dyDescent="0.35">
      <c r="C113" t="s">
        <v>129</v>
      </c>
      <c r="D113" s="5">
        <v>406264688577</v>
      </c>
      <c r="E113" s="5">
        <v>435446727690</v>
      </c>
      <c r="F113" s="5">
        <v>427411183547</v>
      </c>
      <c r="G113" s="5">
        <v>424621292072</v>
      </c>
      <c r="I113" s="5">
        <v>427411183547</v>
      </c>
      <c r="J113" s="5">
        <v>362780808236</v>
      </c>
      <c r="K113" s="5">
        <v>336204864918</v>
      </c>
      <c r="L113" s="5">
        <v>256976662912</v>
      </c>
      <c r="M113" s="5">
        <v>201135308247</v>
      </c>
      <c r="N113" s="5">
        <v>88763536293</v>
      </c>
      <c r="O113" s="5">
        <v>42023872665</v>
      </c>
    </row>
    <row r="114" spans="2:15" ht="15.5" x14ac:dyDescent="0.35">
      <c r="C114" t="s">
        <v>130</v>
      </c>
      <c r="D114" s="5">
        <v>428871626293</v>
      </c>
      <c r="E114" s="5">
        <v>457953665406</v>
      </c>
      <c r="F114" s="5">
        <v>449918121263</v>
      </c>
      <c r="G114" s="5">
        <v>447028229788</v>
      </c>
      <c r="I114" s="5">
        <v>449918121263</v>
      </c>
      <c r="J114" s="5">
        <v>385187745952</v>
      </c>
      <c r="K114" s="5">
        <v>358611802634</v>
      </c>
      <c r="L114" s="5">
        <v>279383600628</v>
      </c>
      <c r="M114" s="5">
        <v>223542245963</v>
      </c>
      <c r="N114" s="5">
        <v>111070474009</v>
      </c>
      <c r="O114" s="5">
        <v>64330810381</v>
      </c>
    </row>
    <row r="115" spans="2:15" ht="15.5" x14ac:dyDescent="0.35">
      <c r="C115" t="s">
        <v>131</v>
      </c>
      <c r="D115" s="5">
        <v>30675198</v>
      </c>
      <c r="E115" s="5">
        <v>36128519</v>
      </c>
      <c r="F115" s="5">
        <v>76742511</v>
      </c>
      <c r="G115" s="5">
        <v>71814419</v>
      </c>
      <c r="I115" s="5">
        <v>76742511</v>
      </c>
      <c r="J115" s="5">
        <v>47051900</v>
      </c>
      <c r="K115" s="5">
        <v>3310509944</v>
      </c>
      <c r="L115" s="5">
        <v>3284250000</v>
      </c>
    </row>
    <row r="116" spans="2:15" ht="15.5" x14ac:dyDescent="0.35">
      <c r="C116" t="s">
        <v>10</v>
      </c>
      <c r="D116" s="5">
        <v>639518198019</v>
      </c>
      <c r="E116" s="5">
        <v>668605690453</v>
      </c>
      <c r="F116" s="5">
        <v>660610760302</v>
      </c>
      <c r="G116" s="5">
        <v>657715940735</v>
      </c>
      <c r="I116" s="5">
        <v>660610760302</v>
      </c>
      <c r="J116" s="5">
        <v>595850694380</v>
      </c>
      <c r="K116" s="5">
        <v>572538209106</v>
      </c>
      <c r="L116" s="5">
        <v>492352056536</v>
      </c>
      <c r="M116" s="5">
        <v>431191326623</v>
      </c>
      <c r="N116" s="5">
        <v>316895998461</v>
      </c>
      <c r="O116" s="5">
        <v>199358310381</v>
      </c>
    </row>
    <row r="117" spans="2:15" ht="15.5" x14ac:dyDescent="0.35">
      <c r="C117" t="s">
        <v>132</v>
      </c>
      <c r="D117" s="5">
        <v>692070431010</v>
      </c>
      <c r="E117" s="5">
        <v>729404335517</v>
      </c>
      <c r="F117" s="5">
        <v>730376463534</v>
      </c>
      <c r="G117" s="5">
        <v>714005100265</v>
      </c>
      <c r="I117" s="5">
        <v>730376463534</v>
      </c>
      <c r="J117" s="5">
        <v>662287328271</v>
      </c>
      <c r="K117" s="5">
        <v>689803373589</v>
      </c>
      <c r="L117" s="5">
        <v>772666449902</v>
      </c>
      <c r="M117" s="5">
        <v>667408015354</v>
      </c>
      <c r="N117" s="5">
        <v>620407533334</v>
      </c>
      <c r="O117" s="5">
        <v>568979239113</v>
      </c>
    </row>
    <row r="118" spans="2:15" ht="15.5" x14ac:dyDescent="0.35">
      <c r="C118" t="s">
        <v>133</v>
      </c>
      <c r="D118" s="5">
        <v>3440455528</v>
      </c>
      <c r="E118" s="5">
        <v>3440455528</v>
      </c>
      <c r="F118" s="5">
        <v>3440455528</v>
      </c>
      <c r="G118" s="5">
        <v>3440455528</v>
      </c>
      <c r="I118" s="5">
        <v>3440455528</v>
      </c>
      <c r="J118" s="5">
        <v>3440455528</v>
      </c>
      <c r="K118" s="5">
        <v>3440455528</v>
      </c>
      <c r="L118" s="5">
        <v>3433061158</v>
      </c>
      <c r="M118" s="5">
        <v>3412457110</v>
      </c>
      <c r="N118" s="5">
        <v>3402436702</v>
      </c>
      <c r="O118" s="5">
        <v>2700000000</v>
      </c>
    </row>
    <row r="120" spans="2:15" ht="15.5" x14ac:dyDescent="0.35">
      <c r="B120" t="s">
        <v>134</v>
      </c>
      <c r="C120" t="s">
        <v>135</v>
      </c>
      <c r="D120" s="5">
        <v>-25417500420</v>
      </c>
      <c r="E120" s="5">
        <v>6849677009</v>
      </c>
      <c r="F120" s="5">
        <v>37273962778</v>
      </c>
      <c r="G120" s="5">
        <v>12780091850</v>
      </c>
      <c r="I120" s="5">
        <v>130419892311</v>
      </c>
      <c r="J120" s="5">
        <v>17705694212</v>
      </c>
      <c r="K120" s="5">
        <v>123161485159</v>
      </c>
      <c r="L120" s="5">
        <v>121180740904</v>
      </c>
      <c r="M120" s="5">
        <v>108099156111</v>
      </c>
      <c r="N120" s="5">
        <v>37564743784</v>
      </c>
      <c r="O120" s="5">
        <v>96979518807</v>
      </c>
    </row>
    <row r="121" spans="2:15" ht="15.5" x14ac:dyDescent="0.35">
      <c r="C121" t="s">
        <v>296</v>
      </c>
      <c r="D121" s="5">
        <v>57701447646</v>
      </c>
      <c r="E121" s="5">
        <v>53696489821</v>
      </c>
      <c r="F121" s="5">
        <v>88743057245</v>
      </c>
      <c r="G121" s="5">
        <v>71605040554</v>
      </c>
      <c r="I121" s="5">
        <v>354441192367</v>
      </c>
      <c r="J121" s="5">
        <v>270400063673</v>
      </c>
      <c r="K121" s="5">
        <v>401334705512</v>
      </c>
      <c r="L121" s="5">
        <v>459529664146</v>
      </c>
      <c r="M121" s="5">
        <v>382387275758</v>
      </c>
      <c r="N121" s="5">
        <v>237402460503</v>
      </c>
      <c r="O121" s="5">
        <v>293749861749</v>
      </c>
    </row>
    <row r="122" spans="2:15" ht="15.5" x14ac:dyDescent="0.35">
      <c r="C122" t="s">
        <v>465</v>
      </c>
      <c r="N122" s="5">
        <v>2100472800</v>
      </c>
    </row>
    <row r="123" spans="2:15" ht="15.5" x14ac:dyDescent="0.35">
      <c r="C123" t="s">
        <v>83</v>
      </c>
      <c r="D123" s="5">
        <v>903042590</v>
      </c>
      <c r="E123" s="5">
        <v>775945947</v>
      </c>
      <c r="F123" s="5">
        <v>746066518</v>
      </c>
      <c r="G123" s="5">
        <v>673223446</v>
      </c>
      <c r="I123" s="5">
        <v>2161381827</v>
      </c>
      <c r="J123" s="5">
        <v>820706207</v>
      </c>
      <c r="K123" s="5">
        <v>1268306479</v>
      </c>
      <c r="L123" s="5">
        <v>955740216</v>
      </c>
      <c r="M123" s="5">
        <v>988105448</v>
      </c>
      <c r="N123" s="5">
        <v>563702664</v>
      </c>
      <c r="O123" s="5">
        <v>231803110</v>
      </c>
    </row>
    <row r="124" spans="2:15" ht="15.5" x14ac:dyDescent="0.35">
      <c r="C124" t="s">
        <v>298</v>
      </c>
      <c r="D124" s="5">
        <v>-75495055655</v>
      </c>
      <c r="E124" s="5">
        <v>-36810560459</v>
      </c>
      <c r="F124" s="5">
        <v>-11054976672</v>
      </c>
      <c r="G124" s="5">
        <v>-53765413107</v>
      </c>
      <c r="I124" s="5">
        <v>-154318257265</v>
      </c>
      <c r="J124" s="5">
        <v>-171381410233</v>
      </c>
      <c r="K124" s="5">
        <v>-193930243412</v>
      </c>
      <c r="L124" s="5">
        <v>-247940277575</v>
      </c>
      <c r="M124" s="5">
        <v>-180188746294</v>
      </c>
      <c r="N124" s="5">
        <v>-137918264447</v>
      </c>
      <c r="O124" s="5">
        <v>-141805727576</v>
      </c>
    </row>
    <row r="125" spans="2:15" ht="15.5" x14ac:dyDescent="0.35">
      <c r="C125" t="s">
        <v>332</v>
      </c>
      <c r="D125" s="5">
        <v>-18681062637</v>
      </c>
      <c r="E125" s="5">
        <v>-348983509</v>
      </c>
      <c r="F125" s="5">
        <v>28194364108</v>
      </c>
      <c r="G125" s="5">
        <v>-9764943505</v>
      </c>
      <c r="I125" s="5">
        <v>-2130887070</v>
      </c>
      <c r="J125" s="5">
        <v>-6504322087</v>
      </c>
      <c r="K125" s="5">
        <v>-14407641216</v>
      </c>
      <c r="L125" s="5">
        <v>-23165379992</v>
      </c>
      <c r="M125" s="5">
        <v>-27357348296</v>
      </c>
      <c r="N125" s="5">
        <v>-33308084524</v>
      </c>
      <c r="O125" s="5">
        <v>-34454516129</v>
      </c>
    </row>
    <row r="126" spans="2:15" ht="15.5" x14ac:dyDescent="0.35">
      <c r="C126" t="s">
        <v>330</v>
      </c>
      <c r="D126" s="5">
        <v>9724774227</v>
      </c>
      <c r="E126" s="5">
        <v>-10362329386</v>
      </c>
      <c r="F126" s="5">
        <v>-32065822248</v>
      </c>
      <c r="G126" s="5">
        <v>-486405012</v>
      </c>
      <c r="I126" s="5">
        <v>-33799773197</v>
      </c>
      <c r="J126" s="5">
        <v>-33561307911</v>
      </c>
      <c r="K126" s="5">
        <v>-31715256917</v>
      </c>
      <c r="L126" s="5">
        <v>-29737577710</v>
      </c>
      <c r="M126" s="5">
        <v>-27753047257</v>
      </c>
      <c r="N126" s="5">
        <v>-25281085240</v>
      </c>
      <c r="O126" s="5">
        <v>-20183720871</v>
      </c>
    </row>
    <row r="127" spans="2:15" ht="15.5" x14ac:dyDescent="0.35">
      <c r="C127" t="s">
        <v>466</v>
      </c>
      <c r="F127" s="5">
        <v>-31267917833</v>
      </c>
      <c r="I127" s="5">
        <v>-31267917833</v>
      </c>
      <c r="J127" s="5">
        <v>-39459121420</v>
      </c>
      <c r="K127" s="5">
        <v>-33358092371</v>
      </c>
      <c r="L127" s="5">
        <v>-32441815899</v>
      </c>
      <c r="M127" s="5">
        <v>-34882214216</v>
      </c>
      <c r="N127" s="5">
        <v>-18182150740</v>
      </c>
      <c r="O127" s="5">
        <v>-16178327409</v>
      </c>
    </row>
    <row r="128" spans="2:15" ht="15.5" x14ac:dyDescent="0.35">
      <c r="C128" t="s">
        <v>143</v>
      </c>
      <c r="D128" s="5">
        <v>-1424268534</v>
      </c>
      <c r="E128" s="5">
        <v>-957855271</v>
      </c>
      <c r="F128" s="5">
        <v>-958237319</v>
      </c>
      <c r="G128" s="5">
        <v>-1010122336</v>
      </c>
      <c r="I128" s="5">
        <v>-4236881921</v>
      </c>
      <c r="J128" s="5">
        <v>-1190020733</v>
      </c>
      <c r="K128" s="5">
        <v>-6085262804</v>
      </c>
      <c r="L128" s="5">
        <v>-3130308445</v>
      </c>
      <c r="M128" s="5">
        <v>-5544857213</v>
      </c>
      <c r="N128" s="5">
        <v>-3537043694</v>
      </c>
      <c r="O128" s="5">
        <v>-4851604185</v>
      </c>
    </row>
    <row r="129" spans="3:15" ht="15.5" x14ac:dyDescent="0.35">
      <c r="C129" t="s">
        <v>467</v>
      </c>
      <c r="O129" s="5">
        <v>21061740568</v>
      </c>
    </row>
    <row r="130" spans="3:15" ht="15.5" x14ac:dyDescent="0.35">
      <c r="C130" t="s">
        <v>468</v>
      </c>
      <c r="D130" s="5">
        <v>1853621943</v>
      </c>
      <c r="E130" s="5">
        <v>856969866</v>
      </c>
      <c r="F130" s="5">
        <v>-5062571021</v>
      </c>
      <c r="G130" s="5">
        <v>5528711810</v>
      </c>
      <c r="I130" s="5">
        <v>-428964597</v>
      </c>
      <c r="J130" s="5">
        <v>-1418893284</v>
      </c>
      <c r="K130" s="5">
        <v>54969888</v>
      </c>
      <c r="L130" s="5">
        <v>-2889303837</v>
      </c>
      <c r="M130" s="5">
        <v>449988181</v>
      </c>
      <c r="N130" s="5">
        <v>15724736462</v>
      </c>
      <c r="O130" s="5">
        <v>-589990450</v>
      </c>
    </row>
    <row r="131" spans="3:15" ht="15.5" x14ac:dyDescent="0.35">
      <c r="C131" t="s">
        <v>144</v>
      </c>
      <c r="D131" s="5">
        <v>-3292441710</v>
      </c>
      <c r="E131" s="5">
        <v>-3163991224</v>
      </c>
      <c r="F131" s="5">
        <v>-3058583182</v>
      </c>
      <c r="G131" s="5">
        <v>-3144825821</v>
      </c>
      <c r="I131" s="5">
        <v>-16148721391</v>
      </c>
      <c r="J131" s="5">
        <v>-60015558177</v>
      </c>
      <c r="K131" s="5">
        <v>-147505546739</v>
      </c>
      <c r="L131" s="5">
        <v>-11946104262</v>
      </c>
      <c r="M131" s="5">
        <v>-74161545621</v>
      </c>
      <c r="N131" s="5">
        <v>42206291</v>
      </c>
      <c r="O131" s="5">
        <v>-37273763270</v>
      </c>
    </row>
    <row r="132" spans="3:15" ht="15.5" x14ac:dyDescent="0.35">
      <c r="C132" t="s">
        <v>145</v>
      </c>
      <c r="D132" s="5">
        <v>-1816269000</v>
      </c>
      <c r="E132" s="5">
        <v>-484984999</v>
      </c>
      <c r="F132" s="5">
        <v>-1459504383</v>
      </c>
      <c r="G132" s="5">
        <v>1003275000</v>
      </c>
      <c r="I132" s="5">
        <v>-2521050633</v>
      </c>
      <c r="J132" s="5">
        <v>-978265547</v>
      </c>
      <c r="K132" s="5">
        <v>-559041660</v>
      </c>
      <c r="L132" s="5">
        <v>-8760465000</v>
      </c>
      <c r="M132" s="5">
        <v>-37767051193</v>
      </c>
      <c r="N132" s="5">
        <v>-1709553000</v>
      </c>
      <c r="O132" s="5">
        <v>-78134762100</v>
      </c>
    </row>
    <row r="133" spans="3:15" ht="15.5" x14ac:dyDescent="0.35">
      <c r="C133" t="s">
        <v>301</v>
      </c>
      <c r="G133" s="5">
        <v>1715451000</v>
      </c>
      <c r="J133" s="5">
        <v>-761834890</v>
      </c>
      <c r="L133" s="5">
        <v>-8309225000</v>
      </c>
      <c r="M133" s="5">
        <v>-37539607193</v>
      </c>
      <c r="N133" s="5">
        <v>-1025300000</v>
      </c>
      <c r="O133" s="5">
        <v>-77658100000</v>
      </c>
    </row>
    <row r="134" spans="3:15" ht="15.5" x14ac:dyDescent="0.35">
      <c r="C134" t="s">
        <v>151</v>
      </c>
      <c r="D134" s="5">
        <v>-1816269000</v>
      </c>
      <c r="E134" s="5">
        <v>-484984999</v>
      </c>
      <c r="F134" s="5">
        <v>-1459504383</v>
      </c>
      <c r="G134" s="5">
        <v>-712176000</v>
      </c>
      <c r="I134" s="5">
        <v>-2521050633</v>
      </c>
      <c r="J134" s="5">
        <v>-216430657</v>
      </c>
      <c r="K134" s="5">
        <v>-559041660</v>
      </c>
      <c r="L134" s="5">
        <v>-451240000</v>
      </c>
      <c r="M134" s="5">
        <v>-227444000</v>
      </c>
      <c r="N134" s="5">
        <v>-684253000</v>
      </c>
      <c r="O134" s="5">
        <v>-476662100</v>
      </c>
    </row>
    <row r="135" spans="3:15" ht="15.5" x14ac:dyDescent="0.35">
      <c r="C135" t="s">
        <v>153</v>
      </c>
      <c r="D135" s="5">
        <v>-3292441710</v>
      </c>
      <c r="E135" s="5">
        <v>-3163991224</v>
      </c>
      <c r="F135" s="5">
        <v>-3058583182</v>
      </c>
      <c r="G135" s="5">
        <v>-3144825821</v>
      </c>
      <c r="I135" s="5">
        <v>-16148721391</v>
      </c>
      <c r="J135" s="5">
        <v>-60015558177</v>
      </c>
      <c r="K135" s="5">
        <v>-147505546739</v>
      </c>
      <c r="L135" s="5">
        <v>-11946104262</v>
      </c>
      <c r="M135" s="5">
        <v>-74161545621</v>
      </c>
      <c r="N135" s="5">
        <v>42206291</v>
      </c>
      <c r="O135" s="5">
        <v>-37273763270</v>
      </c>
    </row>
    <row r="136" spans="3:15" ht="15.5" x14ac:dyDescent="0.35">
      <c r="C136" t="s">
        <v>469</v>
      </c>
      <c r="N136" s="5">
        <v>73500000000</v>
      </c>
      <c r="O136" s="5">
        <v>750000</v>
      </c>
    </row>
    <row r="137" spans="3:15" ht="15.5" x14ac:dyDescent="0.35">
      <c r="C137" t="s">
        <v>470</v>
      </c>
    </row>
    <row r="138" spans="3:15" ht="15.5" x14ac:dyDescent="0.35">
      <c r="C138" t="s">
        <v>471</v>
      </c>
      <c r="F138" s="5">
        <v>-15561196001</v>
      </c>
      <c r="I138" s="5">
        <v>-15561196001</v>
      </c>
      <c r="J138" s="5">
        <v>-59430736434</v>
      </c>
      <c r="K138" s="5">
        <v>-72392440892</v>
      </c>
      <c r="L138" s="5">
        <v>72392440892</v>
      </c>
    </row>
    <row r="139" spans="3:15" ht="15.5" x14ac:dyDescent="0.35">
      <c r="C139" t="s">
        <v>472</v>
      </c>
    </row>
    <row r="140" spans="3:15" ht="15.5" x14ac:dyDescent="0.35">
      <c r="C140" t="s">
        <v>473</v>
      </c>
      <c r="K140" s="5">
        <v>931690620</v>
      </c>
      <c r="L140" s="5">
        <v>2035125248</v>
      </c>
      <c r="M140" s="5">
        <v>1823556208</v>
      </c>
      <c r="N140" s="5">
        <v>307024452</v>
      </c>
    </row>
    <row r="141" spans="3:15" ht="15.5" x14ac:dyDescent="0.35">
      <c r="C141" t="s">
        <v>474</v>
      </c>
    </row>
    <row r="142" spans="3:15" ht="15.5" x14ac:dyDescent="0.35">
      <c r="C142" t="s">
        <v>454</v>
      </c>
      <c r="J142" s="5">
        <v>-53180000</v>
      </c>
      <c r="K142" s="5">
        <v>53180000</v>
      </c>
      <c r="N142" s="5">
        <v>-42628660067</v>
      </c>
      <c r="O142" s="5">
        <v>28126245067</v>
      </c>
    </row>
    <row r="143" spans="3:15" ht="15.5" x14ac:dyDescent="0.35">
      <c r="C143" t="s">
        <v>159</v>
      </c>
      <c r="D143" s="5">
        <v>-2958000000</v>
      </c>
      <c r="E143" s="5">
        <v>-2958000000</v>
      </c>
      <c r="F143" s="5">
        <v>12603196001</v>
      </c>
      <c r="G143" s="5">
        <v>-2958000000</v>
      </c>
      <c r="K143" s="5">
        <v>-75612287414</v>
      </c>
      <c r="L143" s="5">
        <v>-85887147444</v>
      </c>
      <c r="M143" s="5">
        <v>-75527757444</v>
      </c>
      <c r="N143" s="5">
        <v>-27946968198</v>
      </c>
      <c r="O143" s="5">
        <v>-65160539450</v>
      </c>
    </row>
    <row r="144" spans="3:15" ht="15.5" x14ac:dyDescent="0.35">
      <c r="C144" t="s">
        <v>475</v>
      </c>
      <c r="N144" s="5">
        <v>-2768781113</v>
      </c>
      <c r="O144" s="5">
        <v>-240218887</v>
      </c>
    </row>
    <row r="145" spans="2:15" ht="15.5" x14ac:dyDescent="0.35">
      <c r="C145" t="s">
        <v>476</v>
      </c>
      <c r="D145" s="5">
        <v>-334441710</v>
      </c>
      <c r="E145" s="5">
        <v>-205991224</v>
      </c>
      <c r="F145" s="5">
        <v>-100583182</v>
      </c>
      <c r="G145" s="5">
        <v>-186825821</v>
      </c>
      <c r="I145" s="5">
        <v>-587525390</v>
      </c>
      <c r="J145" s="5">
        <v>-531641743</v>
      </c>
      <c r="K145" s="5">
        <v>-485689053</v>
      </c>
      <c r="L145" s="5">
        <v>-486522958</v>
      </c>
      <c r="M145" s="5">
        <v>-457344385</v>
      </c>
      <c r="N145" s="5">
        <v>-420408783</v>
      </c>
    </row>
    <row r="146" spans="2:15" ht="15.5" x14ac:dyDescent="0.35">
      <c r="C146" t="s">
        <v>164</v>
      </c>
      <c r="D146" s="5">
        <v>-30526211130</v>
      </c>
      <c r="E146" s="5">
        <v>3200700786</v>
      </c>
      <c r="F146" s="5">
        <v>32755875213</v>
      </c>
      <c r="G146" s="5">
        <v>10638541029</v>
      </c>
      <c r="I146" s="5">
        <v>111750120287</v>
      </c>
      <c r="J146" s="5">
        <v>-43288129512</v>
      </c>
      <c r="K146" s="5">
        <v>-24903103240</v>
      </c>
      <c r="L146" s="5">
        <v>100474171642</v>
      </c>
      <c r="M146" s="5">
        <v>-3829440703</v>
      </c>
      <c r="N146" s="5">
        <v>35897397075</v>
      </c>
      <c r="O146" s="5">
        <v>-18429006563</v>
      </c>
    </row>
    <row r="147" spans="2:15" ht="15.5" x14ac:dyDescent="0.35">
      <c r="C147" t="s">
        <v>165</v>
      </c>
      <c r="E147" s="5">
        <v>184790511547</v>
      </c>
      <c r="I147" s="5">
        <v>73040391260</v>
      </c>
      <c r="J147" s="5">
        <v>116328520772</v>
      </c>
      <c r="K147" s="5">
        <v>141231624012</v>
      </c>
      <c r="L147" s="5">
        <v>40757452370</v>
      </c>
      <c r="M147" s="5">
        <v>44586893073</v>
      </c>
      <c r="N147" s="5">
        <v>8689495998</v>
      </c>
      <c r="O147" s="5">
        <v>27118502561</v>
      </c>
    </row>
    <row r="148" spans="2:15" ht="15.5" x14ac:dyDescent="0.35">
      <c r="C148" t="s">
        <v>166</v>
      </c>
      <c r="D148" s="5">
        <v>-30526211130</v>
      </c>
      <c r="E148" s="5">
        <v>187991212333</v>
      </c>
      <c r="F148" s="5">
        <v>32755875213</v>
      </c>
      <c r="G148" s="5">
        <v>10638541029</v>
      </c>
      <c r="I148" s="5">
        <v>184790511547</v>
      </c>
      <c r="J148" s="5">
        <v>73040391260</v>
      </c>
      <c r="K148" s="5">
        <v>116328520772</v>
      </c>
      <c r="L148" s="5">
        <v>141231624012</v>
      </c>
      <c r="M148" s="5">
        <v>40757452370</v>
      </c>
      <c r="N148" s="5">
        <v>44586893073</v>
      </c>
      <c r="O148" s="5">
        <v>8689495998</v>
      </c>
    </row>
    <row r="150" spans="2:15" ht="15.5" x14ac:dyDescent="0.35">
      <c r="B150" t="s">
        <v>167</v>
      </c>
      <c r="C150" t="s">
        <v>12</v>
      </c>
      <c r="D150" s="5">
        <v>3440000000</v>
      </c>
      <c r="E150" s="5">
        <v>3440000000</v>
      </c>
      <c r="F150" s="5">
        <v>3440000000</v>
      </c>
      <c r="G150" s="5">
        <v>3440000000</v>
      </c>
      <c r="I150" s="5">
        <v>3440000000</v>
      </c>
      <c r="J150" s="5">
        <v>3440000000</v>
      </c>
      <c r="K150" s="5">
        <v>3440000000</v>
      </c>
      <c r="L150" s="5">
        <v>3430000000</v>
      </c>
      <c r="M150" s="5">
        <v>3410000000</v>
      </c>
      <c r="N150" s="5">
        <v>3400000000</v>
      </c>
      <c r="O150" s="5">
        <v>2700000000</v>
      </c>
    </row>
    <row r="151" spans="2:15" ht="15.5" x14ac:dyDescent="0.35">
      <c r="C151" t="s">
        <v>168</v>
      </c>
      <c r="D151" s="6">
        <v>-4.1500000000000004</v>
      </c>
      <c r="E151" s="6">
        <v>2.54</v>
      </c>
      <c r="F151" s="6">
        <v>0.5</v>
      </c>
      <c r="G151" s="6">
        <v>4.37</v>
      </c>
    </row>
    <row r="152" spans="2:15" ht="15.5" x14ac:dyDescent="0.35">
      <c r="C152" t="s">
        <v>169</v>
      </c>
      <c r="D152" s="6">
        <v>-219.28</v>
      </c>
      <c r="E152" s="6">
        <v>480.31</v>
      </c>
      <c r="F152" s="5">
        <v>3180</v>
      </c>
      <c r="G152" s="5">
        <v>246</v>
      </c>
    </row>
    <row r="153" spans="2:15" ht="15.5" x14ac:dyDescent="0.35">
      <c r="C153" t="s">
        <v>62</v>
      </c>
      <c r="D153" s="6">
        <v>56.35</v>
      </c>
      <c r="E153" s="6">
        <v>76.53</v>
      </c>
      <c r="F153" s="6">
        <v>59.46</v>
      </c>
      <c r="G153" s="6">
        <v>44.08</v>
      </c>
    </row>
    <row r="154" spans="2:15" ht="15.5" x14ac:dyDescent="0.35">
      <c r="C154" t="s">
        <v>170</v>
      </c>
      <c r="D154" s="5">
        <v>1340000000</v>
      </c>
      <c r="E154" s="5">
        <v>11890000000</v>
      </c>
      <c r="F154" s="5">
        <v>23190000000</v>
      </c>
      <c r="G154" s="5">
        <v>26600000000</v>
      </c>
    </row>
    <row r="155" spans="2:15" ht="15.5" x14ac:dyDescent="0.35">
      <c r="C155" t="s">
        <v>171</v>
      </c>
      <c r="D155" s="6">
        <v>-2.06E-2</v>
      </c>
      <c r="E155" s="6">
        <v>1.2E-2</v>
      </c>
      <c r="F155" s="6">
        <v>2.3E-3</v>
      </c>
      <c r="G155" s="6">
        <v>2.1000000000000001E-2</v>
      </c>
    </row>
    <row r="156" spans="2:15" ht="15.5" x14ac:dyDescent="0.35">
      <c r="C156" t="s">
        <v>172</v>
      </c>
      <c r="D156" s="6">
        <v>-2.23E-2</v>
      </c>
      <c r="E156" s="6">
        <v>1.3100000000000001E-2</v>
      </c>
      <c r="F156" s="6">
        <v>2.5999999999999999E-3</v>
      </c>
      <c r="G156" s="6">
        <v>2.2799999999999997E-2</v>
      </c>
    </row>
    <row r="157" spans="2:15" ht="15.5" x14ac:dyDescent="0.35">
      <c r="C157" t="s">
        <v>173</v>
      </c>
      <c r="D157" s="6">
        <v>-1.3100000000000001E-2</v>
      </c>
      <c r="E157" s="6">
        <v>2.8000000000000004E-3</v>
      </c>
      <c r="F157" s="6">
        <v>1.95E-2</v>
      </c>
      <c r="G157" s="6">
        <v>2.4700000000000003E-2</v>
      </c>
    </row>
    <row r="158" spans="2:15" ht="15.5" x14ac:dyDescent="0.35">
      <c r="C158" t="s">
        <v>174</v>
      </c>
      <c r="D158" s="6">
        <v>-30.5</v>
      </c>
      <c r="E158" s="6">
        <v>5.36</v>
      </c>
      <c r="F158" s="6">
        <v>33.409999999999997</v>
      </c>
      <c r="G158" s="6">
        <v>34.4</v>
      </c>
    </row>
    <row r="159" spans="2:15" ht="15.5" x14ac:dyDescent="0.35">
      <c r="C159" t="s">
        <v>175</v>
      </c>
      <c r="D159" s="5">
        <v>640000000000</v>
      </c>
      <c r="E159" s="5">
        <v>669000000000</v>
      </c>
      <c r="F159" s="5">
        <v>661000000000</v>
      </c>
      <c r="G159" s="5">
        <v>658000000000</v>
      </c>
    </row>
    <row r="160" spans="2:15" ht="15.5" x14ac:dyDescent="0.35">
      <c r="C160" t="s">
        <v>176</v>
      </c>
      <c r="D160" s="6">
        <v>4.9000000000000004</v>
      </c>
      <c r="E160" s="6">
        <v>6.28</v>
      </c>
      <c r="F160" s="6">
        <v>8.2799999999999994</v>
      </c>
      <c r="G160" s="6">
        <v>5.62</v>
      </c>
    </row>
    <row r="161" spans="3:15" ht="15.5" x14ac:dyDescent="0.35">
      <c r="C161" t="s">
        <v>177</v>
      </c>
      <c r="D161" s="6">
        <v>185.87</v>
      </c>
      <c r="E161" s="6">
        <v>194.33</v>
      </c>
      <c r="F161" s="6">
        <v>191.99</v>
      </c>
      <c r="G161" s="6">
        <v>191.15</v>
      </c>
    </row>
    <row r="162" spans="3:15" ht="15.5" x14ac:dyDescent="0.35">
      <c r="C162" t="s">
        <v>178</v>
      </c>
      <c r="D162" s="6">
        <v>4.9000000000000004</v>
      </c>
      <c r="E162" s="6">
        <v>6.28</v>
      </c>
      <c r="F162" s="6">
        <v>8.2799999999999994</v>
      </c>
      <c r="G162" s="6">
        <v>5.62</v>
      </c>
    </row>
    <row r="163" spans="3:15" ht="15.5" x14ac:dyDescent="0.35">
      <c r="C163" t="s">
        <v>179</v>
      </c>
      <c r="D163" s="6">
        <v>185.87</v>
      </c>
      <c r="E163" s="6">
        <v>194.33</v>
      </c>
      <c r="F163" s="6">
        <v>191.99</v>
      </c>
      <c r="G163" s="6">
        <v>191.15</v>
      </c>
    </row>
    <row r="164" spans="3:15" ht="15.5" x14ac:dyDescent="0.35">
      <c r="C164" t="s">
        <v>180</v>
      </c>
      <c r="D164" s="5">
        <v>7000000000</v>
      </c>
      <c r="E164" s="5">
        <v>9000000000</v>
      </c>
      <c r="F164" s="5">
        <v>12000000000</v>
      </c>
      <c r="G164" s="5">
        <v>3000000000</v>
      </c>
    </row>
    <row r="165" spans="3:15" ht="15.5" x14ac:dyDescent="0.35">
      <c r="C165" t="s">
        <v>181</v>
      </c>
      <c r="E165" s="5">
        <v>1000000000</v>
      </c>
      <c r="F165" s="5">
        <v>1000000000</v>
      </c>
      <c r="G165" s="5">
        <v>13000000000</v>
      </c>
    </row>
    <row r="166" spans="3:15" ht="15.5" x14ac:dyDescent="0.35">
      <c r="C166" t="s">
        <v>182</v>
      </c>
      <c r="D166" s="5">
        <v>639000000000</v>
      </c>
      <c r="E166" s="5">
        <v>669000000000</v>
      </c>
      <c r="F166" s="5">
        <v>661000000000</v>
      </c>
      <c r="G166" s="5">
        <v>658000000000</v>
      </c>
    </row>
    <row r="167" spans="3:15" ht="15.5" x14ac:dyDescent="0.35">
      <c r="C167" t="s">
        <v>24</v>
      </c>
      <c r="D167" s="5">
        <v>7000000000</v>
      </c>
      <c r="E167" s="5">
        <v>10000000000</v>
      </c>
      <c r="F167" s="5">
        <v>13000000000</v>
      </c>
      <c r="G167" s="5">
        <v>16000000000</v>
      </c>
    </row>
    <row r="168" spans="3:15" ht="15.5" x14ac:dyDescent="0.35">
      <c r="C168" t="s">
        <v>21</v>
      </c>
      <c r="D168" s="5">
        <v>-151000000000</v>
      </c>
      <c r="E168" s="5">
        <v>-178000000000</v>
      </c>
      <c r="F168" s="5">
        <v>-172000000000</v>
      </c>
      <c r="G168" s="5">
        <v>-136000000000</v>
      </c>
    </row>
    <row r="169" spans="3:15" ht="15.5" x14ac:dyDescent="0.35">
      <c r="C169" t="s">
        <v>183</v>
      </c>
      <c r="D169" s="5">
        <v>226000000000</v>
      </c>
      <c r="E169" s="5">
        <v>247000000000</v>
      </c>
      <c r="F169" s="5">
        <v>230000000000</v>
      </c>
      <c r="G169" s="5">
        <v>223000000000</v>
      </c>
    </row>
    <row r="170" spans="3:15" ht="15.5" x14ac:dyDescent="0.35">
      <c r="C170" t="s">
        <v>184</v>
      </c>
      <c r="D170" s="5">
        <v>-25000000000</v>
      </c>
      <c r="E170" s="5">
        <v>7000000000</v>
      </c>
      <c r="F170" s="5">
        <v>37000000000</v>
      </c>
      <c r="G170" s="5">
        <v>13000000000</v>
      </c>
    </row>
    <row r="171" spans="3:15" ht="15.5" x14ac:dyDescent="0.35">
      <c r="C171" t="s">
        <v>185</v>
      </c>
      <c r="D171" s="5">
        <v>-2000000000</v>
      </c>
      <c r="E171" s="5">
        <v>0</v>
      </c>
      <c r="F171" s="5">
        <v>-1000000000</v>
      </c>
      <c r="G171" s="5">
        <v>-1000000000</v>
      </c>
    </row>
    <row r="172" spans="3:15" ht="15.5" x14ac:dyDescent="0.35">
      <c r="C172" t="s">
        <v>13</v>
      </c>
      <c r="D172" s="5">
        <v>-27000000000</v>
      </c>
      <c r="E172" s="5">
        <v>6000000000</v>
      </c>
      <c r="F172" s="5">
        <v>36000000000</v>
      </c>
      <c r="G172" s="5">
        <v>12000000000</v>
      </c>
    </row>
    <row r="173" spans="3:15" ht="15.5" x14ac:dyDescent="0.35">
      <c r="C173" t="s">
        <v>16</v>
      </c>
      <c r="D173" s="6">
        <v>-7.92</v>
      </c>
      <c r="E173" s="6">
        <v>1.85</v>
      </c>
      <c r="F173" s="6">
        <v>10.41</v>
      </c>
      <c r="G173" s="6">
        <v>3.51</v>
      </c>
    </row>
    <row r="174" spans="3:15" ht="15.5" x14ac:dyDescent="0.35">
      <c r="C174" t="s">
        <v>47</v>
      </c>
      <c r="I174" s="6">
        <v>18.489999999999998</v>
      </c>
      <c r="J174" s="6">
        <v>7.04</v>
      </c>
      <c r="K174" s="6">
        <v>23.09</v>
      </c>
      <c r="L174" s="6">
        <v>16.29</v>
      </c>
      <c r="M174" s="6">
        <v>32.96</v>
      </c>
      <c r="N174" s="6">
        <v>15.05</v>
      </c>
      <c r="O174" s="6">
        <v>3.68</v>
      </c>
    </row>
    <row r="175" spans="3:15" ht="15.5" x14ac:dyDescent="0.35">
      <c r="C175" t="s">
        <v>61</v>
      </c>
      <c r="I175" s="6">
        <v>85.99</v>
      </c>
      <c r="J175" s="6">
        <v>48.86</v>
      </c>
      <c r="K175" s="6">
        <v>9.18</v>
      </c>
      <c r="L175" s="6">
        <v>10.44</v>
      </c>
      <c r="M175" s="6">
        <v>26.55</v>
      </c>
      <c r="N175" s="6">
        <v>15.95</v>
      </c>
      <c r="O175" s="5">
        <v>0</v>
      </c>
    </row>
    <row r="176" spans="3:15" ht="15.5" x14ac:dyDescent="0.35">
      <c r="C176" t="s">
        <v>64</v>
      </c>
      <c r="I176" s="6">
        <v>15.47</v>
      </c>
      <c r="J176" s="6">
        <v>3.71</v>
      </c>
      <c r="K176" s="6">
        <v>2.0099999999999998</v>
      </c>
      <c r="L176" s="6">
        <v>1.44</v>
      </c>
      <c r="M176" s="6">
        <v>7.39</v>
      </c>
      <c r="N176" s="6">
        <v>2.76</v>
      </c>
      <c r="O176" s="5">
        <v>0</v>
      </c>
    </row>
    <row r="177" spans="3:15" ht="15.5" x14ac:dyDescent="0.35">
      <c r="C177" t="s">
        <v>186</v>
      </c>
      <c r="I177" s="5">
        <v>118330000000</v>
      </c>
      <c r="J177" s="5">
        <v>81510000000</v>
      </c>
      <c r="K177" s="5">
        <v>120680000000</v>
      </c>
      <c r="L177" s="5">
        <v>96300000000</v>
      </c>
      <c r="M177" s="5">
        <v>149960000000</v>
      </c>
      <c r="N177" s="5">
        <v>103060000000</v>
      </c>
      <c r="O177" s="5">
        <v>75390000000</v>
      </c>
    </row>
    <row r="178" spans="3:15" ht="15.5" x14ac:dyDescent="0.35">
      <c r="C178" t="s">
        <v>187</v>
      </c>
      <c r="I178" s="6">
        <v>8.7100000000000011E-2</v>
      </c>
      <c r="J178" s="6">
        <v>3.6499999999999998E-2</v>
      </c>
      <c r="K178" s="6">
        <v>0.11509999999999999</v>
      </c>
      <c r="L178" s="6">
        <v>7.2400000000000006E-2</v>
      </c>
      <c r="M178" s="6">
        <v>0.16850000000000001</v>
      </c>
      <c r="N178" s="6">
        <v>8.2500000000000004E-2</v>
      </c>
      <c r="O178" s="6">
        <v>1.7500000000000002E-2</v>
      </c>
    </row>
    <row r="179" spans="3:15" ht="15.5" x14ac:dyDescent="0.35">
      <c r="C179" t="s">
        <v>188</v>
      </c>
      <c r="I179" s="6">
        <v>9.6300000000000011E-2</v>
      </c>
      <c r="J179" s="6">
        <v>4.0599999999999997E-2</v>
      </c>
      <c r="K179" s="6">
        <v>0.13949999999999999</v>
      </c>
      <c r="L179" s="6">
        <v>0.1144</v>
      </c>
      <c r="M179" s="6">
        <v>0.26079999999999998</v>
      </c>
      <c r="N179" s="6">
        <v>0.16159999999999999</v>
      </c>
      <c r="O179" s="6">
        <v>4.99E-2</v>
      </c>
    </row>
    <row r="180" spans="3:15" ht="15.5" x14ac:dyDescent="0.35">
      <c r="C180" t="s">
        <v>189</v>
      </c>
      <c r="I180" s="6">
        <v>0.1215</v>
      </c>
      <c r="J180" s="6">
        <v>6.8099999999999994E-2</v>
      </c>
      <c r="K180" s="6">
        <v>0.1346</v>
      </c>
      <c r="L180" s="6">
        <v>9.8299999999999998E-2</v>
      </c>
      <c r="M180" s="6">
        <v>0.21850000000000003</v>
      </c>
      <c r="N180" s="6">
        <v>0.14169999999999999</v>
      </c>
      <c r="O180" s="6">
        <v>0.19820000000000002</v>
      </c>
    </row>
    <row r="181" spans="3:15" ht="15.5" x14ac:dyDescent="0.35">
      <c r="C181" t="s">
        <v>190</v>
      </c>
      <c r="I181" s="6">
        <v>37.01</v>
      </c>
      <c r="J181" s="6">
        <v>6.48</v>
      </c>
      <c r="K181" s="6">
        <v>5.64</v>
      </c>
      <c r="L181" s="6">
        <v>2.44</v>
      </c>
      <c r="M181" s="6">
        <v>4.28</v>
      </c>
      <c r="N181" s="6">
        <v>2.11</v>
      </c>
      <c r="O181" s="6">
        <v>1.37</v>
      </c>
    </row>
    <row r="182" spans="3:15" ht="15.5" x14ac:dyDescent="0.35">
      <c r="C182" t="s">
        <v>58</v>
      </c>
      <c r="I182" s="6">
        <v>8.2799999999999994</v>
      </c>
      <c r="J182" s="6">
        <v>1.99</v>
      </c>
      <c r="K182" s="6">
        <v>1.28</v>
      </c>
      <c r="L182" s="6">
        <v>1.19</v>
      </c>
      <c r="M182" s="6">
        <v>6.92</v>
      </c>
      <c r="N182" s="6">
        <v>2.58</v>
      </c>
      <c r="O182" s="5">
        <v>0</v>
      </c>
    </row>
    <row r="183" spans="3:15" ht="15.5" x14ac:dyDescent="0.35">
      <c r="C183" t="s">
        <v>55</v>
      </c>
      <c r="I183" s="6">
        <v>191.99</v>
      </c>
      <c r="J183" s="6">
        <v>173.18</v>
      </c>
      <c r="K183" s="6">
        <v>165.45</v>
      </c>
      <c r="L183" s="6">
        <v>142.46</v>
      </c>
      <c r="M183" s="6">
        <v>126.36</v>
      </c>
      <c r="N183" s="6">
        <v>93.14</v>
      </c>
      <c r="O183" s="6">
        <v>73.84</v>
      </c>
    </row>
    <row r="184" spans="3:15" ht="15.5" x14ac:dyDescent="0.35">
      <c r="C184" t="s">
        <v>191</v>
      </c>
      <c r="I184" s="6">
        <v>8.2799999999999994</v>
      </c>
      <c r="J184" s="6">
        <v>1.99</v>
      </c>
      <c r="K184" s="6">
        <v>1.28</v>
      </c>
      <c r="L184" s="6">
        <v>1.19</v>
      </c>
      <c r="M184" s="6">
        <v>6.92</v>
      </c>
      <c r="N184" s="6">
        <v>2.58</v>
      </c>
      <c r="O184" s="5">
        <v>0</v>
      </c>
    </row>
    <row r="185" spans="3:15" ht="15.5" x14ac:dyDescent="0.35">
      <c r="C185" t="s">
        <v>192</v>
      </c>
      <c r="I185" s="6">
        <v>191.99</v>
      </c>
      <c r="J185" s="6">
        <v>173.18</v>
      </c>
      <c r="K185" s="6">
        <v>165.45</v>
      </c>
      <c r="L185" s="6">
        <v>142.46</v>
      </c>
      <c r="M185" s="6">
        <v>126.36</v>
      </c>
      <c r="N185" s="6">
        <v>93.14</v>
      </c>
      <c r="O185" s="6">
        <v>73.84</v>
      </c>
    </row>
    <row r="186" spans="3:15" ht="15.5" x14ac:dyDescent="0.35">
      <c r="C186" t="s">
        <v>193</v>
      </c>
      <c r="I186" s="5">
        <v>12000000000</v>
      </c>
      <c r="J186" s="5">
        <v>16000000000</v>
      </c>
      <c r="K186" s="5">
        <v>59000000000</v>
      </c>
      <c r="L186" s="5">
        <v>76000000000</v>
      </c>
      <c r="M186" s="5">
        <v>76000000000</v>
      </c>
      <c r="N186" s="5">
        <v>78000000000</v>
      </c>
      <c r="O186" s="5">
        <v>78000000000</v>
      </c>
    </row>
    <row r="187" spans="3:15" ht="15.5" x14ac:dyDescent="0.35">
      <c r="C187" t="s">
        <v>194</v>
      </c>
      <c r="I187" s="5">
        <v>1000000000</v>
      </c>
      <c r="J187" s="5">
        <v>13000000000</v>
      </c>
      <c r="K187" s="5">
        <v>28000000000</v>
      </c>
      <c r="L187" s="5">
        <v>87000000000</v>
      </c>
      <c r="M187" s="5">
        <v>115000000000</v>
      </c>
      <c r="N187" s="5">
        <v>188000000000</v>
      </c>
      <c r="O187" s="5">
        <v>216000000000</v>
      </c>
    </row>
    <row r="188" spans="3:15" ht="15.5" x14ac:dyDescent="0.35">
      <c r="C188" t="s">
        <v>26</v>
      </c>
      <c r="I188" s="5">
        <v>13000000000</v>
      </c>
      <c r="J188" s="5">
        <v>28000000000</v>
      </c>
      <c r="K188" s="5">
        <v>88000000000</v>
      </c>
      <c r="L188" s="5">
        <v>163000000000</v>
      </c>
      <c r="M188" s="5">
        <v>191000000000</v>
      </c>
      <c r="N188" s="5">
        <v>266000000000</v>
      </c>
      <c r="O188" s="5">
        <v>294000000000</v>
      </c>
    </row>
    <row r="189" spans="3:15" ht="15.5" x14ac:dyDescent="0.35">
      <c r="C189" t="s">
        <v>23</v>
      </c>
      <c r="I189" s="5">
        <v>-172000000000</v>
      </c>
      <c r="J189" s="5">
        <v>-45000000000</v>
      </c>
      <c r="K189" s="5">
        <v>-29000000000</v>
      </c>
      <c r="L189" s="5">
        <v>22000000000</v>
      </c>
      <c r="M189" s="5">
        <v>150000000000</v>
      </c>
      <c r="N189" s="5">
        <v>222000000000</v>
      </c>
      <c r="O189" s="5">
        <v>285000000000</v>
      </c>
    </row>
    <row r="190" spans="3:15" ht="15.5" x14ac:dyDescent="0.35">
      <c r="C190" t="s">
        <v>195</v>
      </c>
      <c r="I190" s="5">
        <v>230000000000</v>
      </c>
      <c r="J190" s="5">
        <v>134000000000</v>
      </c>
      <c r="K190" s="5">
        <v>94000000000</v>
      </c>
      <c r="L190" s="5">
        <v>32000000000</v>
      </c>
      <c r="M190" s="5">
        <v>27000000000</v>
      </c>
      <c r="N190" s="5">
        <v>-6000000000</v>
      </c>
      <c r="O190" s="5">
        <v>-71000000000</v>
      </c>
    </row>
    <row r="191" spans="3:15" ht="15.5" x14ac:dyDescent="0.35">
      <c r="C191" t="s">
        <v>196</v>
      </c>
      <c r="I191" s="5">
        <v>130000000000</v>
      </c>
      <c r="J191" s="5">
        <v>18000000000</v>
      </c>
      <c r="K191" s="5">
        <v>123000000000</v>
      </c>
      <c r="L191" s="5">
        <v>121000000000</v>
      </c>
      <c r="M191" s="5">
        <v>108000000000</v>
      </c>
      <c r="N191" s="5">
        <v>38000000000</v>
      </c>
      <c r="O191" s="5">
        <v>97000000000</v>
      </c>
    </row>
    <row r="192" spans="3:15" ht="15.5" x14ac:dyDescent="0.35">
      <c r="C192" t="s">
        <v>197</v>
      </c>
      <c r="I192" s="5">
        <v>-3000000000</v>
      </c>
      <c r="J192" s="5">
        <v>0</v>
      </c>
      <c r="K192" s="5">
        <v>-1000000000</v>
      </c>
      <c r="L192" s="5">
        <v>0</v>
      </c>
      <c r="M192" s="5">
        <v>0</v>
      </c>
      <c r="N192" s="5">
        <v>-1000000000</v>
      </c>
      <c r="O192" s="5">
        <v>0</v>
      </c>
    </row>
    <row r="193" spans="2:15" ht="15.5" x14ac:dyDescent="0.35">
      <c r="C193" t="s">
        <v>15</v>
      </c>
      <c r="I193" s="5">
        <v>128000000000</v>
      </c>
      <c r="J193" s="5">
        <v>17000000000</v>
      </c>
      <c r="K193" s="5">
        <v>123000000000</v>
      </c>
      <c r="L193" s="5">
        <v>121000000000</v>
      </c>
      <c r="M193" s="5">
        <v>108000000000</v>
      </c>
      <c r="N193" s="5">
        <v>37000000000</v>
      </c>
      <c r="O193" s="5">
        <v>97000000000</v>
      </c>
    </row>
    <row r="194" spans="2:15" ht="15.5" x14ac:dyDescent="0.35">
      <c r="C194" t="s">
        <v>17</v>
      </c>
      <c r="I194" s="6">
        <v>37.17</v>
      </c>
      <c r="J194" s="6">
        <v>5.08</v>
      </c>
      <c r="K194" s="6">
        <v>35.64</v>
      </c>
      <c r="L194" s="6">
        <v>35.17</v>
      </c>
      <c r="M194" s="6">
        <v>31.61</v>
      </c>
      <c r="N194" s="6">
        <v>10.84</v>
      </c>
      <c r="O194" s="6">
        <v>35.74</v>
      </c>
    </row>
    <row r="196" spans="2:15" ht="15.5" x14ac:dyDescent="0.35">
      <c r="B196" t="s">
        <v>198</v>
      </c>
      <c r="C196" t="s">
        <v>199</v>
      </c>
      <c r="D196" s="5">
        <v>-14000000000</v>
      </c>
      <c r="E196" s="5">
        <v>9000000000</v>
      </c>
      <c r="F196" s="5">
        <v>2000000000</v>
      </c>
      <c r="G196" s="5">
        <v>15000000000</v>
      </c>
      <c r="H196" s="5">
        <v>-11000000000</v>
      </c>
      <c r="I196" s="5">
        <v>64000000000</v>
      </c>
      <c r="J196" s="5">
        <v>24000000000</v>
      </c>
      <c r="K196" s="5">
        <v>79000000000</v>
      </c>
      <c r="L196" s="5">
        <v>56000000000</v>
      </c>
      <c r="M196" s="5">
        <v>112000000000</v>
      </c>
      <c r="N196" s="5">
        <v>51000000000</v>
      </c>
      <c r="O196" s="5">
        <v>10000000000</v>
      </c>
    </row>
    <row r="197" spans="2:15" ht="15.5" x14ac:dyDescent="0.35">
      <c r="C197" t="s">
        <v>200</v>
      </c>
      <c r="H197" s="6">
        <v>4.3600000000000003</v>
      </c>
      <c r="I197" s="6">
        <v>4.3600000000000003</v>
      </c>
    </row>
    <row r="198" spans="2:15" ht="15.5" x14ac:dyDescent="0.35">
      <c r="C198" t="s">
        <v>66</v>
      </c>
      <c r="H198" s="6">
        <v>-1.3505</v>
      </c>
      <c r="I198" s="6">
        <v>0.23579999999999998</v>
      </c>
    </row>
    <row r="199" spans="2:15" ht="15.5" x14ac:dyDescent="0.35">
      <c r="C199" t="s">
        <v>201</v>
      </c>
      <c r="H199" s="6">
        <v>6.0999999999999995E-3</v>
      </c>
      <c r="I199" s="6">
        <v>4.7999999999999996E-3</v>
      </c>
    </row>
    <row r="200" spans="2:15" ht="15.5" x14ac:dyDescent="0.35">
      <c r="C200" t="s">
        <v>46</v>
      </c>
      <c r="D200" s="6">
        <v>-4.1500000000000004</v>
      </c>
      <c r="E200" s="6">
        <v>2.54</v>
      </c>
      <c r="F200" s="6">
        <v>0.5</v>
      </c>
      <c r="G200" s="6">
        <v>4.37</v>
      </c>
      <c r="H200" s="6">
        <v>-3.23</v>
      </c>
      <c r="I200" s="6">
        <v>18.489999999999998</v>
      </c>
      <c r="J200" s="6">
        <v>7.04</v>
      </c>
      <c r="K200" s="6">
        <v>23.09</v>
      </c>
      <c r="L200" s="6">
        <v>16.260000000000002</v>
      </c>
      <c r="M200" s="6">
        <v>32.69</v>
      </c>
      <c r="N200" s="6">
        <v>14.88</v>
      </c>
      <c r="O200" s="6">
        <v>2.89</v>
      </c>
    </row>
    <row r="201" spans="2:15" ht="15.5" x14ac:dyDescent="0.35">
      <c r="C201" t="s">
        <v>68</v>
      </c>
      <c r="H201" s="6">
        <v>4.3600000000000003</v>
      </c>
      <c r="I201" s="6">
        <v>4.3600000000000003</v>
      </c>
    </row>
    <row r="202" spans="2:15" ht="15.5" x14ac:dyDescent="0.35">
      <c r="C202" t="s">
        <v>202</v>
      </c>
      <c r="H202" s="6">
        <v>-1.3505</v>
      </c>
      <c r="I202" s="6">
        <v>0.23579999999999998</v>
      </c>
    </row>
    <row r="203" spans="2:15" ht="15.5" x14ac:dyDescent="0.35">
      <c r="C203" t="s">
        <v>203</v>
      </c>
      <c r="H203" s="6">
        <v>6.0999999999999995E-3</v>
      </c>
      <c r="I203" s="6">
        <v>4.7999999999999996E-3</v>
      </c>
    </row>
    <row r="204" spans="2:15" ht="15.5" x14ac:dyDescent="0.35">
      <c r="C204" t="s">
        <v>204</v>
      </c>
      <c r="D204" s="5">
        <v>56000000000</v>
      </c>
      <c r="E204" s="5">
        <v>55000000000</v>
      </c>
      <c r="F204" s="5">
        <v>92000000000</v>
      </c>
      <c r="G204" s="5">
        <v>84000000000</v>
      </c>
      <c r="H204" s="5">
        <v>221000000000</v>
      </c>
      <c r="I204" s="5">
        <v>354000000000</v>
      </c>
      <c r="J204" s="5">
        <v>319000000000</v>
      </c>
      <c r="K204" s="5">
        <v>364000000000</v>
      </c>
      <c r="L204" s="5">
        <v>406000000000</v>
      </c>
      <c r="M204" s="5">
        <v>404000000000</v>
      </c>
      <c r="N204" s="5">
        <v>296000000000</v>
      </c>
      <c r="O204" s="5">
        <v>240000000000</v>
      </c>
    </row>
    <row r="205" spans="2:15" ht="15.5" x14ac:dyDescent="0.35">
      <c r="C205" t="s">
        <v>205</v>
      </c>
      <c r="H205" s="6">
        <v>4.3600000000000003</v>
      </c>
      <c r="I205" s="6">
        <v>4.3600000000000003</v>
      </c>
    </row>
    <row r="206" spans="2:15" ht="15.5" x14ac:dyDescent="0.35">
      <c r="C206" t="s">
        <v>206</v>
      </c>
      <c r="H206" s="6">
        <v>-1.3505</v>
      </c>
      <c r="I206" s="6">
        <v>0.23579999999999998</v>
      </c>
    </row>
    <row r="207" spans="2:15" ht="15.5" x14ac:dyDescent="0.35">
      <c r="C207" t="s">
        <v>207</v>
      </c>
      <c r="H207" s="6">
        <v>6.0999999999999995E-3</v>
      </c>
      <c r="I207" s="6">
        <v>4.7999999999999996E-3</v>
      </c>
    </row>
    <row r="208" spans="2:15" ht="15.5" x14ac:dyDescent="0.35">
      <c r="C208" t="s">
        <v>208</v>
      </c>
      <c r="I208" s="6">
        <v>-219.92</v>
      </c>
    </row>
    <row r="209" spans="3:9" ht="15.5" x14ac:dyDescent="0.35">
      <c r="C209" t="s">
        <v>209</v>
      </c>
      <c r="I209" s="6">
        <v>218.65</v>
      </c>
    </row>
    <row r="210" spans="3:9" ht="15.5" x14ac:dyDescent="0.35">
      <c r="C210" t="s">
        <v>210</v>
      </c>
      <c r="I210" s="6">
        <v>6.95</v>
      </c>
    </row>
    <row r="211" spans="3:9" ht="15.5" x14ac:dyDescent="0.35">
      <c r="C211" t="s">
        <v>211</v>
      </c>
      <c r="I211" s="6">
        <v>4.5999999999999999E-3</v>
      </c>
    </row>
    <row r="212" spans="3:9" ht="15.5" x14ac:dyDescent="0.35">
      <c r="C212" t="s">
        <v>212</v>
      </c>
      <c r="I212" s="6">
        <v>8.5299999999999994</v>
      </c>
    </row>
    <row r="213" spans="3:9" ht="15.5" x14ac:dyDescent="0.35">
      <c r="C213" t="s">
        <v>213</v>
      </c>
      <c r="I213" s="6">
        <v>3.82</v>
      </c>
    </row>
    <row r="214" spans="3:9" ht="15.5" x14ac:dyDescent="0.35">
      <c r="C214" t="s">
        <v>214</v>
      </c>
      <c r="I214" s="6">
        <v>77.58</v>
      </c>
    </row>
    <row r="215" spans="3:9" ht="15.5" x14ac:dyDescent="0.35">
      <c r="C215" t="s">
        <v>215</v>
      </c>
      <c r="I215" s="6">
        <v>90.43</v>
      </c>
    </row>
    <row r="216" spans="3:9" ht="15.5" x14ac:dyDescent="0.35">
      <c r="C216" t="s">
        <v>216</v>
      </c>
      <c r="I216" s="6">
        <v>99.37</v>
      </c>
    </row>
    <row r="217" spans="3:9" ht="15.5" x14ac:dyDescent="0.35">
      <c r="C217" t="s">
        <v>217</v>
      </c>
      <c r="I217" s="6">
        <v>36.36</v>
      </c>
    </row>
    <row r="218" spans="3:9" ht="15.5" x14ac:dyDescent="0.35">
      <c r="C218" t="s">
        <v>218</v>
      </c>
      <c r="I218" s="6">
        <v>1.34</v>
      </c>
    </row>
    <row r="219" spans="3:9" ht="15.5" x14ac:dyDescent="0.35">
      <c r="C219" t="s">
        <v>219</v>
      </c>
      <c r="I219" s="6">
        <v>50.73</v>
      </c>
    </row>
    <row r="220" spans="3:9" ht="15.5" x14ac:dyDescent="0.35">
      <c r="C220" t="s">
        <v>220</v>
      </c>
      <c r="I220" s="6">
        <v>3.25</v>
      </c>
    </row>
    <row r="221" spans="3:9" ht="15.5" x14ac:dyDescent="0.35">
      <c r="C221" t="s">
        <v>221</v>
      </c>
      <c r="I221" s="6">
        <v>-3.23</v>
      </c>
    </row>
    <row r="222" spans="3:9" ht="15.5" x14ac:dyDescent="0.35">
      <c r="C222" t="s">
        <v>222</v>
      </c>
      <c r="I222" s="6">
        <v>83.22</v>
      </c>
    </row>
    <row r="223" spans="3:9" ht="15.5" x14ac:dyDescent="0.35">
      <c r="C223" t="s">
        <v>223</v>
      </c>
      <c r="D223" s="6">
        <v>45.77</v>
      </c>
    </row>
    <row r="224" spans="3:9" ht="15.5" x14ac:dyDescent="0.35">
      <c r="C224" t="s">
        <v>224</v>
      </c>
      <c r="I224" s="6">
        <v>185.87</v>
      </c>
    </row>
    <row r="225" spans="3:9" ht="15.5" x14ac:dyDescent="0.35">
      <c r="C225" t="s">
        <v>225</v>
      </c>
      <c r="I225" s="6">
        <v>7.85</v>
      </c>
    </row>
    <row r="226" spans="3:9" ht="15.5" x14ac:dyDescent="0.35">
      <c r="C226" t="s">
        <v>226</v>
      </c>
      <c r="D226" s="6">
        <v>7.1</v>
      </c>
    </row>
    <row r="227" spans="3:9" ht="15.5" x14ac:dyDescent="0.35">
      <c r="C227" t="s">
        <v>227</v>
      </c>
      <c r="D227" s="6">
        <v>7.1</v>
      </c>
    </row>
    <row r="228" spans="3:9" ht="15.5" x14ac:dyDescent="0.35">
      <c r="C228" t="s">
        <v>228</v>
      </c>
      <c r="D228" s="6">
        <v>0.01</v>
      </c>
    </row>
    <row r="229" spans="3:9" ht="15.5" x14ac:dyDescent="0.35">
      <c r="C229" t="s">
        <v>230</v>
      </c>
      <c r="D229" s="6">
        <v>0.08</v>
      </c>
    </row>
    <row r="230" spans="3:9" ht="15.5" x14ac:dyDescent="0.35">
      <c r="C230" t="s">
        <v>231</v>
      </c>
      <c r="D230" s="6">
        <v>0.01</v>
      </c>
    </row>
    <row r="231" spans="3:9" ht="15.5" x14ac:dyDescent="0.35">
      <c r="C231" t="s">
        <v>232</v>
      </c>
      <c r="D231" s="6">
        <v>1.08</v>
      </c>
    </row>
    <row r="232" spans="3:9" ht="15.5" x14ac:dyDescent="0.35">
      <c r="C232" t="s">
        <v>233</v>
      </c>
      <c r="I232" s="6">
        <v>15.17</v>
      </c>
    </row>
    <row r="233" spans="3:9" ht="15.5" x14ac:dyDescent="0.35">
      <c r="C233" t="s">
        <v>13</v>
      </c>
      <c r="D233" s="5">
        <v>-27000000000</v>
      </c>
    </row>
    <row r="234" spans="3:9" ht="15.5" x14ac:dyDescent="0.35">
      <c r="C234" t="s">
        <v>234</v>
      </c>
      <c r="I234" s="6">
        <v>17.170000000000002</v>
      </c>
    </row>
    <row r="235" spans="3:9" ht="15.5" x14ac:dyDescent="0.35">
      <c r="C235" t="s">
        <v>235</v>
      </c>
      <c r="I235" s="6">
        <v>1.61E-2</v>
      </c>
    </row>
    <row r="236" spans="3:9" ht="15.5" x14ac:dyDescent="0.35">
      <c r="C236" t="s">
        <v>236</v>
      </c>
      <c r="I236" s="6">
        <v>1.7500000000000002E-2</v>
      </c>
    </row>
    <row r="237" spans="3:9" ht="15.5" x14ac:dyDescent="0.35">
      <c r="C237" t="s">
        <v>237</v>
      </c>
      <c r="I237" s="6">
        <v>3.44E-2</v>
      </c>
    </row>
    <row r="238" spans="3:9" ht="15.5" x14ac:dyDescent="0.35">
      <c r="C238" t="s">
        <v>238</v>
      </c>
      <c r="I238" s="6">
        <v>3.4799999999999998E-2</v>
      </c>
    </row>
    <row r="239" spans="3:9" ht="15.5" x14ac:dyDescent="0.35">
      <c r="C239" t="s">
        <v>239</v>
      </c>
      <c r="D239" s="6">
        <v>115.48</v>
      </c>
    </row>
    <row r="240" spans="3:9" ht="15.5" x14ac:dyDescent="0.35">
      <c r="C240" t="s">
        <v>241</v>
      </c>
      <c r="D240" s="6">
        <v>34.78</v>
      </c>
    </row>
    <row r="241" spans="3:9" ht="15.5" x14ac:dyDescent="0.35">
      <c r="C241" t="s">
        <v>243</v>
      </c>
      <c r="D241" s="6">
        <v>0.79</v>
      </c>
    </row>
    <row r="242" spans="3:9" ht="15.5" x14ac:dyDescent="0.35">
      <c r="C242" t="s">
        <v>244</v>
      </c>
      <c r="I242" s="6">
        <v>0.4</v>
      </c>
    </row>
    <row r="243" spans="3:9" ht="15.5" x14ac:dyDescent="0.35">
      <c r="C243" t="s">
        <v>42</v>
      </c>
      <c r="I243" s="5">
        <v>2443000000000</v>
      </c>
    </row>
    <row r="244" spans="3:9" ht="15.5" x14ac:dyDescent="0.35">
      <c r="C244" t="s">
        <v>246</v>
      </c>
      <c r="I244" s="5">
        <v>2292000000000</v>
      </c>
    </row>
    <row r="245" spans="3:9" ht="15.5" x14ac:dyDescent="0.35">
      <c r="C245" t="s">
        <v>247</v>
      </c>
      <c r="I245" s="5">
        <v>3440000000</v>
      </c>
    </row>
    <row r="246" spans="3:9" ht="15.5" x14ac:dyDescent="0.35">
      <c r="C246" t="s">
        <v>248</v>
      </c>
      <c r="I246" s="6">
        <v>0.1545</v>
      </c>
    </row>
    <row r="247" spans="3:9" ht="15.5" x14ac:dyDescent="0.35">
      <c r="C247" t="s">
        <v>249</v>
      </c>
      <c r="D247" s="6">
        <v>3.9699999999999999E-2</v>
      </c>
    </row>
    <row r="248" spans="3:9" ht="15.5" x14ac:dyDescent="0.35">
      <c r="C248" t="s">
        <v>250</v>
      </c>
      <c r="D248" s="6">
        <v>-0.15839999999999999</v>
      </c>
    </row>
    <row r="249" spans="3:9" ht="15.5" x14ac:dyDescent="0.35">
      <c r="C249" t="s">
        <v>251</v>
      </c>
      <c r="D249" s="6">
        <v>-0.2571</v>
      </c>
    </row>
    <row r="250" spans="3:9" ht="15.5" x14ac:dyDescent="0.35">
      <c r="C250" t="s">
        <v>252</v>
      </c>
      <c r="D250" s="6">
        <v>-0.25109999999999999</v>
      </c>
    </row>
    <row r="251" spans="3:9" ht="15.5" x14ac:dyDescent="0.35">
      <c r="C251" t="s">
        <v>253</v>
      </c>
      <c r="D251" s="6">
        <v>-0.89910000000000001</v>
      </c>
    </row>
    <row r="252" spans="3:9" ht="15.5" x14ac:dyDescent="0.35">
      <c r="C252" t="s">
        <v>254</v>
      </c>
      <c r="D252" s="6">
        <v>-5.8844000000000003</v>
      </c>
    </row>
    <row r="253" spans="3:9" ht="15.5" x14ac:dyDescent="0.35">
      <c r="C253" t="s">
        <v>255</v>
      </c>
      <c r="I253" s="6">
        <v>4.3600000000000003</v>
      </c>
    </row>
    <row r="254" spans="3:9" ht="15.5" x14ac:dyDescent="0.35">
      <c r="C254" t="s">
        <v>256</v>
      </c>
      <c r="I254" s="6">
        <v>4.3600000000000003</v>
      </c>
    </row>
    <row r="255" spans="3:9" ht="15.5" x14ac:dyDescent="0.35">
      <c r="C255" t="s">
        <v>257</v>
      </c>
      <c r="I255" s="6">
        <v>-1.3505</v>
      </c>
    </row>
    <row r="256" spans="3:9" ht="15.5" x14ac:dyDescent="0.35">
      <c r="C256" t="s">
        <v>258</v>
      </c>
      <c r="I256" s="6">
        <v>6.0999999999999995E-3</v>
      </c>
    </row>
    <row r="257" spans="3:9" ht="15.5" x14ac:dyDescent="0.35">
      <c r="C257" t="s">
        <v>259</v>
      </c>
      <c r="I257" t="s">
        <v>260</v>
      </c>
    </row>
    <row r="258" spans="3:9" ht="15.5" x14ac:dyDescent="0.35">
      <c r="C258" t="s">
        <v>261</v>
      </c>
      <c r="I258" s="5">
        <v>6</v>
      </c>
    </row>
    <row r="259" spans="3:9" ht="15.5" x14ac:dyDescent="0.35">
      <c r="C259" t="s">
        <v>262</v>
      </c>
      <c r="I259" s="6">
        <v>0.1</v>
      </c>
    </row>
    <row r="260" spans="3:9" ht="15.5" x14ac:dyDescent="0.35">
      <c r="C260" t="s">
        <v>263</v>
      </c>
      <c r="I260" s="6">
        <v>0.66</v>
      </c>
    </row>
    <row r="261" spans="3:9" ht="15.5" x14ac:dyDescent="0.35">
      <c r="C261" t="s">
        <v>264</v>
      </c>
      <c r="I261" s="6">
        <v>0.05</v>
      </c>
    </row>
    <row r="262" spans="3:9" ht="15.5" x14ac:dyDescent="0.35">
      <c r="C262" t="s">
        <v>265</v>
      </c>
      <c r="I262" s="6">
        <v>0.76</v>
      </c>
    </row>
    <row r="263" spans="3:9" ht="15.5" x14ac:dyDescent="0.35">
      <c r="C263" t="s">
        <v>266</v>
      </c>
      <c r="I263" s="6">
        <v>0.16</v>
      </c>
    </row>
    <row r="264" spans="3:9" ht="15.5" x14ac:dyDescent="0.35">
      <c r="C264" t="s">
        <v>267</v>
      </c>
      <c r="I264" s="6">
        <v>0.18</v>
      </c>
    </row>
    <row r="265" spans="3:9" ht="15.5" x14ac:dyDescent="0.35">
      <c r="C265" t="s">
        <v>268</v>
      </c>
      <c r="I265" s="6">
        <v>0.16</v>
      </c>
    </row>
    <row r="266" spans="3:9" ht="15.5" x14ac:dyDescent="0.35">
      <c r="C266" t="s">
        <v>269</v>
      </c>
      <c r="I266" s="5">
        <v>286000000000</v>
      </c>
    </row>
    <row r="267" spans="3:9" ht="15.5" x14ac:dyDescent="0.35">
      <c r="C267" t="s">
        <v>270</v>
      </c>
      <c r="I267" s="5">
        <v>73000000000</v>
      </c>
    </row>
    <row r="268" spans="3:9" ht="15.5" x14ac:dyDescent="0.35">
      <c r="C268" t="s">
        <v>271</v>
      </c>
      <c r="I268" s="5">
        <v>63000000000</v>
      </c>
    </row>
    <row r="269" spans="3:9" ht="15.5" x14ac:dyDescent="0.35">
      <c r="C269" t="s">
        <v>272</v>
      </c>
      <c r="I269" s="5">
        <v>11000000000</v>
      </c>
    </row>
    <row r="270" spans="3:9" ht="15.5" x14ac:dyDescent="0.35">
      <c r="C270" t="s">
        <v>273</v>
      </c>
      <c r="D270" s="5">
        <v>157000000000</v>
      </c>
    </row>
    <row r="271" spans="3:9" ht="15.5" x14ac:dyDescent="0.35">
      <c r="C271" t="s">
        <v>274</v>
      </c>
      <c r="D271" s="5">
        <v>692000000000</v>
      </c>
    </row>
    <row r="272" spans="3:9" ht="15.5" x14ac:dyDescent="0.35">
      <c r="C272" t="s">
        <v>275</v>
      </c>
      <c r="D272" s="5">
        <v>53000000000</v>
      </c>
    </row>
    <row r="273" spans="3:9" ht="15.5" x14ac:dyDescent="0.35">
      <c r="C273" t="s">
        <v>183</v>
      </c>
      <c r="D273" s="5">
        <v>226000000000</v>
      </c>
    </row>
    <row r="274" spans="3:9" ht="15.5" x14ac:dyDescent="0.35">
      <c r="C274" t="s">
        <v>182</v>
      </c>
      <c r="I274" s="5">
        <v>639000000000</v>
      </c>
    </row>
    <row r="275" spans="3:9" ht="15.5" x14ac:dyDescent="0.35">
      <c r="C275" t="s">
        <v>180</v>
      </c>
      <c r="D275" s="5">
        <v>7000000000</v>
      </c>
    </row>
    <row r="276" spans="3:9" ht="15.5" x14ac:dyDescent="0.35">
      <c r="C276" t="s">
        <v>24</v>
      </c>
      <c r="D276" s="5">
        <v>7000000000</v>
      </c>
    </row>
    <row r="277" spans="3:9" ht="15.5" x14ac:dyDescent="0.35">
      <c r="C277" t="s">
        <v>21</v>
      </c>
      <c r="D277" s="5">
        <v>-151000000000</v>
      </c>
    </row>
    <row r="278" spans="3:9" ht="15.5" x14ac:dyDescent="0.35">
      <c r="C278" t="s">
        <v>276</v>
      </c>
      <c r="I278" s="5">
        <v>640000000000</v>
      </c>
    </row>
    <row r="279" spans="3:9" ht="15.5" x14ac:dyDescent="0.35">
      <c r="C279" t="s">
        <v>277</v>
      </c>
      <c r="I279" s="5">
        <v>31000000000</v>
      </c>
    </row>
    <row r="280" spans="3:9" ht="15.5" x14ac:dyDescent="0.35">
      <c r="C280" t="s">
        <v>278</v>
      </c>
      <c r="I280" s="5">
        <v>-3000000000</v>
      </c>
    </row>
    <row r="281" spans="3:9" ht="15.5" x14ac:dyDescent="0.35">
      <c r="C281" t="s">
        <v>279</v>
      </c>
      <c r="I281" s="5">
        <v>-13000000000</v>
      </c>
    </row>
    <row r="282" spans="3:9" ht="15.5" x14ac:dyDescent="0.35">
      <c r="C282" t="s">
        <v>280</v>
      </c>
      <c r="I282" s="5">
        <v>-4000000000</v>
      </c>
    </row>
    <row r="283" spans="3:9" ht="15.5" x14ac:dyDescent="0.35">
      <c r="C283" t="s">
        <v>281</v>
      </c>
      <c r="I283" s="5">
        <v>27000000000</v>
      </c>
    </row>
  </sheetData>
  <pageMargins left="0.7" right="0.7" top="0.75" bottom="0.75" header="0.3" footer="0.3"/>
  <ignoredErrors>
    <ignoredError sqref="A1:O28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477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478</v>
      </c>
      <c r="D2" s="2" vm="44">
        <f ca="1">IFERROR(_xlfn.STOCKHISTORY("XIDX:" &amp; $C$1, D3, , 0, 0, 1), "Libur")</f>
        <v>300</v>
      </c>
      <c r="E2" s="2" vm="64">
        <f ca="1">IFERROR(_xlfn.STOCKHISTORY("XIDX:" &amp; $C$1, E3, , 0, 0, 1), "Libur")</f>
        <v>252</v>
      </c>
      <c r="H2" s="2" vm="64">
        <f ca="1">IFERROR(INDEX(D2:G2,COUNT(D2:G2)),"")</f>
        <v>252</v>
      </c>
      <c r="I2" s="2" vm="65">
        <f t="shared" ref="I2:O2" ca="1" si="0">IFERROR(_xlfn.STOCKHISTORY("XIDX:" &amp; $C$1, I1, , 0, 0, 1), "Libur")</f>
        <v>202</v>
      </c>
      <c r="J2" s="2" vm="66">
        <f t="shared" ca="1" si="0"/>
        <v>102</v>
      </c>
      <c r="K2" s="2" vm="67">
        <f t="shared" ca="1" si="0"/>
        <v>120</v>
      </c>
      <c r="L2" s="2" vm="68">
        <f t="shared" ca="1" si="0"/>
        <v>705</v>
      </c>
      <c r="M2" s="2" vm="69">
        <f t="shared" ca="1" si="0"/>
        <v>525</v>
      </c>
      <c r="N2" s="2" vm="70">
        <f t="shared" ca="1" si="0"/>
        <v>312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58456256000</v>
      </c>
      <c r="E4" s="2">
        <f>IFERROR(INDEX(E51:E500,MATCH($C$4,$C$51:$C$500,0)),"")</f>
        <v>73715397000</v>
      </c>
      <c r="H4" s="2">
        <f>IFERROR(SUM(D4:G4)*(4/MAX(1,COUNT(D4:G4))),"")</f>
        <v>264343306000</v>
      </c>
      <c r="I4" s="2">
        <f t="shared" ref="I4:O4" si="1">IFERROR(INDEX(I51:I500,MATCH($C$4,$C$51:$C$500,0)),"")</f>
        <v>234766510000</v>
      </c>
      <c r="J4" s="2">
        <f t="shared" si="1"/>
        <v>204508061000</v>
      </c>
      <c r="K4" s="2">
        <f t="shared" si="1"/>
        <v>178268259000</v>
      </c>
      <c r="L4" s="2">
        <f t="shared" si="1"/>
        <v>137940281000</v>
      </c>
      <c r="M4" s="2">
        <f t="shared" si="1"/>
        <v>100601055000</v>
      </c>
      <c r="N4" s="2">
        <f t="shared" si="1"/>
        <v>89548973000</v>
      </c>
      <c r="O4" s="2">
        <f t="shared" si="1"/>
        <v>96206544000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12563248000</v>
      </c>
      <c r="E5" s="2">
        <f>IFERROR(INDEX(E51:E500,MATCH($C$5,$C$51:$C$500,0)),"")</f>
        <v>16658951000</v>
      </c>
      <c r="H5" s="2">
        <f>IFERROR(SUM(D5:G5)*(4/MAX(1,COUNT(D5:G5))),"")</f>
        <v>58444398000</v>
      </c>
      <c r="I5" s="2">
        <f t="shared" ref="I5:O5" si="2">IFERROR(INDEX(I51:I500,MATCH($C$5,$C$51:$C$500,0)),"")</f>
        <v>57685259000</v>
      </c>
      <c r="J5" s="2">
        <f t="shared" si="2"/>
        <v>59067979000</v>
      </c>
      <c r="K5" s="2">
        <f t="shared" si="2"/>
        <v>55763600000</v>
      </c>
      <c r="L5" s="2">
        <f t="shared" si="2"/>
        <v>36253665000</v>
      </c>
      <c r="M5" s="2">
        <f t="shared" si="2"/>
        <v>33436614000</v>
      </c>
      <c r="N5" s="2">
        <f t="shared" si="2"/>
        <v>20013465000</v>
      </c>
      <c r="O5" s="2">
        <f t="shared" si="2"/>
        <v>14355418000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855970771000</v>
      </c>
      <c r="E6" s="2">
        <f>IFERROR(INDEX(E51:E500,MATCH($C$6,$C$51:$C$500,0)),"")</f>
        <v>841739012000</v>
      </c>
      <c r="H6" s="2">
        <f>IFERROR(INDEX(D6:G6,COUNT(D6:G6)),"")</f>
        <v>841739012000</v>
      </c>
      <c r="I6" s="2">
        <f t="shared" ref="I6:O6" si="3">IFERROR(INDEX(I51:I500,MATCH($C$6,$C$51:$C$500,0)),"")</f>
        <v>825359541000</v>
      </c>
      <c r="J6" s="2">
        <f t="shared" si="3"/>
        <v>766238931000</v>
      </c>
      <c r="K6" s="2">
        <f t="shared" si="3"/>
        <v>709539653000</v>
      </c>
      <c r="L6" s="2">
        <f t="shared" si="3"/>
        <v>652281972000</v>
      </c>
      <c r="M6" s="2">
        <f t="shared" si="3"/>
        <v>619310416000</v>
      </c>
      <c r="N6" s="2">
        <f t="shared" si="3"/>
        <v>591051896000</v>
      </c>
      <c r="O6" s="2">
        <f t="shared" si="3"/>
        <v>513907993000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3.87</v>
      </c>
      <c r="E7" s="3">
        <f>IFERROR(INDEX(E51:E500,MATCH($C$7,$C$51:$C$500,0))/1000000000,"")</f>
        <v>3.87</v>
      </c>
      <c r="H7" s="3">
        <f>IFERROR(INDEX(D7:G7,COUNT(D7:G7)),"")</f>
        <v>3.87</v>
      </c>
      <c r="I7" s="3">
        <f t="shared" ref="I7:O7" si="4">IFERROR(INDEX(I51:I500,MATCH($C$7,$C$51:$C$500,0))/1000000000,"")</f>
        <v>3.87</v>
      </c>
      <c r="J7" s="3">
        <f t="shared" si="4"/>
        <v>3.87</v>
      </c>
      <c r="K7" s="3">
        <f t="shared" si="4"/>
        <v>3.87</v>
      </c>
      <c r="L7" s="3">
        <f t="shared" si="4"/>
        <v>3.87</v>
      </c>
      <c r="M7" s="3">
        <f t="shared" si="4"/>
        <v>3.87</v>
      </c>
      <c r="N7" s="3">
        <f t="shared" si="4"/>
        <v>3.87</v>
      </c>
      <c r="O7" s="3">
        <f t="shared" si="4"/>
        <v>3.29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22000000000</v>
      </c>
      <c r="E8" s="2">
        <f>IFERROR(INDEX(E51:E500,MATCH("Free cash flow (Quarter)",$C$51:$C$500,0)),"")</f>
        <v>12000000000</v>
      </c>
      <c r="H8" s="2">
        <f>IFERROR(INDEX(D8:G8,COUNT(D8:G8)),"")</f>
        <v>12000000000</v>
      </c>
      <c r="I8" s="2">
        <f t="shared" ref="I8:O8" si="5">IFERROR(INDEX(I51:I500,MATCH($C$8,$C$51:$C$500,0)),"")</f>
        <v>-99000000000</v>
      </c>
      <c r="J8" s="2">
        <f t="shared" si="5"/>
        <v>-122000000000</v>
      </c>
      <c r="K8" s="2">
        <f t="shared" si="5"/>
        <v>-56000000000</v>
      </c>
      <c r="L8" s="2">
        <f t="shared" si="5"/>
        <v>1000000000</v>
      </c>
      <c r="M8" s="2">
        <f t="shared" si="5"/>
        <v>26000000000</v>
      </c>
      <c r="N8" s="2">
        <f t="shared" si="5"/>
        <v>-48000000000</v>
      </c>
      <c r="O8" s="2">
        <f t="shared" si="5"/>
        <v>-46000000000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5.56</v>
      </c>
      <c r="E9" s="3">
        <f>IFERROR(INDEX(E51:E500,MATCH("Free cash flow per share (Quarter)",$C$51:$C$500,0)),"")</f>
        <v>3.09</v>
      </c>
      <c r="H9" s="3">
        <f>IFERROR(INDEX(D9:G9,COUNT(D9:G9)),"")</f>
        <v>3.09</v>
      </c>
      <c r="I9" s="3">
        <f t="shared" ref="I9:O9" si="6">IFERROR(INDEX(I51:I500,MATCH($C$9,$C$51:$C$500,0)),"")</f>
        <v>-25.44</v>
      </c>
      <c r="J9" s="3">
        <f t="shared" si="6"/>
        <v>-31.52</v>
      </c>
      <c r="K9" s="3">
        <f t="shared" si="6"/>
        <v>-14.54</v>
      </c>
      <c r="L9" s="3">
        <f t="shared" si="6"/>
        <v>0.35</v>
      </c>
      <c r="M9" s="3">
        <f t="shared" si="6"/>
        <v>6.7</v>
      </c>
      <c r="N9" s="3">
        <f t="shared" si="6"/>
        <v>-12.49</v>
      </c>
      <c r="O9" s="3">
        <f t="shared" si="6"/>
        <v>-13.94</v>
      </c>
    </row>
    <row r="10" spans="1:15" ht="15.5" x14ac:dyDescent="0.35">
      <c r="C10" t="s">
        <v>18</v>
      </c>
      <c r="D10" s="3">
        <f ca="1">IFERROR(IF(D9=0,"",D2/D9),"")</f>
        <v>53.956834532374103</v>
      </c>
      <c r="E10" s="3">
        <f ca="1">IFERROR(IF(E9=0,"",E2/E9),"")</f>
        <v>81.553398058252426</v>
      </c>
      <c r="I10" s="3">
        <f t="shared" ref="I10:O10" ca="1" si="7">IFERROR(IF(I9=0,"",I2/I9),"")</f>
        <v>-7.9402515723270435</v>
      </c>
      <c r="J10" s="3">
        <f t="shared" ca="1" si="7"/>
        <v>-3.2360406091370559</v>
      </c>
      <c r="K10" s="3">
        <f t="shared" ca="1" si="7"/>
        <v>-8.2530949105914715</v>
      </c>
      <c r="L10" s="3">
        <f t="shared" ca="1" si="7"/>
        <v>2014.2857142857144</v>
      </c>
      <c r="M10" s="3">
        <f t="shared" ca="1" si="7"/>
        <v>78.358208955223873</v>
      </c>
      <c r="N10" s="3">
        <f t="shared" ca="1" si="7"/>
        <v>-24.979983987189751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34634885000</v>
      </c>
      <c r="E11" s="2">
        <f>IFERROR(INDEX(E51:E500,MATCH($C$11,$C$51:$C$500,0)),"")</f>
        <v>25708781000</v>
      </c>
      <c r="H11" s="2">
        <f>IFERROR(INDEX(D11:G11,COUNT(D11:G11)),"")</f>
        <v>25708781000</v>
      </c>
      <c r="I11" s="2">
        <f t="shared" ref="I11:O11" si="8">IFERROR(INDEX(I51:I500,MATCH($C$11,$C$51:$C$500,0)),"")</f>
        <v>25382288000</v>
      </c>
      <c r="J11" s="2">
        <f t="shared" si="8"/>
        <v>19907286000</v>
      </c>
      <c r="K11" s="2">
        <f t="shared" si="8"/>
        <v>46444138000</v>
      </c>
      <c r="L11" s="2">
        <f t="shared" si="8"/>
        <v>97916583000</v>
      </c>
      <c r="M11" s="2">
        <f t="shared" si="8"/>
        <v>55940779000</v>
      </c>
      <c r="N11" s="2">
        <f t="shared" si="8"/>
        <v>27313366000</v>
      </c>
      <c r="O11" s="2">
        <f t="shared" si="8"/>
        <v>19116632000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247000000000</v>
      </c>
      <c r="E12" s="2">
        <f>IFERROR(INDEX(E51:E500,MATCH("Net Debt (Quarter)",$C$51:$C$500,0)),"")</f>
        <v>283000000000</v>
      </c>
      <c r="H12" s="2">
        <f>IFERROR(INDEX(D12:G12,COUNT(D12:G12)),"")</f>
        <v>283000000000</v>
      </c>
      <c r="I12" s="2">
        <f t="shared" ref="I12:O12" si="9">IFERROR(INDEX(I51:I500,MATCH($C$12,$C$51:$C$500,0)),"")</f>
        <v>298000000000</v>
      </c>
      <c r="J12" s="2">
        <f t="shared" si="9"/>
        <v>203000000000</v>
      </c>
      <c r="K12" s="2">
        <f t="shared" si="9"/>
        <v>86000000000</v>
      </c>
      <c r="L12" s="2">
        <f t="shared" si="9"/>
        <v>38000000000</v>
      </c>
      <c r="M12" s="2">
        <f t="shared" si="9"/>
        <v>43000000000</v>
      </c>
      <c r="N12" s="2">
        <f t="shared" si="9"/>
        <v>57000000000</v>
      </c>
      <c r="O12" s="2">
        <f t="shared" si="9"/>
        <v>68000000000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281000000000</v>
      </c>
      <c r="E13" s="2">
        <f>IFERROR(INDEX(E51:E500,MATCH("Total Debt (Quarter)",$C$51:$C$500,0)),"")</f>
        <v>308000000000</v>
      </c>
      <c r="H13" s="2">
        <f>IFERROR(INDEX(D13:G13,COUNT(D13:G13)),"")</f>
        <v>308000000000</v>
      </c>
      <c r="I13" s="2">
        <f t="shared" ref="I13:O13" si="10">IFERROR(INDEX(I51:I500,MATCH($C$13,$C$51:$C$500,0)),"")</f>
        <v>323000000000</v>
      </c>
      <c r="J13" s="2">
        <f t="shared" si="10"/>
        <v>223000000000</v>
      </c>
      <c r="K13" s="2">
        <f t="shared" si="10"/>
        <v>133000000000</v>
      </c>
      <c r="L13" s="2">
        <f t="shared" si="10"/>
        <v>136000000000</v>
      </c>
      <c r="M13" s="2">
        <f t="shared" si="10"/>
        <v>99000000000</v>
      </c>
      <c r="N13" s="2">
        <f t="shared" si="10"/>
        <v>84000000000</v>
      </c>
      <c r="O13" s="2">
        <f t="shared" si="10"/>
        <v>87000000000</v>
      </c>
    </row>
    <row r="14" spans="1:15" ht="15.5" x14ac:dyDescent="0.35">
      <c r="C14" t="s">
        <v>27</v>
      </c>
      <c r="D14" s="2">
        <f>IFERROR(INDEX(D51:D500,MATCH($C$14,$C$51:$C$500,0)),"")</f>
        <v>-3836473000</v>
      </c>
      <c r="E14" s="2">
        <f>IFERROR(INDEX(E51:E500,MATCH($C$14,$C$51:$C$500,0)),"")</f>
        <v>-4088072000</v>
      </c>
      <c r="H14" s="2">
        <f>IFERROR(SUM(D14:G14)*(4/MAX(1,COUNT(D14:G14))),"")</f>
        <v>-15849090000</v>
      </c>
      <c r="I14" s="2">
        <f t="shared" ref="I14:O14" si="11">IFERROR(INDEX(I51:I500,MATCH($C$14,$C$51:$C$500,0)),"")</f>
        <v>-15845592000</v>
      </c>
      <c r="J14" s="2">
        <f t="shared" si="11"/>
        <v>-11014117000</v>
      </c>
      <c r="K14" s="2">
        <f t="shared" si="11"/>
        <v>-9484321000</v>
      </c>
      <c r="L14" s="2">
        <f t="shared" si="11"/>
        <v>-8960719000</v>
      </c>
      <c r="M14" s="2">
        <f t="shared" si="11"/>
        <v>-9816157000</v>
      </c>
      <c r="N14" s="2">
        <f t="shared" si="11"/>
        <v>-7371415000</v>
      </c>
      <c r="O14" s="2">
        <f t="shared" si="11"/>
        <v>-10636933000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-2891872000</v>
      </c>
      <c r="J15" s="2">
        <f t="shared" si="12"/>
        <v>-2922325000</v>
      </c>
      <c r="K15" s="2">
        <f t="shared" si="12"/>
        <v>-4130812000</v>
      </c>
      <c r="L15" s="2">
        <f t="shared" si="12"/>
        <v>1212651000</v>
      </c>
      <c r="M15" s="2">
        <f t="shared" si="12"/>
        <v>6470669000</v>
      </c>
      <c r="N15" s="2">
        <f t="shared" si="12"/>
        <v>2419143000</v>
      </c>
      <c r="O15" s="2">
        <f t="shared" si="12"/>
        <v>3270490000</v>
      </c>
    </row>
    <row r="16" spans="1:15" ht="15.5" x14ac:dyDescent="0.35">
      <c r="C16" t="s">
        <v>29</v>
      </c>
      <c r="D16" s="2">
        <f>IFERROR(INDEX(D51:D500,MATCH($C$16,$C$51:$C$500,0)),"")</f>
        <v>12081193000</v>
      </c>
      <c r="E16" s="2">
        <f>IFERROR(INDEX(E51:E500,MATCH($C$16,$C$51:$C$500,0)),"")</f>
        <v>18530044000</v>
      </c>
      <c r="H16" s="2">
        <f>IFERROR(SUM(D16:G16)*(4/MAX(1,COUNT(D16:G16))),"")</f>
        <v>61222474000</v>
      </c>
      <c r="I16" s="2">
        <f t="shared" ref="I16:O16" si="13">IFERROR(INDEX(I51:I500,MATCH($C$16,$C$51:$C$500,0)),"")</f>
        <v>61754746000</v>
      </c>
      <c r="J16" s="2">
        <f t="shared" si="13"/>
        <v>63171371000</v>
      </c>
      <c r="K16" s="2">
        <f t="shared" si="13"/>
        <v>61139969000</v>
      </c>
      <c r="L16" s="2">
        <f t="shared" si="13"/>
        <v>33318750000</v>
      </c>
      <c r="M16" s="2">
        <f t="shared" si="13"/>
        <v>23812115000</v>
      </c>
      <c r="N16" s="2">
        <f t="shared" si="13"/>
        <v>13812113000</v>
      </c>
      <c r="O16" s="2">
        <f t="shared" si="13"/>
        <v>8690622000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1161000000000</v>
      </c>
      <c r="E20" s="2">
        <f ca="1">IFERROR(E21*E2,"")</f>
        <v>975240000000</v>
      </c>
      <c r="H20" s="2">
        <f t="shared" ref="H20:O20" ca="1" si="14">IFERROR(H21*H2,"")</f>
        <v>975240000000</v>
      </c>
      <c r="I20" s="2">
        <f t="shared" ca="1" si="14"/>
        <v>781740000000</v>
      </c>
      <c r="J20" s="2">
        <f t="shared" ca="1" si="14"/>
        <v>394740000000</v>
      </c>
      <c r="K20" s="2">
        <f t="shared" ca="1" si="14"/>
        <v>464400000000</v>
      </c>
      <c r="L20" s="2">
        <f t="shared" ca="1" si="14"/>
        <v>2728350000000</v>
      </c>
      <c r="M20" s="2">
        <f t="shared" ca="1" si="14"/>
        <v>2031750000000</v>
      </c>
      <c r="N20" s="2">
        <f t="shared" ca="1" si="14"/>
        <v>1207440000000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3870000000</v>
      </c>
      <c r="E21" s="2">
        <f>IFERROR(INDEX(E51:E500,MATCH($C$7,$C$51:$C$500,0)),"")</f>
        <v>3870000000</v>
      </c>
      <c r="H21" s="2">
        <f>IFERROR(INDEX(D21:G21,COUNT(D21:G21)),"")</f>
        <v>3870000000</v>
      </c>
      <c r="I21" s="2">
        <f t="shared" ref="I21:O21" si="15">IFERROR(INDEX(I51:I500,MATCH($C$7,$C$51:$C$500,0)),"")</f>
        <v>3870000000</v>
      </c>
      <c r="J21" s="2">
        <f t="shared" si="15"/>
        <v>3870000000</v>
      </c>
      <c r="K21" s="2">
        <f t="shared" si="15"/>
        <v>3870000000</v>
      </c>
      <c r="L21" s="2">
        <f t="shared" si="15"/>
        <v>3870000000</v>
      </c>
      <c r="M21" s="2">
        <f t="shared" si="15"/>
        <v>3870000000</v>
      </c>
      <c r="N21" s="2">
        <f t="shared" si="15"/>
        <v>3870000000</v>
      </c>
      <c r="O21" s="2">
        <f t="shared" si="15"/>
        <v>3290000000</v>
      </c>
    </row>
    <row r="23" spans="1:15" ht="15.5" x14ac:dyDescent="0.35">
      <c r="B23" t="s">
        <v>43</v>
      </c>
      <c r="C23" t="s">
        <v>44</v>
      </c>
      <c r="D23" s="3">
        <f>IFERROR(D5/D6*100,"")</f>
        <v>1.4677192756620425</v>
      </c>
      <c r="E23" s="3">
        <f>IFERROR(E5/E6*100,"")</f>
        <v>1.9791111927220502</v>
      </c>
      <c r="H23" s="3">
        <f t="shared" ref="H23:O23" si="16">IFERROR(H5/H6*100,"")</f>
        <v>6.943292061649152</v>
      </c>
      <c r="I23" s="3">
        <f t="shared" si="16"/>
        <v>6.9891067025297762</v>
      </c>
      <c r="J23" s="3">
        <f t="shared" si="16"/>
        <v>7.7088198746195005</v>
      </c>
      <c r="K23" s="3">
        <f t="shared" si="16"/>
        <v>7.8591238367336187</v>
      </c>
      <c r="L23" s="3">
        <f t="shared" si="16"/>
        <v>5.5579743969989712</v>
      </c>
      <c r="M23" s="3">
        <f t="shared" si="16"/>
        <v>5.399007208042824</v>
      </c>
      <c r="N23" s="3">
        <f t="shared" si="16"/>
        <v>3.3860757634723839</v>
      </c>
      <c r="O23" s="3">
        <f t="shared" si="16"/>
        <v>2.7933829003511921</v>
      </c>
    </row>
    <row r="24" spans="1:15" ht="15.5" x14ac:dyDescent="0.35">
      <c r="C24" t="s">
        <v>45</v>
      </c>
      <c r="D24" s="4">
        <f>IFERROR(_xlfn.RRI(5,I23,D23),"")</f>
        <v>-0.26811260861387209</v>
      </c>
      <c r="E24" s="4">
        <f>IFERROR(_xlfn.RRI(5,J23,E23),"")</f>
        <v>-0.23810265639518791</v>
      </c>
      <c r="H24" s="4">
        <f t="shared" ref="H24:O24" si="17">IFERROR(_xlfn.RRI(5,M23,H23),"")</f>
        <v>5.1599341034068047E-2</v>
      </c>
      <c r="I24" s="4">
        <f t="shared" si="17"/>
        <v>0.15596583870906899</v>
      </c>
      <c r="J24" s="4">
        <f t="shared" si="17"/>
        <v>0.22509984676299277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3.24</v>
      </c>
      <c r="E25" s="3">
        <f>IFERROR(INDEX(E51:E500,MATCH($A$25,$C$51:$C$500,0)),"")</f>
        <v>4.3</v>
      </c>
      <c r="H25" s="3">
        <f>IFERROR(INDEX(D25:G25,COUNT(D25:G25)),"")</f>
        <v>4.3</v>
      </c>
      <c r="I25" s="3">
        <f t="shared" ref="I25:O25" si="18">IFERROR(INDEX(I51:I500,MATCH($C$25,$C$51:$C$500,0)),"")</f>
        <v>14.83</v>
      </c>
      <c r="J25" s="3">
        <f t="shared" si="18"/>
        <v>15.16</v>
      </c>
      <c r="K25" s="3">
        <f t="shared" si="18"/>
        <v>14.25</v>
      </c>
      <c r="L25" s="3">
        <f t="shared" si="18"/>
        <v>9.27</v>
      </c>
      <c r="M25" s="3">
        <f t="shared" si="18"/>
        <v>8.65</v>
      </c>
      <c r="N25" s="3">
        <f t="shared" si="18"/>
        <v>5.12</v>
      </c>
      <c r="O25" s="3">
        <f t="shared" si="18"/>
        <v>4.2</v>
      </c>
    </row>
    <row r="26" spans="1:15" ht="15.5" x14ac:dyDescent="0.35">
      <c r="C26" t="s">
        <v>48</v>
      </c>
      <c r="D26" s="4">
        <f>IFERROR(_xlfn.RRI(5,I25,D25),"")</f>
        <v>-0.2622983211236396</v>
      </c>
      <c r="E26" s="4">
        <f>IFERROR(_xlfn.RRI(5,J25,E25),"")</f>
        <v>-0.2227623126770012</v>
      </c>
      <c r="H26" s="4">
        <f t="shared" ref="H26:O26" si="19">IFERROR(_xlfn.RRI(5,M25,H25),"")</f>
        <v>-0.1304581886186339</v>
      </c>
      <c r="I26" s="4">
        <f t="shared" si="19"/>
        <v>0.23701292672908836</v>
      </c>
      <c r="J26" s="4">
        <f t="shared" si="19"/>
        <v>0.29267688243534673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15.104975710594315</v>
      </c>
      <c r="E27" s="3">
        <f>IFERROR(E4/E21,"")</f>
        <v>19.047906201550386</v>
      </c>
      <c r="H27" s="3">
        <f t="shared" ref="H27:O27" si="20">IFERROR(H4/H21,"")</f>
        <v>68.3057638242894</v>
      </c>
      <c r="I27" s="3">
        <f t="shared" si="20"/>
        <v>60.663180878552971</v>
      </c>
      <c r="J27" s="3">
        <f t="shared" si="20"/>
        <v>52.844460206718345</v>
      </c>
      <c r="K27" s="3">
        <f t="shared" si="20"/>
        <v>46.064149612403099</v>
      </c>
      <c r="L27" s="3">
        <f t="shared" si="20"/>
        <v>35.643483462532302</v>
      </c>
      <c r="M27" s="3">
        <f t="shared" si="20"/>
        <v>25.995104651162791</v>
      </c>
      <c r="N27" s="3">
        <f t="shared" si="20"/>
        <v>23.139269509043928</v>
      </c>
      <c r="O27" s="3">
        <f t="shared" si="20"/>
        <v>29.242110638297873</v>
      </c>
    </row>
    <row r="28" spans="1:15" ht="15.5" x14ac:dyDescent="0.35">
      <c r="C28" t="s">
        <v>50</v>
      </c>
      <c r="D28" s="4">
        <f>IFERROR(_xlfn.RRI(5,I27,D27),"")</f>
        <v>-0.24275054318102085</v>
      </c>
      <c r="E28" s="4">
        <f>IFERROR(_xlfn.RRI(5,J27,E27),"")</f>
        <v>-0.18460216209872127</v>
      </c>
      <c r="H28" s="4">
        <f t="shared" ref="H28:O28" si="21">IFERROR(_xlfn.RRI(5,M27,H27),"")</f>
        <v>0.2131462396943693</v>
      </c>
      <c r="I28" s="4">
        <f t="shared" si="21"/>
        <v>0.2125931397321712</v>
      </c>
      <c r="J28" s="4">
        <f t="shared" si="21"/>
        <v>0.12563645565377235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-0.71004720161834123</v>
      </c>
      <c r="I29" s="4">
        <f t="shared" si="22"/>
        <v>-2.1767810026385229E-2</v>
      </c>
      <c r="J29" s="4">
        <f t="shared" si="22"/>
        <v>6.3859649122807033E-2</v>
      </c>
      <c r="K29" s="4">
        <f t="shared" si="22"/>
        <v>0.53721682847896446</v>
      </c>
      <c r="L29" s="4">
        <f t="shared" si="22"/>
        <v>7.1676300578034591E-2</v>
      </c>
      <c r="M29" s="4">
        <f t="shared" si="22"/>
        <v>0.689453125</v>
      </c>
      <c r="N29" s="4">
        <f t="shared" si="22"/>
        <v>0.21904761904761902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0.12598388075028238</v>
      </c>
      <c r="I30" s="4">
        <f t="shared" si="23"/>
        <v>0.1479572436022461</v>
      </c>
      <c r="J30" s="4">
        <f t="shared" si="23"/>
        <v>0.14719278769643451</v>
      </c>
      <c r="K30" s="4">
        <f t="shared" si="23"/>
        <v>0.29235824160746765</v>
      </c>
      <c r="L30" s="4">
        <f t="shared" si="23"/>
        <v>0.37116137599153415</v>
      </c>
      <c r="M30" s="4">
        <f t="shared" si="23"/>
        <v>0.1234194165465192</v>
      </c>
      <c r="N30" s="4">
        <f t="shared" si="23"/>
        <v>-0.20870043222055124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219.38</v>
      </c>
      <c r="E32" s="3">
        <f>IFERROR(INDEX(E51:E500,MATCH($A$32,$C$51:$C$500,0)),"")</f>
        <v>215.71</v>
      </c>
      <c r="H32" s="3">
        <f>IFERROR(INDEX(D32:G32,COUNT(D32:G32)),"")</f>
        <v>215.71</v>
      </c>
      <c r="I32" s="3">
        <f t="shared" ref="I32:O32" si="24">IFERROR(INDEX(I51:I500,MATCH($C$32,$C$51:$C$500,0)),"")</f>
        <v>211.48</v>
      </c>
      <c r="J32" s="3">
        <f t="shared" si="24"/>
        <v>196.58</v>
      </c>
      <c r="K32" s="3">
        <f t="shared" si="24"/>
        <v>182.34</v>
      </c>
      <c r="L32" s="3">
        <f t="shared" si="24"/>
        <v>167.94</v>
      </c>
      <c r="M32" s="3">
        <f t="shared" si="24"/>
        <v>159.08000000000001</v>
      </c>
      <c r="N32" s="3">
        <f t="shared" si="24"/>
        <v>150.94999999999999</v>
      </c>
      <c r="O32" s="3">
        <f t="shared" si="24"/>
        <v>153.25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1.1499999999999999</v>
      </c>
      <c r="E33" s="3">
        <f>IFERROR(INDEX(E51:E500,MATCH($A$33,$C$51:$C$500,0)),"")</f>
        <v>1.38</v>
      </c>
      <c r="H33" s="3">
        <f>IFERROR(INDEX(D33:G33,COUNT(D33:G33)),"")</f>
        <v>1.38</v>
      </c>
      <c r="I33" s="3">
        <f t="shared" ref="I33:O33" si="25">IFERROR(INDEX(I51:I500,MATCH($C$33,$C$51:$C$500,0)),"")</f>
        <v>0.96</v>
      </c>
      <c r="J33" s="3">
        <f t="shared" si="25"/>
        <v>0.52</v>
      </c>
      <c r="K33" s="3">
        <f t="shared" si="25"/>
        <v>0.66</v>
      </c>
      <c r="L33" s="3">
        <f t="shared" si="25"/>
        <v>4.2</v>
      </c>
      <c r="M33" s="3">
        <f t="shared" si="25"/>
        <v>3.3</v>
      </c>
      <c r="N33" s="3">
        <f t="shared" si="25"/>
        <v>2.0699999999999998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77.78</v>
      </c>
      <c r="E34" s="3">
        <f>IFERROR(INDEX(E51:E500,MATCH($A$34,$C$51:$C$500,0)),"")</f>
        <v>69.3</v>
      </c>
      <c r="H34" s="3">
        <f>IFERROR(INDEX(D34:G34,COUNT(D34:G34)),"")</f>
        <v>69.3</v>
      </c>
      <c r="I34" s="3">
        <f t="shared" ref="I34:O34" si="26">IFERROR(INDEX(I51:I500,MATCH($C$34,$C$51:$C$500,0)),"")</f>
        <v>13.62</v>
      </c>
      <c r="J34" s="3">
        <f t="shared" si="26"/>
        <v>6.73</v>
      </c>
      <c r="K34" s="3">
        <f t="shared" si="26"/>
        <v>8.42</v>
      </c>
      <c r="L34" s="3">
        <f t="shared" si="26"/>
        <v>76.05</v>
      </c>
      <c r="M34" s="3">
        <f t="shared" si="26"/>
        <v>60.69</v>
      </c>
      <c r="N34" s="3">
        <f t="shared" si="26"/>
        <v>60.94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16.7</v>
      </c>
      <c r="E35" s="3">
        <f>IFERROR(INDEX(E51:E500,MATCH($A$35,$C$51:$C$500,0)),"")</f>
        <v>15.66</v>
      </c>
      <c r="H35" s="3">
        <f>IFERROR(INDEX(D35:G35,COUNT(D35:G35)),"")</f>
        <v>15.66</v>
      </c>
      <c r="I35" s="3">
        <f t="shared" ref="I35:O35" si="27">IFERROR(INDEX(I51:I500,MATCH($C$35,$C$51:$C$500,0)),"")</f>
        <v>3.33</v>
      </c>
      <c r="J35" s="3">
        <f t="shared" si="27"/>
        <v>1.93</v>
      </c>
      <c r="K35" s="3">
        <f t="shared" si="27"/>
        <v>2.61</v>
      </c>
      <c r="L35" s="3">
        <f t="shared" si="27"/>
        <v>19.8</v>
      </c>
      <c r="M35" s="3">
        <f t="shared" si="27"/>
        <v>20.21</v>
      </c>
      <c r="N35" s="3">
        <f t="shared" si="27"/>
        <v>13.5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6.6000000000000003E-2</v>
      </c>
      <c r="J36" s="4">
        <f t="shared" si="28"/>
        <v>0</v>
      </c>
      <c r="K36" s="4">
        <f t="shared" si="28"/>
        <v>7.0199999999999999E-2</v>
      </c>
      <c r="L36" s="4">
        <f t="shared" si="28"/>
        <v>0</v>
      </c>
      <c r="M36" s="4">
        <f t="shared" si="28"/>
        <v>5.7800000000000004E-2</v>
      </c>
      <c r="N36" s="4">
        <f t="shared" si="28"/>
        <v>9.7699999999999995E-2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1</v>
      </c>
      <c r="L37" s="3">
        <f t="shared" si="29"/>
        <v>0</v>
      </c>
      <c r="M37" s="3">
        <f t="shared" si="29"/>
        <v>0.5</v>
      </c>
      <c r="N37" s="3">
        <f t="shared" si="29"/>
        <v>0.5</v>
      </c>
      <c r="O37" s="3">
        <f t="shared" si="29"/>
        <v>0</v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58456256000</v>
      </c>
      <c r="E51" s="5">
        <v>73715397000</v>
      </c>
      <c r="F51" s="5">
        <v>52054445000</v>
      </c>
      <c r="G51" s="5">
        <v>57059648000</v>
      </c>
      <c r="I51" s="5">
        <v>234766510000</v>
      </c>
      <c r="J51" s="5">
        <v>204508061000</v>
      </c>
      <c r="K51" s="5">
        <v>178268259000</v>
      </c>
      <c r="L51" s="5">
        <v>137940281000</v>
      </c>
      <c r="M51" s="5">
        <v>100601055000</v>
      </c>
      <c r="N51" s="5">
        <v>89548973000</v>
      </c>
      <c r="O51" s="5">
        <v>96206544000</v>
      </c>
    </row>
    <row r="52" spans="2:15" ht="15.5" x14ac:dyDescent="0.35">
      <c r="C52" t="s">
        <v>75</v>
      </c>
      <c r="D52" s="5">
        <v>-23697001000</v>
      </c>
      <c r="E52" s="5">
        <v>-30048005000</v>
      </c>
      <c r="F52" s="5">
        <v>-20720431000</v>
      </c>
      <c r="G52" s="5">
        <v>-18797068000</v>
      </c>
      <c r="I52" s="5">
        <v>-85177161000</v>
      </c>
      <c r="J52" s="5">
        <v>-69198170000</v>
      </c>
      <c r="K52" s="5">
        <v>-61580168000</v>
      </c>
      <c r="L52" s="5">
        <v>-56711259000</v>
      </c>
      <c r="M52" s="5">
        <v>-39739244000</v>
      </c>
      <c r="N52" s="5">
        <v>-36990191000</v>
      </c>
      <c r="O52" s="5">
        <v>-33098595000</v>
      </c>
    </row>
    <row r="53" spans="2:15" ht="15.5" x14ac:dyDescent="0.35">
      <c r="C53" t="s">
        <v>76</v>
      </c>
      <c r="D53" s="5">
        <v>34759255000</v>
      </c>
      <c r="E53" s="5">
        <v>43667392000</v>
      </c>
      <c r="F53" s="5">
        <v>31334014000</v>
      </c>
      <c r="G53" s="5">
        <v>38262580000</v>
      </c>
      <c r="I53" s="5">
        <v>149589349000</v>
      </c>
      <c r="J53" s="5">
        <v>135309891000</v>
      </c>
      <c r="K53" s="5">
        <v>116688091000</v>
      </c>
      <c r="L53" s="5">
        <v>81229022000</v>
      </c>
      <c r="M53" s="5">
        <v>60861811000</v>
      </c>
      <c r="N53" s="5">
        <v>52558782000</v>
      </c>
      <c r="O53" s="5">
        <v>63107949000</v>
      </c>
    </row>
    <row r="54" spans="2:15" ht="15.5" x14ac:dyDescent="0.35">
      <c r="C54" t="s">
        <v>77</v>
      </c>
      <c r="D54" s="5">
        <v>-16683159000</v>
      </c>
      <c r="E54" s="5">
        <v>-18864524000</v>
      </c>
      <c r="F54" s="5">
        <v>-19025201000</v>
      </c>
      <c r="G54" s="5">
        <v>-19323412000</v>
      </c>
      <c r="I54" s="5">
        <v>-66078889000</v>
      </c>
      <c r="J54" s="5">
        <v>-55488930000</v>
      </c>
      <c r="K54" s="5">
        <v>-47807091000</v>
      </c>
      <c r="L54" s="5">
        <v>-35584041000</v>
      </c>
      <c r="M54" s="5">
        <v>-22796954000</v>
      </c>
      <c r="N54" s="5">
        <v>-27109651000</v>
      </c>
      <c r="O54" s="5">
        <v>-40928887000</v>
      </c>
    </row>
    <row r="55" spans="2:15" ht="15.5" x14ac:dyDescent="0.35">
      <c r="C55" t="s">
        <v>78</v>
      </c>
      <c r="D55" s="5">
        <v>-3133671000</v>
      </c>
      <c r="E55" s="5">
        <v>-2575193000</v>
      </c>
      <c r="F55" s="5">
        <v>-1974570000</v>
      </c>
      <c r="G55" s="5">
        <v>-4231442000</v>
      </c>
      <c r="I55" s="5">
        <v>-11331274000</v>
      </c>
      <c r="J55" s="5">
        <v>-10157761000</v>
      </c>
      <c r="K55" s="5">
        <v>-9570454000</v>
      </c>
      <c r="L55" s="5">
        <v>-6617608000</v>
      </c>
      <c r="M55" s="5">
        <v>-4929266000</v>
      </c>
      <c r="N55" s="5">
        <v>-4591790000</v>
      </c>
      <c r="O55" s="5">
        <v>-8695466000</v>
      </c>
    </row>
    <row r="56" spans="2:15" ht="15.5" x14ac:dyDescent="0.35">
      <c r="C56" t="s">
        <v>79</v>
      </c>
      <c r="D56" s="5">
        <v>-13549488000</v>
      </c>
      <c r="E56" s="5">
        <v>-16289331000</v>
      </c>
      <c r="F56" s="5">
        <v>-17050631000</v>
      </c>
      <c r="G56" s="5">
        <v>-15091970000</v>
      </c>
      <c r="I56" s="5">
        <v>-54747615000</v>
      </c>
      <c r="J56" s="5">
        <v>-45331169000</v>
      </c>
      <c r="K56" s="5">
        <v>-38236637000</v>
      </c>
      <c r="L56" s="5">
        <v>-28966433000</v>
      </c>
      <c r="M56" s="5">
        <v>-17867688000</v>
      </c>
      <c r="N56" s="5">
        <v>-22517861000</v>
      </c>
      <c r="O56" s="5">
        <v>-32233421000</v>
      </c>
    </row>
    <row r="57" spans="2:15" ht="15.5" x14ac:dyDescent="0.35">
      <c r="C57" t="s">
        <v>80</v>
      </c>
      <c r="D57" s="5">
        <v>18076096000</v>
      </c>
      <c r="E57" s="5">
        <v>24802868000</v>
      </c>
      <c r="F57" s="5">
        <v>12308813000</v>
      </c>
      <c r="G57" s="5">
        <v>18939168000</v>
      </c>
      <c r="I57" s="5">
        <v>83510460000</v>
      </c>
      <c r="J57" s="5">
        <v>79820961000</v>
      </c>
      <c r="K57" s="5">
        <v>68881000000</v>
      </c>
      <c r="L57" s="5">
        <v>45644981000</v>
      </c>
      <c r="M57" s="5">
        <v>38064857000</v>
      </c>
      <c r="N57" s="5">
        <v>25449131000</v>
      </c>
      <c r="O57" s="5">
        <v>22179062000</v>
      </c>
    </row>
    <row r="58" spans="2:15" ht="15.5" x14ac:dyDescent="0.35">
      <c r="C58" t="s">
        <v>81</v>
      </c>
      <c r="D58" s="5">
        <v>-5994903000</v>
      </c>
      <c r="E58" s="5">
        <v>-6272824000</v>
      </c>
      <c r="F58" s="5">
        <v>-5325831000</v>
      </c>
      <c r="G58" s="5">
        <v>-5678340000</v>
      </c>
      <c r="I58" s="5">
        <v>-21755714000</v>
      </c>
      <c r="J58" s="5">
        <v>-16649590000</v>
      </c>
      <c r="K58" s="5">
        <v>-7741031000</v>
      </c>
      <c r="L58" s="5">
        <v>-12326231000</v>
      </c>
      <c r="M58" s="5">
        <v>-14252742000</v>
      </c>
      <c r="N58" s="5">
        <v>-11637018000</v>
      </c>
      <c r="O58" s="5">
        <v>-13488440000</v>
      </c>
    </row>
    <row r="59" spans="2:15" ht="15.5" x14ac:dyDescent="0.35">
      <c r="C59" t="s">
        <v>351</v>
      </c>
      <c r="D59" s="5">
        <v>-2232768000</v>
      </c>
      <c r="E59" s="5">
        <v>-2522216000</v>
      </c>
      <c r="F59" s="5">
        <v>-2041744000</v>
      </c>
      <c r="G59" s="5">
        <v>-1977273000</v>
      </c>
      <c r="I59" s="5">
        <v>-8414075000</v>
      </c>
      <c r="J59" s="5">
        <v>-7077039000</v>
      </c>
      <c r="K59" s="5">
        <v>-6404033000</v>
      </c>
      <c r="L59" s="5">
        <v>-5643639000</v>
      </c>
      <c r="M59" s="5">
        <v>-5124494000</v>
      </c>
      <c r="N59" s="5">
        <v>-4912507000</v>
      </c>
      <c r="O59" s="5">
        <v>-3804701000</v>
      </c>
    </row>
    <row r="60" spans="2:15" ht="15.5" x14ac:dyDescent="0.35">
      <c r="C60" t="s">
        <v>27</v>
      </c>
      <c r="D60" s="5">
        <v>-3836473000</v>
      </c>
      <c r="E60" s="5">
        <v>-4088072000</v>
      </c>
      <c r="F60" s="5">
        <v>-5000760000</v>
      </c>
      <c r="G60" s="5">
        <v>-4025905000</v>
      </c>
      <c r="I60" s="5">
        <v>-15845592000</v>
      </c>
      <c r="J60" s="5">
        <v>-11014117000</v>
      </c>
      <c r="K60" s="5">
        <v>-9484321000</v>
      </c>
      <c r="L60" s="5">
        <v>-8960719000</v>
      </c>
      <c r="M60" s="5">
        <v>-9816157000</v>
      </c>
      <c r="N60" s="5">
        <v>-7371415000</v>
      </c>
      <c r="O60" s="5">
        <v>-10636933000</v>
      </c>
    </row>
    <row r="61" spans="2:15" ht="15.5" x14ac:dyDescent="0.35">
      <c r="C61" t="s">
        <v>83</v>
      </c>
      <c r="D61" s="5">
        <v>39651000</v>
      </c>
      <c r="E61" s="5">
        <v>38789000</v>
      </c>
      <c r="F61" s="5">
        <v>43277000</v>
      </c>
      <c r="G61" s="5">
        <v>27841000</v>
      </c>
      <c r="I61" s="5">
        <v>136038000</v>
      </c>
      <c r="J61" s="5">
        <v>593299000</v>
      </c>
      <c r="K61" s="5">
        <v>7182269000</v>
      </c>
      <c r="L61" s="5">
        <v>1296757000</v>
      </c>
      <c r="M61" s="5">
        <v>407798000</v>
      </c>
      <c r="N61" s="5">
        <v>815465000</v>
      </c>
      <c r="O61" s="5">
        <v>989376000</v>
      </c>
    </row>
    <row r="62" spans="2:15" ht="15.5" x14ac:dyDescent="0.35">
      <c r="C62" t="s">
        <v>85</v>
      </c>
      <c r="D62" s="5">
        <v>-482055000</v>
      </c>
      <c r="E62" s="5">
        <v>1871093000</v>
      </c>
      <c r="F62" s="5">
        <v>-390988000</v>
      </c>
      <c r="G62" s="5">
        <v>955594000</v>
      </c>
      <c r="I62" s="5">
        <v>1435350000</v>
      </c>
      <c r="J62" s="5">
        <v>1504799000</v>
      </c>
      <c r="K62" s="5">
        <v>1814612000</v>
      </c>
      <c r="L62" s="5">
        <v>-1345360000</v>
      </c>
      <c r="M62" s="5">
        <v>-3241344000</v>
      </c>
      <c r="N62" s="5">
        <v>-3582837000</v>
      </c>
      <c r="O62" s="5">
        <v>-1837766000</v>
      </c>
    </row>
    <row r="63" spans="2:15" ht="15.5" x14ac:dyDescent="0.35">
      <c r="C63" t="s">
        <v>86</v>
      </c>
      <c r="D63" s="5">
        <v>-5994903000</v>
      </c>
      <c r="E63" s="5">
        <v>-6272824000</v>
      </c>
      <c r="F63" s="5">
        <v>-5325831000</v>
      </c>
      <c r="G63" s="5">
        <v>-5678340000</v>
      </c>
      <c r="I63" s="5">
        <v>-21755714000</v>
      </c>
      <c r="J63" s="5">
        <v>-16649590000</v>
      </c>
      <c r="K63" s="5">
        <v>-7741031000</v>
      </c>
      <c r="L63" s="5">
        <v>-12326231000</v>
      </c>
      <c r="M63" s="5">
        <v>-14252742000</v>
      </c>
      <c r="N63" s="5">
        <v>-11637018000</v>
      </c>
      <c r="O63" s="5">
        <v>-13488440000</v>
      </c>
    </row>
    <row r="64" spans="2:15" ht="15.5" x14ac:dyDescent="0.35">
      <c r="C64" t="s">
        <v>29</v>
      </c>
      <c r="D64" s="5">
        <v>12081193000</v>
      </c>
      <c r="E64" s="5">
        <v>18530044000</v>
      </c>
      <c r="F64" s="5">
        <v>6982982000</v>
      </c>
      <c r="G64" s="5">
        <v>13260828000</v>
      </c>
      <c r="I64" s="5">
        <v>61754746000</v>
      </c>
      <c r="J64" s="5">
        <v>63171371000</v>
      </c>
      <c r="K64" s="5">
        <v>61139969000</v>
      </c>
      <c r="L64" s="5">
        <v>33318750000</v>
      </c>
      <c r="M64" s="5">
        <v>23812115000</v>
      </c>
      <c r="N64" s="5">
        <v>13812113000</v>
      </c>
      <c r="O64" s="5">
        <v>8690622000</v>
      </c>
    </row>
    <row r="65" spans="2:15" ht="15.5" x14ac:dyDescent="0.35">
      <c r="C65" t="s">
        <v>28</v>
      </c>
      <c r="F65" s="5">
        <v>-2807111000</v>
      </c>
      <c r="G65" s="5">
        <v>-4612000</v>
      </c>
      <c r="I65" s="5">
        <v>-2891872000</v>
      </c>
      <c r="J65" s="5">
        <v>-2922325000</v>
      </c>
      <c r="K65" s="5">
        <v>-4130812000</v>
      </c>
      <c r="L65" s="5">
        <v>1212651000</v>
      </c>
      <c r="M65" s="5">
        <v>6470669000</v>
      </c>
      <c r="N65" s="5">
        <v>2419143000</v>
      </c>
      <c r="O65" s="5">
        <v>3270490000</v>
      </c>
    </row>
    <row r="66" spans="2:15" ht="15.5" x14ac:dyDescent="0.35">
      <c r="C66" t="s">
        <v>374</v>
      </c>
      <c r="F66" s="5">
        <v>-264156000</v>
      </c>
      <c r="G66" s="5">
        <v>-4612000</v>
      </c>
      <c r="I66" s="5">
        <v>-348917000</v>
      </c>
      <c r="J66" s="5">
        <v>-220945000</v>
      </c>
      <c r="K66" s="5">
        <v>-149276000</v>
      </c>
      <c r="L66" s="5">
        <v>-150364000</v>
      </c>
      <c r="M66" s="5">
        <v>-66034000</v>
      </c>
      <c r="N66" s="5">
        <v>-43220000</v>
      </c>
      <c r="O66" s="5">
        <v>-54191000</v>
      </c>
    </row>
    <row r="67" spans="2:15" ht="15.5" x14ac:dyDescent="0.35">
      <c r="C67" t="s">
        <v>375</v>
      </c>
      <c r="F67" s="5">
        <v>-2542955000</v>
      </c>
      <c r="I67" s="5">
        <v>-2542955000</v>
      </c>
      <c r="J67" s="5">
        <v>-2701380000</v>
      </c>
      <c r="K67" s="5">
        <v>-3981536000</v>
      </c>
      <c r="L67" s="5">
        <v>1363015000</v>
      </c>
      <c r="M67" s="5">
        <v>6536703000</v>
      </c>
      <c r="N67" s="5">
        <v>2462363000</v>
      </c>
      <c r="O67" s="5">
        <v>3324681000</v>
      </c>
    </row>
    <row r="68" spans="2:15" ht="15.5" x14ac:dyDescent="0.35">
      <c r="C68" t="s">
        <v>376</v>
      </c>
      <c r="F68" s="5">
        <v>-2807111000</v>
      </c>
      <c r="G68" s="5">
        <v>-4612000</v>
      </c>
      <c r="I68" s="5">
        <v>-2891872000</v>
      </c>
      <c r="J68" s="5">
        <v>-2922325000</v>
      </c>
      <c r="K68" s="5">
        <v>-4130812000</v>
      </c>
      <c r="L68" s="5">
        <v>1212651000</v>
      </c>
      <c r="M68" s="5">
        <v>6470669000</v>
      </c>
      <c r="N68" s="5">
        <v>2419143000</v>
      </c>
      <c r="O68" s="5">
        <v>3270490000</v>
      </c>
    </row>
    <row r="69" spans="2:15" ht="15.5" x14ac:dyDescent="0.35">
      <c r="C69" t="s">
        <v>428</v>
      </c>
      <c r="D69" s="5">
        <v>12081193000</v>
      </c>
      <c r="E69" s="5">
        <v>18530044000</v>
      </c>
      <c r="F69" s="5">
        <v>4175871000</v>
      </c>
      <c r="G69" s="5">
        <v>13256216000</v>
      </c>
      <c r="I69" s="5">
        <v>58862874000</v>
      </c>
      <c r="J69" s="5">
        <v>60249046000</v>
      </c>
      <c r="K69" s="5">
        <v>57009157000</v>
      </c>
      <c r="L69" s="5">
        <v>34531401000</v>
      </c>
      <c r="M69" s="5">
        <v>30282784000</v>
      </c>
      <c r="N69" s="5">
        <v>16231256000</v>
      </c>
      <c r="O69" s="5">
        <v>11961112000</v>
      </c>
    </row>
    <row r="70" spans="2:15" ht="15.5" x14ac:dyDescent="0.35">
      <c r="C70" t="s">
        <v>429</v>
      </c>
    </row>
    <row r="71" spans="2:15" ht="15.5" x14ac:dyDescent="0.35">
      <c r="C71" t="s">
        <v>87</v>
      </c>
      <c r="D71" s="5">
        <v>12081193000</v>
      </c>
      <c r="E71" s="5">
        <v>18530044000</v>
      </c>
      <c r="F71" s="5">
        <v>4175871000</v>
      </c>
      <c r="G71" s="5">
        <v>13256216000</v>
      </c>
      <c r="I71" s="5">
        <v>58862874000</v>
      </c>
      <c r="J71" s="5">
        <v>60249046000</v>
      </c>
      <c r="K71" s="5">
        <v>57009157000</v>
      </c>
      <c r="L71" s="5">
        <v>34531401000</v>
      </c>
      <c r="M71" s="5">
        <v>30282784000</v>
      </c>
      <c r="N71" s="5">
        <v>16231256000</v>
      </c>
      <c r="O71" s="5">
        <v>11961112000</v>
      </c>
    </row>
    <row r="72" spans="2:15" ht="15.5" x14ac:dyDescent="0.35">
      <c r="C72" t="s">
        <v>88</v>
      </c>
      <c r="F72" s="5">
        <v>257735000</v>
      </c>
      <c r="I72" s="5">
        <v>257735000</v>
      </c>
      <c r="J72" s="5">
        <v>323732000</v>
      </c>
      <c r="K72" s="5">
        <v>569055000</v>
      </c>
      <c r="L72" s="5">
        <v>376906000</v>
      </c>
      <c r="M72" s="5">
        <v>-87514000</v>
      </c>
      <c r="N72" s="5">
        <v>199372000</v>
      </c>
      <c r="O72" s="5">
        <v>556540000</v>
      </c>
    </row>
    <row r="73" spans="2:15" ht="15.5" x14ac:dyDescent="0.35">
      <c r="C73" t="s">
        <v>89</v>
      </c>
      <c r="D73" s="5">
        <v>12081193000</v>
      </c>
      <c r="E73" s="5">
        <v>18530044000</v>
      </c>
      <c r="F73" s="5">
        <v>4433606000</v>
      </c>
      <c r="G73" s="5">
        <v>13256216000</v>
      </c>
      <c r="I73" s="5">
        <v>59120609000</v>
      </c>
      <c r="J73" s="5">
        <v>60572778000</v>
      </c>
      <c r="K73" s="5">
        <v>57578212000</v>
      </c>
      <c r="L73" s="5">
        <v>34908307000</v>
      </c>
      <c r="M73" s="5">
        <v>30195270000</v>
      </c>
      <c r="N73" s="5">
        <v>16430628000</v>
      </c>
      <c r="O73" s="5">
        <v>12517652000</v>
      </c>
    </row>
    <row r="74" spans="2:15" ht="15.5" x14ac:dyDescent="0.35">
      <c r="C74" t="s">
        <v>90</v>
      </c>
      <c r="D74" s="5">
        <v>12081193000</v>
      </c>
      <c r="E74" s="5">
        <v>18530044000</v>
      </c>
      <c r="F74" s="5">
        <v>4175872000</v>
      </c>
      <c r="G74" s="5">
        <v>13256216000</v>
      </c>
      <c r="I74" s="5">
        <v>58862875000</v>
      </c>
      <c r="J74" s="5">
        <v>60249046000</v>
      </c>
      <c r="K74" s="5">
        <v>57009157000</v>
      </c>
      <c r="L74" s="5">
        <v>34531399000</v>
      </c>
      <c r="M74" s="5">
        <v>30282784000</v>
      </c>
      <c r="N74" s="5">
        <v>16231256000</v>
      </c>
      <c r="O74" s="5">
        <v>11961112000</v>
      </c>
    </row>
    <row r="75" spans="2:15" ht="15.5" x14ac:dyDescent="0.35">
      <c r="C75" t="s">
        <v>8</v>
      </c>
      <c r="D75" s="5">
        <v>12563248000</v>
      </c>
      <c r="E75" s="5">
        <v>16658951000</v>
      </c>
      <c r="F75" s="5">
        <v>4824594000</v>
      </c>
      <c r="G75" s="5">
        <v>12300622000</v>
      </c>
      <c r="I75" s="5">
        <v>57685259000</v>
      </c>
      <c r="J75" s="5">
        <v>59067979000</v>
      </c>
      <c r="K75" s="5">
        <v>55763600000</v>
      </c>
      <c r="L75" s="5">
        <v>36253665000</v>
      </c>
      <c r="M75" s="5">
        <v>33436614000</v>
      </c>
      <c r="N75" s="5">
        <v>20013465000</v>
      </c>
      <c r="O75" s="5">
        <v>14355418000</v>
      </c>
    </row>
    <row r="76" spans="2:15" ht="15.5" x14ac:dyDescent="0.35">
      <c r="C76" t="s">
        <v>91</v>
      </c>
      <c r="D76" s="5">
        <v>12081193000</v>
      </c>
      <c r="E76" s="5">
        <v>18530044000</v>
      </c>
      <c r="F76" s="5">
        <v>4175872000</v>
      </c>
      <c r="G76" s="5">
        <v>13256216000</v>
      </c>
      <c r="I76" s="5">
        <v>58862875000</v>
      </c>
      <c r="J76" s="5">
        <v>60249046000</v>
      </c>
      <c r="K76" s="5">
        <v>57009157000</v>
      </c>
      <c r="L76" s="5">
        <v>34531399000</v>
      </c>
      <c r="M76" s="5">
        <v>30282784000</v>
      </c>
      <c r="N76" s="5">
        <v>16231256000</v>
      </c>
      <c r="O76" s="5">
        <v>11961112000</v>
      </c>
    </row>
    <row r="77" spans="2:15" ht="15.5" x14ac:dyDescent="0.35">
      <c r="C77" t="s">
        <v>92</v>
      </c>
      <c r="D77" s="5">
        <v>12081193000</v>
      </c>
      <c r="E77" s="5">
        <v>18530044000</v>
      </c>
      <c r="F77" s="5">
        <v>4433606000</v>
      </c>
      <c r="G77" s="5">
        <v>13256216000</v>
      </c>
      <c r="I77" s="5">
        <v>59120609000</v>
      </c>
      <c r="J77" s="5">
        <v>60572778000</v>
      </c>
      <c r="K77" s="5">
        <v>57578212000</v>
      </c>
      <c r="L77" s="5">
        <v>34908305000</v>
      </c>
      <c r="M77" s="5">
        <v>30195270000</v>
      </c>
      <c r="N77" s="5">
        <v>16430628000</v>
      </c>
      <c r="O77" s="5">
        <v>12517652000</v>
      </c>
    </row>
    <row r="78" spans="2:15" ht="15.5" x14ac:dyDescent="0.35">
      <c r="C78" t="s">
        <v>93</v>
      </c>
      <c r="D78" s="5">
        <v>12081193000</v>
      </c>
      <c r="E78" s="5">
        <v>18530044000</v>
      </c>
      <c r="F78" s="5">
        <v>4433606000</v>
      </c>
      <c r="G78" s="5">
        <v>13256216000</v>
      </c>
      <c r="I78" s="5">
        <v>59120609000</v>
      </c>
      <c r="J78" s="5">
        <v>60572778000</v>
      </c>
      <c r="K78" s="5">
        <v>57578212000</v>
      </c>
      <c r="L78" s="5">
        <v>34908305000</v>
      </c>
      <c r="M78" s="5">
        <v>30195270000</v>
      </c>
      <c r="N78" s="5">
        <v>16430628000</v>
      </c>
      <c r="O78" s="5">
        <v>12517652000</v>
      </c>
    </row>
    <row r="80" spans="2:15" ht="15.5" x14ac:dyDescent="0.35">
      <c r="B80" t="s">
        <v>94</v>
      </c>
      <c r="C80" t="s">
        <v>95</v>
      </c>
    </row>
    <row r="81" spans="3:15" ht="15.5" x14ac:dyDescent="0.35">
      <c r="C81" t="s">
        <v>96</v>
      </c>
    </row>
    <row r="82" spans="3:15" ht="15.5" x14ac:dyDescent="0.35">
      <c r="C82" t="s">
        <v>20</v>
      </c>
      <c r="D82" s="5">
        <v>34634885000</v>
      </c>
      <c r="E82" s="5">
        <v>25708781000</v>
      </c>
      <c r="F82" s="5">
        <v>25382288000</v>
      </c>
      <c r="G82" s="5">
        <v>23876225000</v>
      </c>
      <c r="I82" s="5">
        <v>25382288000</v>
      </c>
      <c r="J82" s="5">
        <v>19907286000</v>
      </c>
      <c r="K82" s="5">
        <v>46444138000</v>
      </c>
      <c r="L82" s="5">
        <v>97916583000</v>
      </c>
      <c r="M82" s="5">
        <v>55940779000</v>
      </c>
      <c r="N82" s="5">
        <v>27313366000</v>
      </c>
      <c r="O82" s="5">
        <v>19116632000</v>
      </c>
    </row>
    <row r="83" spans="3:15" ht="15.5" x14ac:dyDescent="0.35">
      <c r="C83" t="s">
        <v>479</v>
      </c>
      <c r="D83" s="5">
        <v>1838369000</v>
      </c>
      <c r="E83" s="5">
        <v>2001254000</v>
      </c>
      <c r="F83" s="5">
        <v>2001254000</v>
      </c>
      <c r="G83" s="5">
        <v>1749387000</v>
      </c>
      <c r="I83" s="5">
        <v>2001254000</v>
      </c>
      <c r="J83" s="5">
        <v>1797183000</v>
      </c>
      <c r="K83" s="5">
        <v>1892299000</v>
      </c>
      <c r="L83" s="5">
        <v>1889554000</v>
      </c>
      <c r="M83" s="5">
        <v>1738254000</v>
      </c>
      <c r="N83" s="5">
        <v>1681995000</v>
      </c>
      <c r="O83" s="5">
        <v>1699419000</v>
      </c>
    </row>
    <row r="84" spans="3:15" ht="15.5" x14ac:dyDescent="0.35">
      <c r="C84" t="s">
        <v>98</v>
      </c>
      <c r="D84" s="5">
        <v>12682323000</v>
      </c>
      <c r="E84" s="5">
        <v>16323079000</v>
      </c>
      <c r="F84" s="5">
        <v>4886175000</v>
      </c>
      <c r="G84" s="5">
        <v>8958878000</v>
      </c>
      <c r="I84" s="5">
        <v>4886175000</v>
      </c>
      <c r="J84" s="5">
        <v>10263967000</v>
      </c>
      <c r="K84" s="5">
        <v>8421915000</v>
      </c>
      <c r="L84" s="5">
        <v>2543090000</v>
      </c>
      <c r="M84" s="5">
        <v>6431870000</v>
      </c>
      <c r="N84" s="5">
        <v>2274788000</v>
      </c>
      <c r="O84" s="5">
        <v>3249744000</v>
      </c>
    </row>
    <row r="85" spans="3:15" ht="15.5" x14ac:dyDescent="0.35">
      <c r="C85" t="s">
        <v>102</v>
      </c>
      <c r="D85" s="5">
        <v>369838728000</v>
      </c>
      <c r="E85" s="5">
        <v>361730566000</v>
      </c>
      <c r="F85" s="5">
        <v>369715036000</v>
      </c>
      <c r="G85" s="5">
        <v>314565238000</v>
      </c>
      <c r="I85" s="5">
        <v>369715036000</v>
      </c>
      <c r="J85" s="5">
        <v>389626016000</v>
      </c>
      <c r="K85" s="5">
        <v>343772363000</v>
      </c>
      <c r="L85" s="5">
        <v>290164481000</v>
      </c>
      <c r="M85" s="5">
        <v>254619750000</v>
      </c>
      <c r="N85" s="5">
        <v>215692531000</v>
      </c>
      <c r="O85" s="5">
        <v>207787542000</v>
      </c>
    </row>
    <row r="86" spans="3:15" ht="15.5" x14ac:dyDescent="0.35">
      <c r="C86" t="s">
        <v>85</v>
      </c>
      <c r="D86" s="5">
        <v>1220514000</v>
      </c>
      <c r="E86" s="5">
        <v>1220514000</v>
      </c>
      <c r="F86" s="5">
        <v>1220514000</v>
      </c>
      <c r="G86" s="5">
        <v>962474000</v>
      </c>
      <c r="I86" s="5">
        <v>1220514000</v>
      </c>
      <c r="J86" s="5">
        <v>962474000</v>
      </c>
      <c r="K86" s="5">
        <v>621479000</v>
      </c>
      <c r="L86" s="5">
        <v>57403000</v>
      </c>
      <c r="M86" s="5">
        <v>-306865000</v>
      </c>
      <c r="N86" s="5">
        <v>-219351000</v>
      </c>
      <c r="O86" s="5">
        <v>-418723000</v>
      </c>
    </row>
    <row r="87" spans="3:15" ht="15.5" x14ac:dyDescent="0.35">
      <c r="C87" t="s">
        <v>103</v>
      </c>
      <c r="D87" s="5">
        <v>782511661000</v>
      </c>
      <c r="E87" s="5">
        <v>759067022000</v>
      </c>
      <c r="F87" s="5">
        <v>748430926000</v>
      </c>
      <c r="G87" s="5">
        <v>728886887000</v>
      </c>
      <c r="I87" s="5">
        <v>748430926000</v>
      </c>
      <c r="J87" s="5">
        <v>710958731000</v>
      </c>
      <c r="K87" s="5">
        <v>573224104000</v>
      </c>
      <c r="L87" s="5">
        <v>555826745000</v>
      </c>
      <c r="M87" s="5">
        <v>435816821000</v>
      </c>
      <c r="N87" s="5">
        <v>364679878000</v>
      </c>
      <c r="O87" s="5">
        <v>312638210000</v>
      </c>
    </row>
    <row r="88" spans="3:15" ht="15.5" x14ac:dyDescent="0.35">
      <c r="C88" t="s">
        <v>104</v>
      </c>
    </row>
    <row r="89" spans="3:15" ht="15.5" x14ac:dyDescent="0.35">
      <c r="C89" t="s">
        <v>287</v>
      </c>
      <c r="D89" s="5">
        <v>9429332000</v>
      </c>
      <c r="E89" s="5">
        <v>8318955000</v>
      </c>
      <c r="F89" s="5">
        <v>8837913000</v>
      </c>
      <c r="G89" s="5">
        <v>7412270000</v>
      </c>
      <c r="I89" s="5">
        <v>8837913000</v>
      </c>
      <c r="J89" s="5">
        <v>9102244000</v>
      </c>
      <c r="K89" s="5">
        <v>7409224000</v>
      </c>
      <c r="L89" s="5">
        <v>7929206000</v>
      </c>
      <c r="M89" s="5">
        <v>7282930000</v>
      </c>
      <c r="N89" s="5">
        <v>7107013000</v>
      </c>
      <c r="O89" s="5">
        <v>7160062000</v>
      </c>
    </row>
    <row r="90" spans="3:15" ht="15.5" x14ac:dyDescent="0.35">
      <c r="C90" t="s">
        <v>353</v>
      </c>
      <c r="D90" s="5">
        <v>309726257000</v>
      </c>
      <c r="E90" s="5">
        <v>313357472000</v>
      </c>
      <c r="F90" s="5">
        <v>316696805000</v>
      </c>
      <c r="G90" s="5">
        <v>336034865000</v>
      </c>
      <c r="I90" s="5">
        <v>316696805000</v>
      </c>
      <c r="J90" s="5">
        <v>264443310000</v>
      </c>
      <c r="K90" s="5">
        <v>263677199000</v>
      </c>
      <c r="L90" s="5">
        <v>205210287000</v>
      </c>
      <c r="M90" s="5">
        <v>209713772000</v>
      </c>
      <c r="N90" s="5">
        <v>217503510000</v>
      </c>
      <c r="O90" s="5">
        <v>190676203000</v>
      </c>
    </row>
    <row r="91" spans="3:15" ht="15.5" x14ac:dyDescent="0.35">
      <c r="C91" t="s">
        <v>105</v>
      </c>
      <c r="D91" s="5">
        <v>386075216000</v>
      </c>
      <c r="E91" s="5">
        <v>385751002000</v>
      </c>
      <c r="F91" s="5">
        <v>386580498000</v>
      </c>
      <c r="G91" s="5">
        <v>362608651000</v>
      </c>
      <c r="I91" s="5">
        <v>386580498000</v>
      </c>
      <c r="J91" s="5">
        <v>330378059000</v>
      </c>
      <c r="K91" s="5">
        <v>218663067000</v>
      </c>
      <c r="L91" s="5">
        <v>171068715000</v>
      </c>
      <c r="M91" s="5">
        <v>183234444000</v>
      </c>
      <c r="N91" s="5">
        <v>192685928000</v>
      </c>
      <c r="O91" s="5">
        <v>199249048000</v>
      </c>
    </row>
    <row r="92" spans="3:15" ht="15.5" x14ac:dyDescent="0.35">
      <c r="C92" t="s">
        <v>108</v>
      </c>
      <c r="D92" s="5">
        <v>8690859000</v>
      </c>
      <c r="E92" s="5">
        <v>8690859000</v>
      </c>
      <c r="F92" s="5">
        <v>10841424000</v>
      </c>
      <c r="G92" s="5">
        <v>13385095000</v>
      </c>
      <c r="I92" s="5">
        <v>10841424000</v>
      </c>
      <c r="J92" s="5">
        <v>13385095000</v>
      </c>
      <c r="K92" s="5">
        <v>16045918000</v>
      </c>
      <c r="L92" s="5">
        <v>20015757000</v>
      </c>
      <c r="M92" s="5">
        <v>18682433000</v>
      </c>
      <c r="N92" s="5">
        <v>12164868000</v>
      </c>
      <c r="O92" s="5">
        <v>9730325000</v>
      </c>
    </row>
    <row r="93" spans="3:15" ht="15.5" x14ac:dyDescent="0.35">
      <c r="C93" t="s">
        <v>109</v>
      </c>
      <c r="D93" s="5">
        <v>720694563000</v>
      </c>
      <c r="E93" s="5">
        <v>722827138000</v>
      </c>
      <c r="F93" s="5">
        <v>729624970000</v>
      </c>
      <c r="G93" s="5">
        <v>725966906000</v>
      </c>
      <c r="I93" s="5">
        <v>729624970000</v>
      </c>
      <c r="J93" s="5">
        <v>623842405000</v>
      </c>
      <c r="K93" s="5">
        <v>512216350000</v>
      </c>
      <c r="L93" s="5">
        <v>410282388000</v>
      </c>
      <c r="M93" s="5">
        <v>426072049000</v>
      </c>
      <c r="N93" s="5">
        <v>434717632000</v>
      </c>
      <c r="O93" s="5">
        <v>415482630000</v>
      </c>
    </row>
    <row r="94" spans="3:15" ht="15.5" x14ac:dyDescent="0.35">
      <c r="C94" t="s">
        <v>110</v>
      </c>
      <c r="D94" s="5">
        <v>1503206224000</v>
      </c>
      <c r="E94" s="5">
        <v>1481894160000</v>
      </c>
      <c r="F94" s="5">
        <v>1478055896000</v>
      </c>
      <c r="G94" s="5">
        <v>1454853793000</v>
      </c>
      <c r="I94" s="5">
        <v>1478055896000</v>
      </c>
      <c r="J94" s="5">
        <v>1334801136000</v>
      </c>
      <c r="K94" s="5">
        <v>1085440454000</v>
      </c>
      <c r="L94" s="5">
        <v>966109133000</v>
      </c>
      <c r="M94" s="5">
        <v>861888870000</v>
      </c>
      <c r="N94" s="5">
        <v>799397510000</v>
      </c>
      <c r="O94" s="5">
        <v>728120840000</v>
      </c>
    </row>
    <row r="95" spans="3:15" ht="15.5" x14ac:dyDescent="0.35">
      <c r="C95" t="s">
        <v>111</v>
      </c>
    </row>
    <row r="96" spans="3:15" ht="15.5" x14ac:dyDescent="0.35">
      <c r="C96" t="s">
        <v>112</v>
      </c>
    </row>
    <row r="97" spans="3:15" ht="15.5" x14ac:dyDescent="0.35">
      <c r="C97" t="s">
        <v>113</v>
      </c>
      <c r="D97" s="5">
        <v>319252431000</v>
      </c>
      <c r="E97" s="5">
        <v>300487002000</v>
      </c>
      <c r="F97" s="5">
        <v>301278402000</v>
      </c>
      <c r="G97" s="5">
        <v>278812270000</v>
      </c>
      <c r="I97" s="5">
        <v>301278402000</v>
      </c>
      <c r="J97" s="5">
        <v>322806585000</v>
      </c>
      <c r="K97" s="5">
        <v>222833106000</v>
      </c>
      <c r="L97" s="5">
        <v>160919047000</v>
      </c>
      <c r="M97" s="5">
        <v>144512979000</v>
      </c>
      <c r="N97" s="5">
        <v>110615261000</v>
      </c>
      <c r="O97" s="5">
        <v>114660004000</v>
      </c>
    </row>
    <row r="98" spans="3:15" ht="15.5" x14ac:dyDescent="0.35">
      <c r="C98" t="s">
        <v>114</v>
      </c>
      <c r="D98" s="5">
        <v>36195188000</v>
      </c>
      <c r="E98" s="5">
        <v>35993116000</v>
      </c>
      <c r="F98" s="5">
        <v>39435078000</v>
      </c>
      <c r="G98" s="5">
        <v>39351377000</v>
      </c>
      <c r="I98" s="5">
        <v>39435078000</v>
      </c>
      <c r="J98" s="5">
        <v>48181898000</v>
      </c>
      <c r="K98" s="5">
        <v>8723051000</v>
      </c>
      <c r="L98" s="5">
        <v>7765478000</v>
      </c>
      <c r="M98" s="5">
        <v>7569640000</v>
      </c>
      <c r="N98" s="5">
        <v>4730527000</v>
      </c>
      <c r="O98" s="5">
        <v>8164176000</v>
      </c>
    </row>
    <row r="99" spans="3:15" ht="15.5" x14ac:dyDescent="0.35">
      <c r="C99" t="s">
        <v>116</v>
      </c>
      <c r="E99" s="5">
        <v>12227447000</v>
      </c>
      <c r="F99" s="5">
        <v>13622616000</v>
      </c>
      <c r="G99" s="5">
        <v>10997552000</v>
      </c>
      <c r="I99" s="5">
        <v>13622616000</v>
      </c>
      <c r="J99" s="5">
        <v>14227349000</v>
      </c>
      <c r="K99" s="5">
        <v>4812560000</v>
      </c>
      <c r="M99" s="5">
        <v>11127834000</v>
      </c>
      <c r="N99" s="5">
        <v>1964124000</v>
      </c>
      <c r="O99" s="5">
        <v>5236865000</v>
      </c>
    </row>
    <row r="100" spans="3:15" ht="15.5" x14ac:dyDescent="0.35">
      <c r="C100" t="s">
        <v>325</v>
      </c>
      <c r="D100" s="5">
        <v>43561270000</v>
      </c>
      <c r="E100" s="5">
        <v>40179938000</v>
      </c>
      <c r="F100" s="5">
        <v>42640699000</v>
      </c>
      <c r="G100" s="5">
        <v>35763082000</v>
      </c>
      <c r="I100" s="5">
        <v>42640699000</v>
      </c>
      <c r="J100" s="5">
        <v>49649433000</v>
      </c>
      <c r="K100" s="5">
        <v>49297447000</v>
      </c>
      <c r="L100" s="5">
        <v>13092148000</v>
      </c>
      <c r="M100" s="5">
        <v>7753747000</v>
      </c>
      <c r="N100" s="5">
        <v>4824642000</v>
      </c>
      <c r="O100" s="5">
        <v>4171784000</v>
      </c>
    </row>
    <row r="101" spans="3:15" ht="15.5" x14ac:dyDescent="0.35">
      <c r="C101" t="s">
        <v>119</v>
      </c>
      <c r="D101" s="5">
        <v>3915116000</v>
      </c>
      <c r="E101" s="5">
        <v>4289926000</v>
      </c>
      <c r="F101" s="5">
        <v>2774079000</v>
      </c>
      <c r="G101" s="5">
        <v>1995448000</v>
      </c>
      <c r="I101" s="5">
        <v>2774079000</v>
      </c>
      <c r="J101" s="5">
        <v>3737535000</v>
      </c>
      <c r="K101" s="5">
        <v>3485433000</v>
      </c>
      <c r="L101" s="5">
        <v>1555150000</v>
      </c>
      <c r="M101" s="5">
        <v>2668246000</v>
      </c>
      <c r="N101" s="5">
        <v>956491000</v>
      </c>
      <c r="O101" s="5">
        <v>1651878000</v>
      </c>
    </row>
    <row r="102" spans="3:15" ht="15.5" x14ac:dyDescent="0.35">
      <c r="C102" t="s">
        <v>288</v>
      </c>
      <c r="D102" s="5">
        <v>21465494000</v>
      </c>
      <c r="E102" s="5">
        <v>23671203000</v>
      </c>
      <c r="F102" s="5">
        <v>22260431000</v>
      </c>
      <c r="G102" s="5">
        <v>18761864000</v>
      </c>
      <c r="I102" s="5">
        <v>22260431000</v>
      </c>
      <c r="J102" s="5">
        <v>15395900000</v>
      </c>
      <c r="K102" s="5">
        <v>13124443000</v>
      </c>
      <c r="L102" s="5">
        <v>24147290000</v>
      </c>
      <c r="M102" s="5">
        <v>16782296000</v>
      </c>
      <c r="N102" s="5">
        <v>9264077000</v>
      </c>
      <c r="O102" s="5">
        <v>11165346000</v>
      </c>
    </row>
    <row r="103" spans="3:15" ht="15.5" x14ac:dyDescent="0.35">
      <c r="C103" t="s">
        <v>121</v>
      </c>
      <c r="D103" s="5">
        <v>289662534000</v>
      </c>
      <c r="E103" s="5">
        <v>304305239000</v>
      </c>
      <c r="F103" s="5">
        <v>317870321000</v>
      </c>
      <c r="G103" s="5">
        <v>318922569000</v>
      </c>
      <c r="I103" s="5">
        <v>317870321000</v>
      </c>
      <c r="J103" s="5">
        <v>215791577000</v>
      </c>
      <c r="K103" s="5">
        <v>134452194000</v>
      </c>
      <c r="L103" s="5">
        <v>142010313000</v>
      </c>
      <c r="M103" s="5">
        <v>93516800000</v>
      </c>
      <c r="N103" s="5">
        <v>88098612000</v>
      </c>
      <c r="O103" s="5">
        <v>87024640000</v>
      </c>
    </row>
    <row r="104" spans="3:15" ht="15.5" x14ac:dyDescent="0.35">
      <c r="C104" t="s">
        <v>480</v>
      </c>
      <c r="D104" s="5">
        <v>38320488000</v>
      </c>
      <c r="E104" s="5">
        <v>35362907000</v>
      </c>
      <c r="F104" s="5">
        <v>33547632000</v>
      </c>
      <c r="G104" s="5">
        <v>36193016000</v>
      </c>
      <c r="I104" s="5">
        <v>33547632000</v>
      </c>
      <c r="J104" s="5">
        <v>29964043000</v>
      </c>
      <c r="K104" s="5">
        <v>18615501000</v>
      </c>
      <c r="L104" s="5">
        <v>10897801000</v>
      </c>
      <c r="M104" s="5">
        <v>4548675000</v>
      </c>
      <c r="N104" s="5">
        <v>9631741000</v>
      </c>
      <c r="O104" s="5">
        <v>12528202000</v>
      </c>
    </row>
    <row r="105" spans="3:15" ht="15.5" x14ac:dyDescent="0.35">
      <c r="C105" t="s">
        <v>405</v>
      </c>
      <c r="D105" s="5">
        <v>37614293000</v>
      </c>
      <c r="E105" s="5">
        <v>35364293000</v>
      </c>
      <c r="F105" s="5">
        <v>33114293000</v>
      </c>
      <c r="G105" s="5">
        <v>35680518000</v>
      </c>
      <c r="I105" s="5">
        <v>33114293000</v>
      </c>
      <c r="J105" s="5">
        <v>28528831000</v>
      </c>
      <c r="K105" s="5">
        <v>17523940000</v>
      </c>
      <c r="L105" s="5">
        <v>10513940000</v>
      </c>
      <c r="M105" s="5">
        <v>4120000000</v>
      </c>
      <c r="N105" s="5">
        <v>9520000000</v>
      </c>
      <c r="O105" s="5">
        <v>12225000000</v>
      </c>
    </row>
    <row r="106" spans="3:15" ht="15.5" x14ac:dyDescent="0.35">
      <c r="C106" t="s">
        <v>481</v>
      </c>
      <c r="D106" s="5">
        <v>706195000</v>
      </c>
      <c r="E106" s="5">
        <v>-1386000</v>
      </c>
      <c r="F106" s="5">
        <v>433339000</v>
      </c>
      <c r="G106" s="5">
        <v>512498000</v>
      </c>
      <c r="I106" s="5">
        <v>433339000</v>
      </c>
      <c r="J106" s="5">
        <v>1435212000</v>
      </c>
      <c r="K106" s="5">
        <v>1091561000</v>
      </c>
      <c r="L106" s="5">
        <v>383861000</v>
      </c>
      <c r="M106" s="5">
        <v>428675000</v>
      </c>
      <c r="N106" s="5">
        <v>111741000</v>
      </c>
      <c r="O106" s="5">
        <v>303202000</v>
      </c>
    </row>
    <row r="107" spans="3:15" ht="15.5" x14ac:dyDescent="0.35">
      <c r="C107" t="s">
        <v>482</v>
      </c>
      <c r="D107" s="5">
        <v>38320488000</v>
      </c>
      <c r="E107" s="5">
        <v>35362907000</v>
      </c>
      <c r="F107" s="5">
        <v>33547632000</v>
      </c>
      <c r="G107" s="5">
        <v>36193016000</v>
      </c>
      <c r="I107" s="5">
        <v>33547632000</v>
      </c>
      <c r="J107" s="5">
        <v>29964043000</v>
      </c>
      <c r="K107" s="5">
        <v>18615501000</v>
      </c>
      <c r="L107" s="5">
        <v>10897801000</v>
      </c>
      <c r="M107" s="5">
        <v>4548675000</v>
      </c>
      <c r="N107" s="5">
        <v>9631741000</v>
      </c>
      <c r="O107" s="5">
        <v>12528202000</v>
      </c>
    </row>
    <row r="108" spans="3:15" ht="15.5" x14ac:dyDescent="0.35">
      <c r="C108" t="s">
        <v>122</v>
      </c>
      <c r="D108" s="5">
        <v>289662534000</v>
      </c>
      <c r="E108" s="5">
        <v>304305239000</v>
      </c>
      <c r="F108" s="5">
        <v>317870321000</v>
      </c>
      <c r="G108" s="5">
        <v>318922569000</v>
      </c>
      <c r="I108" s="5">
        <v>317870321000</v>
      </c>
      <c r="J108" s="5">
        <v>215791577000</v>
      </c>
      <c r="K108" s="5">
        <v>134452194000</v>
      </c>
      <c r="L108" s="5">
        <v>142010313000</v>
      </c>
      <c r="M108" s="5">
        <v>93516800000</v>
      </c>
      <c r="N108" s="5">
        <v>88098612000</v>
      </c>
      <c r="O108" s="5">
        <v>87024640000</v>
      </c>
    </row>
    <row r="109" spans="3:15" ht="15.5" x14ac:dyDescent="0.35">
      <c r="C109" t="s">
        <v>294</v>
      </c>
    </row>
    <row r="110" spans="3:15" ht="15.5" x14ac:dyDescent="0.35">
      <c r="C110" t="s">
        <v>290</v>
      </c>
      <c r="D110" s="5">
        <v>273184305000</v>
      </c>
      <c r="E110" s="5">
        <v>286757498000</v>
      </c>
      <c r="F110" s="5">
        <v>300330691000</v>
      </c>
      <c r="G110" s="5">
        <v>301269458000</v>
      </c>
      <c r="I110" s="5">
        <v>300330691000</v>
      </c>
      <c r="J110" s="5">
        <v>198824377000</v>
      </c>
      <c r="K110" s="5">
        <v>126408481000</v>
      </c>
      <c r="L110" s="5">
        <v>136166862000</v>
      </c>
      <c r="M110" s="5">
        <v>86101250000</v>
      </c>
      <c r="N110" s="5">
        <v>80461250000</v>
      </c>
      <c r="O110" s="5">
        <v>78675000000</v>
      </c>
    </row>
    <row r="111" spans="3:15" ht="15.5" x14ac:dyDescent="0.35">
      <c r="C111" t="s">
        <v>292</v>
      </c>
      <c r="D111" s="5">
        <v>156253000</v>
      </c>
      <c r="E111" s="5">
        <v>1225765000</v>
      </c>
      <c r="F111" s="5">
        <v>1225765000</v>
      </c>
      <c r="G111" s="5">
        <v>1574781000</v>
      </c>
      <c r="I111" s="5">
        <v>1225765000</v>
      </c>
      <c r="J111" s="5">
        <v>1574781000</v>
      </c>
      <c r="K111" s="5">
        <v>1361456000</v>
      </c>
      <c r="L111" s="5">
        <v>226258000</v>
      </c>
      <c r="M111" s="5">
        <v>610120000</v>
      </c>
      <c r="N111" s="5">
        <v>123525000</v>
      </c>
      <c r="O111" s="5">
        <v>182976000</v>
      </c>
    </row>
    <row r="112" spans="3:15" ht="15.5" x14ac:dyDescent="0.35">
      <c r="C112" t="s">
        <v>295</v>
      </c>
      <c r="D112" s="5">
        <v>273340558000</v>
      </c>
      <c r="E112" s="5">
        <v>287983263000</v>
      </c>
      <c r="F112" s="5">
        <v>301556456000</v>
      </c>
      <c r="G112" s="5">
        <v>302844239000</v>
      </c>
      <c r="I112" s="5">
        <v>301556456000</v>
      </c>
      <c r="J112" s="5">
        <v>200399158000</v>
      </c>
      <c r="K112" s="5">
        <v>127769937000</v>
      </c>
      <c r="L112" s="5">
        <v>136393120000</v>
      </c>
      <c r="M112" s="5">
        <v>86711370000</v>
      </c>
      <c r="N112" s="5">
        <v>80584775000</v>
      </c>
      <c r="O112" s="5">
        <v>78857976000</v>
      </c>
    </row>
    <row r="113" spans="2:15" ht="15.5" x14ac:dyDescent="0.35">
      <c r="C113" t="s">
        <v>483</v>
      </c>
      <c r="D113" s="5">
        <v>8140889000</v>
      </c>
      <c r="E113" s="5">
        <v>8140889000</v>
      </c>
      <c r="F113" s="5">
        <v>8132778000</v>
      </c>
      <c r="G113" s="5">
        <v>9043686000</v>
      </c>
      <c r="I113" s="5">
        <v>8132778000</v>
      </c>
      <c r="J113" s="5">
        <v>8380968000</v>
      </c>
      <c r="K113" s="5">
        <v>356145000</v>
      </c>
      <c r="M113" s="5">
        <v>1306413000</v>
      </c>
      <c r="N113" s="5">
        <v>1806413000</v>
      </c>
      <c r="O113" s="5">
        <v>3304301000</v>
      </c>
    </row>
    <row r="114" spans="2:15" ht="15.5" x14ac:dyDescent="0.35">
      <c r="C114" t="s">
        <v>123</v>
      </c>
      <c r="D114" s="5">
        <v>647235453000</v>
      </c>
      <c r="E114" s="5">
        <v>640155148000</v>
      </c>
      <c r="F114" s="5">
        <v>652696355000</v>
      </c>
      <c r="G114" s="5">
        <v>633927855000</v>
      </c>
      <c r="I114" s="5">
        <v>652696355000</v>
      </c>
      <c r="J114" s="5">
        <v>568562205000</v>
      </c>
      <c r="K114" s="5">
        <v>375900801000</v>
      </c>
      <c r="L114" s="5">
        <v>313827161000</v>
      </c>
      <c r="M114" s="5">
        <v>242578454000</v>
      </c>
      <c r="N114" s="5">
        <v>208345614000</v>
      </c>
      <c r="O114" s="5">
        <v>214212846000</v>
      </c>
    </row>
    <row r="115" spans="2:15" ht="15.5" x14ac:dyDescent="0.35">
      <c r="C115" t="s">
        <v>124</v>
      </c>
    </row>
    <row r="116" spans="2:15" ht="15.5" x14ac:dyDescent="0.35">
      <c r="C116" t="s">
        <v>125</v>
      </c>
      <c r="D116" s="5">
        <v>387350000000</v>
      </c>
      <c r="E116" s="5">
        <v>387350000000</v>
      </c>
      <c r="F116" s="5">
        <v>387350000000</v>
      </c>
      <c r="G116" s="5">
        <v>387350000000</v>
      </c>
      <c r="I116" s="5">
        <v>387350000000</v>
      </c>
      <c r="J116" s="5">
        <v>387350000000</v>
      </c>
      <c r="K116" s="5">
        <v>387350000000</v>
      </c>
      <c r="L116" s="5">
        <v>387350000000</v>
      </c>
      <c r="M116" s="5">
        <v>387350000000</v>
      </c>
      <c r="N116" s="5">
        <v>387350000000</v>
      </c>
      <c r="O116" s="5">
        <v>328850000000</v>
      </c>
    </row>
    <row r="117" spans="2:15" ht="15.5" x14ac:dyDescent="0.35">
      <c r="C117" t="s">
        <v>126</v>
      </c>
      <c r="D117" s="5">
        <v>73893603000</v>
      </c>
      <c r="E117" s="5">
        <v>73893603000</v>
      </c>
      <c r="F117" s="5">
        <v>73893603000</v>
      </c>
      <c r="G117" s="5">
        <v>73893603000</v>
      </c>
      <c r="I117" s="5">
        <v>73893603000</v>
      </c>
      <c r="J117" s="5">
        <v>73893603000</v>
      </c>
      <c r="K117" s="5">
        <v>73893603000</v>
      </c>
      <c r="L117" s="5">
        <v>73893603000</v>
      </c>
      <c r="M117" s="5">
        <v>73893603000</v>
      </c>
      <c r="N117" s="5">
        <v>73893603000</v>
      </c>
      <c r="O117" s="5">
        <v>71680328000</v>
      </c>
    </row>
    <row r="118" spans="2:15" ht="15.5" x14ac:dyDescent="0.35">
      <c r="C118" t="s">
        <v>127</v>
      </c>
      <c r="D118" s="5">
        <v>387301788000</v>
      </c>
      <c r="E118" s="5">
        <v>373070029000</v>
      </c>
      <c r="F118" s="5">
        <v>356690558000</v>
      </c>
      <c r="G118" s="5">
        <v>356973675000</v>
      </c>
      <c r="I118" s="5">
        <v>356690558000</v>
      </c>
      <c r="J118" s="5">
        <v>299263338000</v>
      </c>
      <c r="K118" s="5">
        <v>244409854000</v>
      </c>
      <c r="L118" s="5">
        <v>189210331000</v>
      </c>
      <c r="M118" s="5">
        <v>155257684000</v>
      </c>
      <c r="N118" s="5">
        <v>123670306000</v>
      </c>
      <c r="O118" s="5">
        <v>103856214000</v>
      </c>
    </row>
    <row r="119" spans="2:15" ht="15.5" x14ac:dyDescent="0.35">
      <c r="C119" t="s">
        <v>128</v>
      </c>
      <c r="D119" s="5">
        <v>25510981000</v>
      </c>
      <c r="E119" s="5">
        <v>25510981000</v>
      </c>
      <c r="F119" s="5">
        <v>25510981000</v>
      </c>
      <c r="G119" s="5">
        <v>21637481000</v>
      </c>
      <c r="I119" s="5">
        <v>25510981000</v>
      </c>
      <c r="J119" s="5">
        <v>21637481000</v>
      </c>
      <c r="K119" s="5">
        <v>11822553000</v>
      </c>
    </row>
    <row r="120" spans="2:15" ht="15.5" x14ac:dyDescent="0.35">
      <c r="C120" t="s">
        <v>129</v>
      </c>
      <c r="D120" s="5">
        <v>361790807000</v>
      </c>
      <c r="E120" s="5">
        <v>347559048000</v>
      </c>
      <c r="F120" s="5">
        <v>331179577000</v>
      </c>
      <c r="G120" s="5">
        <v>335336194000</v>
      </c>
      <c r="I120" s="5">
        <v>331179577000</v>
      </c>
      <c r="J120" s="5">
        <v>277625857000</v>
      </c>
      <c r="K120" s="5">
        <v>232587301000</v>
      </c>
      <c r="L120" s="5">
        <v>189210331000</v>
      </c>
      <c r="M120" s="5">
        <v>155257684000</v>
      </c>
      <c r="N120" s="5">
        <v>123670306000</v>
      </c>
      <c r="O120" s="5">
        <v>103856214000</v>
      </c>
    </row>
    <row r="121" spans="2:15" ht="15.5" x14ac:dyDescent="0.35">
      <c r="C121" t="s">
        <v>130</v>
      </c>
      <c r="D121" s="5">
        <v>387301788000</v>
      </c>
      <c r="E121" s="5">
        <v>373070029000</v>
      </c>
      <c r="F121" s="5">
        <v>356690558000</v>
      </c>
      <c r="G121" s="5">
        <v>356973675000</v>
      </c>
      <c r="I121" s="5">
        <v>356690558000</v>
      </c>
      <c r="J121" s="5">
        <v>299263338000</v>
      </c>
      <c r="K121" s="5">
        <v>244409854000</v>
      </c>
      <c r="L121" s="5">
        <v>189210331000</v>
      </c>
      <c r="M121" s="5">
        <v>155257684000</v>
      </c>
      <c r="N121" s="5">
        <v>123670306000</v>
      </c>
      <c r="O121" s="5">
        <v>103856214000</v>
      </c>
    </row>
    <row r="122" spans="2:15" ht="15.5" x14ac:dyDescent="0.35">
      <c r="C122" t="s">
        <v>131</v>
      </c>
      <c r="D122" s="5">
        <v>6204866000</v>
      </c>
      <c r="E122" s="5">
        <v>6204866000</v>
      </c>
      <c r="F122" s="5">
        <v>6204866000</v>
      </c>
      <c r="G122" s="5">
        <v>1746186000</v>
      </c>
      <c r="I122" s="5">
        <v>6204866000</v>
      </c>
      <c r="J122" s="5">
        <v>4769516000</v>
      </c>
      <c r="K122" s="5">
        <v>3264717000</v>
      </c>
      <c r="L122" s="5">
        <v>1770635000</v>
      </c>
      <c r="M122" s="5">
        <v>3115994000</v>
      </c>
      <c r="N122" s="5">
        <v>6357338000</v>
      </c>
      <c r="O122" s="5">
        <v>9940174000</v>
      </c>
    </row>
    <row r="123" spans="2:15" ht="15.5" x14ac:dyDescent="0.35">
      <c r="C123" t="s">
        <v>10</v>
      </c>
      <c r="D123" s="5">
        <v>855970771000</v>
      </c>
      <c r="E123" s="5">
        <v>841739012000</v>
      </c>
      <c r="F123" s="5">
        <v>825359541000</v>
      </c>
      <c r="G123" s="5">
        <v>820925938000</v>
      </c>
      <c r="I123" s="5">
        <v>825359541000</v>
      </c>
      <c r="J123" s="5">
        <v>766238931000</v>
      </c>
      <c r="K123" s="5">
        <v>709539653000</v>
      </c>
      <c r="L123" s="5">
        <v>652281972000</v>
      </c>
      <c r="M123" s="5">
        <v>619310416000</v>
      </c>
      <c r="N123" s="5">
        <v>591051896000</v>
      </c>
      <c r="O123" s="5">
        <v>513907993000</v>
      </c>
    </row>
    <row r="124" spans="2:15" ht="15.5" x14ac:dyDescent="0.35">
      <c r="C124" t="s">
        <v>132</v>
      </c>
      <c r="D124" s="5">
        <v>1503206224000</v>
      </c>
      <c r="E124" s="5">
        <v>1481894160000</v>
      </c>
      <c r="F124" s="5">
        <v>1478055896000</v>
      </c>
      <c r="G124" s="5">
        <v>1454853793000</v>
      </c>
      <c r="I124" s="5">
        <v>1478055896000</v>
      </c>
      <c r="J124" s="5">
        <v>1334801136000</v>
      </c>
      <c r="K124" s="5">
        <v>1085440454000</v>
      </c>
      <c r="L124" s="5">
        <v>966109133000</v>
      </c>
      <c r="M124" s="5">
        <v>861888870000</v>
      </c>
      <c r="N124" s="5">
        <v>799397510000</v>
      </c>
      <c r="O124" s="5">
        <v>728120839000</v>
      </c>
    </row>
    <row r="125" spans="2:15" ht="15.5" x14ac:dyDescent="0.35">
      <c r="C125" t="s">
        <v>133</v>
      </c>
      <c r="D125" s="5">
        <v>3873500000</v>
      </c>
      <c r="E125" s="5">
        <v>3873500000</v>
      </c>
      <c r="F125" s="5">
        <v>3873500000</v>
      </c>
      <c r="G125" s="5">
        <v>3873500000</v>
      </c>
      <c r="I125" s="5">
        <v>3873500000</v>
      </c>
      <c r="J125" s="5">
        <v>3873500000</v>
      </c>
      <c r="K125" s="5">
        <v>3873500000</v>
      </c>
      <c r="L125" s="5">
        <v>3873500000</v>
      </c>
      <c r="M125" s="5">
        <v>3873500000</v>
      </c>
      <c r="N125" s="5">
        <v>3873500000</v>
      </c>
      <c r="O125" s="5">
        <v>3288500000</v>
      </c>
    </row>
    <row r="127" spans="2:15" ht="15.5" x14ac:dyDescent="0.35">
      <c r="B127" t="s">
        <v>134</v>
      </c>
      <c r="C127" t="s">
        <v>135</v>
      </c>
      <c r="D127" s="5">
        <v>25949171000</v>
      </c>
      <c r="E127" s="5">
        <v>14869032000</v>
      </c>
      <c r="F127" s="5">
        <v>-50312175000</v>
      </c>
      <c r="G127" s="5">
        <v>6732728000</v>
      </c>
      <c r="I127" s="5">
        <v>-33769270000</v>
      </c>
      <c r="J127" s="5">
        <v>8792855000</v>
      </c>
      <c r="K127" s="5">
        <v>65550535000</v>
      </c>
      <c r="L127" s="5">
        <v>5458276000</v>
      </c>
      <c r="M127" s="5">
        <v>27933266000</v>
      </c>
      <c r="N127" s="5">
        <v>-15130323000</v>
      </c>
      <c r="O127" s="5">
        <v>-1275467000</v>
      </c>
    </row>
    <row r="128" spans="2:15" ht="15.5" x14ac:dyDescent="0.35">
      <c r="C128" t="s">
        <v>296</v>
      </c>
      <c r="D128" s="5">
        <v>92087001000</v>
      </c>
      <c r="E128" s="5">
        <v>65858450000</v>
      </c>
      <c r="F128" s="5">
        <v>64729695000</v>
      </c>
      <c r="G128" s="5">
        <v>66147507000</v>
      </c>
      <c r="I128" s="5">
        <v>229075413000</v>
      </c>
      <c r="J128" s="5">
        <v>250890394000</v>
      </c>
      <c r="K128" s="5">
        <v>201420713000</v>
      </c>
      <c r="L128" s="5">
        <v>157576912000</v>
      </c>
      <c r="M128" s="5">
        <v>106179788000</v>
      </c>
      <c r="N128" s="5">
        <v>95142104000</v>
      </c>
      <c r="O128" s="5">
        <v>125410252000</v>
      </c>
    </row>
    <row r="129" spans="3:15" ht="15.5" x14ac:dyDescent="0.35">
      <c r="C129" t="s">
        <v>484</v>
      </c>
      <c r="D129" s="5">
        <v>-45468591000</v>
      </c>
      <c r="E129" s="5">
        <v>-27092770000</v>
      </c>
      <c r="F129" s="5">
        <v>-108187924000</v>
      </c>
      <c r="G129" s="5">
        <v>-30783569000</v>
      </c>
    </row>
    <row r="130" spans="3:15" ht="15.5" x14ac:dyDescent="0.35">
      <c r="C130" t="s">
        <v>485</v>
      </c>
      <c r="I130" s="5">
        <v>-177185175000</v>
      </c>
      <c r="J130" s="5">
        <v>-175937024000</v>
      </c>
      <c r="K130" s="5">
        <v>-110316323000</v>
      </c>
      <c r="L130" s="5">
        <v>-119418081000</v>
      </c>
      <c r="M130" s="5">
        <v>-45273391000</v>
      </c>
      <c r="N130" s="5">
        <v>-59179177000</v>
      </c>
      <c r="O130" s="5">
        <v>-71417223000</v>
      </c>
    </row>
    <row r="131" spans="3:15" ht="15.5" x14ac:dyDescent="0.35">
      <c r="C131" t="s">
        <v>486</v>
      </c>
      <c r="M131" s="5">
        <v>-10868000000</v>
      </c>
      <c r="N131" s="5">
        <v>-14736063000</v>
      </c>
      <c r="O131" s="5">
        <v>-7319354000</v>
      </c>
    </row>
    <row r="132" spans="3:15" ht="15.5" x14ac:dyDescent="0.35">
      <c r="C132" t="s">
        <v>487</v>
      </c>
      <c r="D132" s="5">
        <v>-45468591000</v>
      </c>
      <c r="E132" s="5">
        <v>-27092770000</v>
      </c>
      <c r="F132" s="5">
        <v>-108187924000</v>
      </c>
      <c r="G132" s="5">
        <v>-30783569000</v>
      </c>
      <c r="I132" s="5">
        <v>-177185175000</v>
      </c>
      <c r="J132" s="5">
        <v>-175937024000</v>
      </c>
      <c r="K132" s="5">
        <v>-110316323000</v>
      </c>
      <c r="L132" s="5">
        <v>-119418081000</v>
      </c>
      <c r="M132" s="5">
        <v>-56141391000</v>
      </c>
      <c r="N132" s="5">
        <v>-73915240000</v>
      </c>
      <c r="O132" s="5">
        <v>-78736577000</v>
      </c>
    </row>
    <row r="133" spans="3:15" ht="15.5" x14ac:dyDescent="0.35">
      <c r="C133" t="s">
        <v>431</v>
      </c>
      <c r="D133" s="5">
        <v>-18405130000</v>
      </c>
      <c r="E133" s="5">
        <v>-16976344000</v>
      </c>
      <c r="F133" s="5">
        <v>-13822186000</v>
      </c>
      <c r="G133" s="5">
        <v>-17776314000</v>
      </c>
      <c r="I133" s="5">
        <v>-55691359000</v>
      </c>
      <c r="J133" s="5">
        <v>-50334670000</v>
      </c>
      <c r="K133" s="5">
        <v>-56009205000</v>
      </c>
      <c r="L133" s="5">
        <v>-24717949000</v>
      </c>
      <c r="M133" s="5">
        <v>-12102959000</v>
      </c>
      <c r="N133" s="5">
        <v>-24864870000</v>
      </c>
      <c r="O133" s="5">
        <v>-33273907000</v>
      </c>
    </row>
    <row r="134" spans="3:15" ht="15.5" x14ac:dyDescent="0.35">
      <c r="C134" t="s">
        <v>488</v>
      </c>
      <c r="D134" s="5">
        <v>-3836473000</v>
      </c>
      <c r="E134" s="5">
        <v>-4088072000</v>
      </c>
      <c r="F134" s="5">
        <v>-5000760000</v>
      </c>
      <c r="G134" s="5">
        <v>-4025905000</v>
      </c>
      <c r="I134" s="5">
        <v>-15845592000</v>
      </c>
      <c r="J134" s="5">
        <v>-11014117000</v>
      </c>
      <c r="K134" s="5">
        <v>-9484321000</v>
      </c>
      <c r="L134" s="5">
        <v>-8960719000</v>
      </c>
      <c r="M134" s="5">
        <v>-9816157000</v>
      </c>
      <c r="N134" s="5">
        <v>-7371415000</v>
      </c>
      <c r="O134" s="5">
        <v>-10636933000</v>
      </c>
    </row>
    <row r="135" spans="3:15" ht="15.5" x14ac:dyDescent="0.35">
      <c r="C135" t="s">
        <v>489</v>
      </c>
      <c r="D135" s="5">
        <v>-2607578000</v>
      </c>
      <c r="E135" s="5">
        <v>1144196000</v>
      </c>
      <c r="F135" s="5">
        <v>-1526554000</v>
      </c>
      <c r="G135" s="5">
        <v>-3604783000</v>
      </c>
      <c r="I135" s="5">
        <v>-9725733000</v>
      </c>
      <c r="J135" s="5">
        <v>-7086438000</v>
      </c>
      <c r="K135" s="5">
        <v>-4634723000</v>
      </c>
      <c r="L135" s="5">
        <v>-6877407000</v>
      </c>
      <c r="M135" s="5">
        <v>-3459634000</v>
      </c>
      <c r="N135" s="5">
        <v>-5623295000</v>
      </c>
      <c r="O135" s="5">
        <v>-5669898000</v>
      </c>
    </row>
    <row r="136" spans="3:15" ht="15.5" x14ac:dyDescent="0.35">
      <c r="C136" t="s">
        <v>490</v>
      </c>
      <c r="D136" s="5">
        <v>4179942000</v>
      </c>
      <c r="E136" s="5">
        <v>-3976428000</v>
      </c>
      <c r="F136" s="5">
        <v>13495554000</v>
      </c>
      <c r="G136" s="5">
        <v>-3224208000</v>
      </c>
      <c r="I136" s="5">
        <v>-4396824000</v>
      </c>
      <c r="J136" s="5">
        <v>2274710000</v>
      </c>
      <c r="K136" s="5">
        <v>44574394000</v>
      </c>
      <c r="L136" s="5">
        <v>7855520000</v>
      </c>
      <c r="M136" s="5">
        <v>3273619000</v>
      </c>
      <c r="N136" s="5">
        <v>1502393000</v>
      </c>
      <c r="O136" s="5">
        <v>1631596000</v>
      </c>
    </row>
    <row r="137" spans="3:15" ht="15.5" x14ac:dyDescent="0.35">
      <c r="C137" t="s">
        <v>144</v>
      </c>
      <c r="D137" s="5">
        <v>-12453087000</v>
      </c>
      <c r="E137" s="5">
        <v>-11573262000</v>
      </c>
      <c r="F137" s="5">
        <v>-3509684000</v>
      </c>
      <c r="G137" s="5">
        <v>806177000</v>
      </c>
      <c r="I137" s="5">
        <v>104287265000</v>
      </c>
      <c r="J137" s="5">
        <v>95850852000</v>
      </c>
      <c r="K137" s="5">
        <v>4783206000</v>
      </c>
      <c r="L137" s="5">
        <v>41013603000</v>
      </c>
      <c r="M137" s="5">
        <v>6041547000</v>
      </c>
      <c r="N137" s="5">
        <v>56558786000</v>
      </c>
      <c r="O137" s="5">
        <v>2946732000</v>
      </c>
    </row>
    <row r="138" spans="3:15" ht="15.5" x14ac:dyDescent="0.35">
      <c r="C138" t="s">
        <v>145</v>
      </c>
      <c r="D138" s="5">
        <v>-4407897000</v>
      </c>
      <c r="E138" s="5">
        <v>-2898396000</v>
      </c>
      <c r="F138" s="5">
        <v>55528651000</v>
      </c>
      <c r="G138" s="5">
        <v>-13008510000</v>
      </c>
      <c r="I138" s="5">
        <v>-64833531000</v>
      </c>
      <c r="J138" s="5">
        <v>-130931581000</v>
      </c>
      <c r="K138" s="5">
        <v>-121908771000</v>
      </c>
      <c r="L138" s="5">
        <v>-4117022000</v>
      </c>
      <c r="M138" s="5">
        <v>-5547021000</v>
      </c>
      <c r="N138" s="5">
        <v>-33233164000</v>
      </c>
      <c r="O138" s="5">
        <v>-48158054000</v>
      </c>
    </row>
    <row r="139" spans="3:15" ht="15.5" x14ac:dyDescent="0.35">
      <c r="C139" t="s">
        <v>151</v>
      </c>
      <c r="D139" s="5">
        <v>-4690699000</v>
      </c>
      <c r="E139" s="5">
        <v>-2886770000</v>
      </c>
      <c r="F139" s="5">
        <v>-26085050000</v>
      </c>
      <c r="G139" s="5">
        <v>-11734126000</v>
      </c>
      <c r="I139" s="5">
        <v>-63886821000</v>
      </c>
      <c r="J139" s="5">
        <v>-118878485000</v>
      </c>
      <c r="K139" s="5">
        <v>-53760611000</v>
      </c>
      <c r="L139" s="5">
        <v>-303152000</v>
      </c>
      <c r="M139" s="5">
        <v>-1539490000</v>
      </c>
      <c r="N139" s="5">
        <v>-5891207000</v>
      </c>
      <c r="O139" s="5">
        <v>-7855318000</v>
      </c>
    </row>
    <row r="140" spans="3:15" ht="15.5" x14ac:dyDescent="0.35">
      <c r="C140" t="s">
        <v>358</v>
      </c>
    </row>
    <row r="141" spans="3:15" ht="15.5" x14ac:dyDescent="0.35">
      <c r="C141" t="s">
        <v>479</v>
      </c>
      <c r="O141" s="5">
        <v>-1699419000</v>
      </c>
    </row>
    <row r="142" spans="3:15" ht="15.5" x14ac:dyDescent="0.35">
      <c r="C142" t="s">
        <v>363</v>
      </c>
      <c r="D142" s="5">
        <v>292870000</v>
      </c>
      <c r="F142" s="5">
        <v>81622552000</v>
      </c>
      <c r="G142" s="5">
        <v>-1273553000</v>
      </c>
      <c r="I142" s="5">
        <v>-871725000</v>
      </c>
      <c r="J142" s="5">
        <v>-12017180000</v>
      </c>
      <c r="K142" s="5">
        <v>-68111572000</v>
      </c>
      <c r="L142" s="5">
        <v>-3809870000</v>
      </c>
      <c r="M142" s="5">
        <v>-430279000</v>
      </c>
      <c r="N142" s="5">
        <v>-27341957000</v>
      </c>
      <c r="O142" s="5">
        <v>-36700567000</v>
      </c>
    </row>
    <row r="143" spans="3:15" ht="15.5" x14ac:dyDescent="0.35">
      <c r="C143" t="s">
        <v>491</v>
      </c>
      <c r="D143" s="5">
        <v>-10068000</v>
      </c>
      <c r="E143" s="5">
        <v>-11626000</v>
      </c>
      <c r="F143" s="5">
        <v>-8851000</v>
      </c>
      <c r="G143" s="5">
        <v>-831000</v>
      </c>
      <c r="I143" s="5">
        <v>-74985000</v>
      </c>
      <c r="J143" s="5">
        <v>-35916000</v>
      </c>
      <c r="K143" s="5">
        <v>-36588000</v>
      </c>
      <c r="L143" s="5">
        <v>-4000000</v>
      </c>
      <c r="M143" s="5">
        <v>-10000000</v>
      </c>
      <c r="O143" s="5">
        <v>-1902750000</v>
      </c>
    </row>
    <row r="144" spans="3:15" ht="15.5" x14ac:dyDescent="0.35">
      <c r="C144" t="s">
        <v>492</v>
      </c>
      <c r="M144" s="5">
        <v>-3567252000</v>
      </c>
    </row>
    <row r="145" spans="3:15" ht="15.5" x14ac:dyDescent="0.35">
      <c r="C145" t="s">
        <v>493</v>
      </c>
    </row>
    <row r="146" spans="3:15" ht="15.5" x14ac:dyDescent="0.35">
      <c r="C146" t="s">
        <v>153</v>
      </c>
      <c r="D146" s="5">
        <v>-12453087000</v>
      </c>
      <c r="E146" s="5">
        <v>-11573262000</v>
      </c>
      <c r="F146" s="5">
        <v>-3509684000</v>
      </c>
      <c r="G146" s="5">
        <v>806177000</v>
      </c>
      <c r="I146" s="5">
        <v>104287265000</v>
      </c>
      <c r="J146" s="5">
        <v>95850852000</v>
      </c>
      <c r="K146" s="5">
        <v>4783206000</v>
      </c>
      <c r="L146" s="5">
        <v>41013603000</v>
      </c>
      <c r="M146" s="5">
        <v>6041547000</v>
      </c>
      <c r="N146" s="5">
        <v>56558786000</v>
      </c>
      <c r="O146" s="5">
        <v>2946732000</v>
      </c>
    </row>
    <row r="147" spans="3:15" ht="15.5" x14ac:dyDescent="0.35">
      <c r="C147" t="s">
        <v>494</v>
      </c>
      <c r="D147" s="5">
        <v>18073193000</v>
      </c>
      <c r="E147" s="5">
        <v>-13573193000</v>
      </c>
      <c r="F147" s="5">
        <v>120099886000</v>
      </c>
      <c r="G147" s="5">
        <v>-100872705000</v>
      </c>
      <c r="I147" s="5">
        <v>124021776000</v>
      </c>
      <c r="J147" s="5">
        <v>72415896000</v>
      </c>
      <c r="K147" s="5">
        <v>-9758380000</v>
      </c>
      <c r="L147" s="5">
        <v>50065612000</v>
      </c>
      <c r="M147" s="5">
        <v>26169248000</v>
      </c>
      <c r="N147" s="5">
        <v>21478339000</v>
      </c>
      <c r="O147" s="5">
        <v>20513515000</v>
      </c>
    </row>
    <row r="148" spans="3:15" ht="15.5" x14ac:dyDescent="0.35">
      <c r="C148" t="s">
        <v>495</v>
      </c>
      <c r="D148" s="5">
        <v>-29396386000</v>
      </c>
      <c r="E148" s="5">
        <v>2250000000</v>
      </c>
      <c r="F148" s="5">
        <v>-120375081000</v>
      </c>
      <c r="G148" s="5">
        <v>104329987000</v>
      </c>
      <c r="I148" s="5">
        <v>-17930000000</v>
      </c>
      <c r="J148" s="5">
        <v>20419679000</v>
      </c>
      <c r="K148" s="5">
        <v>11822560000</v>
      </c>
      <c r="L148" s="5">
        <v>-4733893000</v>
      </c>
      <c r="M148" s="5">
        <v>-16765538000</v>
      </c>
      <c r="N148" s="5">
        <v>-25669829000</v>
      </c>
      <c r="O148" s="5">
        <v>-22526650000</v>
      </c>
    </row>
    <row r="149" spans="3:15" ht="15.5" x14ac:dyDescent="0.35">
      <c r="C149" t="s">
        <v>454</v>
      </c>
      <c r="D149" s="5">
        <v>-1110377000</v>
      </c>
      <c r="E149" s="5">
        <v>527070000</v>
      </c>
      <c r="F149" s="5">
        <v>-2336551000</v>
      </c>
      <c r="G149" s="5">
        <v>-2229375000</v>
      </c>
      <c r="I149" s="5">
        <v>16141000</v>
      </c>
      <c r="J149" s="5">
        <v>6331802000</v>
      </c>
      <c r="K149" s="5">
        <v>876128000</v>
      </c>
      <c r="L149" s="5">
        <v>-1952690000</v>
      </c>
      <c r="M149" s="5">
        <v>-675917000</v>
      </c>
      <c r="N149" s="5">
        <v>-1497887000</v>
      </c>
    </row>
    <row r="150" spans="3:15" ht="15.5" x14ac:dyDescent="0.35">
      <c r="C150" t="s">
        <v>496</v>
      </c>
      <c r="N150" s="5">
        <v>53049000</v>
      </c>
      <c r="O150" s="5">
        <v>5826609000</v>
      </c>
    </row>
    <row r="151" spans="3:15" ht="15.5" x14ac:dyDescent="0.35">
      <c r="C151" t="s">
        <v>469</v>
      </c>
      <c r="N151" s="5">
        <v>64350000000</v>
      </c>
    </row>
    <row r="152" spans="3:15" ht="15.5" x14ac:dyDescent="0.35">
      <c r="C152" t="s">
        <v>470</v>
      </c>
    </row>
    <row r="153" spans="3:15" ht="15.5" x14ac:dyDescent="0.35">
      <c r="C153" t="s">
        <v>475</v>
      </c>
      <c r="N153" s="5">
        <v>-1903975000</v>
      </c>
    </row>
    <row r="154" spans="3:15" ht="15.5" x14ac:dyDescent="0.35">
      <c r="C154" t="s">
        <v>161</v>
      </c>
      <c r="J154" s="5">
        <v>-3873501000</v>
      </c>
      <c r="L154" s="5">
        <v>-1936750000</v>
      </c>
      <c r="M154" s="5">
        <v>-1936750000</v>
      </c>
    </row>
    <row r="155" spans="3:15" ht="15.5" x14ac:dyDescent="0.35">
      <c r="C155" t="s">
        <v>306</v>
      </c>
      <c r="D155" s="5">
        <v>-19517000</v>
      </c>
      <c r="E155" s="5">
        <v>-777139000</v>
      </c>
      <c r="F155" s="5">
        <v>-897938000</v>
      </c>
      <c r="G155" s="5">
        <v>-421730000</v>
      </c>
      <c r="I155" s="5">
        <v>-1820652000</v>
      </c>
      <c r="J155" s="5">
        <v>556976000</v>
      </c>
      <c r="K155" s="5">
        <v>1842898000</v>
      </c>
      <c r="L155" s="5">
        <v>-428676000</v>
      </c>
      <c r="M155" s="5">
        <v>-749496000</v>
      </c>
      <c r="N155" s="5">
        <v>-250911000</v>
      </c>
      <c r="O155" s="5">
        <v>-866742000</v>
      </c>
    </row>
    <row r="156" spans="3:15" ht="15.5" x14ac:dyDescent="0.35">
      <c r="C156" t="s">
        <v>164</v>
      </c>
      <c r="D156" s="5">
        <v>9088187000</v>
      </c>
      <c r="E156" s="5">
        <v>397374000</v>
      </c>
      <c r="F156" s="5">
        <v>1706792000</v>
      </c>
      <c r="G156" s="5">
        <v>-5469605000</v>
      </c>
      <c r="I156" s="5">
        <v>5684464000</v>
      </c>
      <c r="J156" s="5">
        <v>-26287874000</v>
      </c>
      <c r="K156" s="5">
        <v>-51575030000</v>
      </c>
      <c r="L156" s="5">
        <v>42354857000</v>
      </c>
      <c r="M156" s="5">
        <v>28427792000</v>
      </c>
      <c r="N156" s="5">
        <v>8195299000</v>
      </c>
      <c r="O156" s="5">
        <v>-46486789000</v>
      </c>
    </row>
    <row r="157" spans="3:15" ht="15.5" x14ac:dyDescent="0.35">
      <c r="C157" t="s">
        <v>165</v>
      </c>
      <c r="E157" s="5">
        <v>25382288000</v>
      </c>
      <c r="I157" s="5">
        <v>19907286000</v>
      </c>
      <c r="J157" s="5">
        <v>46444138000</v>
      </c>
      <c r="K157" s="5">
        <v>97916583000</v>
      </c>
      <c r="L157" s="5">
        <v>55940779000</v>
      </c>
      <c r="M157" s="5">
        <v>27313366000</v>
      </c>
      <c r="N157" s="5">
        <v>19116632000</v>
      </c>
      <c r="O157" s="5">
        <v>65586171000</v>
      </c>
    </row>
    <row r="158" spans="3:15" ht="15.5" x14ac:dyDescent="0.35">
      <c r="C158" t="s">
        <v>400</v>
      </c>
      <c r="D158" s="5">
        <v>-162083000</v>
      </c>
      <c r="E158" s="5">
        <v>-70881000</v>
      </c>
      <c r="F158" s="5">
        <v>-200729000</v>
      </c>
      <c r="G158" s="5">
        <v>-3519000</v>
      </c>
      <c r="I158" s="5">
        <v>-209462000</v>
      </c>
      <c r="J158" s="5">
        <v>-248978000</v>
      </c>
      <c r="K158" s="5">
        <v>102585000</v>
      </c>
      <c r="L158" s="5">
        <v>-379053000</v>
      </c>
      <c r="M158" s="5">
        <v>199621000</v>
      </c>
      <c r="N158" s="5">
        <v>1435000</v>
      </c>
      <c r="O158" s="5">
        <v>17248000</v>
      </c>
    </row>
    <row r="159" spans="3:15" ht="15.5" x14ac:dyDescent="0.35">
      <c r="C159" t="s">
        <v>166</v>
      </c>
      <c r="D159" s="5">
        <v>8926104000</v>
      </c>
      <c r="E159" s="5">
        <v>25708781000</v>
      </c>
      <c r="F159" s="5">
        <v>1506063000</v>
      </c>
      <c r="G159" s="5">
        <v>-5473124000</v>
      </c>
      <c r="I159" s="5">
        <v>25382288000</v>
      </c>
      <c r="J159" s="5">
        <v>19907286000</v>
      </c>
      <c r="K159" s="5">
        <v>46444138000</v>
      </c>
      <c r="L159" s="5">
        <v>97916583000</v>
      </c>
      <c r="M159" s="5">
        <v>55940779000</v>
      </c>
      <c r="N159" s="5">
        <v>27313366000</v>
      </c>
      <c r="O159" s="5">
        <v>19116630000</v>
      </c>
    </row>
    <row r="161" spans="2:15" ht="15.5" x14ac:dyDescent="0.35">
      <c r="B161" t="s">
        <v>167</v>
      </c>
      <c r="C161" t="s">
        <v>12</v>
      </c>
      <c r="D161" s="5">
        <v>3870000000</v>
      </c>
      <c r="E161" s="5">
        <v>3870000000</v>
      </c>
      <c r="F161" s="5">
        <v>3870000000</v>
      </c>
      <c r="G161" s="5">
        <v>3870000000</v>
      </c>
      <c r="I161" s="5">
        <v>3870000000</v>
      </c>
      <c r="J161" s="5">
        <v>3870000000</v>
      </c>
      <c r="K161" s="5">
        <v>3870000000</v>
      </c>
      <c r="L161" s="5">
        <v>3870000000</v>
      </c>
      <c r="M161" s="5">
        <v>3870000000</v>
      </c>
      <c r="N161" s="5">
        <v>3870000000</v>
      </c>
      <c r="O161" s="5">
        <v>3290000000</v>
      </c>
    </row>
    <row r="162" spans="2:15" ht="15.5" x14ac:dyDescent="0.35">
      <c r="C162" t="s">
        <v>168</v>
      </c>
      <c r="D162" s="6">
        <v>3.24</v>
      </c>
      <c r="E162" s="6">
        <v>4.3</v>
      </c>
      <c r="F162" s="6">
        <v>1.18</v>
      </c>
      <c r="G162" s="6">
        <v>3.18</v>
      </c>
    </row>
    <row r="163" spans="2:15" ht="15.5" x14ac:dyDescent="0.35">
      <c r="C163" t="s">
        <v>169</v>
      </c>
      <c r="D163" s="6">
        <v>77.78</v>
      </c>
      <c r="E163" s="6">
        <v>69.3</v>
      </c>
      <c r="F163" s="6">
        <v>171.19</v>
      </c>
      <c r="G163" s="6">
        <v>49.06</v>
      </c>
    </row>
    <row r="164" spans="2:15" ht="15.5" x14ac:dyDescent="0.35">
      <c r="C164" t="s">
        <v>62</v>
      </c>
      <c r="D164" s="6">
        <v>16.7</v>
      </c>
      <c r="E164" s="6">
        <v>15.66</v>
      </c>
      <c r="F164" s="6">
        <v>15.03</v>
      </c>
      <c r="G164" s="6">
        <v>10.59</v>
      </c>
    </row>
    <row r="165" spans="2:15" ht="15.5" x14ac:dyDescent="0.35">
      <c r="C165" t="s">
        <v>170</v>
      </c>
      <c r="D165" s="5">
        <v>22130000000</v>
      </c>
      <c r="E165" s="5">
        <v>32220000000</v>
      </c>
      <c r="F165" s="5">
        <v>18050000000</v>
      </c>
      <c r="G165" s="5">
        <v>25080000000</v>
      </c>
    </row>
    <row r="166" spans="2:15" ht="15.5" x14ac:dyDescent="0.35">
      <c r="C166" t="s">
        <v>171</v>
      </c>
      <c r="D166" s="6">
        <v>8.3999999999999995E-3</v>
      </c>
      <c r="E166" s="6">
        <v>1.1200000000000002E-2</v>
      </c>
      <c r="F166" s="6">
        <v>3.0999999999999999E-3</v>
      </c>
      <c r="G166" s="6">
        <v>8.5000000000000006E-3</v>
      </c>
    </row>
    <row r="167" spans="2:15" ht="15.5" x14ac:dyDescent="0.35">
      <c r="C167" t="s">
        <v>172</v>
      </c>
      <c r="D167" s="6">
        <v>1.4800000000000001E-2</v>
      </c>
      <c r="E167" s="6">
        <v>1.9900000000000001E-2</v>
      </c>
      <c r="F167" s="6">
        <v>5.6000000000000008E-3</v>
      </c>
      <c r="G167" s="6">
        <v>1.4999999999999999E-2</v>
      </c>
    </row>
    <row r="168" spans="2:15" ht="15.5" x14ac:dyDescent="0.35">
      <c r="C168" t="s">
        <v>173</v>
      </c>
      <c r="D168" s="6">
        <v>1.5300000000000001E-2</v>
      </c>
      <c r="E168" s="6">
        <v>2.1000000000000001E-2</v>
      </c>
      <c r="F168" s="6">
        <v>1.0500000000000001E-2</v>
      </c>
      <c r="G168" s="6">
        <v>1.6200000000000003E-2</v>
      </c>
    </row>
    <row r="169" spans="2:15" ht="15.5" x14ac:dyDescent="0.35">
      <c r="C169" t="s">
        <v>174</v>
      </c>
      <c r="D169" s="6">
        <v>4.71</v>
      </c>
      <c r="E169" s="6">
        <v>6.07</v>
      </c>
      <c r="F169" s="6">
        <v>2.46</v>
      </c>
      <c r="G169" s="6">
        <v>4.7</v>
      </c>
    </row>
    <row r="170" spans="2:15" ht="15.5" x14ac:dyDescent="0.35">
      <c r="C170" t="s">
        <v>175</v>
      </c>
      <c r="D170" s="5">
        <v>856000000000</v>
      </c>
      <c r="E170" s="5">
        <v>842000000000</v>
      </c>
      <c r="F170" s="5">
        <v>825000000000</v>
      </c>
      <c r="G170" s="5">
        <v>821000000000</v>
      </c>
    </row>
    <row r="171" spans="2:15" ht="15.5" x14ac:dyDescent="0.35">
      <c r="C171" t="s">
        <v>176</v>
      </c>
      <c r="D171" s="6">
        <v>1.1499999999999999</v>
      </c>
      <c r="E171" s="6">
        <v>1.38</v>
      </c>
      <c r="F171" s="6">
        <v>0.96</v>
      </c>
      <c r="G171" s="6">
        <v>0.74</v>
      </c>
    </row>
    <row r="172" spans="2:15" ht="15.5" x14ac:dyDescent="0.35">
      <c r="C172" t="s">
        <v>177</v>
      </c>
      <c r="D172" s="6">
        <v>219.38</v>
      </c>
      <c r="E172" s="6">
        <v>215.71</v>
      </c>
      <c r="F172" s="6">
        <v>211.48</v>
      </c>
      <c r="G172" s="6">
        <v>211.48</v>
      </c>
    </row>
    <row r="173" spans="2:15" ht="15.5" x14ac:dyDescent="0.35">
      <c r="C173" t="s">
        <v>178</v>
      </c>
      <c r="D173" s="6">
        <v>1.1499999999999999</v>
      </c>
      <c r="E173" s="6">
        <v>1.38</v>
      </c>
      <c r="F173" s="6">
        <v>0.96</v>
      </c>
      <c r="G173" s="6">
        <v>0.74</v>
      </c>
    </row>
    <row r="174" spans="2:15" ht="15.5" x14ac:dyDescent="0.35">
      <c r="C174" t="s">
        <v>179</v>
      </c>
      <c r="D174" s="6">
        <v>219.38</v>
      </c>
      <c r="E174" s="6">
        <v>215.71</v>
      </c>
      <c r="F174" s="6">
        <v>211.48</v>
      </c>
      <c r="G174" s="6">
        <v>211.48</v>
      </c>
    </row>
    <row r="175" spans="2:15" ht="15.5" x14ac:dyDescent="0.35">
      <c r="C175" t="s">
        <v>180</v>
      </c>
      <c r="E175" s="5">
        <v>12000000000</v>
      </c>
      <c r="F175" s="5">
        <v>14000000000</v>
      </c>
      <c r="G175" s="5">
        <v>11000000000</v>
      </c>
    </row>
    <row r="176" spans="2:15" ht="15.5" x14ac:dyDescent="0.35">
      <c r="C176" t="s">
        <v>181</v>
      </c>
      <c r="D176" s="5">
        <v>281000000000</v>
      </c>
      <c r="E176" s="5">
        <v>296000000000</v>
      </c>
      <c r="F176" s="5">
        <v>310000000000</v>
      </c>
      <c r="G176" s="5">
        <v>312000000000</v>
      </c>
    </row>
    <row r="177" spans="3:15" ht="15.5" x14ac:dyDescent="0.35">
      <c r="C177" t="s">
        <v>182</v>
      </c>
      <c r="D177" s="5">
        <v>850000000000</v>
      </c>
      <c r="E177" s="5">
        <v>836000000000</v>
      </c>
      <c r="F177" s="5">
        <v>819000000000</v>
      </c>
      <c r="G177" s="5">
        <v>819000000000</v>
      </c>
    </row>
    <row r="178" spans="3:15" ht="15.5" x14ac:dyDescent="0.35">
      <c r="C178" t="s">
        <v>24</v>
      </c>
      <c r="D178" s="5">
        <v>281000000000</v>
      </c>
      <c r="E178" s="5">
        <v>308000000000</v>
      </c>
      <c r="F178" s="5">
        <v>323000000000</v>
      </c>
      <c r="G178" s="5">
        <v>323000000000</v>
      </c>
    </row>
    <row r="179" spans="3:15" ht="15.5" x14ac:dyDescent="0.35">
      <c r="C179" t="s">
        <v>21</v>
      </c>
      <c r="D179" s="5">
        <v>247000000000</v>
      </c>
      <c r="E179" s="5">
        <v>283000000000</v>
      </c>
      <c r="F179" s="5">
        <v>298000000000</v>
      </c>
      <c r="G179" s="5">
        <v>299000000000</v>
      </c>
    </row>
    <row r="180" spans="3:15" ht="15.5" x14ac:dyDescent="0.35">
      <c r="C180" t="s">
        <v>183</v>
      </c>
      <c r="D180" s="5">
        <v>463000000000</v>
      </c>
      <c r="E180" s="5">
        <v>459000000000</v>
      </c>
      <c r="F180" s="5">
        <v>447000000000</v>
      </c>
      <c r="G180" s="5">
        <v>450000000000</v>
      </c>
    </row>
    <row r="181" spans="3:15" ht="15.5" x14ac:dyDescent="0.35">
      <c r="C181" t="s">
        <v>184</v>
      </c>
      <c r="D181" s="5">
        <v>26000000000</v>
      </c>
      <c r="E181" s="5">
        <v>15000000000</v>
      </c>
      <c r="F181" s="5">
        <v>-50000000000</v>
      </c>
      <c r="G181" s="5">
        <v>7000000000</v>
      </c>
    </row>
    <row r="182" spans="3:15" ht="15.5" x14ac:dyDescent="0.35">
      <c r="C182" t="s">
        <v>185</v>
      </c>
      <c r="D182" s="5">
        <v>-4000000000</v>
      </c>
      <c r="E182" s="5">
        <v>-3000000000</v>
      </c>
      <c r="F182" s="5">
        <v>56000000000</v>
      </c>
      <c r="G182" s="5">
        <v>-13000000000</v>
      </c>
    </row>
    <row r="183" spans="3:15" ht="15.5" x14ac:dyDescent="0.35">
      <c r="C183" t="s">
        <v>13</v>
      </c>
      <c r="D183" s="5">
        <v>22000000000</v>
      </c>
      <c r="E183" s="5">
        <v>12000000000</v>
      </c>
      <c r="F183" s="5">
        <v>5000000000</v>
      </c>
      <c r="G183" s="5">
        <v>-6000000000</v>
      </c>
    </row>
    <row r="184" spans="3:15" ht="15.5" x14ac:dyDescent="0.35">
      <c r="C184" t="s">
        <v>16</v>
      </c>
      <c r="D184" s="6">
        <v>5.56</v>
      </c>
      <c r="E184" s="6">
        <v>3.09</v>
      </c>
      <c r="F184" s="6">
        <v>1.35</v>
      </c>
      <c r="G184" s="6">
        <v>-1.62</v>
      </c>
    </row>
    <row r="185" spans="3:15" ht="15.5" x14ac:dyDescent="0.35">
      <c r="C185" t="s">
        <v>47</v>
      </c>
      <c r="I185" s="6">
        <v>14.83</v>
      </c>
      <c r="J185" s="6">
        <v>15.16</v>
      </c>
      <c r="K185" s="6">
        <v>14.25</v>
      </c>
      <c r="L185" s="6">
        <v>9.27</v>
      </c>
      <c r="M185" s="6">
        <v>8.65</v>
      </c>
      <c r="N185" s="6">
        <v>5.12</v>
      </c>
      <c r="O185" s="6">
        <v>4.2</v>
      </c>
    </row>
    <row r="186" spans="3:15" ht="15.5" x14ac:dyDescent="0.35">
      <c r="C186" t="s">
        <v>61</v>
      </c>
      <c r="I186" s="6">
        <v>13.62</v>
      </c>
      <c r="J186" s="6">
        <v>6.73</v>
      </c>
      <c r="K186" s="6">
        <v>8.42</v>
      </c>
      <c r="L186" s="6">
        <v>76.05</v>
      </c>
      <c r="M186" s="6">
        <v>60.69</v>
      </c>
      <c r="N186" s="6">
        <v>60.94</v>
      </c>
      <c r="O186" s="5">
        <v>0</v>
      </c>
    </row>
    <row r="187" spans="3:15" ht="15.5" x14ac:dyDescent="0.35">
      <c r="C187" t="s">
        <v>64</v>
      </c>
      <c r="I187" s="6">
        <v>3.33</v>
      </c>
      <c r="J187" s="6">
        <v>1.93</v>
      </c>
      <c r="K187" s="6">
        <v>2.61</v>
      </c>
      <c r="L187" s="6">
        <v>19.8</v>
      </c>
      <c r="M187" s="6">
        <v>20.21</v>
      </c>
      <c r="N187" s="6">
        <v>13.5</v>
      </c>
      <c r="O187" s="5">
        <v>0</v>
      </c>
    </row>
    <row r="188" spans="3:15" ht="15.5" x14ac:dyDescent="0.35">
      <c r="C188" t="s">
        <v>186</v>
      </c>
      <c r="I188" s="5">
        <v>105800000000</v>
      </c>
      <c r="J188" s="5">
        <v>98330000000</v>
      </c>
      <c r="K188" s="5">
        <v>75150000000</v>
      </c>
      <c r="L188" s="5">
        <v>59580000000</v>
      </c>
      <c r="M188" s="5">
        <v>52280000000</v>
      </c>
      <c r="N188" s="5">
        <v>48730000000</v>
      </c>
      <c r="O188" s="5">
        <v>35900000000</v>
      </c>
    </row>
    <row r="189" spans="3:15" ht="15.5" x14ac:dyDescent="0.35">
      <c r="C189" t="s">
        <v>187</v>
      </c>
      <c r="I189" s="6">
        <v>3.8900000000000004E-2</v>
      </c>
      <c r="J189" s="6">
        <v>4.4000000000000004E-2</v>
      </c>
      <c r="K189" s="6">
        <v>5.0900000000000001E-2</v>
      </c>
      <c r="L189" s="6">
        <v>3.7100000000000001E-2</v>
      </c>
      <c r="M189" s="6">
        <v>3.8900000000000004E-2</v>
      </c>
      <c r="N189" s="6">
        <v>2.4799999999999999E-2</v>
      </c>
      <c r="O189" s="6">
        <v>1.9E-2</v>
      </c>
    </row>
    <row r="190" spans="3:15" ht="15.5" x14ac:dyDescent="0.35">
      <c r="C190" t="s">
        <v>188</v>
      </c>
      <c r="I190" s="6">
        <v>7.0099999999999996E-2</v>
      </c>
      <c r="J190" s="6">
        <v>7.7100000000000002E-2</v>
      </c>
      <c r="K190" s="6">
        <v>7.8200000000000006E-2</v>
      </c>
      <c r="L190" s="6">
        <v>5.5199999999999999E-2</v>
      </c>
      <c r="M190" s="6">
        <v>5.4400000000000004E-2</v>
      </c>
      <c r="N190" s="6">
        <v>3.39E-2</v>
      </c>
      <c r="O190" s="6">
        <v>2.7400000000000001E-2</v>
      </c>
    </row>
    <row r="191" spans="3:15" ht="15.5" x14ac:dyDescent="0.35">
      <c r="C191" t="s">
        <v>189</v>
      </c>
      <c r="I191" s="6">
        <v>7.6299999999999993E-2</v>
      </c>
      <c r="J191" s="6">
        <v>8.5199999999999998E-2</v>
      </c>
      <c r="K191" s="6">
        <v>8.2599999999999993E-2</v>
      </c>
      <c r="L191" s="6">
        <v>0.06</v>
      </c>
      <c r="M191" s="6">
        <v>5.4100000000000002E-2</v>
      </c>
      <c r="N191" s="6">
        <v>3.9100000000000003E-2</v>
      </c>
      <c r="O191" s="6">
        <v>7.2300000000000003E-2</v>
      </c>
    </row>
    <row r="192" spans="3:15" ht="15.5" x14ac:dyDescent="0.35">
      <c r="C192" t="s">
        <v>190</v>
      </c>
      <c r="I192" s="6">
        <v>5.27</v>
      </c>
      <c r="J192" s="6">
        <v>7.25</v>
      </c>
      <c r="K192" s="6">
        <v>7.26</v>
      </c>
      <c r="L192" s="6">
        <v>5.09</v>
      </c>
      <c r="M192" s="6">
        <v>3.88</v>
      </c>
      <c r="N192" s="6">
        <v>3.45</v>
      </c>
      <c r="O192" s="6">
        <v>2.09</v>
      </c>
    </row>
    <row r="193" spans="2:15" ht="15.5" x14ac:dyDescent="0.35">
      <c r="C193" t="s">
        <v>58</v>
      </c>
      <c r="I193" s="6">
        <v>0.96</v>
      </c>
      <c r="J193" s="6">
        <v>0.52</v>
      </c>
      <c r="K193" s="6">
        <v>0.66</v>
      </c>
      <c r="L193" s="6">
        <v>4.2</v>
      </c>
      <c r="M193" s="6">
        <v>3.3</v>
      </c>
      <c r="N193" s="6">
        <v>2.0699999999999998</v>
      </c>
      <c r="O193" s="5">
        <v>0</v>
      </c>
    </row>
    <row r="194" spans="2:15" ht="15.5" x14ac:dyDescent="0.35">
      <c r="C194" t="s">
        <v>55</v>
      </c>
      <c r="I194" s="6">
        <v>211.48</v>
      </c>
      <c r="J194" s="6">
        <v>196.58</v>
      </c>
      <c r="K194" s="6">
        <v>182.34</v>
      </c>
      <c r="L194" s="6">
        <v>167.94</v>
      </c>
      <c r="M194" s="6">
        <v>159.08000000000001</v>
      </c>
      <c r="N194" s="6">
        <v>150.94999999999999</v>
      </c>
      <c r="O194" s="6">
        <v>153.25</v>
      </c>
    </row>
    <row r="195" spans="2:15" ht="15.5" x14ac:dyDescent="0.35">
      <c r="C195" t="s">
        <v>191</v>
      </c>
      <c r="I195" s="6">
        <v>0.96</v>
      </c>
      <c r="J195" s="6">
        <v>0.52</v>
      </c>
      <c r="K195" s="6">
        <v>0.66</v>
      </c>
      <c r="L195" s="6">
        <v>4.2</v>
      </c>
      <c r="M195" s="6">
        <v>3.3</v>
      </c>
      <c r="N195" s="6">
        <v>2.0699999999999998</v>
      </c>
      <c r="O195" s="5">
        <v>0</v>
      </c>
    </row>
    <row r="196" spans="2:15" ht="15.5" x14ac:dyDescent="0.35">
      <c r="C196" t="s">
        <v>192</v>
      </c>
      <c r="I196" s="6">
        <v>211.48</v>
      </c>
      <c r="J196" s="6">
        <v>196.58</v>
      </c>
      <c r="K196" s="6">
        <v>182.34</v>
      </c>
      <c r="L196" s="6">
        <v>167.94</v>
      </c>
      <c r="M196" s="6">
        <v>159.08000000000001</v>
      </c>
      <c r="N196" s="6">
        <v>150.94999999999999</v>
      </c>
      <c r="O196" s="6">
        <v>153.25</v>
      </c>
    </row>
    <row r="197" spans="2:15" ht="15.5" x14ac:dyDescent="0.35">
      <c r="C197" t="s">
        <v>193</v>
      </c>
      <c r="I197" s="5">
        <v>14000000000</v>
      </c>
      <c r="J197" s="5">
        <v>14000000000</v>
      </c>
      <c r="K197" s="5">
        <v>5000000000</v>
      </c>
      <c r="M197" s="5">
        <v>11000000000</v>
      </c>
      <c r="N197" s="5">
        <v>2000000000</v>
      </c>
      <c r="O197" s="5">
        <v>5000000000</v>
      </c>
    </row>
    <row r="198" spans="2:15" ht="15.5" x14ac:dyDescent="0.35">
      <c r="C198" t="s">
        <v>194</v>
      </c>
      <c r="I198" s="5">
        <v>310000000000</v>
      </c>
      <c r="J198" s="5">
        <v>209000000000</v>
      </c>
      <c r="K198" s="5">
        <v>128000000000</v>
      </c>
      <c r="L198" s="5">
        <v>136000000000</v>
      </c>
      <c r="M198" s="5">
        <v>88000000000</v>
      </c>
      <c r="N198" s="5">
        <v>82000000000</v>
      </c>
      <c r="O198" s="5">
        <v>82000000000</v>
      </c>
    </row>
    <row r="199" spans="2:15" ht="15.5" x14ac:dyDescent="0.35">
      <c r="C199" t="s">
        <v>26</v>
      </c>
      <c r="I199" s="5">
        <v>323000000000</v>
      </c>
      <c r="J199" s="5">
        <v>223000000000</v>
      </c>
      <c r="K199" s="5">
        <v>133000000000</v>
      </c>
      <c r="L199" s="5">
        <v>136000000000</v>
      </c>
      <c r="M199" s="5">
        <v>99000000000</v>
      </c>
      <c r="N199" s="5">
        <v>84000000000</v>
      </c>
      <c r="O199" s="5">
        <v>87000000000</v>
      </c>
    </row>
    <row r="200" spans="2:15" ht="15.5" x14ac:dyDescent="0.35">
      <c r="C200" t="s">
        <v>23</v>
      </c>
      <c r="I200" s="5">
        <v>298000000000</v>
      </c>
      <c r="J200" s="5">
        <v>203000000000</v>
      </c>
      <c r="K200" s="5">
        <v>86000000000</v>
      </c>
      <c r="L200" s="5">
        <v>38000000000</v>
      </c>
      <c r="M200" s="5">
        <v>43000000000</v>
      </c>
      <c r="N200" s="5">
        <v>57000000000</v>
      </c>
      <c r="O200" s="5">
        <v>68000000000</v>
      </c>
    </row>
    <row r="201" spans="2:15" ht="15.5" x14ac:dyDescent="0.35">
      <c r="C201" t="s">
        <v>195</v>
      </c>
      <c r="I201" s="5">
        <v>447000000000</v>
      </c>
      <c r="J201" s="5">
        <v>388000000000</v>
      </c>
      <c r="K201" s="5">
        <v>350000000000</v>
      </c>
      <c r="L201" s="5">
        <v>395000000000</v>
      </c>
      <c r="M201" s="5">
        <v>291000000000</v>
      </c>
      <c r="N201" s="5">
        <v>254000000000</v>
      </c>
      <c r="O201" s="5">
        <v>198000000000</v>
      </c>
    </row>
    <row r="202" spans="2:15" ht="15.5" x14ac:dyDescent="0.35">
      <c r="C202" t="s">
        <v>196</v>
      </c>
      <c r="I202" s="5">
        <v>-34000000000</v>
      </c>
      <c r="J202" s="5">
        <v>9000000000</v>
      </c>
      <c r="K202" s="5">
        <v>66000000000</v>
      </c>
      <c r="L202" s="5">
        <v>5000000000</v>
      </c>
      <c r="M202" s="5">
        <v>28000000000</v>
      </c>
      <c r="N202" s="5">
        <v>-15000000000</v>
      </c>
      <c r="O202" s="5">
        <v>-1000000000</v>
      </c>
    </row>
    <row r="203" spans="2:15" ht="15.5" x14ac:dyDescent="0.35">
      <c r="C203" t="s">
        <v>197</v>
      </c>
      <c r="I203" s="5">
        <v>-65000000000</v>
      </c>
      <c r="J203" s="5">
        <v>-131000000000</v>
      </c>
      <c r="K203" s="5">
        <v>-122000000000</v>
      </c>
      <c r="L203" s="5">
        <v>-4000000000</v>
      </c>
      <c r="M203" s="5">
        <v>-2000000000</v>
      </c>
      <c r="N203" s="5">
        <v>-33000000000</v>
      </c>
      <c r="O203" s="5">
        <v>-45000000000</v>
      </c>
    </row>
    <row r="204" spans="2:15" ht="15.5" x14ac:dyDescent="0.35">
      <c r="C204" t="s">
        <v>15</v>
      </c>
      <c r="I204" s="5">
        <v>-99000000000</v>
      </c>
      <c r="J204" s="5">
        <v>-122000000000</v>
      </c>
      <c r="K204" s="5">
        <v>-56000000000</v>
      </c>
      <c r="L204" s="5">
        <v>1000000000</v>
      </c>
      <c r="M204" s="5">
        <v>26000000000</v>
      </c>
      <c r="N204" s="5">
        <v>-48000000000</v>
      </c>
      <c r="O204" s="5">
        <v>-46000000000</v>
      </c>
    </row>
    <row r="205" spans="2:15" ht="15.5" x14ac:dyDescent="0.35">
      <c r="C205" t="s">
        <v>17</v>
      </c>
      <c r="I205" s="6">
        <v>-25.44</v>
      </c>
      <c r="J205" s="6">
        <v>-31.52</v>
      </c>
      <c r="K205" s="6">
        <v>-14.54</v>
      </c>
      <c r="L205" s="6">
        <v>0.35</v>
      </c>
      <c r="M205" s="6">
        <v>6.7</v>
      </c>
      <c r="N205" s="6">
        <v>-12.49</v>
      </c>
      <c r="O205" s="6">
        <v>-13.94</v>
      </c>
    </row>
    <row r="207" spans="2:15" ht="15.5" x14ac:dyDescent="0.35">
      <c r="B207" t="s">
        <v>198</v>
      </c>
      <c r="C207" t="s">
        <v>199</v>
      </c>
      <c r="D207" s="5">
        <v>13000000000</v>
      </c>
      <c r="E207" s="5">
        <v>17000000000</v>
      </c>
      <c r="F207" s="5">
        <v>5000000000</v>
      </c>
      <c r="G207" s="5">
        <v>12000000000</v>
      </c>
      <c r="H207" s="5">
        <v>58000000000</v>
      </c>
      <c r="I207" s="5">
        <v>57000000000</v>
      </c>
      <c r="J207" s="5">
        <v>59000000000</v>
      </c>
      <c r="K207" s="5">
        <v>55000000000</v>
      </c>
      <c r="L207" s="5">
        <v>36000000000</v>
      </c>
      <c r="M207" s="5">
        <v>34000000000</v>
      </c>
      <c r="N207" s="5">
        <v>20000000000</v>
      </c>
      <c r="O207" s="5">
        <v>14000000000</v>
      </c>
    </row>
    <row r="208" spans="2:15" ht="15.5" x14ac:dyDescent="0.35">
      <c r="C208" t="s">
        <v>200</v>
      </c>
      <c r="K208" s="5">
        <v>1</v>
      </c>
      <c r="M208" s="6">
        <v>0.5</v>
      </c>
      <c r="N208" s="6">
        <v>0.5</v>
      </c>
    </row>
    <row r="209" spans="3:15" ht="15.5" x14ac:dyDescent="0.35">
      <c r="C209" t="s">
        <v>66</v>
      </c>
      <c r="I209" s="6">
        <v>6.6000000000000003E-2</v>
      </c>
      <c r="K209" s="6">
        <v>7.0199999999999999E-2</v>
      </c>
      <c r="M209" s="6">
        <v>5.7800000000000004E-2</v>
      </c>
      <c r="N209" s="6">
        <v>9.7699999999999995E-2</v>
      </c>
    </row>
    <row r="210" spans="3:15" ht="15.5" x14ac:dyDescent="0.35">
      <c r="C210" t="s">
        <v>201</v>
      </c>
      <c r="I210" s="6">
        <v>8.8999999999999999E-3</v>
      </c>
      <c r="K210" s="6">
        <v>8.8999999999999999E-3</v>
      </c>
      <c r="M210" s="6">
        <v>1E-3</v>
      </c>
      <c r="N210" s="6">
        <v>1.1000000000000001E-3</v>
      </c>
    </row>
    <row r="211" spans="3:15" ht="15.5" x14ac:dyDescent="0.35">
      <c r="C211" t="s">
        <v>46</v>
      </c>
      <c r="D211" s="6">
        <v>3.24</v>
      </c>
      <c r="E211" s="6">
        <v>4.3</v>
      </c>
      <c r="F211" s="6">
        <v>1.18</v>
      </c>
      <c r="G211" s="6">
        <v>3.18</v>
      </c>
      <c r="H211" s="6">
        <v>15.09</v>
      </c>
      <c r="I211" s="6">
        <v>14.83</v>
      </c>
      <c r="J211" s="6">
        <v>15.16</v>
      </c>
      <c r="K211" s="6">
        <v>14.25</v>
      </c>
      <c r="L211" s="6">
        <v>9.27</v>
      </c>
      <c r="M211" s="6">
        <v>8.65</v>
      </c>
      <c r="N211" s="6">
        <v>5.12</v>
      </c>
      <c r="O211" s="6">
        <v>3.56</v>
      </c>
    </row>
    <row r="212" spans="3:15" ht="15.5" x14ac:dyDescent="0.35">
      <c r="C212" t="s">
        <v>68</v>
      </c>
      <c r="K212" s="5">
        <v>1</v>
      </c>
      <c r="M212" s="6">
        <v>0.5</v>
      </c>
      <c r="N212" s="6">
        <v>0.5</v>
      </c>
    </row>
    <row r="213" spans="3:15" ht="15.5" x14ac:dyDescent="0.35">
      <c r="C213" t="s">
        <v>202</v>
      </c>
      <c r="I213" s="6">
        <v>6.6000000000000003E-2</v>
      </c>
      <c r="K213" s="6">
        <v>7.0199999999999999E-2</v>
      </c>
      <c r="M213" s="6">
        <v>5.7800000000000004E-2</v>
      </c>
      <c r="N213" s="6">
        <v>9.7699999999999995E-2</v>
      </c>
    </row>
    <row r="214" spans="3:15" ht="15.5" x14ac:dyDescent="0.35">
      <c r="C214" t="s">
        <v>203</v>
      </c>
      <c r="I214" s="6">
        <v>8.8999999999999999E-3</v>
      </c>
      <c r="K214" s="6">
        <v>8.8999999999999999E-3</v>
      </c>
      <c r="M214" s="6">
        <v>1E-3</v>
      </c>
      <c r="N214" s="6">
        <v>1.1000000000000001E-3</v>
      </c>
    </row>
    <row r="215" spans="3:15" ht="15.5" x14ac:dyDescent="0.35">
      <c r="C215" t="s">
        <v>204</v>
      </c>
      <c r="D215" s="5">
        <v>58000000000</v>
      </c>
      <c r="E215" s="5">
        <v>74000000000</v>
      </c>
      <c r="F215" s="5">
        <v>52000000000</v>
      </c>
      <c r="G215" s="5">
        <v>57000000000</v>
      </c>
      <c r="H215" s="5">
        <v>264000000000</v>
      </c>
      <c r="I215" s="5">
        <v>235000000000</v>
      </c>
      <c r="J215" s="5">
        <v>205000000000</v>
      </c>
      <c r="K215" s="5">
        <v>178000000000</v>
      </c>
      <c r="L215" s="5">
        <v>138000000000</v>
      </c>
      <c r="M215" s="5">
        <v>101000000000</v>
      </c>
      <c r="N215" s="5">
        <v>90000000000</v>
      </c>
      <c r="O215" s="5">
        <v>96000000000</v>
      </c>
    </row>
    <row r="216" spans="3:15" ht="15.5" x14ac:dyDescent="0.35">
      <c r="C216" t="s">
        <v>205</v>
      </c>
      <c r="K216" s="5">
        <v>1</v>
      </c>
      <c r="M216" s="6">
        <v>0.5</v>
      </c>
      <c r="N216" s="6">
        <v>0.5</v>
      </c>
    </row>
    <row r="217" spans="3:15" ht="15.5" x14ac:dyDescent="0.35">
      <c r="C217" t="s">
        <v>206</v>
      </c>
      <c r="I217" s="6">
        <v>6.6000000000000003E-2</v>
      </c>
      <c r="K217" s="6">
        <v>7.0199999999999999E-2</v>
      </c>
      <c r="M217" s="6">
        <v>5.7800000000000004E-2</v>
      </c>
      <c r="N217" s="6">
        <v>9.7699999999999995E-2</v>
      </c>
    </row>
    <row r="218" spans="3:15" ht="15.5" x14ac:dyDescent="0.35">
      <c r="C218" t="s">
        <v>207</v>
      </c>
      <c r="I218" s="6">
        <v>8.8999999999999999E-3</v>
      </c>
      <c r="K218" s="6">
        <v>8.8999999999999999E-3</v>
      </c>
      <c r="M218" s="6">
        <v>1E-3</v>
      </c>
      <c r="N218" s="6">
        <v>1.1000000000000001E-3</v>
      </c>
    </row>
    <row r="219" spans="3:15" ht="15.5" x14ac:dyDescent="0.35">
      <c r="C219" t="s">
        <v>208</v>
      </c>
      <c r="I219" s="6">
        <v>11.86</v>
      </c>
    </row>
    <row r="220" spans="3:15" ht="15.5" x14ac:dyDescent="0.35">
      <c r="C220" t="s">
        <v>209</v>
      </c>
      <c r="I220" s="6">
        <v>15.04</v>
      </c>
    </row>
    <row r="221" spans="3:15" ht="15.5" x14ac:dyDescent="0.35">
      <c r="C221" t="s">
        <v>210</v>
      </c>
      <c r="I221" s="6">
        <v>6.95</v>
      </c>
    </row>
    <row r="222" spans="3:15" ht="15.5" x14ac:dyDescent="0.35">
      <c r="C222" t="s">
        <v>211</v>
      </c>
      <c r="I222" s="6">
        <v>6.6500000000000004E-2</v>
      </c>
    </row>
    <row r="223" spans="3:15" ht="15.5" x14ac:dyDescent="0.35">
      <c r="C223" t="s">
        <v>212</v>
      </c>
      <c r="I223" s="6">
        <v>2.87</v>
      </c>
    </row>
    <row r="224" spans="3:15" ht="15.5" x14ac:dyDescent="0.35">
      <c r="C224" t="s">
        <v>213</v>
      </c>
      <c r="I224" s="6">
        <v>0.82</v>
      </c>
    </row>
    <row r="225" spans="3:9" ht="15.5" x14ac:dyDescent="0.35">
      <c r="C225" t="s">
        <v>214</v>
      </c>
      <c r="I225" s="6">
        <v>-251.1</v>
      </c>
    </row>
    <row r="226" spans="3:9" ht="15.5" x14ac:dyDescent="0.35">
      <c r="C226" t="s">
        <v>215</v>
      </c>
      <c r="I226" s="6">
        <v>21.34</v>
      </c>
    </row>
    <row r="227" spans="3:9" ht="15.5" x14ac:dyDescent="0.35">
      <c r="C227" t="s">
        <v>216</v>
      </c>
      <c r="I227" s="6">
        <v>12.77</v>
      </c>
    </row>
    <row r="228" spans="3:9" ht="15.5" x14ac:dyDescent="0.35">
      <c r="C228" t="s">
        <v>217</v>
      </c>
      <c r="I228" s="6">
        <v>9.7100000000000009</v>
      </c>
    </row>
    <row r="229" spans="3:9" ht="15.5" x14ac:dyDescent="0.35">
      <c r="C229" t="s">
        <v>218</v>
      </c>
      <c r="I229" s="6">
        <v>-6.9</v>
      </c>
    </row>
    <row r="230" spans="3:9" ht="15.5" x14ac:dyDescent="0.35">
      <c r="C230" t="s">
        <v>219</v>
      </c>
      <c r="I230" s="6">
        <v>0.89</v>
      </c>
    </row>
    <row r="231" spans="3:9" ht="15.5" x14ac:dyDescent="0.35">
      <c r="C231" t="s">
        <v>220</v>
      </c>
      <c r="I231" s="6">
        <v>11.9</v>
      </c>
    </row>
    <row r="232" spans="3:9" ht="15.5" x14ac:dyDescent="0.35">
      <c r="C232" t="s">
        <v>221</v>
      </c>
      <c r="I232" s="6">
        <v>15.09</v>
      </c>
    </row>
    <row r="233" spans="3:9" ht="15.5" x14ac:dyDescent="0.35">
      <c r="C233" t="s">
        <v>222</v>
      </c>
      <c r="I233" s="6">
        <v>62.29</v>
      </c>
    </row>
    <row r="234" spans="3:9" ht="15.5" x14ac:dyDescent="0.35">
      <c r="C234" t="s">
        <v>223</v>
      </c>
      <c r="D234" s="6">
        <v>8.94</v>
      </c>
    </row>
    <row r="235" spans="3:9" ht="15.5" x14ac:dyDescent="0.35">
      <c r="C235" t="s">
        <v>224</v>
      </c>
      <c r="I235" s="6">
        <v>219.38</v>
      </c>
    </row>
    <row r="236" spans="3:9" ht="15.5" x14ac:dyDescent="0.35">
      <c r="C236" t="s">
        <v>225</v>
      </c>
      <c r="I236" s="6">
        <v>8.39</v>
      </c>
    </row>
    <row r="237" spans="3:9" ht="15.5" x14ac:dyDescent="0.35">
      <c r="C237" t="s">
        <v>226</v>
      </c>
      <c r="D237" s="6">
        <v>2.4500000000000002</v>
      </c>
    </row>
    <row r="238" spans="3:9" ht="15.5" x14ac:dyDescent="0.35">
      <c r="C238" t="s">
        <v>227</v>
      </c>
      <c r="D238" s="6">
        <v>1.29</v>
      </c>
    </row>
    <row r="239" spans="3:9" ht="15.5" x14ac:dyDescent="0.35">
      <c r="C239" t="s">
        <v>228</v>
      </c>
      <c r="D239" s="6">
        <v>0.33</v>
      </c>
    </row>
    <row r="240" spans="3:9" ht="15.5" x14ac:dyDescent="0.35">
      <c r="C240" t="s">
        <v>229</v>
      </c>
      <c r="D240" s="6">
        <v>0.33</v>
      </c>
    </row>
    <row r="241" spans="3:9" ht="15.5" x14ac:dyDescent="0.35">
      <c r="C241" t="s">
        <v>230</v>
      </c>
      <c r="D241" s="6">
        <v>0.76</v>
      </c>
    </row>
    <row r="242" spans="3:9" ht="15.5" x14ac:dyDescent="0.35">
      <c r="C242" t="s">
        <v>231</v>
      </c>
      <c r="D242" s="6">
        <v>0.19</v>
      </c>
    </row>
    <row r="243" spans="3:9" ht="15.5" x14ac:dyDescent="0.35">
      <c r="C243" t="s">
        <v>232</v>
      </c>
      <c r="D243" s="6">
        <v>1.77</v>
      </c>
    </row>
    <row r="244" spans="3:9" ht="15.5" x14ac:dyDescent="0.35">
      <c r="C244" t="s">
        <v>233</v>
      </c>
      <c r="I244" s="6">
        <v>4.37</v>
      </c>
    </row>
    <row r="245" spans="3:9" ht="15.5" x14ac:dyDescent="0.35">
      <c r="C245" t="s">
        <v>13</v>
      </c>
      <c r="D245" s="5">
        <v>22000000000</v>
      </c>
    </row>
    <row r="246" spans="3:9" ht="15.5" x14ac:dyDescent="0.35">
      <c r="C246" t="s">
        <v>234</v>
      </c>
      <c r="I246" s="6">
        <v>4.57</v>
      </c>
    </row>
    <row r="247" spans="3:9" ht="15.5" x14ac:dyDescent="0.35">
      <c r="C247" t="s">
        <v>235</v>
      </c>
      <c r="I247" s="6">
        <v>3.0699999999999998E-2</v>
      </c>
    </row>
    <row r="248" spans="3:9" ht="15.5" x14ac:dyDescent="0.35">
      <c r="C248" t="s">
        <v>236</v>
      </c>
      <c r="I248" s="6">
        <v>5.4199999999999998E-2</v>
      </c>
    </row>
    <row r="249" spans="3:9" ht="15.5" x14ac:dyDescent="0.35">
      <c r="C249" t="s">
        <v>237</v>
      </c>
      <c r="I249" s="6">
        <v>6.2699999999999992E-2</v>
      </c>
    </row>
    <row r="250" spans="3:9" ht="15.5" x14ac:dyDescent="0.35">
      <c r="C250" t="s">
        <v>238</v>
      </c>
      <c r="I250" s="6">
        <v>6.1200000000000004E-2</v>
      </c>
    </row>
    <row r="251" spans="3:9" ht="15.5" x14ac:dyDescent="0.35">
      <c r="C251" t="s">
        <v>239</v>
      </c>
      <c r="D251" s="6">
        <v>22.58</v>
      </c>
    </row>
    <row r="252" spans="3:9" ht="15.5" x14ac:dyDescent="0.35">
      <c r="C252" t="s">
        <v>240</v>
      </c>
      <c r="D252" s="6">
        <v>1404.67</v>
      </c>
    </row>
    <row r="253" spans="3:9" ht="15.5" x14ac:dyDescent="0.35">
      <c r="C253" t="s">
        <v>241</v>
      </c>
      <c r="D253" s="6">
        <v>138.61000000000001</v>
      </c>
    </row>
    <row r="254" spans="3:9" ht="15.5" x14ac:dyDescent="0.35">
      <c r="C254" t="s">
        <v>242</v>
      </c>
      <c r="D254" s="6">
        <v>1288.6400000000001</v>
      </c>
    </row>
    <row r="255" spans="3:9" ht="15.5" x14ac:dyDescent="0.35">
      <c r="C255" t="s">
        <v>243</v>
      </c>
      <c r="D255" s="6">
        <v>4.03</v>
      </c>
    </row>
    <row r="256" spans="3:9" ht="15.5" x14ac:dyDescent="0.35">
      <c r="C256" t="s">
        <v>244</v>
      </c>
      <c r="I256" s="6">
        <v>0.16</v>
      </c>
    </row>
    <row r="257" spans="3:9" ht="15.5" x14ac:dyDescent="0.35">
      <c r="C257" t="s">
        <v>245</v>
      </c>
      <c r="I257" s="6">
        <v>0.25</v>
      </c>
    </row>
    <row r="258" spans="3:9" ht="15.5" x14ac:dyDescent="0.35">
      <c r="C258" t="s">
        <v>42</v>
      </c>
      <c r="I258" s="5">
        <v>693000000000</v>
      </c>
    </row>
    <row r="259" spans="3:9" ht="15.5" x14ac:dyDescent="0.35">
      <c r="C259" t="s">
        <v>246</v>
      </c>
      <c r="I259" s="5">
        <v>946000000000</v>
      </c>
    </row>
    <row r="260" spans="3:9" ht="15.5" x14ac:dyDescent="0.35">
      <c r="C260" t="s">
        <v>247</v>
      </c>
      <c r="I260" s="5">
        <v>3870000000</v>
      </c>
    </row>
    <row r="261" spans="3:9" ht="15.5" x14ac:dyDescent="0.35">
      <c r="C261" t="s">
        <v>248</v>
      </c>
      <c r="I261" s="6">
        <v>0.10970000000000001</v>
      </c>
    </row>
    <row r="262" spans="3:9" ht="15.5" x14ac:dyDescent="0.35">
      <c r="C262" t="s">
        <v>249</v>
      </c>
      <c r="D262" s="6">
        <v>0.59460000000000002</v>
      </c>
    </row>
    <row r="263" spans="3:9" ht="15.5" x14ac:dyDescent="0.35">
      <c r="C263" t="s">
        <v>250</v>
      </c>
      <c r="D263" s="6">
        <v>0.30920000000000003</v>
      </c>
    </row>
    <row r="264" spans="3:9" ht="15.5" x14ac:dyDescent="0.35">
      <c r="C264" t="s">
        <v>251</v>
      </c>
      <c r="D264" s="6">
        <v>0.21489999999999998</v>
      </c>
    </row>
    <row r="265" spans="3:9" ht="15.5" x14ac:dyDescent="0.35">
      <c r="C265" t="s">
        <v>252</v>
      </c>
      <c r="D265" s="6">
        <v>0.32679999999999998</v>
      </c>
    </row>
    <row r="266" spans="3:9" ht="15.5" x14ac:dyDescent="0.35">
      <c r="C266" t="s">
        <v>253</v>
      </c>
      <c r="D266" s="6">
        <v>0.1595</v>
      </c>
    </row>
    <row r="267" spans="3:9" ht="15.5" x14ac:dyDescent="0.35">
      <c r="C267" t="s">
        <v>254</v>
      </c>
      <c r="D267" s="6">
        <v>0.1201</v>
      </c>
    </row>
    <row r="268" spans="3:9" ht="15.5" x14ac:dyDescent="0.35">
      <c r="C268" t="s">
        <v>255</v>
      </c>
      <c r="I268" s="5">
        <v>1</v>
      </c>
    </row>
    <row r="269" spans="3:9" ht="15.5" x14ac:dyDescent="0.35">
      <c r="C269" t="s">
        <v>259</v>
      </c>
      <c r="I269" t="s">
        <v>497</v>
      </c>
    </row>
    <row r="270" spans="3:9" ht="15.5" x14ac:dyDescent="0.35">
      <c r="C270" t="s">
        <v>261</v>
      </c>
      <c r="I270" s="5">
        <v>3</v>
      </c>
    </row>
    <row r="271" spans="3:9" ht="15.5" x14ac:dyDescent="0.35">
      <c r="C271" t="s">
        <v>262</v>
      </c>
      <c r="I271" s="6">
        <v>0.28999999999999998</v>
      </c>
    </row>
    <row r="272" spans="3:9" ht="15.5" x14ac:dyDescent="0.35">
      <c r="C272" t="s">
        <v>263</v>
      </c>
      <c r="I272" s="6">
        <v>0.44</v>
      </c>
    </row>
    <row r="273" spans="3:9" ht="15.5" x14ac:dyDescent="0.35">
      <c r="C273" t="s">
        <v>264</v>
      </c>
      <c r="I273" s="6">
        <v>0.46</v>
      </c>
    </row>
    <row r="274" spans="3:9" ht="15.5" x14ac:dyDescent="0.35">
      <c r="C274" t="s">
        <v>265</v>
      </c>
      <c r="I274" s="6">
        <v>0.86</v>
      </c>
    </row>
    <row r="275" spans="3:9" ht="15.5" x14ac:dyDescent="0.35">
      <c r="C275" t="s">
        <v>266</v>
      </c>
      <c r="I275" s="6">
        <v>0.31</v>
      </c>
    </row>
    <row r="276" spans="3:9" ht="15.5" x14ac:dyDescent="0.35">
      <c r="C276" t="s">
        <v>267</v>
      </c>
      <c r="I276" s="6">
        <v>0.64</v>
      </c>
    </row>
    <row r="277" spans="3:9" ht="15.5" x14ac:dyDescent="0.35">
      <c r="C277" t="s">
        <v>268</v>
      </c>
      <c r="I277" s="6">
        <v>0.37</v>
      </c>
    </row>
    <row r="278" spans="3:9" ht="15.5" x14ac:dyDescent="0.35">
      <c r="C278" t="s">
        <v>269</v>
      </c>
      <c r="I278" s="5">
        <v>241000000000</v>
      </c>
    </row>
    <row r="279" spans="3:9" ht="15.5" x14ac:dyDescent="0.35">
      <c r="C279" t="s">
        <v>270</v>
      </c>
      <c r="I279" s="5">
        <v>148000000000</v>
      </c>
    </row>
    <row r="280" spans="3:9" ht="15.5" x14ac:dyDescent="0.35">
      <c r="C280" t="s">
        <v>271</v>
      </c>
      <c r="I280" s="5">
        <v>97000000000</v>
      </c>
    </row>
    <row r="281" spans="3:9" ht="15.5" x14ac:dyDescent="0.35">
      <c r="C281" t="s">
        <v>272</v>
      </c>
      <c r="I281" s="5">
        <v>46000000000</v>
      </c>
    </row>
    <row r="282" spans="3:9" ht="15.5" x14ac:dyDescent="0.35">
      <c r="C282" t="s">
        <v>273</v>
      </c>
      <c r="D282" s="5">
        <v>35000000000</v>
      </c>
    </row>
    <row r="283" spans="3:9" ht="15.5" x14ac:dyDescent="0.35">
      <c r="C283" t="s">
        <v>274</v>
      </c>
      <c r="D283" s="5">
        <v>1503000000000</v>
      </c>
    </row>
    <row r="284" spans="3:9" ht="15.5" x14ac:dyDescent="0.35">
      <c r="C284" t="s">
        <v>275</v>
      </c>
      <c r="D284" s="5">
        <v>647000000000</v>
      </c>
    </row>
    <row r="285" spans="3:9" ht="15.5" x14ac:dyDescent="0.35">
      <c r="C285" t="s">
        <v>183</v>
      </c>
      <c r="D285" s="5">
        <v>463000000000</v>
      </c>
    </row>
    <row r="286" spans="3:9" ht="15.5" x14ac:dyDescent="0.35">
      <c r="C286" t="s">
        <v>182</v>
      </c>
      <c r="I286" s="5">
        <v>850000000000</v>
      </c>
    </row>
    <row r="287" spans="3:9" ht="15.5" x14ac:dyDescent="0.35">
      <c r="C287" t="s">
        <v>181</v>
      </c>
      <c r="D287" s="5">
        <v>281000000000</v>
      </c>
    </row>
    <row r="288" spans="3:9" ht="15.5" x14ac:dyDescent="0.35">
      <c r="C288" t="s">
        <v>24</v>
      </c>
      <c r="D288" s="5">
        <v>281000000000</v>
      </c>
    </row>
    <row r="289" spans="3:9" ht="15.5" x14ac:dyDescent="0.35">
      <c r="C289" t="s">
        <v>21</v>
      </c>
      <c r="D289" s="5">
        <v>247000000000</v>
      </c>
    </row>
    <row r="290" spans="3:9" ht="15.5" x14ac:dyDescent="0.35">
      <c r="C290" t="s">
        <v>276</v>
      </c>
      <c r="I290" s="5">
        <v>856000000000</v>
      </c>
    </row>
    <row r="291" spans="3:9" ht="15.5" x14ac:dyDescent="0.35">
      <c r="C291" t="s">
        <v>277</v>
      </c>
      <c r="I291" s="5">
        <v>-3000000000</v>
      </c>
    </row>
    <row r="292" spans="3:9" ht="15.5" x14ac:dyDescent="0.35">
      <c r="C292" t="s">
        <v>278</v>
      </c>
      <c r="I292" s="5">
        <v>35000000000</v>
      </c>
    </row>
    <row r="293" spans="3:9" ht="15.5" x14ac:dyDescent="0.35">
      <c r="C293" t="s">
        <v>279</v>
      </c>
      <c r="I293" s="5">
        <v>-27000000000</v>
      </c>
    </row>
    <row r="294" spans="3:9" ht="15.5" x14ac:dyDescent="0.35">
      <c r="C294" t="s">
        <v>280</v>
      </c>
      <c r="I294" s="5">
        <v>35000000000</v>
      </c>
    </row>
    <row r="295" spans="3:9" ht="15.5" x14ac:dyDescent="0.35">
      <c r="C295" t="s">
        <v>281</v>
      </c>
      <c r="I295" s="5">
        <v>32000000000</v>
      </c>
    </row>
  </sheetData>
  <pageMargins left="0.7" right="0.7" top="0.75" bottom="0.75" header="0.3" footer="0.3"/>
  <ignoredErrors>
    <ignoredError sqref="A1:O29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498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499</v>
      </c>
      <c r="D2" s="2" vm="71">
        <f ca="1">IFERROR(_xlfn.STOCKHISTORY("XIDX:" &amp; $C$1, D3, , 0, 0, 1), "Libur")</f>
        <v>410</v>
      </c>
      <c r="E2" s="2" vm="72">
        <f ca="1">IFERROR(_xlfn.STOCKHISTORY("XIDX:" &amp; $C$1, E3, , 0, 0, 1), "Libur")</f>
        <v>414</v>
      </c>
      <c r="H2" s="2" vm="72">
        <f ca="1">IFERROR(INDEX(D2:G2,COUNT(D2:G2)),"")</f>
        <v>414</v>
      </c>
      <c r="I2" s="2" vm="46">
        <f t="shared" ref="I2:P2" ca="1" si="0">IFERROR(_xlfn.STOCKHISTORY("XIDX:" &amp; $C$1, I1, , 0, 0, 1), "Libur")</f>
        <v>680</v>
      </c>
      <c r="J2" s="2" vm="73">
        <f t="shared" ca="1" si="0"/>
        <v>189</v>
      </c>
      <c r="K2" s="2" vm="74">
        <f t="shared" ca="1" si="0"/>
        <v>160</v>
      </c>
      <c r="L2" s="2" vm="75">
        <f t="shared" ca="1" si="0"/>
        <v>476</v>
      </c>
      <c r="M2" s="2" vm="76">
        <f t="shared" ca="1" si="0"/>
        <v>515</v>
      </c>
      <c r="N2" s="2" vm="77">
        <f t="shared" ca="1" si="0"/>
        <v>322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91198398535</v>
      </c>
      <c r="E4" s="2">
        <f>IFERROR(INDEX(E51:E500,MATCH($C$4,$C$51:$C$500,0)),"")</f>
        <v>120221254868</v>
      </c>
      <c r="H4" s="2">
        <f>IFERROR(SUM(D4:G4)*(4/MAX(1,COUNT(D4:G4))),"")</f>
        <v>422839306806</v>
      </c>
      <c r="I4" s="2">
        <f t="shared" ref="I4:P4" si="1">IFERROR(INDEX(I51:I500,MATCH($C$4,$C$51:$C$500,0)),"")</f>
        <v>439751605228</v>
      </c>
      <c r="J4" s="2">
        <f t="shared" si="1"/>
        <v>319022410802</v>
      </c>
      <c r="K4" s="2">
        <f t="shared" si="1"/>
        <v>242680799183</v>
      </c>
      <c r="L4" s="2">
        <f t="shared" si="1"/>
        <v>233970724609</v>
      </c>
      <c r="M4" s="2">
        <f t="shared" si="1"/>
        <v>290934356126</v>
      </c>
      <c r="N4" s="2">
        <f t="shared" si="1"/>
        <v>216296095571</v>
      </c>
      <c r="O4" s="2">
        <f t="shared" si="1"/>
        <v>154077443719</v>
      </c>
      <c r="P4" s="2">
        <f t="shared" si="1"/>
        <v>87208509533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2169665416</v>
      </c>
      <c r="E5" s="2">
        <f>IFERROR(INDEX(E51:E500,MATCH($C$5,$C$51:$C$500,0)),"")</f>
        <v>140691053</v>
      </c>
      <c r="H5" s="2">
        <f>IFERROR(SUM(D5:G5)*(4/MAX(1,COUNT(D5:G5))),"")</f>
        <v>4620712938</v>
      </c>
      <c r="I5" s="2">
        <f t="shared" ref="I5:P5" si="2">IFERROR(INDEX(I51:I500,MATCH($C$5,$C$51:$C$500,0)),"")</f>
        <v>5275826567</v>
      </c>
      <c r="J5" s="2">
        <f t="shared" si="2"/>
        <v>-79732226609</v>
      </c>
      <c r="K5" s="2">
        <f t="shared" si="2"/>
        <v>-109408572601</v>
      </c>
      <c r="L5" s="2">
        <f t="shared" si="2"/>
        <v>-91343061468</v>
      </c>
      <c r="M5" s="2">
        <f t="shared" si="2"/>
        <v>7416307993</v>
      </c>
      <c r="N5" s="2">
        <f t="shared" si="2"/>
        <v>14481079666</v>
      </c>
      <c r="O5" s="2">
        <f t="shared" si="2"/>
        <v>-24444810269</v>
      </c>
      <c r="P5" s="2">
        <f t="shared" si="2"/>
        <v>-27224300872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3026293685917</v>
      </c>
      <c r="E6" s="2">
        <f>IFERROR(INDEX(E51:E500,MATCH($C$6,$C$51:$C$500,0)),"")</f>
        <v>3024004235775</v>
      </c>
      <c r="H6" s="2">
        <f>IFERROR(INDEX(D6:G6,COUNT(D6:G6)),"")</f>
        <v>3024004235775</v>
      </c>
      <c r="I6" s="2">
        <f t="shared" ref="I6:P6" si="3">IFERROR(INDEX(I51:I500,MATCH($C$6,$C$51:$C$500,0)),"")</f>
        <v>3023855511108</v>
      </c>
      <c r="J6" s="2">
        <f t="shared" si="3"/>
        <v>3018386836728</v>
      </c>
      <c r="K6" s="2">
        <f t="shared" si="3"/>
        <v>3097724008001</v>
      </c>
      <c r="L6" s="2">
        <f t="shared" si="3"/>
        <v>3206891802522</v>
      </c>
      <c r="M6" s="2">
        <f t="shared" si="3"/>
        <v>3298267843837</v>
      </c>
      <c r="N6" s="2">
        <f t="shared" si="3"/>
        <v>3290757439256</v>
      </c>
      <c r="O6" s="2">
        <f t="shared" si="3"/>
        <v>2273139511631</v>
      </c>
      <c r="P6" s="2">
        <f t="shared" si="3"/>
        <v>-27139496128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33.25</v>
      </c>
      <c r="E7" s="3">
        <f>IFERROR(INDEX(E51:E500,MATCH($C$7,$C$51:$C$500,0))/1000000000,"")</f>
        <v>33.25</v>
      </c>
      <c r="H7" s="3">
        <f>IFERROR(INDEX(D7:G7,COUNT(D7:G7)),"")</f>
        <v>33.25</v>
      </c>
      <c r="I7" s="3">
        <f t="shared" ref="I7:P7" si="4">IFERROR(INDEX(I51:I500,MATCH($C$7,$C$51:$C$500,0))/1000000000,"")</f>
        <v>33.25</v>
      </c>
      <c r="J7" s="3">
        <f t="shared" si="4"/>
        <v>33.25</v>
      </c>
      <c r="K7" s="3">
        <f t="shared" si="4"/>
        <v>33.25</v>
      </c>
      <c r="L7" s="3">
        <f t="shared" si="4"/>
        <v>33.25</v>
      </c>
      <c r="M7" s="3">
        <f t="shared" si="4"/>
        <v>33.25</v>
      </c>
      <c r="N7" s="3">
        <f t="shared" si="4"/>
        <v>33.25</v>
      </c>
      <c r="O7" s="3">
        <f t="shared" si="4"/>
        <v>23.25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-10000000000</v>
      </c>
      <c r="E8" s="2">
        <f>IFERROR(INDEX(E51:E500,MATCH("Free cash flow (Quarter)",$C$51:$C$500,0)),"")</f>
        <v>13000000000</v>
      </c>
      <c r="H8" s="2">
        <f>IFERROR(INDEX(D8:G8,COUNT(D8:G8)),"")</f>
        <v>13000000000</v>
      </c>
      <c r="I8" s="2">
        <f t="shared" ref="I8:P8" si="5">IFERROR(INDEX(I51:I500,MATCH($C$8,$C$51:$C$500,0)),"")</f>
        <v>-165000000000</v>
      </c>
      <c r="J8" s="2">
        <f t="shared" si="5"/>
        <v>-340000000000</v>
      </c>
      <c r="K8" s="2">
        <f t="shared" si="5"/>
        <v>-96000000000</v>
      </c>
      <c r="L8" s="2">
        <f t="shared" si="5"/>
        <v>-339000000000</v>
      </c>
      <c r="M8" s="2">
        <f t="shared" si="5"/>
        <v>-263000000000</v>
      </c>
      <c r="N8" s="2">
        <f t="shared" si="5"/>
        <v>-472000000000</v>
      </c>
      <c r="O8" s="2">
        <f t="shared" si="5"/>
        <v>-386000000000</v>
      </c>
      <c r="P8" s="2">
        <f t="shared" si="5"/>
        <v>-244000000000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-0.31</v>
      </c>
      <c r="E9" s="3">
        <f>IFERROR(INDEX(E51:E500,MATCH("Free cash flow per share (Quarter)",$C$51:$C$500,0)),"")</f>
        <v>0.39</v>
      </c>
      <c r="H9" s="3">
        <f>IFERROR(INDEX(D9:G9,COUNT(D9:G9)),"")</f>
        <v>0.39</v>
      </c>
      <c r="I9" s="3">
        <f t="shared" ref="I9:P9" si="6">IFERROR(INDEX(I51:I500,MATCH($C$9,$C$51:$C$500,0)),"")</f>
        <v>-4.96</v>
      </c>
      <c r="J9" s="3">
        <f t="shared" si="6"/>
        <v>-10.220000000000001</v>
      </c>
      <c r="K9" s="3">
        <f t="shared" si="6"/>
        <v>-2.88</v>
      </c>
      <c r="L9" s="3">
        <f t="shared" si="6"/>
        <v>-10.199999999999999</v>
      </c>
      <c r="M9" s="3">
        <f t="shared" si="6"/>
        <v>-7.92</v>
      </c>
      <c r="N9" s="3">
        <f t="shared" si="6"/>
        <v>-14.19</v>
      </c>
      <c r="O9" s="3">
        <f t="shared" si="6"/>
        <v>-16.61</v>
      </c>
      <c r="P9" s="3">
        <f t="shared" si="6"/>
        <v>-97651627.069999993</v>
      </c>
    </row>
    <row r="10" spans="1:16" ht="15.5" x14ac:dyDescent="0.35">
      <c r="C10" t="s">
        <v>18</v>
      </c>
      <c r="D10" s="3">
        <f ca="1">IFERROR(IF(D9=0,"",D2/D9),"")</f>
        <v>-1322.5806451612902</v>
      </c>
      <c r="E10" s="3">
        <f ca="1">IFERROR(IF(E9=0,"",E2/E9),"")</f>
        <v>1061.5384615384614</v>
      </c>
      <c r="I10" s="3">
        <f t="shared" ref="I10:P10" ca="1" si="7">IFERROR(IF(I9=0,"",I2/I9),"")</f>
        <v>-137.09677419354838</v>
      </c>
      <c r="J10" s="3">
        <f t="shared" ca="1" si="7"/>
        <v>-18.493150684931507</v>
      </c>
      <c r="K10" s="3">
        <f t="shared" ca="1" si="7"/>
        <v>-55.555555555555557</v>
      </c>
      <c r="L10" s="3">
        <f t="shared" ca="1" si="7"/>
        <v>-46.666666666666671</v>
      </c>
      <c r="M10" s="3">
        <f t="shared" ca="1" si="7"/>
        <v>-65.025252525252526</v>
      </c>
      <c r="N10" s="3">
        <f t="shared" ca="1" si="7"/>
        <v>-22.692036645525018</v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414279818127</v>
      </c>
      <c r="E11" s="2">
        <f>IFERROR(INDEX(E51:E500,MATCH($C$11,$C$51:$C$500,0)),"")</f>
        <v>421768401811</v>
      </c>
      <c r="H11" s="2">
        <f>IFERROR(INDEX(D11:G11,COUNT(D11:G11)),"")</f>
        <v>421768401811</v>
      </c>
      <c r="I11" s="2">
        <f t="shared" ref="I11:P11" si="8">IFERROR(INDEX(I51:I500,MATCH($C$11,$C$51:$C$500,0)),"")</f>
        <v>420204094763</v>
      </c>
      <c r="J11" s="2">
        <f t="shared" si="8"/>
        <v>449069663731</v>
      </c>
      <c r="K11" s="2">
        <f t="shared" si="8"/>
        <v>525762948837</v>
      </c>
      <c r="L11" s="2">
        <f t="shared" si="8"/>
        <v>533208033479</v>
      </c>
      <c r="M11" s="2">
        <f t="shared" si="8"/>
        <v>542400475238</v>
      </c>
      <c r="N11" s="2">
        <f t="shared" si="8"/>
        <v>525479693804</v>
      </c>
      <c r="O11" s="2">
        <f t="shared" si="8"/>
        <v>6949421674</v>
      </c>
      <c r="P11" s="2">
        <f t="shared" si="8"/>
        <v>7935350734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640000000000</v>
      </c>
      <c r="E12" s="2">
        <f>IFERROR(INDEX(E51:E500,MATCH("Net Debt (Quarter)",$C$51:$C$500,0)),"")</f>
        <v>636000000000</v>
      </c>
      <c r="H12" s="2">
        <f>IFERROR(INDEX(D12:G12,COUNT(D12:G12)),"")</f>
        <v>636000000000</v>
      </c>
      <c r="I12" s="2">
        <f t="shared" ref="I12:P12" si="9">IFERROR(INDEX(I51:I500,MATCH($C$12,$C$51:$C$500,0)),"")</f>
        <v>642000000000</v>
      </c>
      <c r="J12" s="2">
        <f t="shared" si="9"/>
        <v>420000000000</v>
      </c>
      <c r="K12" s="2">
        <f t="shared" si="9"/>
        <v>357000000000</v>
      </c>
      <c r="L12" s="2">
        <f t="shared" si="9"/>
        <v>335000000000</v>
      </c>
      <c r="M12" s="2">
        <f t="shared" si="9"/>
        <v>206000000000</v>
      </c>
      <c r="N12" s="2">
        <f t="shared" si="9"/>
        <v>-409000000000</v>
      </c>
      <c r="O12" s="2">
        <f t="shared" si="9"/>
        <v>126000000000</v>
      </c>
      <c r="P12" s="2">
        <f t="shared" si="9"/>
        <v>134000000000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1055000000000</v>
      </c>
      <c r="E13" s="2">
        <f>IFERROR(INDEX(E51:E500,MATCH("Total Debt (Quarter)",$C$51:$C$500,0)),"")</f>
        <v>1058000000000</v>
      </c>
      <c r="H13" s="2">
        <f>IFERROR(INDEX(D13:G13,COUNT(D13:G13)),"")</f>
        <v>1058000000000</v>
      </c>
      <c r="I13" s="2">
        <f t="shared" ref="I13:P13" si="10">IFERROR(INDEX(I51:I500,MATCH($C$13,$C$51:$C$500,0)),"")</f>
        <v>1062000000000</v>
      </c>
      <c r="J13" s="2">
        <f t="shared" si="10"/>
        <v>869000000000</v>
      </c>
      <c r="K13" s="2">
        <f t="shared" si="10"/>
        <v>883000000000</v>
      </c>
      <c r="L13" s="2">
        <f t="shared" si="10"/>
        <v>868000000000</v>
      </c>
      <c r="M13" s="2">
        <f t="shared" si="10"/>
        <v>748000000000</v>
      </c>
      <c r="N13" s="2">
        <f t="shared" si="10"/>
        <v>116000000000</v>
      </c>
      <c r="O13" s="2">
        <f t="shared" si="10"/>
        <v>133000000000</v>
      </c>
      <c r="P13" s="2">
        <f t="shared" si="10"/>
        <v>142000000000</v>
      </c>
    </row>
    <row r="14" spans="1:16" ht="15.5" x14ac:dyDescent="0.35">
      <c r="C14" t="s">
        <v>27</v>
      </c>
      <c r="D14" s="2">
        <f>IFERROR(INDEX(D51:D500,MATCH($C$14,$C$51:$C$500,0)),"")</f>
        <v>-25206581655</v>
      </c>
      <c r="E14" s="2">
        <f>IFERROR(INDEX(E51:E500,MATCH($C$14,$C$51:$C$500,0)),"")</f>
        <v>-24781167226</v>
      </c>
      <c r="H14" s="2">
        <f>IFERROR(SUM(D14:G14)*(4/MAX(1,COUNT(D14:G14))),"")</f>
        <v>-99975497762</v>
      </c>
      <c r="I14" s="2">
        <f t="shared" ref="I14:P14" si="11">IFERROR(INDEX(I51:I500,MATCH($C$14,$C$51:$C$500,0)),"")</f>
        <v>-80356964083</v>
      </c>
      <c r="J14" s="2">
        <f t="shared" si="11"/>
        <v>-77315017008</v>
      </c>
      <c r="K14" s="2">
        <f t="shared" si="11"/>
        <v>-76857656488</v>
      </c>
      <c r="L14" s="2">
        <f t="shared" si="11"/>
        <v>-90146332117</v>
      </c>
      <c r="M14" s="2">
        <f t="shared" si="11"/>
        <v>-25838724542</v>
      </c>
      <c r="N14" s="2">
        <f t="shared" si="11"/>
        <v>-11305994267</v>
      </c>
      <c r="O14" s="2">
        <f t="shared" si="11"/>
        <v>-19249257592</v>
      </c>
      <c r="P14" s="2">
        <f t="shared" si="11"/>
        <v>-23167511088</v>
      </c>
    </row>
    <row r="15" spans="1:16" ht="15.5" x14ac:dyDescent="0.35">
      <c r="C15" t="s">
        <v>28</v>
      </c>
      <c r="D15" s="2">
        <f>IFERROR(INDEX(D51:D500,MATCH($C$15,$C$51:$C$500,0)),"")</f>
        <v>-1139283404</v>
      </c>
      <c r="E15" s="2">
        <f>IFERROR(INDEX(E51:E500,MATCH($C$15,$C$51:$C$500,0)),"")</f>
        <v>-348362329</v>
      </c>
      <c r="H15" s="2">
        <f>IFERROR(SUM(D15:G15)*(4/MAX(1,COUNT(D15:G15))),"")</f>
        <v>-2975291466</v>
      </c>
      <c r="I15" s="2">
        <f t="shared" ref="I15:P15" si="12">IFERROR(INDEX(I51:I500,MATCH($C$15,$C$51:$C$500,0)),"")</f>
        <v>-2925769032</v>
      </c>
      <c r="J15" s="2">
        <f t="shared" si="12"/>
        <v>-4153162003</v>
      </c>
      <c r="K15" s="2">
        <f t="shared" si="12"/>
        <v>-4566022109</v>
      </c>
      <c r="L15" s="2">
        <f t="shared" si="12"/>
        <v>-288463386</v>
      </c>
      <c r="M15" s="2">
        <f t="shared" si="12"/>
        <v>-332914077</v>
      </c>
      <c r="N15" s="2">
        <f t="shared" si="12"/>
        <v>375143524</v>
      </c>
      <c r="O15" s="2">
        <f t="shared" si="12"/>
        <v>-2762008295</v>
      </c>
      <c r="P15" s="2">
        <f t="shared" si="12"/>
        <v>-1805363146</v>
      </c>
    </row>
    <row r="16" spans="1:16" ht="15.5" x14ac:dyDescent="0.35">
      <c r="C16" t="s">
        <v>29</v>
      </c>
      <c r="D16" s="2">
        <f>IFERROR(INDEX(D51:D500,MATCH($C$16,$C$51:$C$500,0)),"")</f>
        <v>3428733546</v>
      </c>
      <c r="E16" s="2">
        <f>IFERROR(INDEX(E51:E500,MATCH($C$16,$C$51:$C$500,0)),"")</f>
        <v>497086996</v>
      </c>
      <c r="H16" s="2">
        <f>IFERROR(SUM(D16:G16)*(4/MAX(1,COUNT(D16:G16))),"")</f>
        <v>7851641084</v>
      </c>
      <c r="I16" s="2">
        <f t="shared" ref="I16:P16" si="13">IFERROR(INDEX(I51:I500,MATCH($C$16,$C$51:$C$500,0)),"")</f>
        <v>8071335153</v>
      </c>
      <c r="J16" s="2">
        <f t="shared" si="13"/>
        <v>-75764058101</v>
      </c>
      <c r="K16" s="2">
        <f t="shared" si="13"/>
        <v>-106122839786</v>
      </c>
      <c r="L16" s="2">
        <f t="shared" si="13"/>
        <v>-93315958920</v>
      </c>
      <c r="M16" s="2">
        <f t="shared" si="13"/>
        <v>6506538854</v>
      </c>
      <c r="N16" s="2">
        <f t="shared" si="13"/>
        <v>13792807612</v>
      </c>
      <c r="O16" s="2">
        <f t="shared" si="13"/>
        <v>-21524332758</v>
      </c>
      <c r="P16" s="2">
        <f t="shared" si="13"/>
        <v>-26059607073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</row>
    <row r="19" spans="1:16" ht="15.5" x14ac:dyDescent="0.35">
      <c r="A19" t="s">
        <v>39</v>
      </c>
      <c r="C19" t="s">
        <v>40</v>
      </c>
    </row>
    <row r="20" spans="1:16" ht="15.5" x14ac:dyDescent="0.35">
      <c r="A20" t="s">
        <v>41</v>
      </c>
      <c r="C20" t="s">
        <v>42</v>
      </c>
      <c r="D20" s="2">
        <f ca="1">IFERROR(D21*D2,"")</f>
        <v>13632500000000</v>
      </c>
      <c r="E20" s="2">
        <f ca="1">IFERROR(E21*E2,"")</f>
        <v>13765500000000</v>
      </c>
      <c r="H20" s="2">
        <f t="shared" ref="H20:P20" ca="1" si="14">IFERROR(H21*H2,"")</f>
        <v>13765500000000</v>
      </c>
      <c r="I20" s="2">
        <f t="shared" ca="1" si="14"/>
        <v>22610000000000</v>
      </c>
      <c r="J20" s="2">
        <f t="shared" ca="1" si="14"/>
        <v>6284250000000</v>
      </c>
      <c r="K20" s="2">
        <f t="shared" ca="1" si="14"/>
        <v>5320000000000</v>
      </c>
      <c r="L20" s="2">
        <f t="shared" ca="1" si="14"/>
        <v>15827000000000</v>
      </c>
      <c r="M20" s="2">
        <f t="shared" ca="1" si="14"/>
        <v>17123750000000</v>
      </c>
      <c r="N20" s="2">
        <f t="shared" ca="1" si="14"/>
        <v>10706500000000</v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33250000000</v>
      </c>
      <c r="E21" s="2">
        <f>IFERROR(INDEX(E51:E500,MATCH($C$7,$C$51:$C$500,0)),"")</f>
        <v>33250000000</v>
      </c>
      <c r="H21" s="2">
        <f>IFERROR(INDEX(D21:G21,COUNT(D21:G21)),"")</f>
        <v>33250000000</v>
      </c>
      <c r="I21" s="2">
        <f t="shared" ref="I21:P21" si="15">IFERROR(INDEX(I51:I500,MATCH($C$7,$C$51:$C$500,0)),"")</f>
        <v>33250000000</v>
      </c>
      <c r="J21" s="2">
        <f t="shared" si="15"/>
        <v>33250000000</v>
      </c>
      <c r="K21" s="2">
        <f t="shared" si="15"/>
        <v>33250000000</v>
      </c>
      <c r="L21" s="2">
        <f t="shared" si="15"/>
        <v>33250000000</v>
      </c>
      <c r="M21" s="2">
        <f t="shared" si="15"/>
        <v>33250000000</v>
      </c>
      <c r="N21" s="2">
        <f t="shared" si="15"/>
        <v>33250000000</v>
      </c>
      <c r="O21" s="2">
        <f t="shared" si="15"/>
        <v>23250000000</v>
      </c>
      <c r="P21" s="2">
        <f t="shared" si="15"/>
        <v>0</v>
      </c>
    </row>
    <row r="23" spans="1:16" ht="15.5" x14ac:dyDescent="0.35">
      <c r="B23" t="s">
        <v>43</v>
      </c>
      <c r="C23" t="s">
        <v>44</v>
      </c>
      <c r="D23" s="3">
        <f>IFERROR(D5/D6*100,"")</f>
        <v>7.1693815643096376E-2</v>
      </c>
      <c r="E23" s="3">
        <f>IFERROR(E5/E6*100,"")</f>
        <v>4.6524753945638344E-3</v>
      </c>
      <c r="H23" s="3">
        <f t="shared" ref="H23:P23" si="16">IFERROR(H5/H6*100,"")</f>
        <v>0.15280113973834403</v>
      </c>
      <c r="I23" s="3">
        <f t="shared" si="16"/>
        <v>0.17447350072182627</v>
      </c>
      <c r="J23" s="3">
        <f t="shared" si="16"/>
        <v>-2.6415509648667679</v>
      </c>
      <c r="K23" s="3">
        <f t="shared" si="16"/>
        <v>-3.5319018840417202</v>
      </c>
      <c r="L23" s="3">
        <f t="shared" si="16"/>
        <v>-2.8483362424689527</v>
      </c>
      <c r="M23" s="3">
        <f t="shared" si="16"/>
        <v>0.22485463110152776</v>
      </c>
      <c r="N23" s="3">
        <f t="shared" si="16"/>
        <v>0.44005308605407251</v>
      </c>
      <c r="O23" s="3">
        <f t="shared" si="16"/>
        <v>-1.0753765945258946</v>
      </c>
      <c r="P23" s="3">
        <f t="shared" si="16"/>
        <v>100.31247722360072</v>
      </c>
    </row>
    <row r="24" spans="1:16" ht="15.5" x14ac:dyDescent="0.35">
      <c r="C24" t="s">
        <v>45</v>
      </c>
      <c r="D24" s="4">
        <f>IFERROR(_xlfn.RRI(5,I23,D23),"")</f>
        <v>-0.16295184410789432</v>
      </c>
      <c r="E24" s="4" t="str">
        <f>IFERROR(_xlfn.RRI(5,J23,E23),"")</f>
        <v/>
      </c>
      <c r="H24" s="4">
        <f t="shared" ref="H24:P24" si="17">IFERROR(_xlfn.RRI(5,M23,H23),"")</f>
        <v>-7.4353951767116122E-2</v>
      </c>
      <c r="I24" s="4">
        <f t="shared" si="17"/>
        <v>-0.16891607761670069</v>
      </c>
      <c r="J24" s="4">
        <f t="shared" si="17"/>
        <v>0.1969050045223899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46</v>
      </c>
      <c r="C25" t="s">
        <v>47</v>
      </c>
      <c r="D25" s="3">
        <f>IFERROR(INDEX(D51:D500,MATCH($A$25,$C$51:$C$500,0)),"")</f>
        <v>7.0000000000000007E-2</v>
      </c>
      <c r="E25" s="3">
        <f>IFERROR(INDEX(E51:E500,MATCH($A$25,$C$51:$C$500,0)),"")</f>
        <v>0</v>
      </c>
      <c r="H25" s="3">
        <f>IFERROR(INDEX(D25:G25,COUNT(D25:G25)),"")</f>
        <v>0</v>
      </c>
      <c r="I25" s="3">
        <f t="shared" ref="I25:P25" si="18">IFERROR(INDEX(I51:I500,MATCH($C$25,$C$51:$C$500,0)),"")</f>
        <v>0.15</v>
      </c>
      <c r="J25" s="3">
        <f t="shared" si="18"/>
        <v>-2.42</v>
      </c>
      <c r="K25" s="3">
        <f t="shared" si="18"/>
        <v>-3.34</v>
      </c>
      <c r="L25" s="3">
        <f t="shared" si="18"/>
        <v>-2.81</v>
      </c>
      <c r="M25" s="3">
        <f t="shared" si="18"/>
        <v>0.18</v>
      </c>
      <c r="N25" s="3">
        <f t="shared" si="18"/>
        <v>0.43</v>
      </c>
      <c r="O25" s="3">
        <f t="shared" si="18"/>
        <v>-1.04</v>
      </c>
      <c r="P25" s="3">
        <f t="shared" si="18"/>
        <v>-10994896.029999999</v>
      </c>
    </row>
    <row r="26" spans="1:16" ht="15.5" x14ac:dyDescent="0.35">
      <c r="C26" t="s">
        <v>48</v>
      </c>
      <c r="D26" s="4">
        <f>IFERROR(_xlfn.RRI(5,I25,D25),"")</f>
        <v>-0.14137929651551107</v>
      </c>
      <c r="E26" s="4">
        <f>IFERROR(_xlfn.RRI(5,J25,E25),"")</f>
        <v>-1</v>
      </c>
      <c r="H26" s="4">
        <f t="shared" ref="H26:P26" si="19">IFERROR(_xlfn.RRI(5,M25,H25),"")</f>
        <v>-1</v>
      </c>
      <c r="I26" s="4">
        <f t="shared" si="19"/>
        <v>-0.18992624744064524</v>
      </c>
      <c r="J26" s="4">
        <f t="shared" si="19"/>
        <v>0.18401282153586029</v>
      </c>
      <c r="K26" s="4">
        <f t="shared" si="19"/>
        <v>-0.95028229559023669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49</v>
      </c>
      <c r="D27" s="3">
        <f>IFERROR(D4/D21,"")</f>
        <v>2.7428089784962406</v>
      </c>
      <c r="E27" s="3">
        <f>IFERROR(E4/E21,"")</f>
        <v>3.6156768381353381</v>
      </c>
      <c r="H27" s="3">
        <f t="shared" ref="H27:P27" si="20">IFERROR(H4/H21,"")</f>
        <v>12.716971633263158</v>
      </c>
      <c r="I27" s="3">
        <f t="shared" si="20"/>
        <v>13.22561218730827</v>
      </c>
      <c r="J27" s="3">
        <f t="shared" si="20"/>
        <v>9.5946589714887214</v>
      </c>
      <c r="K27" s="3">
        <f t="shared" si="20"/>
        <v>7.2986706521203004</v>
      </c>
      <c r="L27" s="3">
        <f t="shared" si="20"/>
        <v>7.0367135220751882</v>
      </c>
      <c r="M27" s="3">
        <f t="shared" si="20"/>
        <v>8.749905447398497</v>
      </c>
      <c r="N27" s="3">
        <f t="shared" si="20"/>
        <v>6.5051457314586463</v>
      </c>
      <c r="O27" s="3">
        <f t="shared" si="20"/>
        <v>6.6269868266236562</v>
      </c>
      <c r="P27" s="3" t="str">
        <f t="shared" si="20"/>
        <v/>
      </c>
    </row>
    <row r="28" spans="1:16" ht="15.5" x14ac:dyDescent="0.35">
      <c r="C28" t="s">
        <v>50</v>
      </c>
      <c r="D28" s="4">
        <f>IFERROR(_xlfn.RRI(5,I27,D27),"")</f>
        <v>-0.26994436789874676</v>
      </c>
      <c r="E28" s="4">
        <f>IFERROR(_xlfn.RRI(5,J27,E27),"")</f>
        <v>-0.17731796657229704</v>
      </c>
      <c r="H28" s="4">
        <f t="shared" ref="H28:P28" si="21">IFERROR(_xlfn.RRI(5,M27,H27),"")</f>
        <v>7.7645869138964763E-2</v>
      </c>
      <c r="I28" s="4">
        <f t="shared" si="21"/>
        <v>0.15247563011050014</v>
      </c>
      <c r="J28" s="4">
        <f t="shared" si="21"/>
        <v>7.6818943598656597E-2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51</v>
      </c>
      <c r="H29" s="4">
        <f t="shared" ref="H29:P29" si="22">IFERROR(((H25-I25)/I25)*100%,"")</f>
        <v>-1</v>
      </c>
      <c r="I29" s="4">
        <f t="shared" si="22"/>
        <v>-1.0619834710743801</v>
      </c>
      <c r="J29" s="4">
        <f t="shared" si="22"/>
        <v>-0.27544910179640719</v>
      </c>
      <c r="K29" s="4">
        <f t="shared" si="22"/>
        <v>0.18861209964412803</v>
      </c>
      <c r="L29" s="4">
        <f t="shared" si="22"/>
        <v>-16.611111111111114</v>
      </c>
      <c r="M29" s="4">
        <f t="shared" si="22"/>
        <v>-0.58139534883720934</v>
      </c>
      <c r="N29" s="4">
        <f t="shared" si="22"/>
        <v>-1.4134615384615383</v>
      </c>
      <c r="O29" s="4">
        <f t="shared" si="22"/>
        <v>-0.99999990541065631</v>
      </c>
      <c r="P29" s="4" t="str">
        <f t="shared" si="22"/>
        <v/>
      </c>
    </row>
    <row r="30" spans="1:16" ht="15.5" x14ac:dyDescent="0.35">
      <c r="C30" t="s">
        <v>52</v>
      </c>
      <c r="H30" s="4">
        <f t="shared" ref="H30:P30" si="23">IFERROR(((H27-I27)/I27)*100%,"")</f>
        <v>-3.8458753125486307E-2</v>
      </c>
      <c r="I30" s="4">
        <f t="shared" si="23"/>
        <v>0.37843483823752466</v>
      </c>
      <c r="J30" s="4">
        <f t="shared" si="23"/>
        <v>0.31457623296119341</v>
      </c>
      <c r="K30" s="4">
        <f t="shared" si="23"/>
        <v>3.7227198353793262E-2</v>
      </c>
      <c r="L30" s="4">
        <f t="shared" si="23"/>
        <v>-0.19579547866230615</v>
      </c>
      <c r="M30" s="4">
        <f t="shared" si="23"/>
        <v>0.34507447005902958</v>
      </c>
      <c r="N30" s="4">
        <f t="shared" si="23"/>
        <v>-1.8385594894427464E-2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90.96</v>
      </c>
      <c r="E32" s="3">
        <f>IFERROR(INDEX(E51:E500,MATCH($A$32,$C$51:$C$500,0)),"")</f>
        <v>90.89</v>
      </c>
      <c r="H32" s="3">
        <f>IFERROR(INDEX(D32:G32,COUNT(D32:G32)),"")</f>
        <v>90.89</v>
      </c>
      <c r="I32" s="3">
        <f t="shared" ref="I32:P32" si="24">IFERROR(INDEX(I51:I500,MATCH($C$32,$C$51:$C$500,0)),"")</f>
        <v>90.89</v>
      </c>
      <c r="J32" s="3">
        <f t="shared" si="24"/>
        <v>90.73</v>
      </c>
      <c r="K32" s="3">
        <f t="shared" si="24"/>
        <v>93.13</v>
      </c>
      <c r="L32" s="3">
        <f t="shared" si="24"/>
        <v>96.42</v>
      </c>
      <c r="M32" s="3">
        <f t="shared" si="24"/>
        <v>99.17</v>
      </c>
      <c r="N32" s="3">
        <f t="shared" si="24"/>
        <v>98.94</v>
      </c>
      <c r="O32" s="3">
        <f t="shared" si="24"/>
        <v>97.72</v>
      </c>
      <c r="P32" s="3">
        <f t="shared" si="24"/>
        <v>-11294243.52</v>
      </c>
    </row>
    <row r="33" spans="1:16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4.55</v>
      </c>
      <c r="E33" s="3">
        <f>IFERROR(INDEX(E51:E500,MATCH($A$33,$C$51:$C$500,0)),"")</f>
        <v>4.51</v>
      </c>
      <c r="H33" s="3">
        <f>IFERROR(INDEX(D33:G33,COUNT(D33:G33)),"")</f>
        <v>4.51</v>
      </c>
      <c r="I33" s="3">
        <f t="shared" ref="I33:P33" si="25">IFERROR(INDEX(I51:I500,MATCH($C$33,$C$51:$C$500,0)),"")</f>
        <v>7.48</v>
      </c>
      <c r="J33" s="3">
        <f t="shared" si="25"/>
        <v>2.08</v>
      </c>
      <c r="K33" s="3">
        <f t="shared" si="25"/>
        <v>1.72</v>
      </c>
      <c r="L33" s="3">
        <f t="shared" si="25"/>
        <v>4.9400000000000004</v>
      </c>
      <c r="M33" s="3">
        <f t="shared" si="25"/>
        <v>5.19</v>
      </c>
      <c r="N33" s="3">
        <f t="shared" si="25"/>
        <v>3.25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5914.29</v>
      </c>
      <c r="E34" s="3">
        <f>IFERROR(INDEX(E51:E500,MATCH($A$34,$C$51:$C$500,0)),"")</f>
        <v>0</v>
      </c>
      <c r="H34" s="3">
        <f>IFERROR(INDEX(D34:G34,COUNT(D34:G34)),"")</f>
        <v>0</v>
      </c>
      <c r="I34" s="3">
        <f t="shared" ref="I34:P34" si="26">IFERROR(INDEX(I51:I500,MATCH($C$34,$C$51:$C$500,0)),"")</f>
        <v>4533.33</v>
      </c>
      <c r="J34" s="3">
        <f t="shared" si="26"/>
        <v>-78.099999999999994</v>
      </c>
      <c r="K34" s="3">
        <f t="shared" si="26"/>
        <v>-47.9</v>
      </c>
      <c r="L34" s="3">
        <f t="shared" si="26"/>
        <v>-169.4</v>
      </c>
      <c r="M34" s="3">
        <f t="shared" si="26"/>
        <v>2861.11</v>
      </c>
      <c r="N34" s="3">
        <f t="shared" si="26"/>
        <v>748.84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150.94</v>
      </c>
      <c r="E35" s="3">
        <f>IFERROR(INDEX(E51:E500,MATCH($A$35,$C$51:$C$500,0)),"")</f>
        <v>113.4</v>
      </c>
      <c r="H35" s="3">
        <f>IFERROR(INDEX(D35:G35,COUNT(D35:G35)),"")</f>
        <v>113.4</v>
      </c>
      <c r="I35" s="3">
        <f t="shared" ref="I35:P35" si="27">IFERROR(INDEX(I51:I500,MATCH($C$35,$C$51:$C$500,0)),"")</f>
        <v>51.42</v>
      </c>
      <c r="J35" s="3">
        <f t="shared" si="27"/>
        <v>19.7</v>
      </c>
      <c r="K35" s="3">
        <f t="shared" si="27"/>
        <v>21.92</v>
      </c>
      <c r="L35" s="3">
        <f t="shared" si="27"/>
        <v>67.650000000000006</v>
      </c>
      <c r="M35" s="3">
        <f t="shared" si="27"/>
        <v>58.86</v>
      </c>
      <c r="N35" s="3">
        <f t="shared" si="27"/>
        <v>49.5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</row>
    <row r="51" spans="2:16" ht="15.5" x14ac:dyDescent="0.35">
      <c r="B51" t="s">
        <v>74</v>
      </c>
      <c r="C51" t="s">
        <v>6</v>
      </c>
      <c r="D51" s="5">
        <v>91198398535</v>
      </c>
      <c r="E51" s="5">
        <v>120221254868</v>
      </c>
      <c r="F51" s="5">
        <v>204488587872</v>
      </c>
      <c r="G51" s="5">
        <v>77223200519</v>
      </c>
      <c r="I51" s="5">
        <v>439751605228</v>
      </c>
      <c r="J51" s="5">
        <v>319022410802</v>
      </c>
      <c r="K51" s="5">
        <v>242680799183</v>
      </c>
      <c r="L51" s="5">
        <v>233970724609</v>
      </c>
      <c r="M51" s="5">
        <v>290934356126</v>
      </c>
      <c r="N51" s="5">
        <v>216296095571</v>
      </c>
      <c r="O51" s="5">
        <v>154077443719</v>
      </c>
      <c r="P51" s="5">
        <v>87208509533</v>
      </c>
    </row>
    <row r="52" spans="2:16" ht="15.5" x14ac:dyDescent="0.35">
      <c r="C52" t="s">
        <v>75</v>
      </c>
      <c r="D52" s="5">
        <v>-36953076692</v>
      </c>
      <c r="E52" s="5">
        <v>-55370452014</v>
      </c>
      <c r="F52" s="5">
        <v>-111385583674</v>
      </c>
      <c r="G52" s="5">
        <v>-43363444349</v>
      </c>
      <c r="I52" s="5">
        <v>-224594016289</v>
      </c>
      <c r="J52" s="5">
        <v>-214434696643</v>
      </c>
      <c r="K52" s="5">
        <v>-153026530241</v>
      </c>
      <c r="L52" s="5">
        <v>-137738459043</v>
      </c>
      <c r="M52" s="5">
        <v>-145000436678</v>
      </c>
      <c r="N52" s="5">
        <v>-113404642135</v>
      </c>
      <c r="O52" s="5">
        <v>-78414313632</v>
      </c>
      <c r="P52" s="5">
        <v>-49552220506</v>
      </c>
    </row>
    <row r="53" spans="2:16" ht="15.5" x14ac:dyDescent="0.35">
      <c r="C53" t="s">
        <v>76</v>
      </c>
      <c r="D53" s="5">
        <v>54245321843</v>
      </c>
      <c r="E53" s="5">
        <v>64850802854</v>
      </c>
      <c r="F53" s="5">
        <v>93103004198</v>
      </c>
      <c r="G53" s="5">
        <v>33859756170</v>
      </c>
      <c r="I53" s="5">
        <v>215157588939</v>
      </c>
      <c r="J53" s="5">
        <v>104587714159</v>
      </c>
      <c r="K53" s="5">
        <v>89654268942</v>
      </c>
      <c r="L53" s="5">
        <v>96232265566</v>
      </c>
      <c r="M53" s="5">
        <v>145933919448</v>
      </c>
      <c r="N53" s="5">
        <v>102891453436</v>
      </c>
      <c r="O53" s="5">
        <v>75663130087</v>
      </c>
      <c r="P53" s="5">
        <v>37656289027</v>
      </c>
    </row>
    <row r="54" spans="2:16" ht="15.5" x14ac:dyDescent="0.35">
      <c r="C54" t="s">
        <v>77</v>
      </c>
      <c r="D54" s="5">
        <v>-26884159266</v>
      </c>
      <c r="E54" s="5">
        <v>-41903773381</v>
      </c>
      <c r="F54" s="5">
        <v>-56337174673</v>
      </c>
      <c r="G54" s="5">
        <v>-27867564412</v>
      </c>
      <c r="I54" s="5">
        <v>-145141717485</v>
      </c>
      <c r="J54" s="5">
        <v>-134515340769</v>
      </c>
      <c r="K54" s="5">
        <v>-125793052442</v>
      </c>
      <c r="L54" s="5">
        <v>-156823647433</v>
      </c>
      <c r="M54" s="5">
        <v>-131835962281</v>
      </c>
      <c r="N54" s="5">
        <v>-118753721152</v>
      </c>
      <c r="O54" s="5">
        <v>-66988650557</v>
      </c>
      <c r="P54" s="5">
        <v>-41137447131</v>
      </c>
    </row>
    <row r="55" spans="2:16" ht="15.5" x14ac:dyDescent="0.35">
      <c r="C55" t="s">
        <v>80</v>
      </c>
      <c r="D55" s="5">
        <v>27361162577</v>
      </c>
      <c r="E55" s="5">
        <v>22947029473</v>
      </c>
      <c r="F55" s="5">
        <v>36765829525</v>
      </c>
      <c r="G55" s="5">
        <v>5992191758</v>
      </c>
      <c r="I55" s="5">
        <v>70015871454</v>
      </c>
      <c r="J55" s="5">
        <v>-29927626610</v>
      </c>
      <c r="K55" s="5">
        <v>-36138783500</v>
      </c>
      <c r="L55" s="5">
        <v>-60591381867</v>
      </c>
      <c r="M55" s="5">
        <v>14097957167</v>
      </c>
      <c r="N55" s="5">
        <v>-15862267716</v>
      </c>
      <c r="O55" s="5">
        <v>8674479530</v>
      </c>
      <c r="P55" s="5">
        <v>-3481158104</v>
      </c>
    </row>
    <row r="56" spans="2:16" ht="15.5" x14ac:dyDescent="0.35">
      <c r="C56" t="s">
        <v>81</v>
      </c>
      <c r="D56" s="5">
        <v>-23932429031</v>
      </c>
      <c r="E56" s="5">
        <v>-22449942477</v>
      </c>
      <c r="F56" s="5">
        <v>-32954301330</v>
      </c>
      <c r="G56" s="5">
        <v>-3264074487</v>
      </c>
      <c r="I56" s="5">
        <v>-61944536301</v>
      </c>
      <c r="J56" s="5">
        <v>-45836431491</v>
      </c>
      <c r="K56" s="5">
        <v>-69984056286</v>
      </c>
      <c r="L56" s="5">
        <v>-32724577053</v>
      </c>
      <c r="M56" s="5">
        <v>-7591418313</v>
      </c>
      <c r="N56" s="5">
        <v>29655075328</v>
      </c>
      <c r="O56" s="5">
        <v>-30198812288</v>
      </c>
      <c r="P56" s="5">
        <v>-22578448969</v>
      </c>
    </row>
    <row r="57" spans="2:16" ht="15.5" x14ac:dyDescent="0.35">
      <c r="C57" t="s">
        <v>83</v>
      </c>
      <c r="D57" s="5">
        <v>1648008758</v>
      </c>
      <c r="E57" s="5">
        <v>1618639849</v>
      </c>
      <c r="F57" s="5">
        <v>10338051559</v>
      </c>
      <c r="G57" s="5">
        <v>1718234563</v>
      </c>
      <c r="I57" s="5">
        <v>15555391585</v>
      </c>
      <c r="J57" s="5">
        <v>6242710845</v>
      </c>
      <c r="K57" s="5">
        <v>6623274915</v>
      </c>
      <c r="L57" s="5">
        <v>31784929332</v>
      </c>
      <c r="M57" s="5">
        <v>15781938577</v>
      </c>
      <c r="N57" s="5">
        <v>40428301431</v>
      </c>
      <c r="O57" s="5">
        <v>4663207863</v>
      </c>
      <c r="P57" s="5">
        <v>2418207894</v>
      </c>
    </row>
    <row r="58" spans="2:16" ht="15.5" x14ac:dyDescent="0.35">
      <c r="C58" t="s">
        <v>27</v>
      </c>
      <c r="D58" s="5">
        <v>-25206581655</v>
      </c>
      <c r="E58" s="5">
        <v>-24781167226</v>
      </c>
      <c r="F58" s="5">
        <v>-25874182727</v>
      </c>
      <c r="G58" s="5">
        <v>-23701819770</v>
      </c>
      <c r="I58" s="5">
        <v>-80356964083</v>
      </c>
      <c r="J58" s="5">
        <v>-77315017008</v>
      </c>
      <c r="K58" s="5">
        <v>-76857656488</v>
      </c>
      <c r="L58" s="5">
        <v>-90146332117</v>
      </c>
      <c r="M58" s="5">
        <v>-25838724542</v>
      </c>
      <c r="N58" s="5">
        <v>-11305994267</v>
      </c>
      <c r="O58" s="5">
        <v>-19249257592</v>
      </c>
      <c r="P58" s="5">
        <v>-23167511088</v>
      </c>
    </row>
    <row r="59" spans="2:16" ht="15.5" x14ac:dyDescent="0.35">
      <c r="C59" t="s">
        <v>500</v>
      </c>
      <c r="M59" s="5">
        <v>2676422528</v>
      </c>
      <c r="O59" s="5">
        <v>-13471659778</v>
      </c>
    </row>
    <row r="60" spans="2:16" ht="15.5" x14ac:dyDescent="0.35">
      <c r="C60" t="s">
        <v>85</v>
      </c>
      <c r="D60" s="5">
        <v>-373856134</v>
      </c>
      <c r="E60" s="5">
        <v>712584900</v>
      </c>
      <c r="F60" s="5">
        <v>-17418170162</v>
      </c>
      <c r="G60" s="5">
        <v>18719510720</v>
      </c>
      <c r="I60" s="5">
        <v>2857036197</v>
      </c>
      <c r="J60" s="5">
        <v>25235874672</v>
      </c>
      <c r="K60" s="5">
        <v>250325287</v>
      </c>
      <c r="L60" s="5">
        <v>25636825732</v>
      </c>
      <c r="M60" s="5">
        <v>-211054876</v>
      </c>
      <c r="N60" s="5">
        <v>532768164</v>
      </c>
      <c r="O60" s="5">
        <v>-2141102781</v>
      </c>
      <c r="P60" s="5">
        <v>-1829145775</v>
      </c>
    </row>
    <row r="61" spans="2:16" ht="15.5" x14ac:dyDescent="0.35">
      <c r="C61" t="s">
        <v>86</v>
      </c>
      <c r="D61" s="5">
        <v>-23932429031</v>
      </c>
      <c r="E61" s="5">
        <v>-22449942477</v>
      </c>
      <c r="F61" s="5">
        <v>-32954301330</v>
      </c>
      <c r="G61" s="5">
        <v>-3264074487</v>
      </c>
      <c r="I61" s="5">
        <v>-61944536301</v>
      </c>
      <c r="J61" s="5">
        <v>-45836431491</v>
      </c>
      <c r="K61" s="5">
        <v>-69984056286</v>
      </c>
      <c r="L61" s="5">
        <v>-32724577053</v>
      </c>
      <c r="M61" s="5">
        <v>-7591418313</v>
      </c>
      <c r="N61" s="5">
        <v>29655075328</v>
      </c>
      <c r="O61" s="5">
        <v>-30198812288</v>
      </c>
      <c r="P61" s="5">
        <v>-22578448969</v>
      </c>
    </row>
    <row r="62" spans="2:16" ht="15.5" x14ac:dyDescent="0.35">
      <c r="C62" t="s">
        <v>29</v>
      </c>
      <c r="D62" s="5">
        <v>3428733546</v>
      </c>
      <c r="E62" s="5">
        <v>497086996</v>
      </c>
      <c r="F62" s="5">
        <v>3811528195</v>
      </c>
      <c r="G62" s="5">
        <v>2728117271</v>
      </c>
      <c r="I62" s="5">
        <v>8071335153</v>
      </c>
      <c r="J62" s="5">
        <v>-75764058101</v>
      </c>
      <c r="K62" s="5">
        <v>-106122839786</v>
      </c>
      <c r="L62" s="5">
        <v>-93315958920</v>
      </c>
      <c r="M62" s="5">
        <v>6506538854</v>
      </c>
      <c r="N62" s="5">
        <v>13792807612</v>
      </c>
      <c r="O62" s="5">
        <v>-21524332758</v>
      </c>
      <c r="P62" s="5">
        <v>-26059607073</v>
      </c>
    </row>
    <row r="63" spans="2:16" ht="15.5" x14ac:dyDescent="0.35">
      <c r="C63" t="s">
        <v>28</v>
      </c>
      <c r="D63" s="5">
        <v>-1139283404</v>
      </c>
      <c r="E63" s="5">
        <v>-348362329</v>
      </c>
      <c r="F63" s="5">
        <v>-1089485658</v>
      </c>
      <c r="G63" s="5">
        <v>-1530470733</v>
      </c>
      <c r="I63" s="5">
        <v>-2925769032</v>
      </c>
      <c r="J63" s="5">
        <v>-4153162003</v>
      </c>
      <c r="K63" s="5">
        <v>-4566022109</v>
      </c>
      <c r="L63" s="5">
        <v>-288463386</v>
      </c>
      <c r="M63" s="5">
        <v>-332914077</v>
      </c>
      <c r="N63" s="5">
        <v>375143524</v>
      </c>
      <c r="O63" s="5">
        <v>-2762008295</v>
      </c>
      <c r="P63" s="5">
        <v>-1805363146</v>
      </c>
    </row>
    <row r="64" spans="2:16" ht="15.5" x14ac:dyDescent="0.35">
      <c r="C64" t="s">
        <v>87</v>
      </c>
      <c r="D64" s="5">
        <v>2289450142</v>
      </c>
      <c r="E64" s="5">
        <v>148724667</v>
      </c>
      <c r="F64" s="5">
        <v>2722042537</v>
      </c>
      <c r="G64" s="5">
        <v>1197646538</v>
      </c>
      <c r="I64" s="5">
        <v>5145566121</v>
      </c>
      <c r="J64" s="5">
        <v>-79917220104</v>
      </c>
      <c r="K64" s="5">
        <v>-110688861895</v>
      </c>
      <c r="L64" s="5">
        <v>-93604422306</v>
      </c>
      <c r="M64" s="5">
        <v>6173624777</v>
      </c>
      <c r="N64" s="5">
        <v>14167951136</v>
      </c>
      <c r="O64" s="5">
        <v>-24286341053</v>
      </c>
      <c r="P64" s="5">
        <v>-27864970219</v>
      </c>
    </row>
    <row r="65" spans="2:16" ht="15.5" x14ac:dyDescent="0.35">
      <c r="C65" t="s">
        <v>88</v>
      </c>
      <c r="F65" s="5">
        <v>323108259</v>
      </c>
      <c r="I65" s="5">
        <v>323108259</v>
      </c>
      <c r="J65" s="5">
        <v>580048831</v>
      </c>
      <c r="K65" s="5">
        <v>1521067374</v>
      </c>
      <c r="L65" s="5">
        <v>2228380991</v>
      </c>
      <c r="M65" s="5">
        <v>1336779804</v>
      </c>
      <c r="N65" s="5">
        <v>165817157</v>
      </c>
      <c r="O65" s="5">
        <v>-240995365</v>
      </c>
      <c r="P65" s="5">
        <v>265471119</v>
      </c>
    </row>
    <row r="66" spans="2:16" ht="15.5" x14ac:dyDescent="0.35">
      <c r="C66" t="s">
        <v>89</v>
      </c>
      <c r="D66" s="5">
        <v>2289450142</v>
      </c>
      <c r="E66" s="5">
        <v>148724667</v>
      </c>
      <c r="F66" s="5">
        <v>3045150796</v>
      </c>
      <c r="G66" s="5">
        <v>1197646538</v>
      </c>
      <c r="I66" s="5">
        <v>5468674380</v>
      </c>
      <c r="J66" s="5">
        <v>-79337171273</v>
      </c>
      <c r="K66" s="5">
        <v>-109167794521</v>
      </c>
      <c r="L66" s="5">
        <v>-91376041315</v>
      </c>
      <c r="M66" s="5">
        <v>7510404581</v>
      </c>
      <c r="N66" s="5">
        <v>14333768293</v>
      </c>
      <c r="O66" s="5">
        <v>-24527336418</v>
      </c>
      <c r="P66" s="5">
        <v>-27599499100</v>
      </c>
    </row>
    <row r="67" spans="2:16" ht="15.5" x14ac:dyDescent="0.35">
      <c r="C67" t="s">
        <v>90</v>
      </c>
      <c r="D67" s="5">
        <v>2289450142</v>
      </c>
      <c r="E67" s="5">
        <v>148724667</v>
      </c>
      <c r="F67" s="5">
        <v>2722042537</v>
      </c>
      <c r="G67" s="5">
        <v>1197646538</v>
      </c>
      <c r="I67" s="5">
        <v>5145566121</v>
      </c>
      <c r="J67" s="5">
        <v>-79917220104</v>
      </c>
      <c r="K67" s="5">
        <v>-110688861895</v>
      </c>
      <c r="L67" s="5">
        <v>-93604422306</v>
      </c>
      <c r="M67" s="5">
        <v>6173624777</v>
      </c>
      <c r="N67" s="5">
        <v>14167951136</v>
      </c>
      <c r="O67" s="5">
        <v>-24286341053</v>
      </c>
      <c r="P67" s="5">
        <v>-27864970219</v>
      </c>
    </row>
    <row r="68" spans="2:16" ht="15.5" x14ac:dyDescent="0.35">
      <c r="C68" t="s">
        <v>8</v>
      </c>
      <c r="D68" s="5">
        <v>2169665416</v>
      </c>
      <c r="E68" s="5">
        <v>140691053</v>
      </c>
      <c r="F68" s="5">
        <v>2962709523</v>
      </c>
      <c r="G68" s="5">
        <v>1049769031</v>
      </c>
      <c r="I68" s="5">
        <v>5275826567</v>
      </c>
      <c r="J68" s="5">
        <v>-79732226609</v>
      </c>
      <c r="K68" s="5">
        <v>-109408572601</v>
      </c>
      <c r="L68" s="5">
        <v>-91343061468</v>
      </c>
      <c r="M68" s="5">
        <v>7416307993</v>
      </c>
      <c r="N68" s="5">
        <v>14481079666</v>
      </c>
      <c r="O68" s="5">
        <v>-24444810269</v>
      </c>
      <c r="P68" s="5">
        <v>-27224300872</v>
      </c>
    </row>
    <row r="69" spans="2:16" ht="15.5" x14ac:dyDescent="0.35">
      <c r="C69" t="s">
        <v>284</v>
      </c>
      <c r="D69" s="5">
        <v>119784726</v>
      </c>
      <c r="E69" s="5">
        <v>8033614</v>
      </c>
      <c r="F69" s="5">
        <v>82441273</v>
      </c>
      <c r="G69" s="5">
        <v>147877507</v>
      </c>
      <c r="I69" s="5">
        <v>192847813</v>
      </c>
      <c r="J69" s="5">
        <v>395055336</v>
      </c>
      <c r="K69" s="5">
        <v>240778080</v>
      </c>
      <c r="L69" s="5">
        <v>-32979847</v>
      </c>
      <c r="M69" s="5">
        <v>94096588</v>
      </c>
      <c r="N69" s="5">
        <v>-147311373</v>
      </c>
      <c r="O69" s="5">
        <v>-82526149</v>
      </c>
      <c r="P69" s="5">
        <v>-375198228</v>
      </c>
    </row>
    <row r="70" spans="2:16" ht="15.5" x14ac:dyDescent="0.35">
      <c r="C70" t="s">
        <v>91</v>
      </c>
      <c r="D70" s="5">
        <v>2289450142</v>
      </c>
      <c r="E70" s="5">
        <v>148724667</v>
      </c>
      <c r="F70" s="5">
        <v>2722042537</v>
      </c>
      <c r="G70" s="5">
        <v>1197646538</v>
      </c>
      <c r="I70" s="5">
        <v>5145566121</v>
      </c>
      <c r="J70" s="5">
        <v>-79917220104</v>
      </c>
      <c r="K70" s="5">
        <v>-110688861895</v>
      </c>
      <c r="L70" s="5">
        <v>-93604422306</v>
      </c>
      <c r="M70" s="5">
        <v>6173624777</v>
      </c>
      <c r="N70" s="5">
        <v>14167951136</v>
      </c>
      <c r="O70" s="5">
        <v>-24286341053</v>
      </c>
      <c r="P70" s="5">
        <v>-27864970219</v>
      </c>
    </row>
    <row r="71" spans="2:16" ht="15.5" x14ac:dyDescent="0.35">
      <c r="C71" t="s">
        <v>92</v>
      </c>
      <c r="D71" s="5">
        <v>2289450142</v>
      </c>
      <c r="E71" s="5">
        <v>148724667</v>
      </c>
      <c r="F71" s="5">
        <v>3045150796</v>
      </c>
      <c r="G71" s="5">
        <v>1197646538</v>
      </c>
      <c r="I71" s="5">
        <v>5468674380</v>
      </c>
      <c r="J71" s="5">
        <v>-79337171273</v>
      </c>
      <c r="K71" s="5">
        <v>-109167794521</v>
      </c>
      <c r="L71" s="5">
        <v>-91376041315</v>
      </c>
      <c r="M71" s="5">
        <v>7510404581</v>
      </c>
      <c r="N71" s="5">
        <v>14333768293</v>
      </c>
      <c r="O71" s="5">
        <v>-24527336418</v>
      </c>
      <c r="P71" s="5">
        <v>-27599499100</v>
      </c>
    </row>
    <row r="72" spans="2:16" ht="15.5" x14ac:dyDescent="0.35">
      <c r="C72" t="s">
        <v>93</v>
      </c>
      <c r="D72" s="5">
        <v>2289450142</v>
      </c>
      <c r="E72" s="5">
        <v>148724667</v>
      </c>
      <c r="F72" s="5">
        <v>3045150796</v>
      </c>
      <c r="G72" s="5">
        <v>1197646538</v>
      </c>
      <c r="I72" s="5">
        <v>5468674380</v>
      </c>
      <c r="J72" s="5">
        <v>-79337171273</v>
      </c>
      <c r="K72" s="5">
        <v>-109167794521</v>
      </c>
      <c r="L72" s="5">
        <v>-91376041315</v>
      </c>
      <c r="M72" s="5">
        <v>7510404581</v>
      </c>
      <c r="N72" s="5">
        <v>14333768293</v>
      </c>
      <c r="O72" s="5">
        <v>-24527336418</v>
      </c>
      <c r="P72" s="5">
        <v>-27599499100</v>
      </c>
    </row>
    <row r="74" spans="2:16" ht="15.5" x14ac:dyDescent="0.35">
      <c r="B74" t="s">
        <v>94</v>
      </c>
      <c r="C74" t="s">
        <v>95</v>
      </c>
    </row>
    <row r="75" spans="2:16" ht="15.5" x14ac:dyDescent="0.35">
      <c r="C75" t="s">
        <v>96</v>
      </c>
    </row>
    <row r="76" spans="2:16" ht="15.5" x14ac:dyDescent="0.35">
      <c r="C76" t="s">
        <v>20</v>
      </c>
      <c r="D76" s="5">
        <v>414279818127</v>
      </c>
      <c r="E76" s="5">
        <v>421768401811</v>
      </c>
      <c r="F76" s="5">
        <v>420204094763</v>
      </c>
      <c r="G76" s="5">
        <v>705405381750</v>
      </c>
      <c r="I76" s="5">
        <v>420204094763</v>
      </c>
      <c r="J76" s="5">
        <v>449069663731</v>
      </c>
      <c r="K76" s="5">
        <v>525762948837</v>
      </c>
      <c r="L76" s="5">
        <v>533208033479</v>
      </c>
      <c r="M76" s="5">
        <v>542400475238</v>
      </c>
      <c r="N76" s="5">
        <v>525479693804</v>
      </c>
      <c r="O76" s="5">
        <v>6949421674</v>
      </c>
      <c r="P76" s="5">
        <v>7935350734</v>
      </c>
    </row>
    <row r="77" spans="2:16" ht="15.5" x14ac:dyDescent="0.35">
      <c r="C77" t="s">
        <v>479</v>
      </c>
      <c r="D77" s="5">
        <v>56000000000</v>
      </c>
      <c r="E77" s="5">
        <v>50500000000</v>
      </c>
      <c r="F77" s="5">
        <v>50500000000</v>
      </c>
      <c r="G77" s="5">
        <v>50500000000</v>
      </c>
      <c r="I77" s="5">
        <v>50500000000</v>
      </c>
      <c r="J77" s="5">
        <v>43000000000</v>
      </c>
      <c r="K77" s="5">
        <v>229000000000</v>
      </c>
      <c r="L77" s="5">
        <v>320000000000</v>
      </c>
      <c r="M77" s="5">
        <v>650000000000</v>
      </c>
      <c r="N77" s="5">
        <v>200000000000</v>
      </c>
      <c r="O77" s="5">
        <v>220000000000</v>
      </c>
    </row>
    <row r="78" spans="2:16" ht="15.5" x14ac:dyDescent="0.35">
      <c r="C78" t="s">
        <v>98</v>
      </c>
      <c r="D78" s="5">
        <v>39538532599</v>
      </c>
      <c r="E78" s="5">
        <v>33030231880</v>
      </c>
      <c r="F78" s="5">
        <v>32414715751</v>
      </c>
      <c r="G78" s="5">
        <v>36141584488</v>
      </c>
      <c r="I78" s="5">
        <v>32414715751</v>
      </c>
      <c r="J78" s="5">
        <v>39287099946</v>
      </c>
      <c r="K78" s="5">
        <v>29762970115</v>
      </c>
      <c r="L78" s="5">
        <v>19493922195</v>
      </c>
      <c r="M78" s="5">
        <v>43418562083</v>
      </c>
      <c r="N78" s="5">
        <v>46315632063</v>
      </c>
      <c r="O78" s="5">
        <v>54611750980</v>
      </c>
      <c r="P78" s="5">
        <v>33208174781</v>
      </c>
    </row>
    <row r="79" spans="2:16" ht="15.5" x14ac:dyDescent="0.35">
      <c r="C79" t="s">
        <v>99</v>
      </c>
      <c r="D79" s="5">
        <v>39173000</v>
      </c>
      <c r="E79" s="5">
        <v>372690995</v>
      </c>
      <c r="F79" s="5">
        <v>165705249</v>
      </c>
      <c r="G79" s="5">
        <v>146583529</v>
      </c>
      <c r="I79" s="5">
        <v>165705249</v>
      </c>
      <c r="J79" s="5">
        <v>110965776</v>
      </c>
      <c r="K79" s="5">
        <v>101870631</v>
      </c>
      <c r="L79" s="5">
        <v>118942040</v>
      </c>
      <c r="M79" s="5">
        <v>13910668126</v>
      </c>
    </row>
    <row r="80" spans="2:16" ht="15.5" x14ac:dyDescent="0.35">
      <c r="C80" t="s">
        <v>100</v>
      </c>
    </row>
    <row r="81" spans="3:16" ht="15.5" x14ac:dyDescent="0.35">
      <c r="C81" t="s">
        <v>101</v>
      </c>
      <c r="D81" s="5">
        <v>39538532599</v>
      </c>
      <c r="E81" s="5">
        <v>33030231880</v>
      </c>
      <c r="F81" s="5">
        <v>32414715751</v>
      </c>
      <c r="G81" s="5">
        <v>36141584488</v>
      </c>
      <c r="I81" s="5">
        <v>32414715751</v>
      </c>
      <c r="J81" s="5">
        <v>39287099946</v>
      </c>
      <c r="K81" s="5">
        <v>29762970115</v>
      </c>
      <c r="L81" s="5">
        <v>19493922195</v>
      </c>
      <c r="M81" s="5">
        <v>43418562083</v>
      </c>
      <c r="N81" s="5">
        <v>46315632063</v>
      </c>
      <c r="O81" s="5">
        <v>54611750980</v>
      </c>
      <c r="P81" s="5">
        <v>33208174781</v>
      </c>
    </row>
    <row r="82" spans="3:16" ht="15.5" x14ac:dyDescent="0.35">
      <c r="C82" t="s">
        <v>285</v>
      </c>
      <c r="D82" s="5">
        <v>141001150</v>
      </c>
      <c r="E82" s="5">
        <v>55630192</v>
      </c>
      <c r="F82" s="5">
        <v>85820156</v>
      </c>
      <c r="G82" s="5">
        <v>134137135</v>
      </c>
      <c r="I82" s="5">
        <v>85820156</v>
      </c>
      <c r="J82" s="5">
        <v>224662236</v>
      </c>
      <c r="K82" s="5">
        <v>433676044</v>
      </c>
      <c r="L82" s="5">
        <v>340953590</v>
      </c>
      <c r="M82" s="5">
        <v>7668632882</v>
      </c>
      <c r="N82" s="5">
        <v>17731873</v>
      </c>
      <c r="O82" s="5">
        <v>167314549</v>
      </c>
      <c r="P82" s="5">
        <v>16284246</v>
      </c>
    </row>
    <row r="83" spans="3:16" ht="15.5" x14ac:dyDescent="0.35">
      <c r="C83" t="s">
        <v>286</v>
      </c>
      <c r="D83" s="5">
        <v>141001150</v>
      </c>
      <c r="E83" s="5">
        <v>55630192</v>
      </c>
      <c r="F83" s="5">
        <v>85820156</v>
      </c>
      <c r="G83" s="5">
        <v>134137135</v>
      </c>
      <c r="I83" s="5">
        <v>85820156</v>
      </c>
      <c r="J83" s="5">
        <v>224662236</v>
      </c>
      <c r="K83" s="5">
        <v>433676044</v>
      </c>
      <c r="L83" s="5">
        <v>340953590</v>
      </c>
      <c r="M83" s="5">
        <v>7668632882</v>
      </c>
      <c r="N83" s="5">
        <v>17731873</v>
      </c>
      <c r="O83" s="5">
        <v>167314549</v>
      </c>
      <c r="P83" s="5">
        <v>16284246</v>
      </c>
    </row>
    <row r="84" spans="3:16" ht="15.5" x14ac:dyDescent="0.35">
      <c r="C84" t="s">
        <v>102</v>
      </c>
      <c r="D84" s="5">
        <v>4245048553</v>
      </c>
      <c r="E84" s="5">
        <v>4630445489</v>
      </c>
      <c r="F84" s="5">
        <v>5344682837</v>
      </c>
      <c r="G84" s="5">
        <v>5514549314</v>
      </c>
      <c r="I84" s="5">
        <v>5344682837</v>
      </c>
      <c r="J84" s="5">
        <v>6268091785</v>
      </c>
      <c r="K84" s="5">
        <v>4778420963</v>
      </c>
      <c r="L84" s="5">
        <v>3810165323</v>
      </c>
      <c r="M84" s="5">
        <v>6128999612</v>
      </c>
      <c r="N84" s="5">
        <v>6868279382</v>
      </c>
      <c r="O84" s="5">
        <v>6281244086</v>
      </c>
      <c r="P84" s="5">
        <v>3866791176</v>
      </c>
    </row>
    <row r="85" spans="3:16" ht="15.5" x14ac:dyDescent="0.35">
      <c r="C85" t="s">
        <v>85</v>
      </c>
      <c r="D85" s="5">
        <v>8645967274</v>
      </c>
      <c r="E85" s="5">
        <v>8524399017</v>
      </c>
      <c r="F85" s="5">
        <v>8308948009</v>
      </c>
      <c r="G85" s="5">
        <v>40417572395</v>
      </c>
      <c r="I85" s="5">
        <v>8308948009</v>
      </c>
      <c r="J85" s="5">
        <v>54466692652</v>
      </c>
      <c r="K85" s="5">
        <v>52880459081</v>
      </c>
      <c r="L85" s="5">
        <v>81352505515</v>
      </c>
      <c r="M85" s="5">
        <v>99637646422</v>
      </c>
      <c r="N85" s="5">
        <v>10787821920</v>
      </c>
      <c r="O85" s="5">
        <v>6076108610</v>
      </c>
      <c r="P85" s="5">
        <v>2495842713</v>
      </c>
    </row>
    <row r="86" spans="3:16" ht="15.5" x14ac:dyDescent="0.35">
      <c r="C86" t="s">
        <v>103</v>
      </c>
      <c r="D86" s="5">
        <v>521508127304</v>
      </c>
      <c r="E86" s="5">
        <v>515844798737</v>
      </c>
      <c r="F86" s="5">
        <v>513916984019</v>
      </c>
      <c r="G86" s="5">
        <v>804532045383</v>
      </c>
      <c r="I86" s="5">
        <v>513916984019</v>
      </c>
      <c r="J86" s="5">
        <v>543316240373</v>
      </c>
      <c r="K86" s="5">
        <v>794519472582</v>
      </c>
      <c r="L86" s="5">
        <v>881622483502</v>
      </c>
      <c r="M86" s="5">
        <v>1254261046809</v>
      </c>
      <c r="N86" s="5">
        <v>781853202675</v>
      </c>
      <c r="O86" s="5">
        <v>292153705048</v>
      </c>
      <c r="P86" s="5">
        <v>45638610641</v>
      </c>
    </row>
    <row r="87" spans="3:16" ht="15.5" x14ac:dyDescent="0.35">
      <c r="C87" t="s">
        <v>104</v>
      </c>
    </row>
    <row r="88" spans="3:16" ht="15.5" x14ac:dyDescent="0.35">
      <c r="C88" t="s">
        <v>105</v>
      </c>
      <c r="D88" s="5">
        <v>3264785854132</v>
      </c>
      <c r="E88" s="5">
        <v>3268421631022</v>
      </c>
      <c r="F88" s="5">
        <v>3272592245462</v>
      </c>
      <c r="G88" s="5">
        <v>3243702140850</v>
      </c>
      <c r="I88" s="5">
        <v>3272592245462</v>
      </c>
      <c r="J88" s="5">
        <v>3257425244004</v>
      </c>
      <c r="K88" s="5">
        <v>3330399614118</v>
      </c>
      <c r="L88" s="5">
        <v>3337354211724</v>
      </c>
      <c r="M88" s="5">
        <v>2915791008035</v>
      </c>
      <c r="N88" s="5">
        <v>2175317280881</v>
      </c>
      <c r="O88" s="5">
        <v>2144295749673</v>
      </c>
      <c r="P88" s="5">
        <v>493877396900</v>
      </c>
    </row>
    <row r="89" spans="3:16" ht="15.5" x14ac:dyDescent="0.35">
      <c r="C89" t="s">
        <v>324</v>
      </c>
      <c r="K89" s="5">
        <v>6971681464</v>
      </c>
      <c r="L89" s="5">
        <v>6971681464</v>
      </c>
      <c r="M89" s="5">
        <v>6971681464</v>
      </c>
      <c r="N89" s="5">
        <v>7024470936</v>
      </c>
      <c r="O89" s="5">
        <v>7024470936</v>
      </c>
      <c r="P89" s="5">
        <v>11921304417</v>
      </c>
    </row>
    <row r="90" spans="3:16" ht="15.5" x14ac:dyDescent="0.35">
      <c r="C90" t="s">
        <v>108</v>
      </c>
      <c r="D90" s="5">
        <v>1341839923</v>
      </c>
      <c r="E90" s="5">
        <v>1371380594</v>
      </c>
      <c r="F90" s="5">
        <v>1313984823</v>
      </c>
      <c r="G90" s="5">
        <v>1341037590</v>
      </c>
      <c r="I90" s="5">
        <v>1313984823</v>
      </c>
      <c r="J90" s="5">
        <v>1153962483</v>
      </c>
      <c r="K90" s="5">
        <v>1365138297</v>
      </c>
      <c r="L90" s="5">
        <v>2251911265</v>
      </c>
      <c r="M90" s="5">
        <v>6097463738</v>
      </c>
      <c r="N90" s="5">
        <v>1969259816</v>
      </c>
      <c r="O90" s="5">
        <v>1026359685</v>
      </c>
      <c r="P90" s="5">
        <v>484636741</v>
      </c>
    </row>
    <row r="91" spans="3:16" ht="15.5" x14ac:dyDescent="0.35">
      <c r="C91" t="s">
        <v>109</v>
      </c>
      <c r="D91" s="5">
        <v>3635123812015</v>
      </c>
      <c r="E91" s="5">
        <v>3657722129168</v>
      </c>
      <c r="F91" s="5">
        <v>3662011946746</v>
      </c>
      <c r="G91" s="5">
        <v>3382399643300</v>
      </c>
      <c r="I91" s="5">
        <v>3662011946746</v>
      </c>
      <c r="J91" s="5">
        <v>3477789172011</v>
      </c>
      <c r="K91" s="5">
        <v>3342486785131</v>
      </c>
      <c r="L91" s="5">
        <v>3352998648910</v>
      </c>
      <c r="M91" s="5">
        <v>2956950755449</v>
      </c>
      <c r="N91" s="5">
        <v>2663818061478</v>
      </c>
      <c r="O91" s="5">
        <v>2156316539089</v>
      </c>
      <c r="P91" s="5">
        <v>506375020886</v>
      </c>
    </row>
    <row r="92" spans="3:16" ht="15.5" x14ac:dyDescent="0.35">
      <c r="C92" t="s">
        <v>110</v>
      </c>
      <c r="D92" s="5">
        <v>4156631939319</v>
      </c>
      <c r="E92" s="5">
        <v>4173566927905</v>
      </c>
      <c r="F92" s="5">
        <v>4175928930765</v>
      </c>
      <c r="G92" s="5">
        <v>4186931688683</v>
      </c>
      <c r="I92" s="5">
        <v>4175928930765</v>
      </c>
      <c r="J92" s="5">
        <v>4021105412384</v>
      </c>
      <c r="K92" s="5">
        <v>4137006257713</v>
      </c>
      <c r="L92" s="5">
        <v>4234621132412</v>
      </c>
      <c r="M92" s="5">
        <v>4211211802258</v>
      </c>
      <c r="N92" s="5">
        <v>3445671264153</v>
      </c>
      <c r="O92" s="5">
        <v>2448470244137</v>
      </c>
      <c r="P92" s="5">
        <v>552013631527</v>
      </c>
    </row>
    <row r="93" spans="3:16" ht="15.5" x14ac:dyDescent="0.35">
      <c r="C93" t="s">
        <v>111</v>
      </c>
    </row>
    <row r="94" spans="3:16" ht="15.5" x14ac:dyDescent="0.35">
      <c r="C94" t="s">
        <v>112</v>
      </c>
    </row>
    <row r="95" spans="3:16" ht="15.5" x14ac:dyDescent="0.35">
      <c r="C95" t="s">
        <v>113</v>
      </c>
      <c r="D95" s="5">
        <v>600793548704</v>
      </c>
      <c r="E95" s="5">
        <v>615638975817</v>
      </c>
      <c r="F95" s="5">
        <v>613921910936</v>
      </c>
      <c r="G95" s="5">
        <v>617467067844</v>
      </c>
      <c r="I95" s="5">
        <v>613921910936</v>
      </c>
      <c r="J95" s="5">
        <v>874056732450</v>
      </c>
      <c r="K95" s="5">
        <v>903647240409</v>
      </c>
      <c r="L95" s="5">
        <v>213002320748</v>
      </c>
      <c r="M95" s="5">
        <v>77659223975</v>
      </c>
      <c r="N95" s="5">
        <v>48429071388</v>
      </c>
      <c r="O95" s="5">
        <v>65496920633</v>
      </c>
      <c r="P95" s="5">
        <v>495003688527</v>
      </c>
    </row>
    <row r="96" spans="3:16" ht="15.5" x14ac:dyDescent="0.35">
      <c r="C96" t="s">
        <v>116</v>
      </c>
      <c r="D96" s="5">
        <v>16329236276</v>
      </c>
      <c r="E96" s="5">
        <v>15000000000</v>
      </c>
      <c r="F96" s="5">
        <v>14999351279</v>
      </c>
      <c r="G96" s="5">
        <v>16655293329</v>
      </c>
      <c r="I96" s="5">
        <v>14999351279</v>
      </c>
      <c r="J96" s="5">
        <v>784583691204</v>
      </c>
      <c r="K96" s="5">
        <v>141562028547</v>
      </c>
      <c r="L96" s="5">
        <v>129665344429</v>
      </c>
      <c r="M96" s="5">
        <v>2991703325</v>
      </c>
      <c r="N96" s="5">
        <v>12963780723</v>
      </c>
      <c r="O96" s="5">
        <v>22724442246</v>
      </c>
      <c r="P96" s="5">
        <v>41165069111</v>
      </c>
    </row>
    <row r="97" spans="3:16" ht="15.5" x14ac:dyDescent="0.35">
      <c r="C97" t="s">
        <v>114</v>
      </c>
      <c r="N97" s="5">
        <v>13169364188</v>
      </c>
      <c r="O97" s="5">
        <v>8085564814</v>
      </c>
      <c r="P97" s="5">
        <v>8119620607</v>
      </c>
    </row>
    <row r="98" spans="3:16" ht="15.5" x14ac:dyDescent="0.35">
      <c r="C98" t="s">
        <v>115</v>
      </c>
      <c r="D98" s="5">
        <v>23643840557</v>
      </c>
      <c r="E98" s="5">
        <v>32404933180</v>
      </c>
      <c r="F98" s="5">
        <v>21151058333</v>
      </c>
      <c r="G98" s="5">
        <v>24410048016</v>
      </c>
      <c r="I98" s="5">
        <v>21151058333</v>
      </c>
      <c r="J98" s="5">
        <v>25121215698</v>
      </c>
      <c r="K98" s="5">
        <v>42532889111</v>
      </c>
      <c r="L98" s="5">
        <v>26875586517</v>
      </c>
      <c r="M98" s="5">
        <v>14656750351</v>
      </c>
      <c r="N98" s="5">
        <v>13169364188</v>
      </c>
      <c r="O98" s="5">
        <v>8085564814</v>
      </c>
      <c r="P98" s="5">
        <v>8119620607</v>
      </c>
    </row>
    <row r="99" spans="3:16" ht="15.5" x14ac:dyDescent="0.35">
      <c r="C99" t="s">
        <v>325</v>
      </c>
      <c r="N99" s="5">
        <v>115711549</v>
      </c>
      <c r="O99" s="5">
        <v>18483883372</v>
      </c>
      <c r="P99" s="5">
        <v>420109340152</v>
      </c>
    </row>
    <row r="100" spans="3:16" ht="15.5" x14ac:dyDescent="0.35">
      <c r="C100" t="s">
        <v>326</v>
      </c>
      <c r="D100" s="5">
        <v>39173000</v>
      </c>
      <c r="E100" s="5">
        <v>372690995</v>
      </c>
      <c r="F100" s="5">
        <v>165705249</v>
      </c>
      <c r="G100" s="5">
        <v>146583529</v>
      </c>
      <c r="I100" s="5">
        <v>165705249</v>
      </c>
      <c r="J100" s="5">
        <v>110965776</v>
      </c>
      <c r="K100" s="5">
        <v>101870631</v>
      </c>
      <c r="L100" s="5">
        <v>118942040</v>
      </c>
      <c r="M100" s="5">
        <v>13910668126</v>
      </c>
      <c r="N100" s="5">
        <v>115711549</v>
      </c>
      <c r="O100" s="5">
        <v>18483883372</v>
      </c>
      <c r="P100" s="5">
        <v>420109340152</v>
      </c>
    </row>
    <row r="101" spans="3:16" ht="15.5" x14ac:dyDescent="0.35">
      <c r="C101" t="s">
        <v>288</v>
      </c>
      <c r="D101" s="5">
        <v>32969080953</v>
      </c>
      <c r="E101" s="5">
        <v>30045126768</v>
      </c>
      <c r="F101" s="5">
        <v>33642337482</v>
      </c>
      <c r="G101" s="5">
        <v>27374711696</v>
      </c>
      <c r="I101" s="5">
        <v>33642337482</v>
      </c>
      <c r="J101" s="5">
        <v>19281565827</v>
      </c>
      <c r="K101" s="5">
        <v>25368291439</v>
      </c>
      <c r="L101" s="5">
        <v>31215529799</v>
      </c>
      <c r="M101" s="5">
        <v>21126523821</v>
      </c>
      <c r="N101" s="5">
        <v>9095917987</v>
      </c>
      <c r="O101" s="5">
        <v>6147887955</v>
      </c>
      <c r="P101" s="5">
        <v>3621464913</v>
      </c>
    </row>
    <row r="102" spans="3:16" ht="15.5" x14ac:dyDescent="0.35">
      <c r="C102" t="s">
        <v>119</v>
      </c>
      <c r="D102" s="5">
        <v>2196868112</v>
      </c>
      <c r="E102" s="5">
        <v>4974473292</v>
      </c>
      <c r="F102" s="5">
        <v>4047417382</v>
      </c>
      <c r="G102" s="5">
        <v>5438498355</v>
      </c>
      <c r="I102" s="5">
        <v>4047417382</v>
      </c>
      <c r="J102" s="5">
        <v>5076025035</v>
      </c>
      <c r="K102" s="5">
        <v>7415860622</v>
      </c>
      <c r="L102" s="5">
        <v>3984780507</v>
      </c>
      <c r="M102" s="5">
        <v>8348663320</v>
      </c>
      <c r="N102" s="5">
        <v>5582268383</v>
      </c>
      <c r="O102" s="5">
        <v>3254102393</v>
      </c>
      <c r="P102" s="5">
        <v>2143448771</v>
      </c>
    </row>
    <row r="103" spans="3:16" ht="15.5" x14ac:dyDescent="0.35">
      <c r="C103" t="s">
        <v>289</v>
      </c>
      <c r="D103" s="5">
        <v>1435919928</v>
      </c>
      <c r="E103" s="5">
        <v>1435919928</v>
      </c>
      <c r="F103" s="5">
        <v>1435919928</v>
      </c>
      <c r="G103" s="5">
        <v>1761006332</v>
      </c>
      <c r="I103" s="5">
        <v>1435919928</v>
      </c>
      <c r="J103" s="5">
        <v>1761006332</v>
      </c>
      <c r="K103" s="5">
        <v>2607723880</v>
      </c>
      <c r="L103" s="5">
        <v>1470305253</v>
      </c>
      <c r="M103" s="5">
        <v>1242431381</v>
      </c>
    </row>
    <row r="104" spans="3:16" ht="15.5" x14ac:dyDescent="0.35">
      <c r="C104" t="s">
        <v>501</v>
      </c>
      <c r="L104" s="5">
        <v>648767367569</v>
      </c>
      <c r="M104" s="5">
        <v>648225425171</v>
      </c>
    </row>
    <row r="105" spans="3:16" ht="15.5" x14ac:dyDescent="0.35">
      <c r="C105" t="s">
        <v>502</v>
      </c>
      <c r="D105" s="5">
        <v>249705786908</v>
      </c>
      <c r="E105" s="5">
        <v>249705786908</v>
      </c>
      <c r="F105" s="5">
        <v>249705786908</v>
      </c>
      <c r="G105" s="5">
        <v>250000000000</v>
      </c>
      <c r="I105" s="5">
        <v>249705786908</v>
      </c>
    </row>
    <row r="106" spans="3:16" ht="15.5" x14ac:dyDescent="0.35">
      <c r="C106" t="s">
        <v>405</v>
      </c>
      <c r="D106" s="5">
        <v>270538951286</v>
      </c>
      <c r="E106" s="5">
        <v>274994217351</v>
      </c>
      <c r="F106" s="5">
        <v>279437460767</v>
      </c>
      <c r="G106" s="5">
        <v>257126126406</v>
      </c>
      <c r="I106" s="5">
        <v>279437460767</v>
      </c>
      <c r="J106" s="5">
        <v>73084588828</v>
      </c>
      <c r="K106" s="5">
        <v>82192016943</v>
      </c>
      <c r="L106" s="5">
        <v>84205352315</v>
      </c>
      <c r="M106" s="5">
        <v>87421662853</v>
      </c>
      <c r="N106" s="5">
        <v>95696931589</v>
      </c>
      <c r="O106" s="5">
        <v>103198960147</v>
      </c>
      <c r="P106" s="5">
        <v>80865653476</v>
      </c>
    </row>
    <row r="107" spans="3:16" ht="15.5" x14ac:dyDescent="0.35">
      <c r="C107" t="s">
        <v>121</v>
      </c>
      <c r="D107" s="5">
        <v>529544704698</v>
      </c>
      <c r="E107" s="5">
        <v>533923716313</v>
      </c>
      <c r="F107" s="5">
        <v>538151508721</v>
      </c>
      <c r="G107" s="5">
        <v>548654260527</v>
      </c>
      <c r="I107" s="5">
        <v>538151508721</v>
      </c>
      <c r="J107" s="5">
        <v>128661843206</v>
      </c>
      <c r="K107" s="5">
        <v>135635009303</v>
      </c>
      <c r="L107" s="5">
        <v>814727009142</v>
      </c>
      <c r="M107" s="5">
        <v>835284734446</v>
      </c>
      <c r="N107" s="5">
        <v>106484753509</v>
      </c>
      <c r="O107" s="5">
        <v>109833811873</v>
      </c>
      <c r="P107" s="5">
        <v>84149439128</v>
      </c>
    </row>
    <row r="108" spans="3:16" ht="15.5" x14ac:dyDescent="0.35">
      <c r="C108" t="s">
        <v>122</v>
      </c>
      <c r="D108" s="5">
        <v>529544704698</v>
      </c>
      <c r="E108" s="5">
        <v>533923716313</v>
      </c>
      <c r="F108" s="5">
        <v>538151508721</v>
      </c>
      <c r="G108" s="5">
        <v>548654260527</v>
      </c>
      <c r="I108" s="5">
        <v>538151508721</v>
      </c>
      <c r="J108" s="5">
        <v>128661843206</v>
      </c>
      <c r="K108" s="5">
        <v>135635009303</v>
      </c>
      <c r="L108" s="5">
        <v>814727009142</v>
      </c>
      <c r="M108" s="5">
        <v>835284734446</v>
      </c>
      <c r="N108" s="5">
        <v>106484753509</v>
      </c>
      <c r="O108" s="5">
        <v>109833811873</v>
      </c>
      <c r="P108" s="5">
        <v>84149439128</v>
      </c>
    </row>
    <row r="109" spans="3:16" ht="15.5" x14ac:dyDescent="0.35">
      <c r="C109" t="s">
        <v>117</v>
      </c>
      <c r="D109" s="5">
        <v>653999230</v>
      </c>
      <c r="E109" s="5">
        <v>699313037</v>
      </c>
      <c r="F109" s="5">
        <v>699313037</v>
      </c>
      <c r="G109" s="5">
        <v>1110561726</v>
      </c>
      <c r="I109" s="5">
        <v>699313037</v>
      </c>
      <c r="J109" s="5">
        <v>1110561726</v>
      </c>
      <c r="K109" s="5">
        <v>562533279</v>
      </c>
      <c r="L109" s="5">
        <v>401783743</v>
      </c>
      <c r="O109" s="5">
        <v>558743116</v>
      </c>
      <c r="P109" s="5">
        <v>787942939</v>
      </c>
    </row>
    <row r="110" spans="3:16" ht="15.5" x14ac:dyDescent="0.35">
      <c r="C110" t="s">
        <v>294</v>
      </c>
    </row>
    <row r="111" spans="3:16" ht="15.5" x14ac:dyDescent="0.35">
      <c r="C111" t="s">
        <v>123</v>
      </c>
      <c r="D111" s="5">
        <v>1130338253402</v>
      </c>
      <c r="E111" s="5">
        <v>1149562692130</v>
      </c>
      <c r="F111" s="5">
        <v>1152073419657</v>
      </c>
      <c r="G111" s="5">
        <v>1166121328371</v>
      </c>
      <c r="I111" s="5">
        <v>1152073419657</v>
      </c>
      <c r="J111" s="5">
        <v>1002718575656</v>
      </c>
      <c r="K111" s="5">
        <v>1039282249712</v>
      </c>
      <c r="L111" s="5">
        <v>1027729329890</v>
      </c>
      <c r="M111" s="5">
        <v>912943958421</v>
      </c>
      <c r="N111" s="5">
        <v>154913824897</v>
      </c>
      <c r="O111" s="5">
        <v>175330732506</v>
      </c>
      <c r="P111" s="5">
        <v>579153127655</v>
      </c>
    </row>
    <row r="112" spans="3:16" ht="15.5" x14ac:dyDescent="0.35">
      <c r="C112" t="s">
        <v>124</v>
      </c>
    </row>
    <row r="113" spans="2:16" ht="15.5" x14ac:dyDescent="0.35">
      <c r="C113" t="s">
        <v>125</v>
      </c>
      <c r="D113" s="5">
        <v>3325000000000</v>
      </c>
      <c r="E113" s="5">
        <v>3325000000000</v>
      </c>
      <c r="F113" s="5">
        <v>3325000000000</v>
      </c>
      <c r="G113" s="5">
        <v>3325000000000</v>
      </c>
      <c r="I113" s="5">
        <v>3325000000000</v>
      </c>
      <c r="J113" s="5">
        <v>3325000000000</v>
      </c>
      <c r="K113" s="5">
        <v>3325000000000</v>
      </c>
      <c r="L113" s="5">
        <v>3325000000000</v>
      </c>
      <c r="M113" s="5">
        <v>3325000000000</v>
      </c>
      <c r="N113" s="5">
        <v>3325000000000</v>
      </c>
      <c r="O113" s="5">
        <v>2325000000000</v>
      </c>
      <c r="P113" s="5">
        <v>250000000</v>
      </c>
    </row>
    <row r="114" spans="2:16" ht="15.5" x14ac:dyDescent="0.35">
      <c r="C114" t="s">
        <v>126</v>
      </c>
      <c r="D114" s="5">
        <v>3284159332</v>
      </c>
      <c r="E114" s="5">
        <v>3284159332</v>
      </c>
      <c r="F114" s="5">
        <v>3284159332</v>
      </c>
      <c r="G114" s="5">
        <v>3284159332</v>
      </c>
      <c r="I114" s="5">
        <v>3284159332</v>
      </c>
      <c r="J114" s="5">
        <v>3284159332</v>
      </c>
      <c r="K114" s="5">
        <v>3284159332</v>
      </c>
      <c r="L114" s="5">
        <v>3284159332</v>
      </c>
      <c r="M114" s="5">
        <v>3284159332</v>
      </c>
      <c r="N114" s="5">
        <v>3284159332</v>
      </c>
    </row>
    <row r="115" spans="2:16" ht="15.5" x14ac:dyDescent="0.35">
      <c r="C115" t="s">
        <v>127</v>
      </c>
      <c r="D115" s="5">
        <v>-303930709045</v>
      </c>
      <c r="E115" s="5">
        <v>-306100374461</v>
      </c>
      <c r="F115" s="5">
        <v>-306241065514</v>
      </c>
      <c r="G115" s="5">
        <v>-309203775037</v>
      </c>
      <c r="I115" s="5">
        <v>-306241065514</v>
      </c>
      <c r="J115" s="5">
        <v>-311516892081</v>
      </c>
      <c r="K115" s="5">
        <v>-231784665472</v>
      </c>
      <c r="L115" s="5">
        <v>-122376092871</v>
      </c>
      <c r="M115" s="5">
        <v>-31033031403</v>
      </c>
      <c r="N115" s="5">
        <v>-38449339396</v>
      </c>
      <c r="O115" s="5">
        <v>-52930419062</v>
      </c>
      <c r="P115" s="5">
        <v>-28485608793</v>
      </c>
    </row>
    <row r="116" spans="2:16" ht="15.5" x14ac:dyDescent="0.35">
      <c r="C116" t="s">
        <v>128</v>
      </c>
    </row>
    <row r="117" spans="2:16" ht="15.5" x14ac:dyDescent="0.35">
      <c r="C117" t="s">
        <v>129</v>
      </c>
    </row>
    <row r="118" spans="2:16" ht="15.5" x14ac:dyDescent="0.35">
      <c r="C118" t="s">
        <v>130</v>
      </c>
      <c r="D118" s="5">
        <v>-303930709045</v>
      </c>
      <c r="E118" s="5">
        <v>-306100374461</v>
      </c>
      <c r="F118" s="5">
        <v>-306241065514</v>
      </c>
      <c r="G118" s="5">
        <v>-309203775037</v>
      </c>
      <c r="I118" s="5">
        <v>-306241065514</v>
      </c>
      <c r="J118" s="5">
        <v>-311516892081</v>
      </c>
      <c r="K118" s="5">
        <v>-231784665472</v>
      </c>
      <c r="L118" s="5">
        <v>-122376092871</v>
      </c>
      <c r="M118" s="5">
        <v>-31033031403</v>
      </c>
      <c r="N118" s="5">
        <v>-38449339396</v>
      </c>
      <c r="O118" s="5">
        <v>-52930419062</v>
      </c>
      <c r="P118" s="5">
        <v>-28485608793</v>
      </c>
    </row>
    <row r="119" spans="2:16" ht="15.5" x14ac:dyDescent="0.35">
      <c r="C119" t="s">
        <v>131</v>
      </c>
      <c r="D119" s="5">
        <v>1940235630</v>
      </c>
      <c r="E119" s="5">
        <v>1820450904</v>
      </c>
      <c r="F119" s="5">
        <v>1812417290</v>
      </c>
      <c r="G119" s="5">
        <v>1729976017</v>
      </c>
      <c r="I119" s="5">
        <v>1812417290</v>
      </c>
      <c r="J119" s="5">
        <v>1619569477</v>
      </c>
      <c r="K119" s="5">
        <v>1224514141</v>
      </c>
      <c r="L119" s="5">
        <v>983736061</v>
      </c>
      <c r="M119" s="5">
        <v>1016715908</v>
      </c>
      <c r="N119" s="5">
        <v>922619320</v>
      </c>
      <c r="O119" s="5">
        <v>1069930693</v>
      </c>
      <c r="P119" s="5">
        <v>1096112665</v>
      </c>
    </row>
    <row r="120" spans="2:16" ht="15.5" x14ac:dyDescent="0.35">
      <c r="C120" t="s">
        <v>10</v>
      </c>
      <c r="D120" s="5">
        <v>3026293685917</v>
      </c>
      <c r="E120" s="5">
        <v>3024004235775</v>
      </c>
      <c r="F120" s="5">
        <v>3023855511108</v>
      </c>
      <c r="G120" s="5">
        <v>3020810360312</v>
      </c>
      <c r="I120" s="5">
        <v>3023855511108</v>
      </c>
      <c r="J120" s="5">
        <v>3018386836728</v>
      </c>
      <c r="K120" s="5">
        <v>3097724008001</v>
      </c>
      <c r="L120" s="5">
        <v>3206891802522</v>
      </c>
      <c r="M120" s="5">
        <v>3298267843837</v>
      </c>
      <c r="N120" s="5">
        <v>3290757439256</v>
      </c>
      <c r="O120" s="5">
        <v>2273139511631</v>
      </c>
      <c r="P120" s="5">
        <v>-27139496128</v>
      </c>
    </row>
    <row r="121" spans="2:16" ht="15.5" x14ac:dyDescent="0.35">
      <c r="C121" t="s">
        <v>132</v>
      </c>
      <c r="D121" s="5">
        <v>4156631939319</v>
      </c>
      <c r="E121" s="5">
        <v>4173566927905</v>
      </c>
      <c r="F121" s="5">
        <v>4175928930765</v>
      </c>
      <c r="G121" s="5">
        <v>4186931688683</v>
      </c>
      <c r="I121" s="5">
        <v>4175928930765</v>
      </c>
      <c r="J121" s="5">
        <v>4021105412384</v>
      </c>
      <c r="K121" s="5">
        <v>4137006257713</v>
      </c>
      <c r="L121" s="5">
        <v>4234621132412</v>
      </c>
      <c r="M121" s="5">
        <v>4211211802258</v>
      </c>
      <c r="N121" s="5">
        <v>3445671264153</v>
      </c>
      <c r="O121" s="5">
        <v>2448470244137</v>
      </c>
      <c r="P121" s="5">
        <v>552013631527</v>
      </c>
    </row>
    <row r="122" spans="2:16" ht="15.5" x14ac:dyDescent="0.35">
      <c r="C122" t="s">
        <v>133</v>
      </c>
      <c r="D122" s="5">
        <v>33250000000</v>
      </c>
      <c r="E122" s="5">
        <v>33250000000</v>
      </c>
      <c r="F122" s="5">
        <v>33250000000</v>
      </c>
      <c r="G122" s="5">
        <v>33250000000</v>
      </c>
      <c r="I122" s="5">
        <v>33250000000</v>
      </c>
      <c r="J122" s="5">
        <v>33250000000</v>
      </c>
      <c r="K122" s="5">
        <v>33250000000</v>
      </c>
      <c r="L122" s="5">
        <v>33250000000</v>
      </c>
      <c r="M122" s="5">
        <v>33250000000</v>
      </c>
      <c r="N122" s="5">
        <v>33250000000</v>
      </c>
      <c r="O122" s="5">
        <v>23250000000</v>
      </c>
      <c r="P122" s="5">
        <v>2500</v>
      </c>
    </row>
    <row r="124" spans="2:16" ht="15.5" x14ac:dyDescent="0.35">
      <c r="B124" t="s">
        <v>134</v>
      </c>
      <c r="C124" t="s">
        <v>135</v>
      </c>
      <c r="D124" s="5">
        <v>-6286049956</v>
      </c>
      <c r="E124" s="5">
        <v>15186154136</v>
      </c>
      <c r="F124" s="5">
        <v>14350729248</v>
      </c>
      <c r="G124" s="5">
        <v>16503435265</v>
      </c>
      <c r="I124" s="5">
        <v>45886904636</v>
      </c>
      <c r="J124" s="5">
        <v>-113011184320</v>
      </c>
      <c r="K124" s="5">
        <v>-83033264168</v>
      </c>
      <c r="L124" s="5">
        <v>-48836369112</v>
      </c>
      <c r="M124" s="5">
        <v>47129089642</v>
      </c>
      <c r="N124" s="5">
        <v>50302794090</v>
      </c>
      <c r="O124" s="5">
        <v>-22976562571</v>
      </c>
      <c r="P124" s="5">
        <v>-29025527673</v>
      </c>
    </row>
    <row r="125" spans="2:16" ht="15.5" x14ac:dyDescent="0.35">
      <c r="C125" t="s">
        <v>296</v>
      </c>
      <c r="D125" s="5">
        <v>84675163647</v>
      </c>
      <c r="E125" s="5">
        <v>119515632990</v>
      </c>
      <c r="F125" s="5">
        <v>208147437744</v>
      </c>
      <c r="G125" s="5">
        <v>76363317557</v>
      </c>
      <c r="I125" s="5">
        <v>446447611927</v>
      </c>
      <c r="J125" s="5">
        <v>308225530263</v>
      </c>
      <c r="K125" s="5">
        <v>232326431071</v>
      </c>
      <c r="L125" s="5">
        <v>253841095105</v>
      </c>
      <c r="M125" s="5">
        <v>292751864402</v>
      </c>
      <c r="N125" s="5">
        <v>224592214488</v>
      </c>
      <c r="O125" s="5">
        <v>134111043888</v>
      </c>
      <c r="P125" s="5">
        <v>67850640264</v>
      </c>
    </row>
    <row r="126" spans="2:16" ht="15.5" x14ac:dyDescent="0.35">
      <c r="C126" t="s">
        <v>503</v>
      </c>
    </row>
    <row r="127" spans="2:16" ht="15.5" x14ac:dyDescent="0.35">
      <c r="C127" t="s">
        <v>504</v>
      </c>
      <c r="D127" s="5">
        <v>-37958277625</v>
      </c>
      <c r="E127" s="5">
        <v>-36521536769</v>
      </c>
      <c r="F127" s="5">
        <v>-116033268196</v>
      </c>
      <c r="G127" s="5">
        <v>-30295629388</v>
      </c>
      <c r="I127" s="5">
        <v>-199202830638</v>
      </c>
      <c r="J127" s="5">
        <v>-211751066528</v>
      </c>
      <c r="K127" s="5">
        <v>-116752508937</v>
      </c>
      <c r="L127" s="5">
        <v>-109811205924</v>
      </c>
      <c r="M127" s="5">
        <v>-123129004365</v>
      </c>
      <c r="N127" s="5">
        <v>-54249030622</v>
      </c>
      <c r="O127" s="5">
        <v>-45630077795</v>
      </c>
      <c r="P127" s="5">
        <v>-23059206171</v>
      </c>
    </row>
    <row r="128" spans="2:16" ht="15.5" x14ac:dyDescent="0.35">
      <c r="C128" t="s">
        <v>505</v>
      </c>
      <c r="D128" s="5">
        <v>-13273609272</v>
      </c>
      <c r="E128" s="5">
        <v>-29892405726</v>
      </c>
      <c r="F128" s="5">
        <v>-9575252727</v>
      </c>
      <c r="G128" s="5">
        <v>-30704850308</v>
      </c>
      <c r="I128" s="5">
        <v>-93665214277</v>
      </c>
      <c r="J128" s="5">
        <v>-91189172580</v>
      </c>
      <c r="K128" s="5">
        <v>-81620584124</v>
      </c>
      <c r="L128" s="5">
        <v>-100269540230</v>
      </c>
      <c r="M128" s="5">
        <v>-84054771676</v>
      </c>
      <c r="N128" s="5">
        <v>-132743418321</v>
      </c>
      <c r="O128" s="5">
        <v>-82293647554</v>
      </c>
      <c r="P128" s="5">
        <v>-50181229862</v>
      </c>
    </row>
    <row r="129" spans="3:16" ht="15.5" x14ac:dyDescent="0.35">
      <c r="C129" t="s">
        <v>506</v>
      </c>
      <c r="D129" s="5">
        <v>-13060415836</v>
      </c>
      <c r="E129" s="5">
        <v>-14232285073</v>
      </c>
      <c r="F129" s="5">
        <v>-46846575441</v>
      </c>
      <c r="G129" s="5">
        <v>11805754421</v>
      </c>
      <c r="I129" s="5">
        <v>-48300245415</v>
      </c>
      <c r="J129" s="5">
        <v>-39779078019</v>
      </c>
      <c r="K129" s="5">
        <v>-40146098673</v>
      </c>
      <c r="L129" s="5">
        <v>-43600635995</v>
      </c>
      <c r="M129" s="5">
        <v>-27083325288</v>
      </c>
      <c r="N129" s="5">
        <v>-16158312467</v>
      </c>
      <c r="O129" s="5">
        <v>-11822442980</v>
      </c>
      <c r="P129" s="5">
        <v>-1868761170</v>
      </c>
    </row>
    <row r="130" spans="3:16" ht="15.5" x14ac:dyDescent="0.35">
      <c r="C130" t="s">
        <v>507</v>
      </c>
      <c r="D130" s="5">
        <v>-64292302733</v>
      </c>
      <c r="E130" s="5">
        <v>-80646227568</v>
      </c>
      <c r="F130" s="5">
        <v>-172455096364</v>
      </c>
      <c r="G130" s="5">
        <v>-49194725275</v>
      </c>
      <c r="I130" s="5">
        <v>-341168290330</v>
      </c>
      <c r="J130" s="5">
        <v>-342719317127</v>
      </c>
      <c r="K130" s="5">
        <v>-238519191734</v>
      </c>
      <c r="L130" s="5">
        <v>-253681382149</v>
      </c>
      <c r="M130" s="5">
        <v>-234267101329</v>
      </c>
      <c r="N130" s="5">
        <v>-203150761410</v>
      </c>
      <c r="O130" s="5">
        <v>-139746168329</v>
      </c>
      <c r="P130" s="5">
        <v>-75109197203</v>
      </c>
    </row>
    <row r="131" spans="3:16" ht="15.5" x14ac:dyDescent="0.35">
      <c r="C131" t="s">
        <v>137</v>
      </c>
      <c r="D131" s="5">
        <v>1648008758</v>
      </c>
      <c r="E131" s="5">
        <v>1618639849</v>
      </c>
      <c r="F131" s="5">
        <v>10338051559</v>
      </c>
      <c r="G131" s="5">
        <v>1718234563</v>
      </c>
      <c r="I131" s="5">
        <v>15555391585</v>
      </c>
      <c r="J131" s="5">
        <v>6242710845</v>
      </c>
      <c r="K131" s="5">
        <v>6623274915</v>
      </c>
      <c r="L131" s="5">
        <v>39138613754</v>
      </c>
      <c r="M131" s="5">
        <v>8573719399</v>
      </c>
      <c r="N131" s="5">
        <v>40428301431</v>
      </c>
      <c r="O131" s="5">
        <v>4663207863</v>
      </c>
      <c r="P131" s="5">
        <v>2418207894</v>
      </c>
    </row>
    <row r="132" spans="3:16" ht="15.5" x14ac:dyDescent="0.35">
      <c r="C132" t="s">
        <v>332</v>
      </c>
      <c r="D132" s="5">
        <v>-24848177412</v>
      </c>
      <c r="E132" s="5">
        <v>-25240031075</v>
      </c>
      <c r="F132" s="5">
        <v>-28846811775</v>
      </c>
      <c r="G132" s="5">
        <v>-10715848326</v>
      </c>
      <c r="I132" s="5">
        <v>-70273454714</v>
      </c>
      <c r="J132" s="5">
        <v>-80360564102</v>
      </c>
      <c r="K132" s="5">
        <v>-82138957516</v>
      </c>
      <c r="L132" s="5">
        <v>-85574763730</v>
      </c>
      <c r="M132" s="5">
        <v>-18028301010</v>
      </c>
      <c r="N132" s="5">
        <v>-11305994267</v>
      </c>
      <c r="O132" s="5">
        <v>-19421894600</v>
      </c>
      <c r="P132" s="5">
        <v>-22782250684</v>
      </c>
    </row>
    <row r="133" spans="3:16" ht="15.5" x14ac:dyDescent="0.35">
      <c r="C133" t="s">
        <v>143</v>
      </c>
      <c r="D133" s="5">
        <v>-3468742216</v>
      </c>
      <c r="E133" s="5">
        <v>-61860060</v>
      </c>
      <c r="F133" s="5">
        <v>-2832851916</v>
      </c>
      <c r="G133" s="5">
        <v>-1667543254</v>
      </c>
      <c r="I133" s="5">
        <v>-4674353832</v>
      </c>
      <c r="J133" s="5">
        <v>-4399544199</v>
      </c>
      <c r="K133" s="5">
        <v>-1324820904</v>
      </c>
      <c r="L133" s="5">
        <v>-2559932092</v>
      </c>
      <c r="M133" s="5">
        <v>-1901091820</v>
      </c>
      <c r="N133" s="5">
        <v>-260966152</v>
      </c>
      <c r="O133" s="5">
        <v>-2582751393</v>
      </c>
      <c r="P133" s="5">
        <v>-1402927944</v>
      </c>
    </row>
    <row r="134" spans="3:16" ht="15.5" x14ac:dyDescent="0.35">
      <c r="C134" t="s">
        <v>144</v>
      </c>
      <c r="D134" s="5">
        <v>-11616887071</v>
      </c>
      <c r="E134" s="5">
        <v>-11435589391</v>
      </c>
      <c r="F134" s="5">
        <v>-11095250021</v>
      </c>
      <c r="G134" s="5">
        <v>287304332669</v>
      </c>
      <c r="I134" s="5">
        <v>143453828301</v>
      </c>
      <c r="J134" s="5">
        <v>-6208243672</v>
      </c>
      <c r="K134" s="5">
        <v>-2921809524</v>
      </c>
      <c r="L134" s="5">
        <v>249408214</v>
      </c>
      <c r="M134" s="5">
        <v>727451787424</v>
      </c>
      <c r="N134" s="5">
        <v>970495601854</v>
      </c>
      <c r="O134" s="5">
        <v>703045584923</v>
      </c>
      <c r="P134" s="5">
        <v>251643701109</v>
      </c>
    </row>
    <row r="135" spans="3:16" ht="15.5" x14ac:dyDescent="0.35">
      <c r="C135" t="s">
        <v>145</v>
      </c>
      <c r="D135" s="5">
        <v>10414353343</v>
      </c>
      <c r="E135" s="5">
        <v>-2186257697</v>
      </c>
      <c r="F135" s="5">
        <v>-288456766214</v>
      </c>
      <c r="G135" s="5">
        <v>-52267194255</v>
      </c>
      <c r="I135" s="5">
        <v>-218206301905</v>
      </c>
      <c r="J135" s="5">
        <v>42526142886</v>
      </c>
      <c r="K135" s="5">
        <v>78509989050</v>
      </c>
      <c r="L135" s="5">
        <v>39827160327</v>
      </c>
      <c r="M135" s="5">
        <v>-760313339809</v>
      </c>
      <c r="N135" s="5">
        <v>-502268123814</v>
      </c>
      <c r="O135" s="5">
        <v>-681054951412</v>
      </c>
      <c r="P135" s="5">
        <v>-225978537009</v>
      </c>
    </row>
    <row r="136" spans="3:16" ht="15.5" x14ac:dyDescent="0.35">
      <c r="C136" t="s">
        <v>337</v>
      </c>
      <c r="J136" s="5">
        <v>-94627467543</v>
      </c>
      <c r="O136" s="5">
        <v>-98573861563</v>
      </c>
    </row>
    <row r="137" spans="3:16" ht="15.5" x14ac:dyDescent="0.35">
      <c r="C137" t="s">
        <v>508</v>
      </c>
      <c r="F137" s="5">
        <v>50159355</v>
      </c>
      <c r="I137" s="5">
        <v>50159355</v>
      </c>
      <c r="J137" s="5">
        <v>178083594007</v>
      </c>
    </row>
    <row r="138" spans="3:16" ht="15.5" x14ac:dyDescent="0.35">
      <c r="C138" t="s">
        <v>509</v>
      </c>
      <c r="L138" s="5">
        <v>225800000</v>
      </c>
      <c r="O138" s="5">
        <v>829287562</v>
      </c>
    </row>
    <row r="139" spans="3:16" ht="15.5" x14ac:dyDescent="0.35">
      <c r="C139" t="s">
        <v>436</v>
      </c>
      <c r="P139" s="5">
        <v>-10875000000</v>
      </c>
    </row>
    <row r="140" spans="3:16" ht="15.5" x14ac:dyDescent="0.35">
      <c r="C140" t="s">
        <v>510</v>
      </c>
      <c r="P140" s="5">
        <v>3000</v>
      </c>
    </row>
    <row r="141" spans="3:16" ht="15.5" x14ac:dyDescent="0.35">
      <c r="C141" t="s">
        <v>151</v>
      </c>
      <c r="D141" s="5">
        <v>-3156505444</v>
      </c>
      <c r="E141" s="5">
        <v>-2186257697</v>
      </c>
      <c r="F141" s="5">
        <v>-4737353815</v>
      </c>
      <c r="G141" s="5">
        <v>-1379204885</v>
      </c>
      <c r="I141" s="5">
        <v>-8343053594</v>
      </c>
      <c r="J141" s="5">
        <v>-10471066015</v>
      </c>
      <c r="K141" s="5">
        <v>-10829090592</v>
      </c>
      <c r="L141" s="5">
        <v>-286797039796</v>
      </c>
      <c r="M141" s="5">
        <v>-284128900534</v>
      </c>
      <c r="N141" s="5">
        <v>-43121963224</v>
      </c>
      <c r="O141" s="5">
        <v>-363310377411</v>
      </c>
      <c r="P141" s="5">
        <v>-215103540009</v>
      </c>
    </row>
    <row r="142" spans="3:16" ht="15.5" x14ac:dyDescent="0.35">
      <c r="C142" t="s">
        <v>340</v>
      </c>
      <c r="K142" s="5">
        <v>72000000</v>
      </c>
      <c r="L142" s="5">
        <v>55000000</v>
      </c>
      <c r="M142" s="5">
        <v>91597100</v>
      </c>
    </row>
    <row r="143" spans="3:16" ht="15.5" x14ac:dyDescent="0.35">
      <c r="C143" t="s">
        <v>359</v>
      </c>
      <c r="D143" s="5">
        <v>-929141213</v>
      </c>
      <c r="F143" s="5">
        <v>-199769571754</v>
      </c>
      <c r="G143" s="5">
        <v>-387989370</v>
      </c>
      <c r="I143" s="5">
        <v>-202413407666</v>
      </c>
      <c r="J143" s="5">
        <v>-216458917563</v>
      </c>
      <c r="K143" s="5">
        <v>-1732920358</v>
      </c>
      <c r="L143" s="5">
        <v>-3656599877</v>
      </c>
      <c r="M143" s="5">
        <v>-26276036375</v>
      </c>
      <c r="N143" s="5">
        <v>-479146160590</v>
      </c>
    </row>
    <row r="144" spans="3:16" ht="15.5" x14ac:dyDescent="0.35">
      <c r="C144" t="s">
        <v>511</v>
      </c>
      <c r="D144" s="5">
        <v>20000000000</v>
      </c>
      <c r="F144" s="5">
        <v>-84000000000</v>
      </c>
    </row>
    <row r="145" spans="3:16" ht="15.5" x14ac:dyDescent="0.35">
      <c r="C145" t="s">
        <v>512</v>
      </c>
      <c r="D145" s="5">
        <v>-5500000000</v>
      </c>
      <c r="G145" s="5">
        <v>-50500000000</v>
      </c>
      <c r="I145" s="5">
        <v>-50500000000</v>
      </c>
      <c r="J145" s="5">
        <v>-43000000000</v>
      </c>
      <c r="K145" s="5">
        <v>-9000000000</v>
      </c>
      <c r="L145" s="5">
        <v>-320000000000</v>
      </c>
      <c r="M145" s="5">
        <v>-650000000000</v>
      </c>
      <c r="O145" s="5">
        <v>-220000000000</v>
      </c>
    </row>
    <row r="146" spans="3:16" ht="15.5" x14ac:dyDescent="0.35">
      <c r="C146" t="s">
        <v>513</v>
      </c>
      <c r="I146" s="5">
        <v>43000000000</v>
      </c>
      <c r="J146" s="5">
        <v>229000000000</v>
      </c>
      <c r="K146" s="5">
        <v>100000000000</v>
      </c>
      <c r="L146" s="5">
        <v>650000000000</v>
      </c>
      <c r="M146" s="5">
        <v>200000000000</v>
      </c>
      <c r="N146" s="5">
        <v>20000000000</v>
      </c>
    </row>
    <row r="147" spans="3:16" ht="15.5" x14ac:dyDescent="0.35">
      <c r="C147" t="s">
        <v>153</v>
      </c>
      <c r="D147" s="5">
        <v>-11616887071</v>
      </c>
      <c r="E147" s="5">
        <v>-11435589391</v>
      </c>
      <c r="F147" s="5">
        <v>-11095250021</v>
      </c>
      <c r="G147" s="5">
        <v>287304332669</v>
      </c>
      <c r="I147" s="5">
        <v>143453828301</v>
      </c>
      <c r="J147" s="5">
        <v>-6208243672</v>
      </c>
      <c r="K147" s="5">
        <v>-2921809524</v>
      </c>
      <c r="L147" s="5">
        <v>249408214</v>
      </c>
      <c r="M147" s="5">
        <v>727451787424</v>
      </c>
      <c r="N147" s="5">
        <v>970495601854</v>
      </c>
      <c r="O147" s="5">
        <v>703045584923</v>
      </c>
      <c r="P147" s="5">
        <v>251643701109</v>
      </c>
    </row>
    <row r="148" spans="3:16" ht="15.5" x14ac:dyDescent="0.35">
      <c r="C148" t="s">
        <v>341</v>
      </c>
      <c r="N148" s="5">
        <v>1030000000000</v>
      </c>
      <c r="O148" s="5">
        <v>2324750000000</v>
      </c>
    </row>
    <row r="149" spans="3:16" ht="15.5" x14ac:dyDescent="0.35">
      <c r="C149" t="s">
        <v>514</v>
      </c>
      <c r="D149" s="5">
        <v>-1292633824</v>
      </c>
      <c r="F149" s="5">
        <v>330717373</v>
      </c>
      <c r="G149" s="5">
        <v>6065275080</v>
      </c>
      <c r="L149" s="5">
        <v>-895525543</v>
      </c>
      <c r="M149" s="5">
        <v>-449287797</v>
      </c>
      <c r="O149" s="5">
        <v>-2714206525</v>
      </c>
    </row>
    <row r="150" spans="3:16" ht="15.5" x14ac:dyDescent="0.35">
      <c r="C150" t="s">
        <v>515</v>
      </c>
      <c r="D150" s="5">
        <v>-36628042</v>
      </c>
      <c r="E150" s="5">
        <v>36628042</v>
      </c>
      <c r="F150" s="5">
        <v>1288057209</v>
      </c>
      <c r="I150" s="5">
        <v>1288057209</v>
      </c>
      <c r="J150" s="5">
        <v>-445119396</v>
      </c>
      <c r="K150" s="5">
        <v>395703903</v>
      </c>
      <c r="L150" s="5">
        <v>1388054976</v>
      </c>
      <c r="N150" s="5">
        <v>1392705481</v>
      </c>
    </row>
    <row r="151" spans="3:16" ht="15.5" x14ac:dyDescent="0.35">
      <c r="C151" t="s">
        <v>516</v>
      </c>
      <c r="O151" s="5">
        <v>-1248321924010</v>
      </c>
    </row>
    <row r="152" spans="3:16" ht="15.5" x14ac:dyDescent="0.35">
      <c r="C152" t="s">
        <v>517</v>
      </c>
      <c r="F152" s="5">
        <v>2672706546</v>
      </c>
      <c r="I152" s="5">
        <v>2672706546</v>
      </c>
      <c r="J152" s="5">
        <v>57235000000</v>
      </c>
    </row>
    <row r="153" spans="3:16" ht="15.5" x14ac:dyDescent="0.35">
      <c r="C153" t="s">
        <v>518</v>
      </c>
      <c r="D153" s="5">
        <v>-7257117513</v>
      </c>
      <c r="E153" s="5">
        <v>-7122565408</v>
      </c>
      <c r="F153" s="5">
        <v>-40627274682</v>
      </c>
      <c r="G153" s="5">
        <v>-8466750978</v>
      </c>
      <c r="I153" s="5">
        <v>-56967748164</v>
      </c>
      <c r="J153" s="5">
        <v>-54212785089</v>
      </c>
      <c r="K153" s="5">
        <v>-15515140959</v>
      </c>
      <c r="L153" s="5">
        <v>-7107214914</v>
      </c>
    </row>
    <row r="154" spans="3:16" ht="15.5" x14ac:dyDescent="0.35">
      <c r="C154" t="s">
        <v>519</v>
      </c>
      <c r="J154" s="5">
        <v>-650000000000</v>
      </c>
    </row>
    <row r="155" spans="3:16" ht="15.5" x14ac:dyDescent="0.35">
      <c r="C155" t="s">
        <v>520</v>
      </c>
      <c r="G155" s="5">
        <v>750000000000</v>
      </c>
      <c r="I155" s="5">
        <v>750000000000</v>
      </c>
    </row>
    <row r="156" spans="3:16" ht="15.5" x14ac:dyDescent="0.35">
      <c r="C156" t="s">
        <v>521</v>
      </c>
      <c r="M156" s="5">
        <v>-1774574829</v>
      </c>
    </row>
    <row r="157" spans="3:16" ht="15.5" x14ac:dyDescent="0.35">
      <c r="C157" t="s">
        <v>522</v>
      </c>
      <c r="F157" s="5">
        <v>-1145652217</v>
      </c>
      <c r="I157" s="5">
        <v>-1145652217</v>
      </c>
    </row>
    <row r="158" spans="3:16" ht="15.5" x14ac:dyDescent="0.35">
      <c r="C158" t="s">
        <v>523</v>
      </c>
      <c r="F158" s="5">
        <v>-1820532404</v>
      </c>
      <c r="I158" s="5">
        <v>-1820532404</v>
      </c>
    </row>
    <row r="159" spans="3:16" ht="15.5" x14ac:dyDescent="0.35">
      <c r="C159" t="s">
        <v>158</v>
      </c>
    </row>
    <row r="160" spans="3:16" ht="15.5" x14ac:dyDescent="0.35">
      <c r="C160" t="s">
        <v>524</v>
      </c>
      <c r="N160" s="5">
        <v>-26715840668</v>
      </c>
      <c r="O160" s="5">
        <v>-3610365000</v>
      </c>
    </row>
    <row r="161" spans="2:16" ht="15.5" x14ac:dyDescent="0.35">
      <c r="C161" t="s">
        <v>100</v>
      </c>
    </row>
    <row r="162" spans="2:16" ht="15.5" x14ac:dyDescent="0.35">
      <c r="C162" t="s">
        <v>525</v>
      </c>
      <c r="D162" s="5">
        <v>-4359743968</v>
      </c>
      <c r="E162" s="5">
        <v>-4350300746</v>
      </c>
      <c r="F162" s="5">
        <v>-14309556616</v>
      </c>
      <c r="G162" s="5">
        <v>-4231256008</v>
      </c>
      <c r="I162" s="5">
        <v>-102577989515</v>
      </c>
      <c r="J162" s="5">
        <v>-6804272871</v>
      </c>
      <c r="K162" s="5">
        <v>-4694056586</v>
      </c>
      <c r="L162" s="5">
        <v>-97609429124</v>
      </c>
      <c r="M162" s="5">
        <v>-8740092349</v>
      </c>
      <c r="N162" s="5">
        <v>-6801039853</v>
      </c>
      <c r="O162" s="5">
        <v>-100710398449</v>
      </c>
      <c r="P162" s="5">
        <v>-14360406963</v>
      </c>
    </row>
    <row r="163" spans="2:16" ht="15.5" x14ac:dyDescent="0.35">
      <c r="C163" t="s">
        <v>526</v>
      </c>
      <c r="F163" s="5">
        <v>44172226820</v>
      </c>
      <c r="G163" s="5">
        <v>200000000000</v>
      </c>
      <c r="I163" s="5">
        <v>321589326771</v>
      </c>
      <c r="K163" s="5">
        <v>4995000000</v>
      </c>
      <c r="L163" s="5">
        <v>91799881715</v>
      </c>
      <c r="M163" s="5">
        <v>748387819796</v>
      </c>
      <c r="O163" s="5">
        <v>110000000000</v>
      </c>
      <c r="P163" s="5">
        <v>55000000000</v>
      </c>
    </row>
    <row r="164" spans="2:16" ht="15.5" x14ac:dyDescent="0.35">
      <c r="C164" t="s">
        <v>527</v>
      </c>
      <c r="N164" s="5">
        <v>-17619561583</v>
      </c>
      <c r="O164" s="5">
        <v>-385696894228</v>
      </c>
      <c r="P164" s="5">
        <v>201945922708</v>
      </c>
    </row>
    <row r="165" spans="2:16" ht="15.5" x14ac:dyDescent="0.35">
      <c r="C165" t="s">
        <v>528</v>
      </c>
    </row>
    <row r="166" spans="2:16" ht="15.5" x14ac:dyDescent="0.35">
      <c r="C166" t="s">
        <v>529</v>
      </c>
      <c r="D166" s="5">
        <v>-4359743968</v>
      </c>
      <c r="E166" s="5">
        <v>-4350300746</v>
      </c>
      <c r="F166" s="5">
        <v>29862670204</v>
      </c>
      <c r="G166" s="5">
        <v>195768743992</v>
      </c>
      <c r="I166" s="5">
        <v>219011337256</v>
      </c>
      <c r="J166" s="5">
        <v>-6804272871</v>
      </c>
      <c r="K166" s="5">
        <v>300943414</v>
      </c>
      <c r="L166" s="5">
        <v>-5809547409</v>
      </c>
      <c r="M166" s="5">
        <v>739647727447</v>
      </c>
      <c r="N166" s="5">
        <v>-6801039853</v>
      </c>
      <c r="O166" s="5">
        <v>9289601551</v>
      </c>
      <c r="P166" s="5">
        <v>40639593037</v>
      </c>
    </row>
    <row r="167" spans="2:16" ht="15.5" x14ac:dyDescent="0.35">
      <c r="C167" t="s">
        <v>530</v>
      </c>
    </row>
    <row r="168" spans="2:16" ht="15.5" x14ac:dyDescent="0.35">
      <c r="C168" t="s">
        <v>164</v>
      </c>
      <c r="D168" s="5">
        <v>-7488583684</v>
      </c>
      <c r="E168" s="5">
        <v>1564307048</v>
      </c>
      <c r="F168" s="5">
        <v>-285201286987</v>
      </c>
      <c r="G168" s="5">
        <v>251540573679</v>
      </c>
      <c r="I168" s="5">
        <v>-28865568968</v>
      </c>
      <c r="J168" s="5">
        <v>-76693285106</v>
      </c>
      <c r="K168" s="5">
        <v>-7445084642</v>
      </c>
      <c r="L168" s="5">
        <v>-8759800571</v>
      </c>
      <c r="M168" s="5">
        <v>14267537257</v>
      </c>
      <c r="N168" s="5">
        <v>518530272130</v>
      </c>
      <c r="O168" s="5">
        <v>-985929060</v>
      </c>
      <c r="P168" s="5">
        <v>-3360363573</v>
      </c>
    </row>
    <row r="169" spans="2:16" ht="15.5" x14ac:dyDescent="0.35">
      <c r="C169" t="s">
        <v>165</v>
      </c>
      <c r="E169" s="5">
        <v>420204094763</v>
      </c>
      <c r="I169" s="5">
        <v>449069663731</v>
      </c>
      <c r="J169" s="5">
        <v>525762948837</v>
      </c>
      <c r="K169" s="5">
        <v>533208033479</v>
      </c>
      <c r="L169" s="5">
        <v>542400475238</v>
      </c>
      <c r="M169" s="5">
        <v>525479693804</v>
      </c>
      <c r="N169" s="5">
        <v>6949421674</v>
      </c>
      <c r="O169" s="5">
        <v>7935350734</v>
      </c>
      <c r="P169" s="5">
        <v>11295714307</v>
      </c>
    </row>
    <row r="170" spans="2:16" ht="15.5" x14ac:dyDescent="0.35">
      <c r="C170" t="s">
        <v>531</v>
      </c>
      <c r="L170" s="5">
        <v>-626729572</v>
      </c>
    </row>
    <row r="171" spans="2:16" ht="15.5" x14ac:dyDescent="0.35">
      <c r="C171" t="s">
        <v>400</v>
      </c>
    </row>
    <row r="172" spans="2:16" ht="15.5" x14ac:dyDescent="0.35">
      <c r="C172" t="s">
        <v>166</v>
      </c>
      <c r="D172" s="5">
        <v>-7488583684</v>
      </c>
      <c r="E172" s="5">
        <v>421768401811</v>
      </c>
      <c r="F172" s="5">
        <v>-285201286987</v>
      </c>
      <c r="G172" s="5">
        <v>251540573679</v>
      </c>
      <c r="I172" s="5">
        <v>420204094763</v>
      </c>
      <c r="J172" s="5">
        <v>449069663731</v>
      </c>
      <c r="K172" s="5">
        <v>525762948837</v>
      </c>
      <c r="L172" s="5">
        <v>533208033479</v>
      </c>
      <c r="M172" s="5">
        <v>542400475238</v>
      </c>
      <c r="N172" s="5">
        <v>525479693804</v>
      </c>
      <c r="O172" s="5">
        <v>6949421674</v>
      </c>
      <c r="P172" s="5">
        <v>7935350734</v>
      </c>
    </row>
    <row r="174" spans="2:16" ht="15.5" x14ac:dyDescent="0.35">
      <c r="B174" t="s">
        <v>167</v>
      </c>
      <c r="C174" t="s">
        <v>12</v>
      </c>
      <c r="D174" s="5">
        <v>33250000000</v>
      </c>
      <c r="E174" s="5">
        <v>33250000000</v>
      </c>
      <c r="F174" s="5">
        <v>33250000000</v>
      </c>
      <c r="G174" s="5">
        <v>33250000000</v>
      </c>
      <c r="I174" s="5">
        <v>33250000000</v>
      </c>
      <c r="J174" s="5">
        <v>33250000000</v>
      </c>
      <c r="K174" s="5">
        <v>33250000000</v>
      </c>
      <c r="L174" s="5">
        <v>33250000000</v>
      </c>
      <c r="M174" s="5">
        <v>33250000000</v>
      </c>
      <c r="N174" s="5">
        <v>33250000000</v>
      </c>
      <c r="O174" s="5">
        <v>23250000000</v>
      </c>
      <c r="P174" s="5">
        <v>0</v>
      </c>
    </row>
    <row r="175" spans="2:16" ht="15.5" x14ac:dyDescent="0.35">
      <c r="C175" t="s">
        <v>168</v>
      </c>
      <c r="D175" s="6">
        <v>7.0000000000000007E-2</v>
      </c>
      <c r="F175" s="6">
        <v>0.08</v>
      </c>
      <c r="G175" s="6">
        <v>0.03</v>
      </c>
    </row>
    <row r="176" spans="2:16" ht="15.5" x14ac:dyDescent="0.35">
      <c r="C176" t="s">
        <v>169</v>
      </c>
      <c r="D176" s="6">
        <v>5914.29</v>
      </c>
      <c r="E176" s="5">
        <v>0</v>
      </c>
      <c r="F176" s="5">
        <v>8500</v>
      </c>
      <c r="G176" s="6">
        <v>9666.67</v>
      </c>
    </row>
    <row r="177" spans="3:7" ht="15.5" x14ac:dyDescent="0.35">
      <c r="C177" t="s">
        <v>62</v>
      </c>
      <c r="D177" s="6">
        <v>150.94</v>
      </c>
      <c r="E177" s="6">
        <v>113.4</v>
      </c>
      <c r="F177" s="6">
        <v>110.57</v>
      </c>
      <c r="G177" s="6">
        <v>124.87</v>
      </c>
    </row>
    <row r="178" spans="3:7" ht="15.5" x14ac:dyDescent="0.35">
      <c r="C178" t="s">
        <v>170</v>
      </c>
      <c r="D178" s="5">
        <v>34150000000</v>
      </c>
      <c r="E178" s="5">
        <v>29300000000</v>
      </c>
      <c r="F178" s="5">
        <v>45760000000</v>
      </c>
      <c r="G178" s="5">
        <v>11110000000</v>
      </c>
    </row>
    <row r="179" spans="3:7" ht="15.5" x14ac:dyDescent="0.35">
      <c r="C179" t="s">
        <v>171</v>
      </c>
      <c r="D179" s="6">
        <v>5.0000000000000001E-4</v>
      </c>
      <c r="E179" s="5">
        <v>0</v>
      </c>
      <c r="F179" s="6">
        <v>5.9999999999999995E-4</v>
      </c>
      <c r="G179" s="6">
        <v>2.9999999999999997E-4</v>
      </c>
    </row>
    <row r="180" spans="3:7" ht="15.5" x14ac:dyDescent="0.35">
      <c r="C180" t="s">
        <v>172</v>
      </c>
      <c r="D180" s="6">
        <v>7.000000000000001E-4</v>
      </c>
      <c r="E180" s="5">
        <v>0</v>
      </c>
      <c r="F180" s="6">
        <v>8.9999999999999998E-4</v>
      </c>
      <c r="G180" s="6">
        <v>2.9999999999999997E-4</v>
      </c>
    </row>
    <row r="181" spans="3:7" ht="15.5" x14ac:dyDescent="0.35">
      <c r="C181" t="s">
        <v>173</v>
      </c>
      <c r="D181" s="6">
        <v>7.7000000000000002E-3</v>
      </c>
      <c r="E181" s="6">
        <v>6.4000000000000003E-3</v>
      </c>
      <c r="F181" s="6">
        <v>1.03E-2</v>
      </c>
      <c r="G181" s="6">
        <v>1.8E-3</v>
      </c>
    </row>
    <row r="182" spans="3:7" ht="15.5" x14ac:dyDescent="0.35">
      <c r="C182" t="s">
        <v>174</v>
      </c>
      <c r="D182" s="6">
        <v>1.0900000000000001</v>
      </c>
      <c r="E182" s="6">
        <v>0.93</v>
      </c>
      <c r="F182" s="6">
        <v>1.42</v>
      </c>
      <c r="G182" s="6">
        <v>0.25</v>
      </c>
    </row>
    <row r="183" spans="3:7" ht="15.5" x14ac:dyDescent="0.35">
      <c r="C183" t="s">
        <v>175</v>
      </c>
      <c r="D183" s="5">
        <v>3026000000000</v>
      </c>
      <c r="E183" s="5">
        <v>3024000000000</v>
      </c>
      <c r="F183" s="5">
        <v>3024000000000</v>
      </c>
      <c r="G183" s="5">
        <v>3021000000000</v>
      </c>
    </row>
    <row r="184" spans="3:7" ht="15.5" x14ac:dyDescent="0.35">
      <c r="C184" t="s">
        <v>176</v>
      </c>
      <c r="D184" s="6">
        <v>4.55</v>
      </c>
      <c r="E184" s="6">
        <v>4.51</v>
      </c>
      <c r="F184" s="6">
        <v>7.48</v>
      </c>
      <c r="G184" s="6">
        <v>3.19</v>
      </c>
    </row>
    <row r="185" spans="3:7" ht="15.5" x14ac:dyDescent="0.35">
      <c r="C185" t="s">
        <v>177</v>
      </c>
      <c r="D185" s="6">
        <v>90.96</v>
      </c>
      <c r="E185" s="6">
        <v>90.89</v>
      </c>
      <c r="F185" s="6">
        <v>90.89</v>
      </c>
      <c r="G185" s="6">
        <v>90.8</v>
      </c>
    </row>
    <row r="186" spans="3:7" ht="15.5" x14ac:dyDescent="0.35">
      <c r="C186" t="s">
        <v>178</v>
      </c>
      <c r="D186" s="6">
        <v>4.55</v>
      </c>
      <c r="E186" s="6">
        <v>4.51</v>
      </c>
      <c r="F186" s="6">
        <v>7.48</v>
      </c>
      <c r="G186" s="6">
        <v>3.19</v>
      </c>
    </row>
    <row r="187" spans="3:7" ht="15.5" x14ac:dyDescent="0.35">
      <c r="C187" t="s">
        <v>179</v>
      </c>
      <c r="D187" s="6">
        <v>90.96</v>
      </c>
      <c r="E187" s="6">
        <v>90.89</v>
      </c>
      <c r="F187" s="6">
        <v>90.89</v>
      </c>
      <c r="G187" s="6">
        <v>90.8</v>
      </c>
    </row>
    <row r="188" spans="3:7" ht="15.5" x14ac:dyDescent="0.35">
      <c r="C188" t="s">
        <v>180</v>
      </c>
      <c r="D188" s="5">
        <v>534000000000</v>
      </c>
      <c r="E188" s="5">
        <v>533000000000</v>
      </c>
      <c r="F188" s="5">
        <v>533000000000</v>
      </c>
      <c r="G188" s="5">
        <v>533000000000</v>
      </c>
    </row>
    <row r="189" spans="3:7" ht="15.5" x14ac:dyDescent="0.35">
      <c r="C189" t="s">
        <v>181</v>
      </c>
      <c r="D189" s="5">
        <v>520000000000</v>
      </c>
      <c r="E189" s="5">
        <v>525000000000</v>
      </c>
      <c r="F189" s="5">
        <v>529000000000</v>
      </c>
      <c r="G189" s="5">
        <v>507000000000</v>
      </c>
    </row>
    <row r="190" spans="3:7" ht="15.5" x14ac:dyDescent="0.35">
      <c r="C190" t="s">
        <v>182</v>
      </c>
      <c r="D190" s="5">
        <v>3024000000000</v>
      </c>
      <c r="E190" s="5">
        <v>3022000000000</v>
      </c>
      <c r="F190" s="5">
        <v>3022000000000</v>
      </c>
      <c r="G190" s="5">
        <v>3019000000000</v>
      </c>
    </row>
    <row r="191" spans="3:7" ht="15.5" x14ac:dyDescent="0.35">
      <c r="C191" t="s">
        <v>24</v>
      </c>
      <c r="D191" s="5">
        <v>1055000000000</v>
      </c>
      <c r="E191" s="5">
        <v>1058000000000</v>
      </c>
      <c r="F191" s="5">
        <v>1062000000000</v>
      </c>
      <c r="G191" s="5">
        <v>1040000000000</v>
      </c>
    </row>
    <row r="192" spans="3:7" ht="15.5" x14ac:dyDescent="0.35">
      <c r="C192" t="s">
        <v>21</v>
      </c>
      <c r="D192" s="5">
        <v>640000000000</v>
      </c>
      <c r="E192" s="5">
        <v>636000000000</v>
      </c>
      <c r="F192" s="5">
        <v>642000000000</v>
      </c>
      <c r="G192" s="5">
        <v>335000000000</v>
      </c>
    </row>
    <row r="193" spans="3:16" ht="15.5" x14ac:dyDescent="0.35">
      <c r="C193" t="s">
        <v>183</v>
      </c>
      <c r="D193" s="5">
        <v>-79000000000</v>
      </c>
      <c r="E193" s="5">
        <v>-100000000000</v>
      </c>
      <c r="F193" s="5">
        <v>-100000000000</v>
      </c>
      <c r="G193" s="5">
        <v>187000000000</v>
      </c>
    </row>
    <row r="194" spans="3:16" ht="15.5" x14ac:dyDescent="0.35">
      <c r="C194" t="s">
        <v>184</v>
      </c>
      <c r="D194" s="5">
        <v>-6000000000</v>
      </c>
      <c r="E194" s="5">
        <v>15000000000</v>
      </c>
      <c r="F194" s="5">
        <v>14000000000</v>
      </c>
      <c r="G194" s="5">
        <v>17000000000</v>
      </c>
    </row>
    <row r="195" spans="3:16" ht="15.5" x14ac:dyDescent="0.35">
      <c r="C195" t="s">
        <v>185</v>
      </c>
      <c r="D195" s="5">
        <v>-4000000000</v>
      </c>
      <c r="E195" s="5">
        <v>-2000000000</v>
      </c>
      <c r="F195" s="5">
        <v>-205000000000</v>
      </c>
      <c r="G195" s="5">
        <v>-2000000000</v>
      </c>
    </row>
    <row r="196" spans="3:16" ht="15.5" x14ac:dyDescent="0.35">
      <c r="C196" t="s">
        <v>13</v>
      </c>
      <c r="D196" s="5">
        <v>-10000000000</v>
      </c>
      <c r="E196" s="5">
        <v>13000000000</v>
      </c>
      <c r="F196" s="5">
        <v>-190000000000</v>
      </c>
      <c r="G196" s="5">
        <v>15000000000</v>
      </c>
    </row>
    <row r="197" spans="3:16" ht="15.5" x14ac:dyDescent="0.35">
      <c r="C197" t="s">
        <v>16</v>
      </c>
      <c r="D197" s="6">
        <v>-0.31</v>
      </c>
      <c r="E197" s="6">
        <v>0.39</v>
      </c>
      <c r="F197" s="6">
        <v>-5.72</v>
      </c>
      <c r="G197" s="6">
        <v>0.44</v>
      </c>
    </row>
    <row r="198" spans="3:16" ht="15.5" x14ac:dyDescent="0.35">
      <c r="C198" t="s">
        <v>47</v>
      </c>
      <c r="I198" s="6">
        <v>0.15</v>
      </c>
      <c r="J198" s="6">
        <v>-2.42</v>
      </c>
      <c r="K198" s="6">
        <v>-3.34</v>
      </c>
      <c r="L198" s="6">
        <v>-2.81</v>
      </c>
      <c r="M198" s="6">
        <v>0.18</v>
      </c>
      <c r="N198" s="6">
        <v>0.43</v>
      </c>
      <c r="O198" s="6">
        <v>-1.04</v>
      </c>
      <c r="P198" s="6">
        <v>-10994896.029999999</v>
      </c>
    </row>
    <row r="199" spans="3:16" ht="15.5" x14ac:dyDescent="0.35">
      <c r="C199" t="s">
        <v>61</v>
      </c>
      <c r="I199" s="6">
        <v>4533.33</v>
      </c>
      <c r="J199" s="6">
        <v>-78.099999999999994</v>
      </c>
      <c r="K199" s="6">
        <v>-47.9</v>
      </c>
      <c r="L199" s="6">
        <v>-169.4</v>
      </c>
      <c r="M199" s="6">
        <v>2861.11</v>
      </c>
      <c r="N199" s="6">
        <v>748.84</v>
      </c>
      <c r="O199" s="5">
        <v>0</v>
      </c>
      <c r="P199" s="5">
        <v>0</v>
      </c>
    </row>
    <row r="200" spans="3:16" ht="15.5" x14ac:dyDescent="0.35">
      <c r="C200" t="s">
        <v>64</v>
      </c>
      <c r="I200" s="6">
        <v>51.42</v>
      </c>
      <c r="J200" s="6">
        <v>19.7</v>
      </c>
      <c r="K200" s="6">
        <v>21.92</v>
      </c>
      <c r="L200" s="6">
        <v>67.650000000000006</v>
      </c>
      <c r="M200" s="6">
        <v>58.86</v>
      </c>
      <c r="N200" s="6">
        <v>49.5</v>
      </c>
      <c r="O200" s="5">
        <v>0</v>
      </c>
      <c r="P200" s="5">
        <v>0</v>
      </c>
    </row>
    <row r="201" spans="3:16" ht="15.5" x14ac:dyDescent="0.35">
      <c r="C201" t="s">
        <v>186</v>
      </c>
      <c r="I201" s="5">
        <v>96340000000</v>
      </c>
      <c r="J201" s="5">
        <v>-4410000000</v>
      </c>
      <c r="K201" s="5">
        <v>-14550000000</v>
      </c>
      <c r="L201" s="5">
        <v>-37710000000</v>
      </c>
      <c r="M201" s="5">
        <v>31400000000</v>
      </c>
      <c r="N201" s="5">
        <v>-3740000000</v>
      </c>
      <c r="O201" s="5">
        <v>16790000000</v>
      </c>
    </row>
    <row r="202" spans="3:16" ht="15.5" x14ac:dyDescent="0.35">
      <c r="C202" t="s">
        <v>187</v>
      </c>
      <c r="I202" s="6">
        <v>1.1999999999999999E-3</v>
      </c>
      <c r="J202" s="6">
        <v>-0.02</v>
      </c>
      <c r="K202" s="6">
        <v>-2.6800000000000001E-2</v>
      </c>
      <c r="L202" s="6">
        <v>-2.2099999999999998E-2</v>
      </c>
      <c r="M202" s="6">
        <v>1.4000000000000002E-3</v>
      </c>
      <c r="N202" s="6">
        <v>4.1999999999999997E-3</v>
      </c>
      <c r="O202" s="6">
        <v>-9.8999999999999991E-3</v>
      </c>
      <c r="P202" s="6">
        <v>-4.9800000000000004E-2</v>
      </c>
    </row>
    <row r="203" spans="3:16" ht="15.5" x14ac:dyDescent="0.35">
      <c r="C203" t="s">
        <v>188</v>
      </c>
      <c r="I203" s="6">
        <v>1.6000000000000001E-3</v>
      </c>
      <c r="J203" s="6">
        <v>-2.6600000000000002E-2</v>
      </c>
      <c r="K203" s="6">
        <v>-3.5799999999999998E-2</v>
      </c>
      <c r="L203" s="6">
        <v>-2.92E-2</v>
      </c>
      <c r="M203" s="6">
        <v>1.8E-3</v>
      </c>
      <c r="N203" s="6">
        <v>4.4000000000000003E-3</v>
      </c>
      <c r="O203" s="6">
        <v>-1.0700000000000001E-2</v>
      </c>
      <c r="P203" s="6">
        <v>0.97349999999999992</v>
      </c>
    </row>
    <row r="204" spans="3:16" ht="15.5" x14ac:dyDescent="0.35">
      <c r="C204" t="s">
        <v>189</v>
      </c>
      <c r="I204" s="6">
        <v>2.0899999999999998E-2</v>
      </c>
      <c r="J204" s="6">
        <v>-9.3999999999999986E-3</v>
      </c>
      <c r="K204" s="6">
        <v>-0.01</v>
      </c>
      <c r="L204" s="6">
        <v>-1.49E-2</v>
      </c>
      <c r="M204" s="6">
        <v>3.7000000000000002E-3</v>
      </c>
      <c r="N204" s="6">
        <v>-5.5000000000000005E-3</v>
      </c>
      <c r="O204" s="6">
        <v>7.0999999999999995E-3</v>
      </c>
      <c r="P204" s="6">
        <v>-0.12210000000000001</v>
      </c>
    </row>
    <row r="205" spans="3:16" ht="15.5" x14ac:dyDescent="0.35">
      <c r="C205" t="s">
        <v>190</v>
      </c>
      <c r="I205" s="6">
        <v>0.87</v>
      </c>
      <c r="J205" s="6">
        <v>-0.39</v>
      </c>
      <c r="K205" s="6">
        <v>-0.47</v>
      </c>
      <c r="L205" s="6">
        <v>-0.67</v>
      </c>
      <c r="M205" s="6">
        <v>0.55000000000000004</v>
      </c>
      <c r="N205" s="6">
        <v>-1.4</v>
      </c>
      <c r="O205" s="6">
        <v>0.45</v>
      </c>
      <c r="P205" s="6">
        <v>-0.15</v>
      </c>
    </row>
    <row r="206" spans="3:16" ht="15.5" x14ac:dyDescent="0.35">
      <c r="C206" t="s">
        <v>58</v>
      </c>
      <c r="I206" s="6">
        <v>7.48</v>
      </c>
      <c r="J206" s="6">
        <v>2.08</v>
      </c>
      <c r="K206" s="6">
        <v>1.72</v>
      </c>
      <c r="L206" s="6">
        <v>4.9400000000000004</v>
      </c>
      <c r="M206" s="6">
        <v>5.19</v>
      </c>
      <c r="N206" s="6">
        <v>3.25</v>
      </c>
      <c r="O206" s="5">
        <v>0</v>
      </c>
      <c r="P206" s="5">
        <v>0</v>
      </c>
    </row>
    <row r="207" spans="3:16" ht="15.5" x14ac:dyDescent="0.35">
      <c r="C207" t="s">
        <v>55</v>
      </c>
      <c r="I207" s="6">
        <v>90.89</v>
      </c>
      <c r="J207" s="6">
        <v>90.73</v>
      </c>
      <c r="K207" s="6">
        <v>93.13</v>
      </c>
      <c r="L207" s="6">
        <v>96.42</v>
      </c>
      <c r="M207" s="6">
        <v>99.17</v>
      </c>
      <c r="N207" s="6">
        <v>98.94</v>
      </c>
      <c r="O207" s="6">
        <v>97.72</v>
      </c>
      <c r="P207" s="6">
        <v>-11294243.52</v>
      </c>
    </row>
    <row r="208" spans="3:16" ht="15.5" x14ac:dyDescent="0.35">
      <c r="C208" t="s">
        <v>191</v>
      </c>
      <c r="I208" s="6">
        <v>7.48</v>
      </c>
      <c r="J208" s="6">
        <v>2.08</v>
      </c>
      <c r="K208" s="6">
        <v>1.72</v>
      </c>
      <c r="L208" s="6">
        <v>4.95</v>
      </c>
      <c r="M208" s="6">
        <v>5.2</v>
      </c>
      <c r="N208" s="6">
        <v>3.26</v>
      </c>
      <c r="O208" s="5">
        <v>0</v>
      </c>
      <c r="P208" s="5">
        <v>0</v>
      </c>
    </row>
    <row r="209" spans="2:16" ht="15.5" x14ac:dyDescent="0.35">
      <c r="C209" t="s">
        <v>192</v>
      </c>
      <c r="I209" s="6">
        <v>90.89</v>
      </c>
      <c r="J209" s="6">
        <v>90.73</v>
      </c>
      <c r="K209" s="6">
        <v>92.92</v>
      </c>
      <c r="L209" s="6">
        <v>96.21</v>
      </c>
      <c r="M209" s="6">
        <v>98.96</v>
      </c>
      <c r="N209" s="6">
        <v>98.73</v>
      </c>
      <c r="O209" s="6">
        <v>97.42</v>
      </c>
      <c r="P209" s="6">
        <v>-16062765.279999999</v>
      </c>
    </row>
    <row r="210" spans="2:16" ht="15.5" x14ac:dyDescent="0.35">
      <c r="C210" t="s">
        <v>193</v>
      </c>
      <c r="I210" s="5">
        <v>533000000000</v>
      </c>
      <c r="J210" s="5">
        <v>796000000000</v>
      </c>
      <c r="K210" s="5">
        <v>800000000000</v>
      </c>
      <c r="L210" s="5">
        <v>135000000000</v>
      </c>
      <c r="M210" s="5">
        <v>13000000000</v>
      </c>
      <c r="N210" s="5">
        <v>20000000000</v>
      </c>
      <c r="O210" s="5">
        <v>30000000000</v>
      </c>
      <c r="P210" s="5">
        <v>61000000000</v>
      </c>
    </row>
    <row r="211" spans="2:16" ht="15.5" x14ac:dyDescent="0.35">
      <c r="C211" t="s">
        <v>194</v>
      </c>
      <c r="I211" s="5">
        <v>529000000000</v>
      </c>
      <c r="J211" s="5">
        <v>73000000000</v>
      </c>
      <c r="K211" s="5">
        <v>82000000000</v>
      </c>
      <c r="L211" s="5">
        <v>733000000000</v>
      </c>
      <c r="M211" s="5">
        <v>736000000000</v>
      </c>
      <c r="N211" s="5">
        <v>96000000000</v>
      </c>
      <c r="O211" s="5">
        <v>103000000000</v>
      </c>
      <c r="P211" s="5">
        <v>81000000000</v>
      </c>
    </row>
    <row r="212" spans="2:16" ht="15.5" x14ac:dyDescent="0.35">
      <c r="C212" t="s">
        <v>26</v>
      </c>
      <c r="I212" s="5">
        <v>1062000000000</v>
      </c>
      <c r="J212" s="5">
        <v>869000000000</v>
      </c>
      <c r="K212" s="5">
        <v>883000000000</v>
      </c>
      <c r="L212" s="5">
        <v>868000000000</v>
      </c>
      <c r="M212" s="5">
        <v>748000000000</v>
      </c>
      <c r="N212" s="5">
        <v>116000000000</v>
      </c>
      <c r="O212" s="5">
        <v>133000000000</v>
      </c>
      <c r="P212" s="5">
        <v>142000000000</v>
      </c>
    </row>
    <row r="213" spans="2:16" ht="15.5" x14ac:dyDescent="0.35">
      <c r="C213" t="s">
        <v>23</v>
      </c>
      <c r="I213" s="5">
        <v>642000000000</v>
      </c>
      <c r="J213" s="5">
        <v>420000000000</v>
      </c>
      <c r="K213" s="5">
        <v>357000000000</v>
      </c>
      <c r="L213" s="5">
        <v>335000000000</v>
      </c>
      <c r="M213" s="5">
        <v>206000000000</v>
      </c>
      <c r="N213" s="5">
        <v>-409000000000</v>
      </c>
      <c r="O213" s="5">
        <v>126000000000</v>
      </c>
      <c r="P213" s="5">
        <v>134000000000</v>
      </c>
    </row>
    <row r="214" spans="2:16" ht="15.5" x14ac:dyDescent="0.35">
      <c r="C214" t="s">
        <v>195</v>
      </c>
      <c r="I214" s="5">
        <v>-100000000000</v>
      </c>
      <c r="J214" s="5">
        <v>-331000000000</v>
      </c>
      <c r="K214" s="5">
        <v>-109000000000</v>
      </c>
      <c r="L214" s="5">
        <v>669000000000</v>
      </c>
      <c r="M214" s="5">
        <v>1177000000000</v>
      </c>
      <c r="N214" s="5">
        <v>733000000000</v>
      </c>
      <c r="O214" s="5">
        <v>227000000000</v>
      </c>
      <c r="P214" s="5">
        <v>-449000000000</v>
      </c>
    </row>
    <row r="215" spans="2:16" ht="15.5" x14ac:dyDescent="0.35">
      <c r="C215" t="s">
        <v>196</v>
      </c>
      <c r="I215" s="5">
        <v>46000000000</v>
      </c>
      <c r="J215" s="5">
        <v>-113000000000</v>
      </c>
      <c r="K215" s="5">
        <v>-83000000000</v>
      </c>
      <c r="L215" s="5">
        <v>-49000000000</v>
      </c>
      <c r="M215" s="5">
        <v>47000000000</v>
      </c>
      <c r="N215" s="5">
        <v>50000000000</v>
      </c>
      <c r="O215" s="5">
        <v>-23000000000</v>
      </c>
      <c r="P215" s="5">
        <v>-29000000000</v>
      </c>
    </row>
    <row r="216" spans="2:16" ht="15.5" x14ac:dyDescent="0.35">
      <c r="C216" t="s">
        <v>197</v>
      </c>
      <c r="I216" s="5">
        <v>-211000000000</v>
      </c>
      <c r="J216" s="5">
        <v>-227000000000</v>
      </c>
      <c r="K216" s="5">
        <v>-13000000000</v>
      </c>
      <c r="L216" s="5">
        <v>-290000000000</v>
      </c>
      <c r="M216" s="5">
        <v>-310000000000</v>
      </c>
      <c r="N216" s="5">
        <v>-522000000000</v>
      </c>
      <c r="O216" s="5">
        <v>-363000000000</v>
      </c>
      <c r="P216" s="5">
        <v>-215000000000</v>
      </c>
    </row>
    <row r="217" spans="2:16" ht="15.5" x14ac:dyDescent="0.35">
      <c r="C217" t="s">
        <v>15</v>
      </c>
      <c r="I217" s="5">
        <v>-165000000000</v>
      </c>
      <c r="J217" s="5">
        <v>-340000000000</v>
      </c>
      <c r="K217" s="5">
        <v>-96000000000</v>
      </c>
      <c r="L217" s="5">
        <v>-339000000000</v>
      </c>
      <c r="M217" s="5">
        <v>-263000000000</v>
      </c>
      <c r="N217" s="5">
        <v>-472000000000</v>
      </c>
      <c r="O217" s="5">
        <v>-386000000000</v>
      </c>
      <c r="P217" s="5">
        <v>-244000000000</v>
      </c>
    </row>
    <row r="218" spans="2:16" ht="15.5" x14ac:dyDescent="0.35">
      <c r="C218" t="s">
        <v>17</v>
      </c>
      <c r="I218" s="6">
        <v>-4.96</v>
      </c>
      <c r="J218" s="6">
        <v>-10.220000000000001</v>
      </c>
      <c r="K218" s="6">
        <v>-2.88</v>
      </c>
      <c r="L218" s="6">
        <v>-10.199999999999999</v>
      </c>
      <c r="M218" s="6">
        <v>-7.92</v>
      </c>
      <c r="N218" s="6">
        <v>-14.19</v>
      </c>
      <c r="O218" s="6">
        <v>-16.61</v>
      </c>
      <c r="P218" s="6">
        <v>-97651627.069999993</v>
      </c>
    </row>
    <row r="220" spans="2:16" ht="15.5" x14ac:dyDescent="0.35">
      <c r="B220" t="s">
        <v>198</v>
      </c>
      <c r="C220" t="s">
        <v>199</v>
      </c>
      <c r="D220" s="5">
        <v>2000000000</v>
      </c>
      <c r="E220" s="5">
        <v>141000000</v>
      </c>
      <c r="F220" s="5">
        <v>3000000000</v>
      </c>
      <c r="G220" s="5">
        <v>1000000000</v>
      </c>
      <c r="H220" s="5">
        <v>5000000000</v>
      </c>
      <c r="I220" s="5">
        <v>5000000000</v>
      </c>
      <c r="J220" s="5">
        <v>-80000000000</v>
      </c>
      <c r="K220" s="5">
        <v>-111000000000</v>
      </c>
      <c r="L220" s="5">
        <v>-94000000000</v>
      </c>
      <c r="M220" s="5">
        <v>6000000000</v>
      </c>
      <c r="N220" s="5">
        <v>14000000000</v>
      </c>
      <c r="O220" s="5">
        <v>-24000000000</v>
      </c>
      <c r="P220" s="5">
        <v>-27000000000</v>
      </c>
    </row>
    <row r="221" spans="2:16" ht="15.5" x14ac:dyDescent="0.35">
      <c r="C221" t="s">
        <v>46</v>
      </c>
      <c r="D221" s="6">
        <v>7.0000000000000007E-2</v>
      </c>
      <c r="E221" s="5">
        <v>0</v>
      </c>
      <c r="F221" s="6">
        <v>0.08</v>
      </c>
      <c r="G221" s="6">
        <v>0.03</v>
      </c>
      <c r="H221" s="6">
        <v>0.14000000000000001</v>
      </c>
      <c r="I221" s="6">
        <v>0.15</v>
      </c>
      <c r="J221" s="6">
        <v>-2.42</v>
      </c>
      <c r="K221" s="6">
        <v>-3.34</v>
      </c>
      <c r="L221" s="6">
        <v>-2.81</v>
      </c>
      <c r="M221" s="6">
        <v>0.18</v>
      </c>
      <c r="N221" s="6">
        <v>0.43</v>
      </c>
      <c r="O221" s="6">
        <v>-0.73</v>
      </c>
      <c r="P221" s="6">
        <v>-0.83</v>
      </c>
    </row>
    <row r="222" spans="2:16" ht="15.5" x14ac:dyDescent="0.35">
      <c r="C222" t="s">
        <v>204</v>
      </c>
      <c r="D222" s="5">
        <v>91000000000</v>
      </c>
      <c r="E222" s="5">
        <v>120000000000</v>
      </c>
      <c r="F222" s="5">
        <v>204000000000</v>
      </c>
      <c r="G222" s="5">
        <v>77000000000</v>
      </c>
      <c r="H222" s="5">
        <v>423000000000</v>
      </c>
      <c r="I222" s="5">
        <v>440000000000</v>
      </c>
      <c r="J222" s="5">
        <v>319000000000</v>
      </c>
      <c r="K222" s="5">
        <v>243000000000</v>
      </c>
      <c r="L222" s="5">
        <v>234000000000</v>
      </c>
      <c r="M222" s="5">
        <v>291000000000</v>
      </c>
      <c r="N222" s="5">
        <v>216000000000</v>
      </c>
      <c r="O222" s="5">
        <v>154000000000</v>
      </c>
      <c r="P222" s="5">
        <v>87000000000</v>
      </c>
    </row>
    <row r="223" spans="2:16" ht="15.5" x14ac:dyDescent="0.35">
      <c r="C223" t="s">
        <v>208</v>
      </c>
      <c r="I223" s="6">
        <v>2662.47</v>
      </c>
    </row>
    <row r="224" spans="2:16" ht="15.5" x14ac:dyDescent="0.35">
      <c r="C224" t="s">
        <v>209</v>
      </c>
      <c r="I224" s="6">
        <v>2050.5100000000002</v>
      </c>
    </row>
    <row r="225" spans="3:9" ht="15.5" x14ac:dyDescent="0.35">
      <c r="C225" t="s">
        <v>210</v>
      </c>
      <c r="I225" s="6">
        <v>6.95</v>
      </c>
    </row>
    <row r="226" spans="3:9" ht="15.5" x14ac:dyDescent="0.35">
      <c r="C226" t="s">
        <v>211</v>
      </c>
      <c r="I226" s="6">
        <v>5.0000000000000001E-4</v>
      </c>
    </row>
    <row r="227" spans="3:9" ht="15.5" x14ac:dyDescent="0.35">
      <c r="C227" t="s">
        <v>212</v>
      </c>
      <c r="I227" s="6">
        <v>24.95</v>
      </c>
    </row>
    <row r="228" spans="3:9" ht="15.5" x14ac:dyDescent="0.35">
      <c r="C228" t="s">
        <v>213</v>
      </c>
      <c r="I228" s="6">
        <v>4.07</v>
      </c>
    </row>
    <row r="229" spans="3:9" ht="15.5" x14ac:dyDescent="0.35">
      <c r="C229" t="s">
        <v>214</v>
      </c>
      <c r="I229" s="6">
        <v>309.45999999999998</v>
      </c>
    </row>
    <row r="230" spans="3:9" ht="15.5" x14ac:dyDescent="0.35">
      <c r="C230" t="s">
        <v>215</v>
      </c>
      <c r="I230" s="6">
        <v>-71.2</v>
      </c>
    </row>
    <row r="231" spans="3:9" ht="15.5" x14ac:dyDescent="0.35">
      <c r="C231" t="s">
        <v>216</v>
      </c>
      <c r="I231" s="6">
        <v>139.09</v>
      </c>
    </row>
    <row r="232" spans="3:9" ht="15.5" x14ac:dyDescent="0.35">
      <c r="C232" t="s">
        <v>217</v>
      </c>
      <c r="I232" s="6">
        <v>107.58</v>
      </c>
    </row>
    <row r="233" spans="3:9" ht="15.5" x14ac:dyDescent="0.35">
      <c r="C233" t="s">
        <v>218</v>
      </c>
      <c r="I233" s="6">
        <v>19.309999999999999</v>
      </c>
    </row>
    <row r="234" spans="3:9" ht="15.5" x14ac:dyDescent="0.35">
      <c r="C234" t="s">
        <v>219</v>
      </c>
      <c r="I234" s="6">
        <v>-32.89</v>
      </c>
    </row>
    <row r="235" spans="3:9" ht="15.5" x14ac:dyDescent="0.35">
      <c r="C235" t="s">
        <v>220</v>
      </c>
      <c r="I235" s="6">
        <v>0.18</v>
      </c>
    </row>
    <row r="236" spans="3:9" ht="15.5" x14ac:dyDescent="0.35">
      <c r="C236" t="s">
        <v>221</v>
      </c>
      <c r="I236" s="6">
        <v>0.14000000000000001</v>
      </c>
    </row>
    <row r="237" spans="3:9" ht="15.5" x14ac:dyDescent="0.35">
      <c r="C237" t="s">
        <v>222</v>
      </c>
      <c r="I237" s="6">
        <v>14.83</v>
      </c>
    </row>
    <row r="238" spans="3:9" ht="15.5" x14ac:dyDescent="0.35">
      <c r="C238" t="s">
        <v>223</v>
      </c>
      <c r="D238" s="6">
        <v>12.46</v>
      </c>
    </row>
    <row r="239" spans="3:9" ht="15.5" x14ac:dyDescent="0.35">
      <c r="C239" t="s">
        <v>224</v>
      </c>
      <c r="I239" s="6">
        <v>90.96</v>
      </c>
    </row>
    <row r="240" spans="3:9" ht="15.5" x14ac:dyDescent="0.35">
      <c r="C240" t="s">
        <v>225</v>
      </c>
      <c r="I240" s="6">
        <v>-5.2</v>
      </c>
    </row>
    <row r="241" spans="3:9" ht="15.5" x14ac:dyDescent="0.35">
      <c r="C241" t="s">
        <v>226</v>
      </c>
      <c r="D241" s="6">
        <v>0.87</v>
      </c>
    </row>
    <row r="242" spans="3:9" ht="15.5" x14ac:dyDescent="0.35">
      <c r="C242" t="s">
        <v>227</v>
      </c>
      <c r="D242" s="6">
        <v>0.86</v>
      </c>
    </row>
    <row r="243" spans="3:9" ht="15.5" x14ac:dyDescent="0.35">
      <c r="C243" t="s">
        <v>228</v>
      </c>
      <c r="D243" s="6">
        <v>0.35</v>
      </c>
    </row>
    <row r="244" spans="3:9" ht="15.5" x14ac:dyDescent="0.35">
      <c r="C244" t="s">
        <v>229</v>
      </c>
      <c r="D244" s="6">
        <v>0.17</v>
      </c>
    </row>
    <row r="245" spans="3:9" ht="15.5" x14ac:dyDescent="0.35">
      <c r="C245" t="s">
        <v>230</v>
      </c>
      <c r="D245" s="6">
        <v>0.37</v>
      </c>
    </row>
    <row r="246" spans="3:9" ht="15.5" x14ac:dyDescent="0.35">
      <c r="C246" t="s">
        <v>231</v>
      </c>
      <c r="D246" s="6">
        <v>0.25</v>
      </c>
    </row>
    <row r="247" spans="3:9" ht="15.5" x14ac:dyDescent="0.35">
      <c r="C247" t="s">
        <v>232</v>
      </c>
      <c r="D247" s="6">
        <v>1.37</v>
      </c>
    </row>
    <row r="248" spans="3:9" ht="15.5" x14ac:dyDescent="0.35">
      <c r="C248" t="s">
        <v>233</v>
      </c>
      <c r="I248" s="6">
        <v>0.93</v>
      </c>
    </row>
    <row r="249" spans="3:9" ht="15.5" x14ac:dyDescent="0.35">
      <c r="C249" t="s">
        <v>13</v>
      </c>
      <c r="D249" s="5">
        <v>-10000000000</v>
      </c>
    </row>
    <row r="250" spans="3:9" ht="15.5" x14ac:dyDescent="0.35">
      <c r="C250" t="s">
        <v>234</v>
      </c>
      <c r="I250" s="6">
        <v>2.6</v>
      </c>
    </row>
    <row r="251" spans="3:9" ht="15.5" x14ac:dyDescent="0.35">
      <c r="C251" t="s">
        <v>235</v>
      </c>
      <c r="I251" s="6">
        <v>1.4000000000000002E-3</v>
      </c>
    </row>
    <row r="252" spans="3:9" ht="15.5" x14ac:dyDescent="0.35">
      <c r="C252" t="s">
        <v>236</v>
      </c>
      <c r="I252" s="6">
        <v>2E-3</v>
      </c>
    </row>
    <row r="253" spans="3:9" ht="15.5" x14ac:dyDescent="0.35">
      <c r="C253" t="s">
        <v>237</v>
      </c>
      <c r="I253" s="6">
        <v>2.6200000000000001E-2</v>
      </c>
    </row>
    <row r="254" spans="3:9" ht="15.5" x14ac:dyDescent="0.35">
      <c r="C254" t="s">
        <v>238</v>
      </c>
      <c r="I254" s="6">
        <v>1.3899999999999999E-2</v>
      </c>
    </row>
    <row r="255" spans="3:9" ht="15.5" x14ac:dyDescent="0.35">
      <c r="C255" t="s">
        <v>239</v>
      </c>
      <c r="D255" s="6">
        <v>36.21</v>
      </c>
    </row>
    <row r="256" spans="3:9" ht="15.5" x14ac:dyDescent="0.35">
      <c r="C256" t="s">
        <v>240</v>
      </c>
      <c r="D256" s="6">
        <v>10.93</v>
      </c>
    </row>
    <row r="257" spans="3:9" ht="15.5" x14ac:dyDescent="0.35">
      <c r="C257" t="s">
        <v>241</v>
      </c>
      <c r="D257" s="6">
        <v>69.010000000000005</v>
      </c>
    </row>
    <row r="258" spans="3:9" ht="15.5" x14ac:dyDescent="0.35">
      <c r="C258" t="s">
        <v>242</v>
      </c>
      <c r="D258" s="6">
        <v>-21.87</v>
      </c>
    </row>
    <row r="259" spans="3:9" ht="15.5" x14ac:dyDescent="0.35">
      <c r="C259" t="s">
        <v>243</v>
      </c>
      <c r="D259" s="6">
        <v>2.5099999999999998</v>
      </c>
    </row>
    <row r="260" spans="3:9" ht="15.5" x14ac:dyDescent="0.35">
      <c r="C260" t="s">
        <v>244</v>
      </c>
      <c r="I260" s="6">
        <v>0.12</v>
      </c>
    </row>
    <row r="261" spans="3:9" ht="15.5" x14ac:dyDescent="0.35">
      <c r="C261" t="s">
        <v>245</v>
      </c>
      <c r="I261" s="6">
        <v>55.68</v>
      </c>
    </row>
    <row r="262" spans="3:9" ht="15.5" x14ac:dyDescent="0.35">
      <c r="C262" t="s">
        <v>42</v>
      </c>
      <c r="I262" s="5">
        <v>12303000000000</v>
      </c>
    </row>
    <row r="263" spans="3:9" ht="15.5" x14ac:dyDescent="0.35">
      <c r="C263" t="s">
        <v>246</v>
      </c>
      <c r="I263" s="5">
        <v>12945000000000</v>
      </c>
    </row>
    <row r="264" spans="3:9" ht="15.5" x14ac:dyDescent="0.35">
      <c r="C264" t="s">
        <v>247</v>
      </c>
      <c r="I264" s="5">
        <v>33250000000</v>
      </c>
    </row>
    <row r="265" spans="3:9" ht="15.5" x14ac:dyDescent="0.35">
      <c r="C265" t="s">
        <v>248</v>
      </c>
      <c r="I265" s="6">
        <v>0.32189999999999996</v>
      </c>
    </row>
    <row r="266" spans="3:9" ht="15.5" x14ac:dyDescent="0.35">
      <c r="C266" t="s">
        <v>249</v>
      </c>
      <c r="D266" s="6">
        <v>0.5948</v>
      </c>
    </row>
    <row r="267" spans="3:9" ht="15.5" x14ac:dyDescent="0.35">
      <c r="C267" t="s">
        <v>250</v>
      </c>
      <c r="D267" s="6">
        <v>0.3</v>
      </c>
    </row>
    <row r="268" spans="3:9" ht="15.5" x14ac:dyDescent="0.35">
      <c r="C268" t="s">
        <v>251</v>
      </c>
      <c r="D268" s="6">
        <v>2.3799999999999998E-2</v>
      </c>
    </row>
    <row r="269" spans="3:9" ht="15.5" x14ac:dyDescent="0.35">
      <c r="C269" t="s">
        <v>252</v>
      </c>
      <c r="D269" s="6">
        <v>0.126</v>
      </c>
    </row>
    <row r="270" spans="3:9" ht="15.5" x14ac:dyDescent="0.35">
      <c r="C270" t="s">
        <v>253</v>
      </c>
      <c r="D270" s="6">
        <v>-0.1295</v>
      </c>
    </row>
    <row r="271" spans="3:9" ht="15.5" x14ac:dyDescent="0.35">
      <c r="C271" t="s">
        <v>254</v>
      </c>
      <c r="D271" s="6">
        <v>-0.9284</v>
      </c>
    </row>
    <row r="272" spans="3:9" ht="15.5" x14ac:dyDescent="0.35">
      <c r="C272" t="s">
        <v>261</v>
      </c>
      <c r="I272" s="5">
        <v>8</v>
      </c>
    </row>
    <row r="273" spans="3:9" ht="15.5" x14ac:dyDescent="0.35">
      <c r="C273" t="s">
        <v>262</v>
      </c>
      <c r="I273" s="6">
        <v>0.48</v>
      </c>
    </row>
    <row r="274" spans="3:9" ht="15.5" x14ac:dyDescent="0.35">
      <c r="C274" t="s">
        <v>263</v>
      </c>
      <c r="I274" s="6">
        <v>0.87</v>
      </c>
    </row>
    <row r="275" spans="3:9" ht="15.5" x14ac:dyDescent="0.35">
      <c r="C275" t="s">
        <v>264</v>
      </c>
      <c r="I275" s="6">
        <v>0.01</v>
      </c>
    </row>
    <row r="276" spans="3:9" ht="15.5" x14ac:dyDescent="0.35">
      <c r="C276" t="s">
        <v>265</v>
      </c>
      <c r="I276" s="6">
        <v>0.27</v>
      </c>
    </row>
    <row r="277" spans="3:9" ht="15.5" x14ac:dyDescent="0.35">
      <c r="C277" t="s">
        <v>266</v>
      </c>
      <c r="I277" s="6">
        <v>7.0000000000000007E-2</v>
      </c>
    </row>
    <row r="278" spans="3:9" ht="15.5" x14ac:dyDescent="0.35">
      <c r="C278" t="s">
        <v>267</v>
      </c>
      <c r="I278" s="6">
        <v>0.16</v>
      </c>
    </row>
    <row r="279" spans="3:9" ht="15.5" x14ac:dyDescent="0.35">
      <c r="C279" t="s">
        <v>268</v>
      </c>
      <c r="I279" s="6">
        <v>0.23</v>
      </c>
    </row>
    <row r="280" spans="3:9" ht="15.5" x14ac:dyDescent="0.35">
      <c r="C280" t="s">
        <v>269</v>
      </c>
      <c r="I280" s="5">
        <v>493000000000</v>
      </c>
    </row>
    <row r="281" spans="3:9" ht="15.5" x14ac:dyDescent="0.35">
      <c r="C281" t="s">
        <v>270</v>
      </c>
      <c r="I281" s="5">
        <v>246000000000</v>
      </c>
    </row>
    <row r="282" spans="3:9" ht="15.5" x14ac:dyDescent="0.35">
      <c r="C282" t="s">
        <v>271</v>
      </c>
      <c r="I282" s="5">
        <v>120000000000</v>
      </c>
    </row>
    <row r="283" spans="3:9" ht="15.5" x14ac:dyDescent="0.35">
      <c r="C283" t="s">
        <v>272</v>
      </c>
      <c r="I283" s="5">
        <v>6000000000</v>
      </c>
    </row>
    <row r="284" spans="3:9" ht="15.5" x14ac:dyDescent="0.35">
      <c r="C284" t="s">
        <v>273</v>
      </c>
      <c r="D284" s="5">
        <v>414000000000</v>
      </c>
    </row>
    <row r="285" spans="3:9" ht="15.5" x14ac:dyDescent="0.35">
      <c r="C285" t="s">
        <v>274</v>
      </c>
      <c r="D285" s="5">
        <v>4157000000000</v>
      </c>
    </row>
    <row r="286" spans="3:9" ht="15.5" x14ac:dyDescent="0.35">
      <c r="C286" t="s">
        <v>275</v>
      </c>
      <c r="D286" s="5">
        <v>1130000000000</v>
      </c>
    </row>
    <row r="287" spans="3:9" ht="15.5" x14ac:dyDescent="0.35">
      <c r="C287" t="s">
        <v>183</v>
      </c>
      <c r="D287" s="5">
        <v>-79000000000</v>
      </c>
    </row>
    <row r="288" spans="3:9" ht="15.5" x14ac:dyDescent="0.35">
      <c r="C288" t="s">
        <v>182</v>
      </c>
      <c r="I288" s="5">
        <v>3024000000000</v>
      </c>
    </row>
    <row r="289" spans="3:9" ht="15.5" x14ac:dyDescent="0.35">
      <c r="C289" t="s">
        <v>181</v>
      </c>
      <c r="D289" s="5">
        <v>520000000000</v>
      </c>
    </row>
    <row r="290" spans="3:9" ht="15.5" x14ac:dyDescent="0.35">
      <c r="C290" t="s">
        <v>180</v>
      </c>
      <c r="D290" s="5">
        <v>534000000000</v>
      </c>
    </row>
    <row r="291" spans="3:9" ht="15.5" x14ac:dyDescent="0.35">
      <c r="C291" t="s">
        <v>24</v>
      </c>
      <c r="D291" s="5">
        <v>1055000000000</v>
      </c>
    </row>
    <row r="292" spans="3:9" ht="15.5" x14ac:dyDescent="0.35">
      <c r="C292" t="s">
        <v>21</v>
      </c>
      <c r="D292" s="5">
        <v>640000000000</v>
      </c>
    </row>
    <row r="293" spans="3:9" ht="15.5" x14ac:dyDescent="0.35">
      <c r="C293" t="s">
        <v>276</v>
      </c>
      <c r="I293" s="5">
        <v>3026000000000</v>
      </c>
    </row>
    <row r="294" spans="3:9" ht="15.5" x14ac:dyDescent="0.35">
      <c r="C294" t="s">
        <v>277</v>
      </c>
      <c r="I294" s="5">
        <v>40000000000</v>
      </c>
    </row>
    <row r="295" spans="3:9" ht="15.5" x14ac:dyDescent="0.35">
      <c r="C295" t="s">
        <v>278</v>
      </c>
      <c r="I295" s="5">
        <v>-332000000000</v>
      </c>
    </row>
    <row r="296" spans="3:9" ht="15.5" x14ac:dyDescent="0.35">
      <c r="C296" t="s">
        <v>279</v>
      </c>
      <c r="I296" s="5">
        <v>253000000000</v>
      </c>
    </row>
    <row r="297" spans="3:9" ht="15.5" x14ac:dyDescent="0.35">
      <c r="C297" t="s">
        <v>280</v>
      </c>
      <c r="I297" s="5">
        <v>-213000000000</v>
      </c>
    </row>
    <row r="298" spans="3:9" ht="15.5" x14ac:dyDescent="0.35">
      <c r="C298" t="s">
        <v>281</v>
      </c>
      <c r="I298" s="5">
        <v>-173000000000</v>
      </c>
    </row>
  </sheetData>
  <pageMargins left="0.7" right="0.7" top="0.75" bottom="0.75" header="0.3" footer="0.3"/>
  <ignoredErrors>
    <ignoredError sqref="A1:P29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532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533</v>
      </c>
      <c r="D2" s="2" vm="78">
        <f ca="1">IFERROR(_xlfn.STOCKHISTORY("XIDX:" &amp; $C$1, D3, , 0, 0, 1), "Libur")</f>
        <v>334</v>
      </c>
      <c r="E2" s="2" vm="79">
        <f ca="1">IFERROR(_xlfn.STOCKHISTORY("XIDX:" &amp; $C$1, E3, , 0, 0, 1), "Libur")</f>
        <v>270</v>
      </c>
      <c r="H2" s="2" vm="79">
        <f ca="1">IFERROR(INDEX(D2:G2,COUNT(D2:G2)),"")</f>
        <v>270</v>
      </c>
      <c r="I2" s="2" vm="55">
        <f t="shared" ref="I2:P2" ca="1" si="0">IFERROR(_xlfn.STOCKHISTORY("XIDX:" &amp; $C$1, I1, , 0, 0, 1), "Libur")</f>
        <v>308</v>
      </c>
      <c r="J2" s="2" vm="80">
        <f t="shared" ca="1" si="0"/>
        <v>387.5</v>
      </c>
      <c r="K2" s="2" vm="81">
        <f t="shared" ca="1" si="0"/>
        <v>372.5</v>
      </c>
      <c r="L2" s="2" vm="82">
        <f t="shared" ca="1" si="0"/>
        <v>235</v>
      </c>
      <c r="M2" s="2" vm="83">
        <f t="shared" ca="1" si="0"/>
        <v>547.5</v>
      </c>
      <c r="N2" s="2" vm="84">
        <f t="shared" ca="1" si="0"/>
        <v>199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1417358498676</v>
      </c>
      <c r="E4" s="2">
        <f>IFERROR(INDEX(E51:E500,MATCH($C$4,$C$51:$C$500,0)),"")</f>
        <v>601660833660</v>
      </c>
      <c r="H4" s="2">
        <f>IFERROR(SUM(D4:G4)*(4/MAX(1,COUNT(D4:G4))),"")</f>
        <v>4038038664672</v>
      </c>
      <c r="I4" s="2">
        <f t="shared" ref="I4:P4" si="1">IFERROR(INDEX(I51:I500,MATCH($C$4,$C$51:$C$500,0)),"")</f>
        <v>4074971418788</v>
      </c>
      <c r="J4" s="2">
        <f t="shared" si="1"/>
        <v>4797559081178</v>
      </c>
      <c r="K4" s="2">
        <f t="shared" si="1"/>
        <v>4463507984781</v>
      </c>
      <c r="L4" s="2">
        <f t="shared" si="1"/>
        <v>3689403867254</v>
      </c>
      <c r="M4" s="2">
        <f t="shared" si="1"/>
        <v>1852362345299</v>
      </c>
      <c r="N4" s="2">
        <f t="shared" si="1"/>
        <v>1409226181520</v>
      </c>
      <c r="O4" s="2">
        <f t="shared" si="1"/>
        <v>1282790625871</v>
      </c>
      <c r="P4" s="2">
        <f t="shared" si="1"/>
        <v>1204258375180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84029163581</v>
      </c>
      <c r="E5" s="2">
        <f>IFERROR(INDEX(E51:E500,MATCH($C$5,$C$51:$C$500,0)),"")</f>
        <v>37621914631</v>
      </c>
      <c r="H5" s="2">
        <f>IFERROR(SUM(D5:G5)*(4/MAX(1,COUNT(D5:G5))),"")</f>
        <v>243302156424</v>
      </c>
      <c r="I5" s="2">
        <f t="shared" ref="I5:P5" si="2">IFERROR(INDEX(I51:I500,MATCH($C$5,$C$51:$C$500,0)),"")</f>
        <v>519251515269</v>
      </c>
      <c r="J5" s="2">
        <f t="shared" si="2"/>
        <v>380539867372</v>
      </c>
      <c r="K5" s="2">
        <f t="shared" si="2"/>
        <v>405723702291</v>
      </c>
      <c r="L5" s="2">
        <f t="shared" si="2"/>
        <v>334173382931</v>
      </c>
      <c r="M5" s="2">
        <f t="shared" si="2"/>
        <v>165153928528</v>
      </c>
      <c r="N5" s="2">
        <f t="shared" si="2"/>
        <v>114134720704</v>
      </c>
      <c r="O5" s="2">
        <f t="shared" si="2"/>
        <v>81504706440</v>
      </c>
      <c r="P5" s="2">
        <f t="shared" si="2"/>
        <v>82689514823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1903549893465</v>
      </c>
      <c r="E6" s="2">
        <f>IFERROR(INDEX(E51:E500,MATCH($C$6,$C$51:$C$500,0)),"")</f>
        <v>1927164622819</v>
      </c>
      <c r="H6" s="2">
        <f>IFERROR(INDEX(D6:G6,COUNT(D6:G6)),"")</f>
        <v>1927164622819</v>
      </c>
      <c r="I6" s="2">
        <f t="shared" ref="I6:P6" si="3">IFERROR(INDEX(I51:I500,MATCH($C$6,$C$51:$C$500,0)),"")</f>
        <v>1888354036940</v>
      </c>
      <c r="J6" s="2">
        <f t="shared" si="3"/>
        <v>1561948196479</v>
      </c>
      <c r="K6" s="2">
        <f t="shared" si="3"/>
        <v>1380076795346</v>
      </c>
      <c r="L6" s="2">
        <f t="shared" si="3"/>
        <v>1120320170051</v>
      </c>
      <c r="M6" s="2">
        <f t="shared" si="3"/>
        <v>862210927756</v>
      </c>
      <c r="N6" s="2">
        <f t="shared" si="3"/>
        <v>783771220456</v>
      </c>
      <c r="O6" s="2">
        <f t="shared" si="3"/>
        <v>630578789484</v>
      </c>
      <c r="P6" s="2">
        <f t="shared" si="3"/>
        <v>594044931262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10.25</v>
      </c>
      <c r="E7" s="3">
        <f>IFERROR(INDEX(E51:E500,MATCH($C$7,$C$51:$C$500,0))/1000000000,"")</f>
        <v>10.25</v>
      </c>
      <c r="H7" s="3">
        <f>IFERROR(INDEX(D7:G7,COUNT(D7:G7)),"")</f>
        <v>10.25</v>
      </c>
      <c r="I7" s="3">
        <f t="shared" ref="I7:P7" si="4">IFERROR(INDEX(I51:I500,MATCH($C$7,$C$51:$C$500,0))/1000000000,"")</f>
        <v>10.25</v>
      </c>
      <c r="J7" s="3">
        <f t="shared" si="4"/>
        <v>10.25</v>
      </c>
      <c r="K7" s="3">
        <f t="shared" si="4"/>
        <v>5.12</v>
      </c>
      <c r="L7" s="3">
        <f t="shared" si="4"/>
        <v>5.12</v>
      </c>
      <c r="M7" s="3">
        <f t="shared" si="4"/>
        <v>5.12</v>
      </c>
      <c r="N7" s="3">
        <f t="shared" si="4"/>
        <v>5.12</v>
      </c>
      <c r="O7" s="3">
        <f t="shared" si="4"/>
        <v>4.3499999999999996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-517000000000</v>
      </c>
      <c r="E8" s="2">
        <f>IFERROR(INDEX(E51:E500,MATCH("Free cash flow (Quarter)",$C$51:$C$500,0)),"")</f>
        <v>-172000000000</v>
      </c>
      <c r="H8" s="2">
        <f>IFERROR(INDEX(D8:G8,COUNT(D8:G8)),"")</f>
        <v>-172000000000</v>
      </c>
      <c r="I8" s="2">
        <f t="shared" ref="I8:P8" si="5">IFERROR(INDEX(I51:I500,MATCH($C$8,$C$51:$C$500,0)),"")</f>
        <v>251000000000</v>
      </c>
      <c r="J8" s="2">
        <f t="shared" si="5"/>
        <v>117000000000</v>
      </c>
      <c r="K8" s="2">
        <f t="shared" si="5"/>
        <v>36000000000</v>
      </c>
      <c r="L8" s="2">
        <f t="shared" si="5"/>
        <v>-1000000000</v>
      </c>
      <c r="M8" s="2">
        <f t="shared" si="5"/>
        <v>-66000000000</v>
      </c>
      <c r="N8" s="2">
        <f t="shared" si="5"/>
        <v>166000000000</v>
      </c>
      <c r="O8" s="2">
        <f t="shared" si="5"/>
        <v>186000000000</v>
      </c>
      <c r="P8" s="2">
        <f t="shared" si="5"/>
        <v>-98000000000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-50.46</v>
      </c>
      <c r="E9" s="3">
        <f>IFERROR(INDEX(E51:E500,MATCH("Free cash flow per share (Quarter)",$C$51:$C$500,0)),"")</f>
        <v>-16.809999999999999</v>
      </c>
      <c r="H9" s="3">
        <f>IFERROR(INDEX(D9:G9,COUNT(D9:G9)),"")</f>
        <v>-16.809999999999999</v>
      </c>
      <c r="I9" s="3">
        <f t="shared" ref="I9:P9" si="6">IFERROR(INDEX(I51:I500,MATCH($C$9,$C$51:$C$500,0)),"")</f>
        <v>24.5</v>
      </c>
      <c r="J9" s="3">
        <f t="shared" si="6"/>
        <v>11.37</v>
      </c>
      <c r="K9" s="3">
        <f t="shared" si="6"/>
        <v>6.94</v>
      </c>
      <c r="L9" s="3">
        <f t="shared" si="6"/>
        <v>-0.16</v>
      </c>
      <c r="M9" s="3">
        <f t="shared" si="6"/>
        <v>-12.79</v>
      </c>
      <c r="N9" s="3">
        <f t="shared" si="6"/>
        <v>32.33</v>
      </c>
      <c r="O9" s="3">
        <f t="shared" si="6"/>
        <v>42.79</v>
      </c>
      <c r="P9" s="3">
        <f t="shared" si="6"/>
        <v>-271395.03999999998</v>
      </c>
    </row>
    <row r="10" spans="1:16" ht="15.5" x14ac:dyDescent="0.35">
      <c r="C10" t="s">
        <v>18</v>
      </c>
      <c r="D10" s="3">
        <f ca="1">IFERROR(IF(D9=0,"",D2/D9),"")</f>
        <v>-6.6191042409829564</v>
      </c>
      <c r="E10" s="3">
        <f ca="1">IFERROR(IF(E9=0,"",E2/E9),"")</f>
        <v>-16.061867935752531</v>
      </c>
      <c r="I10" s="3">
        <f t="shared" ref="I10:P10" ca="1" si="7">IFERROR(IF(I9=0,"",I2/I9),"")</f>
        <v>12.571428571428571</v>
      </c>
      <c r="J10" s="3">
        <f t="shared" ca="1" si="7"/>
        <v>34.08091468777485</v>
      </c>
      <c r="K10" s="3">
        <f t="shared" ca="1" si="7"/>
        <v>53.674351585014406</v>
      </c>
      <c r="L10" s="3">
        <f t="shared" ca="1" si="7"/>
        <v>-1468.75</v>
      </c>
      <c r="M10" s="3">
        <f t="shared" ca="1" si="7"/>
        <v>-42.806880375293204</v>
      </c>
      <c r="N10" s="3">
        <f t="shared" ca="1" si="7"/>
        <v>6.1552737395607799</v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150556640197</v>
      </c>
      <c r="E11" s="2">
        <f>IFERROR(INDEX(E51:E500,MATCH($C$11,$C$51:$C$500,0)),"")</f>
        <v>72178506928</v>
      </c>
      <c r="H11" s="2">
        <f>IFERROR(INDEX(D11:G11,COUNT(D11:G11)),"")</f>
        <v>72178506928</v>
      </c>
      <c r="I11" s="2">
        <f t="shared" ref="I11:P11" si="8">IFERROR(INDEX(I51:I500,MATCH($C$11,$C$51:$C$500,0)),"")</f>
        <v>104891748276</v>
      </c>
      <c r="J11" s="2">
        <f t="shared" si="8"/>
        <v>66576138791</v>
      </c>
      <c r="K11" s="2">
        <f t="shared" si="8"/>
        <v>165356274373</v>
      </c>
      <c r="L11" s="2">
        <f t="shared" si="8"/>
        <v>311154898402</v>
      </c>
      <c r="M11" s="2">
        <f t="shared" si="8"/>
        <v>99823579040</v>
      </c>
      <c r="N11" s="2">
        <f t="shared" si="8"/>
        <v>46296872740</v>
      </c>
      <c r="O11" s="2">
        <f t="shared" si="8"/>
        <v>58576903422</v>
      </c>
      <c r="P11" s="2">
        <f t="shared" si="8"/>
        <v>60133244053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1359000000000</v>
      </c>
      <c r="E12" s="2">
        <f>IFERROR(INDEX(E51:E500,MATCH("Net Debt (Quarter)",$C$51:$C$500,0)),"")</f>
        <v>841000000000</v>
      </c>
      <c r="H12" s="2">
        <f>IFERROR(INDEX(D12:G12,COUNT(D12:G12)),"")</f>
        <v>841000000000</v>
      </c>
      <c r="I12" s="2">
        <f t="shared" ref="I12:P12" si="9">IFERROR(INDEX(I51:I500,MATCH($C$12,$C$51:$C$500,0)),"")</f>
        <v>669000000000</v>
      </c>
      <c r="J12" s="2">
        <f t="shared" si="9"/>
        <v>707000000000</v>
      </c>
      <c r="K12" s="2">
        <f t="shared" si="9"/>
        <v>620000000000</v>
      </c>
      <c r="L12" s="2">
        <f t="shared" si="9"/>
        <v>518000000000</v>
      </c>
      <c r="M12" s="2">
        <f t="shared" si="9"/>
        <v>391000000000</v>
      </c>
      <c r="N12" s="2">
        <f t="shared" si="9"/>
        <v>277000000000</v>
      </c>
      <c r="O12" s="2">
        <f t="shared" si="9"/>
        <v>478000000000</v>
      </c>
      <c r="P12" s="2">
        <f t="shared" si="9"/>
        <v>594000000000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1510000000000</v>
      </c>
      <c r="E13" s="2">
        <f>IFERROR(INDEX(E51:E500,MATCH("Total Debt (Quarter)",$C$51:$C$500,0)),"")</f>
        <v>913000000000</v>
      </c>
      <c r="H13" s="2">
        <f>IFERROR(INDEX(D13:G13,COUNT(D13:G13)),"")</f>
        <v>913000000000</v>
      </c>
      <c r="I13" s="2">
        <f t="shared" ref="I13:P13" si="10">IFERROR(INDEX(I51:I500,MATCH($C$13,$C$51:$C$500,0)),"")</f>
        <v>774000000000</v>
      </c>
      <c r="J13" s="2">
        <f t="shared" si="10"/>
        <v>773000000000</v>
      </c>
      <c r="K13" s="2">
        <f t="shared" si="10"/>
        <v>786000000000</v>
      </c>
      <c r="L13" s="2">
        <f t="shared" si="10"/>
        <v>829000000000</v>
      </c>
      <c r="M13" s="2">
        <f t="shared" si="10"/>
        <v>491000000000</v>
      </c>
      <c r="N13" s="2">
        <f t="shared" si="10"/>
        <v>323000000000</v>
      </c>
      <c r="O13" s="2">
        <f t="shared" si="10"/>
        <v>537000000000</v>
      </c>
      <c r="P13" s="2">
        <f t="shared" si="10"/>
        <v>654000000000</v>
      </c>
    </row>
    <row r="14" spans="1:16" ht="15.5" x14ac:dyDescent="0.35">
      <c r="C14" t="s">
        <v>27</v>
      </c>
      <c r="D14" s="2">
        <f>IFERROR(INDEX(D51:D500,MATCH($C$14,$C$51:$C$500,0)),"")</f>
        <v>-25278896512</v>
      </c>
      <c r="E14" s="2">
        <f>IFERROR(INDEX(E51:E500,MATCH($C$14,$C$51:$C$500,0)),"")</f>
        <v>-17484594917</v>
      </c>
      <c r="H14" s="2">
        <f>IFERROR(SUM(D14:G14)*(4/MAX(1,COUNT(D14:G14))),"")</f>
        <v>-85526982858</v>
      </c>
      <c r="I14" s="2">
        <f t="shared" ref="I14:P14" si="11">IFERROR(INDEX(I51:I500,MATCH($C$14,$C$51:$C$500,0)),"")</f>
        <v>-81552454594</v>
      </c>
      <c r="J14" s="2">
        <f t="shared" si="11"/>
        <v>-92880640981</v>
      </c>
      <c r="K14" s="2">
        <f t="shared" si="11"/>
        <v>-76737481801</v>
      </c>
      <c r="L14" s="2">
        <f t="shared" si="11"/>
        <v>-81776480705</v>
      </c>
      <c r="M14" s="2">
        <f t="shared" si="11"/>
        <v>-42066844267</v>
      </c>
      <c r="N14" s="2">
        <f t="shared" si="11"/>
        <v>-55178460988</v>
      </c>
      <c r="O14" s="2">
        <f t="shared" si="11"/>
        <v>-68222313812</v>
      </c>
      <c r="P14" s="2">
        <f t="shared" si="11"/>
        <v>-69065342202</v>
      </c>
    </row>
    <row r="15" spans="1:16" ht="15.5" x14ac:dyDescent="0.35">
      <c r="C15" t="s">
        <v>28</v>
      </c>
      <c r="D15" s="2">
        <f>IFERROR(INDEX(D51:D500,MATCH($C$15,$C$51:$C$500,0)),"")</f>
        <v>-24450265391</v>
      </c>
      <c r="E15" s="2">
        <f>IFERROR(INDEX(E51:E500,MATCH($C$15,$C$51:$C$500,0)),"")</f>
        <v>-11039957848</v>
      </c>
      <c r="H15" s="2">
        <f>IFERROR(SUM(D15:G15)*(4/MAX(1,COUNT(D15:G15))),"")</f>
        <v>-70980446478</v>
      </c>
      <c r="I15" s="2">
        <f t="shared" ref="I15:P15" si="12">IFERROR(INDEX(I51:I500,MATCH($C$15,$C$51:$C$500,0)),"")</f>
        <v>-74826802611</v>
      </c>
      <c r="J15" s="2">
        <f t="shared" si="12"/>
        <v>-111645334618</v>
      </c>
      <c r="K15" s="2">
        <f t="shared" si="12"/>
        <v>-116887940411</v>
      </c>
      <c r="L15" s="2">
        <f t="shared" si="12"/>
        <v>-95555099159</v>
      </c>
      <c r="M15" s="2">
        <f t="shared" si="12"/>
        <v>-47361237321</v>
      </c>
      <c r="N15" s="2">
        <f t="shared" si="12"/>
        <v>-32521134340</v>
      </c>
      <c r="O15" s="2">
        <f t="shared" si="12"/>
        <v>-24544283116</v>
      </c>
      <c r="P15" s="2">
        <f t="shared" si="12"/>
        <v>-26374207439</v>
      </c>
    </row>
    <row r="16" spans="1:16" ht="15.5" x14ac:dyDescent="0.35">
      <c r="C16" t="s">
        <v>29</v>
      </c>
      <c r="D16" s="2">
        <f>IFERROR(INDEX(D51:D500,MATCH($C$16,$C$51:$C$500,0)),"")</f>
        <v>113291834719</v>
      </c>
      <c r="E16" s="2">
        <f>IFERROR(INDEX(E51:E500,MATCH($C$16,$C$51:$C$500,0)),"")</f>
        <v>49850543727</v>
      </c>
      <c r="H16" s="2">
        <f>IFERROR(SUM(D16:G16)*(4/MAX(1,COUNT(D16:G16))),"")</f>
        <v>326284756892</v>
      </c>
      <c r="I16" s="2">
        <f t="shared" ref="I16:P16" si="13">IFERROR(INDEX(I51:I500,MATCH($C$16,$C$51:$C$500,0)),"")</f>
        <v>342325985043</v>
      </c>
      <c r="J16" s="2">
        <f t="shared" si="13"/>
        <v>508460693102</v>
      </c>
      <c r="K16" s="2">
        <f t="shared" si="13"/>
        <v>536965341069</v>
      </c>
      <c r="L16" s="2">
        <f t="shared" si="13"/>
        <v>441547410617</v>
      </c>
      <c r="M16" s="2">
        <f t="shared" si="13"/>
        <v>218507276809</v>
      </c>
      <c r="N16" s="2">
        <f t="shared" si="13"/>
        <v>150386933246</v>
      </c>
      <c r="O16" s="2">
        <f t="shared" si="13"/>
        <v>111375090726</v>
      </c>
      <c r="P16" s="2">
        <f t="shared" si="13"/>
        <v>112114971185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</row>
    <row r="19" spans="1:16" ht="15.5" x14ac:dyDescent="0.35">
      <c r="A19" t="s">
        <v>39</v>
      </c>
      <c r="C19" t="s">
        <v>40</v>
      </c>
    </row>
    <row r="20" spans="1:16" ht="15.5" x14ac:dyDescent="0.35">
      <c r="A20" t="s">
        <v>41</v>
      </c>
      <c r="C20" t="s">
        <v>42</v>
      </c>
      <c r="D20" s="2">
        <f ca="1">IFERROR(D21*D2,"")</f>
        <v>3423500000000</v>
      </c>
      <c r="E20" s="2">
        <f ca="1">IFERROR(E21*E2,"")</f>
        <v>2767500000000</v>
      </c>
      <c r="H20" s="2">
        <f t="shared" ref="H20:P20" ca="1" si="14">IFERROR(H21*H2,"")</f>
        <v>2767500000000</v>
      </c>
      <c r="I20" s="2">
        <f t="shared" ca="1" si="14"/>
        <v>3157000000000</v>
      </c>
      <c r="J20" s="2">
        <f t="shared" ca="1" si="14"/>
        <v>3971875000000</v>
      </c>
      <c r="K20" s="2">
        <f t="shared" ca="1" si="14"/>
        <v>1907200000000</v>
      </c>
      <c r="L20" s="2">
        <f t="shared" ca="1" si="14"/>
        <v>1203200000000</v>
      </c>
      <c r="M20" s="2">
        <f t="shared" ca="1" si="14"/>
        <v>2803200000000</v>
      </c>
      <c r="N20" s="2">
        <f t="shared" ca="1" si="14"/>
        <v>1018880000000</v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10250000000</v>
      </c>
      <c r="E21" s="2">
        <f>IFERROR(INDEX(E51:E500,MATCH($C$7,$C$51:$C$500,0)),"")</f>
        <v>10250000000</v>
      </c>
      <c r="H21" s="2">
        <f>IFERROR(INDEX(D21:G21,COUNT(D21:G21)),"")</f>
        <v>10250000000</v>
      </c>
      <c r="I21" s="2">
        <f t="shared" ref="I21:P21" si="15">IFERROR(INDEX(I51:I500,MATCH($C$7,$C$51:$C$500,0)),"")</f>
        <v>10250000000</v>
      </c>
      <c r="J21" s="2">
        <f t="shared" si="15"/>
        <v>10250000000</v>
      </c>
      <c r="K21" s="2">
        <f t="shared" si="15"/>
        <v>5120000000</v>
      </c>
      <c r="L21" s="2">
        <f t="shared" si="15"/>
        <v>5120000000</v>
      </c>
      <c r="M21" s="2">
        <f t="shared" si="15"/>
        <v>5120000000</v>
      </c>
      <c r="N21" s="2">
        <f t="shared" si="15"/>
        <v>5120000000</v>
      </c>
      <c r="O21" s="2">
        <f t="shared" si="15"/>
        <v>4350000000</v>
      </c>
      <c r="P21" s="2">
        <f t="shared" si="15"/>
        <v>0</v>
      </c>
    </row>
    <row r="23" spans="1:16" ht="15.5" x14ac:dyDescent="0.35">
      <c r="B23" t="s">
        <v>43</v>
      </c>
      <c r="C23" t="s">
        <v>44</v>
      </c>
      <c r="D23" s="3">
        <f>IFERROR(D5/D6*100,"")</f>
        <v>4.4143399586991183</v>
      </c>
      <c r="E23" s="3">
        <f>IFERROR(E5/E6*100,"")</f>
        <v>1.9521899782473053</v>
      </c>
      <c r="H23" s="3">
        <f t="shared" ref="H23:P23" si="16">IFERROR(H5/H6*100,"")</f>
        <v>12.624876647439946</v>
      </c>
      <c r="I23" s="3">
        <f t="shared" si="16"/>
        <v>27.497572230174892</v>
      </c>
      <c r="J23" s="3">
        <f t="shared" si="16"/>
        <v>24.363155463787255</v>
      </c>
      <c r="K23" s="3">
        <f t="shared" si="16"/>
        <v>29.398632283305709</v>
      </c>
      <c r="L23" s="3">
        <f t="shared" si="16"/>
        <v>29.828382266454017</v>
      </c>
      <c r="M23" s="3">
        <f t="shared" si="16"/>
        <v>19.15470138586987</v>
      </c>
      <c r="N23" s="3">
        <f t="shared" si="16"/>
        <v>14.562249509186639</v>
      </c>
      <c r="O23" s="3">
        <f t="shared" si="16"/>
        <v>12.925380269560756</v>
      </c>
      <c r="P23" s="3">
        <f t="shared" si="16"/>
        <v>13.91974082622553</v>
      </c>
    </row>
    <row r="24" spans="1:16" ht="15.5" x14ac:dyDescent="0.35">
      <c r="C24" t="s">
        <v>45</v>
      </c>
      <c r="D24" s="4">
        <f>IFERROR(_xlfn.RRI(5,I23,D23),"")</f>
        <v>-0.30639169443789771</v>
      </c>
      <c r="E24" s="4">
        <f>IFERROR(_xlfn.RRI(5,J23,E23),"")</f>
        <v>-0.39638821766997434</v>
      </c>
      <c r="H24" s="4">
        <f t="shared" ref="H24:P24" si="17">IFERROR(_xlfn.RRI(5,M23,H23),"")</f>
        <v>-7.9994652827643509E-2</v>
      </c>
      <c r="I24" s="4">
        <f t="shared" si="17"/>
        <v>0.13556808101760476</v>
      </c>
      <c r="J24" s="4">
        <f t="shared" si="17"/>
        <v>0.13516251485464292</v>
      </c>
      <c r="K24" s="4">
        <f t="shared" si="17"/>
        <v>0.16128601338965809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46</v>
      </c>
      <c r="C25" t="s">
        <v>47</v>
      </c>
      <c r="D25" s="3">
        <f>IFERROR(INDEX(D51:D500,MATCH($A$25,$C$51:$C$500,0)),"")</f>
        <v>8.1999999999999993</v>
      </c>
      <c r="E25" s="3">
        <f>IFERROR(INDEX(E51:E500,MATCH($A$25,$C$51:$C$500,0)),"")</f>
        <v>3.67</v>
      </c>
      <c r="H25" s="3">
        <f>IFERROR(INDEX(D25:G25,COUNT(D25:G25)),"")</f>
        <v>3.67</v>
      </c>
      <c r="I25" s="3">
        <f t="shared" ref="I25:P25" si="18">IFERROR(INDEX(I51:I500,MATCH($C$25,$C$51:$C$500,0)),"")</f>
        <v>24.92</v>
      </c>
      <c r="J25" s="3">
        <f t="shared" si="18"/>
        <v>36.96</v>
      </c>
      <c r="K25" s="3">
        <f t="shared" si="18"/>
        <v>79.290000000000006</v>
      </c>
      <c r="L25" s="3">
        <f t="shared" si="18"/>
        <v>65.2</v>
      </c>
      <c r="M25" s="3">
        <f t="shared" si="18"/>
        <v>32.26</v>
      </c>
      <c r="N25" s="3">
        <f t="shared" si="18"/>
        <v>22.21</v>
      </c>
      <c r="O25" s="3">
        <f t="shared" si="18"/>
        <v>18.88</v>
      </c>
      <c r="P25" s="3">
        <f t="shared" si="18"/>
        <v>226477.21</v>
      </c>
    </row>
    <row r="26" spans="1:16" ht="15.5" x14ac:dyDescent="0.35">
      <c r="C26" t="s">
        <v>48</v>
      </c>
      <c r="D26" s="4">
        <f>IFERROR(_xlfn.RRI(5,I25,D25),"")</f>
        <v>-0.19933072549329223</v>
      </c>
      <c r="E26" s="4">
        <f>IFERROR(_xlfn.RRI(5,J25,E25),"")</f>
        <v>-0.36993287455145241</v>
      </c>
      <c r="H26" s="4">
        <f t="shared" ref="H26:P26" si="19">IFERROR(_xlfn.RRI(5,M25,H25),"")</f>
        <v>-0.35255878820576447</v>
      </c>
      <c r="I26" s="4">
        <f t="shared" si="19"/>
        <v>2.3292746969458822E-2</v>
      </c>
      <c r="J26" s="4">
        <f t="shared" si="19"/>
        <v>0.14378920796866668</v>
      </c>
      <c r="K26" s="4">
        <f t="shared" si="19"/>
        <v>-0.7963713967487045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49</v>
      </c>
      <c r="D27" s="3">
        <f>IFERROR(D4/D21,"")</f>
        <v>138.27887791960976</v>
      </c>
      <c r="E27" s="3">
        <f>IFERROR(E4/E21,"")</f>
        <v>58.698617918048782</v>
      </c>
      <c r="H27" s="3">
        <f t="shared" ref="H27:P27" si="20">IFERROR(H4/H21,"")</f>
        <v>393.95499167531705</v>
      </c>
      <c r="I27" s="3">
        <f t="shared" si="20"/>
        <v>397.55818719882927</v>
      </c>
      <c r="J27" s="3">
        <f t="shared" si="20"/>
        <v>468.05454450517072</v>
      </c>
      <c r="K27" s="3">
        <f t="shared" si="20"/>
        <v>871.77890327753903</v>
      </c>
      <c r="L27" s="3">
        <f t="shared" si="20"/>
        <v>720.58669282304686</v>
      </c>
      <c r="M27" s="3">
        <f t="shared" si="20"/>
        <v>361.78952056621091</v>
      </c>
      <c r="N27" s="3">
        <f t="shared" si="20"/>
        <v>275.23948857812502</v>
      </c>
      <c r="O27" s="3">
        <f t="shared" si="20"/>
        <v>294.89439675195405</v>
      </c>
      <c r="P27" s="3" t="str">
        <f t="shared" si="20"/>
        <v/>
      </c>
    </row>
    <row r="28" spans="1:16" ht="15.5" x14ac:dyDescent="0.35">
      <c r="C28" t="s">
        <v>50</v>
      </c>
      <c r="D28" s="4">
        <f>IFERROR(_xlfn.RRI(5,I27,D27),"")</f>
        <v>-0.19039901286373995</v>
      </c>
      <c r="E28" s="4">
        <f>IFERROR(_xlfn.RRI(5,J27,E27),"")</f>
        <v>-0.33981404331866005</v>
      </c>
      <c r="H28" s="4">
        <f t="shared" ref="H28:P28" si="21">IFERROR(_xlfn.RRI(5,M27,H27),"")</f>
        <v>1.7180731930484638E-2</v>
      </c>
      <c r="I28" s="4">
        <f t="shared" si="21"/>
        <v>7.6311528008114582E-2</v>
      </c>
      <c r="J28" s="4">
        <f t="shared" si="21"/>
        <v>9.6796331373752098E-2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51</v>
      </c>
      <c r="H29" s="4">
        <f t="shared" ref="H29:P29" si="22">IFERROR(((H25-I25)/I25)*100%,"")</f>
        <v>-0.85272873194221499</v>
      </c>
      <c r="I29" s="4">
        <f t="shared" si="22"/>
        <v>-0.32575757575757575</v>
      </c>
      <c r="J29" s="4">
        <f t="shared" si="22"/>
        <v>-0.53386303443057137</v>
      </c>
      <c r="K29" s="4">
        <f t="shared" si="22"/>
        <v>0.21610429447852764</v>
      </c>
      <c r="L29" s="4">
        <f t="shared" si="22"/>
        <v>1.0210787352758837</v>
      </c>
      <c r="M29" s="4">
        <f t="shared" si="22"/>
        <v>0.45249887438090935</v>
      </c>
      <c r="N29" s="4">
        <f t="shared" si="22"/>
        <v>0.17637711864406791</v>
      </c>
      <c r="O29" s="4">
        <f t="shared" si="22"/>
        <v>-0.99991663620370452</v>
      </c>
      <c r="P29" s="4" t="str">
        <f t="shared" si="22"/>
        <v/>
      </c>
    </row>
    <row r="30" spans="1:16" ht="15.5" x14ac:dyDescent="0.35">
      <c r="C30" t="s">
        <v>52</v>
      </c>
      <c r="H30" s="4">
        <f t="shared" ref="H30:P30" si="23">IFERROR(((H27-I27)/I27)*100%,"")</f>
        <v>-9.0633161120391523E-3</v>
      </c>
      <c r="I30" s="4">
        <f t="shared" si="23"/>
        <v>-0.1506156881370963</v>
      </c>
      <c r="J30" s="4">
        <f t="shared" si="23"/>
        <v>-0.46310407060153286</v>
      </c>
      <c r="K30" s="4">
        <f t="shared" si="23"/>
        <v>0.20981821057805763</v>
      </c>
      <c r="L30" s="4">
        <f t="shared" si="23"/>
        <v>0.99172903542177826</v>
      </c>
      <c r="M30" s="4">
        <f t="shared" si="23"/>
        <v>0.31445354166002676</v>
      </c>
      <c r="N30" s="4">
        <f t="shared" si="23"/>
        <v>-6.6650666782120838E-2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180.04</v>
      </c>
      <c r="E32" s="3">
        <f>IFERROR(INDEX(E51:E500,MATCH($A$32,$C$51:$C$500,0)),"")</f>
        <v>182.34</v>
      </c>
      <c r="H32" s="3">
        <f>IFERROR(INDEX(D32:G32,COUNT(D32:G32)),"")</f>
        <v>182.34</v>
      </c>
      <c r="I32" s="3">
        <f t="shared" ref="I32:P32" si="24">IFERROR(INDEX(I51:I500,MATCH($C$32,$C$51:$C$500,0)),"")</f>
        <v>178.67</v>
      </c>
      <c r="J32" s="3">
        <f t="shared" si="24"/>
        <v>147.01</v>
      </c>
      <c r="K32" s="3">
        <f t="shared" si="24"/>
        <v>260.77</v>
      </c>
      <c r="L32" s="3">
        <f t="shared" si="24"/>
        <v>211.6</v>
      </c>
      <c r="M32" s="3">
        <f t="shared" si="24"/>
        <v>163.09</v>
      </c>
      <c r="N32" s="3">
        <f t="shared" si="24"/>
        <v>148.29</v>
      </c>
      <c r="O32" s="3">
        <f t="shared" si="24"/>
        <v>139.58000000000001</v>
      </c>
      <c r="P32" s="3">
        <f t="shared" si="24"/>
        <v>1589755.55</v>
      </c>
    </row>
    <row r="33" spans="1:16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1.5</v>
      </c>
      <c r="E33" s="3">
        <f>IFERROR(INDEX(E51:E500,MATCH($A$33,$C$51:$C$500,0)),"")</f>
        <v>1.83</v>
      </c>
      <c r="H33" s="3">
        <f>IFERROR(INDEX(D33:G33,COUNT(D33:G33)),"")</f>
        <v>1.83</v>
      </c>
      <c r="I33" s="3">
        <f t="shared" ref="I33:P33" si="25">IFERROR(INDEX(I51:I500,MATCH($C$33,$C$51:$C$500,0)),"")</f>
        <v>1.72</v>
      </c>
      <c r="J33" s="3">
        <f t="shared" si="25"/>
        <v>5.27</v>
      </c>
      <c r="K33" s="3">
        <f t="shared" si="25"/>
        <v>2.86</v>
      </c>
      <c r="L33" s="3">
        <f t="shared" si="25"/>
        <v>2.2200000000000002</v>
      </c>
      <c r="M33" s="3">
        <f t="shared" si="25"/>
        <v>6.71</v>
      </c>
      <c r="N33" s="3">
        <f t="shared" si="25"/>
        <v>2.68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32.93</v>
      </c>
      <c r="E34" s="3">
        <f>IFERROR(INDEX(E51:E500,MATCH($A$34,$C$51:$C$500,0)),"")</f>
        <v>91.01</v>
      </c>
      <c r="H34" s="3">
        <f>IFERROR(INDEX(D34:G34,COUNT(D34:G34)),"")</f>
        <v>91.01</v>
      </c>
      <c r="I34" s="3">
        <f t="shared" ref="I34:P34" si="26">IFERROR(INDEX(I51:I500,MATCH($C$34,$C$51:$C$500,0)),"")</f>
        <v>12.36</v>
      </c>
      <c r="J34" s="3">
        <f t="shared" si="26"/>
        <v>20.97</v>
      </c>
      <c r="K34" s="3">
        <f t="shared" si="26"/>
        <v>9.4</v>
      </c>
      <c r="L34" s="3">
        <f t="shared" si="26"/>
        <v>7.21</v>
      </c>
      <c r="M34" s="3">
        <f t="shared" si="26"/>
        <v>33.94</v>
      </c>
      <c r="N34" s="3">
        <f t="shared" si="26"/>
        <v>17.920000000000002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1.95</v>
      </c>
      <c r="E35" s="3">
        <f>IFERROR(INDEX(E51:E500,MATCH($A$35,$C$51:$C$500,0)),"")</f>
        <v>5.69</v>
      </c>
      <c r="H35" s="3">
        <f>IFERROR(INDEX(D35:G35,COUNT(D35:G35)),"")</f>
        <v>5.69</v>
      </c>
      <c r="I35" s="3">
        <f t="shared" ref="I35:P35" si="27">IFERROR(INDEX(I51:I500,MATCH($C$35,$C$51:$C$500,0)),"")</f>
        <v>0.77</v>
      </c>
      <c r="J35" s="3">
        <f t="shared" si="27"/>
        <v>1.66</v>
      </c>
      <c r="K35" s="3">
        <f t="shared" si="27"/>
        <v>0.86</v>
      </c>
      <c r="L35" s="3">
        <f t="shared" si="27"/>
        <v>0.65</v>
      </c>
      <c r="M35" s="3">
        <f t="shared" si="27"/>
        <v>3.03</v>
      </c>
      <c r="N35" s="3">
        <f t="shared" si="27"/>
        <v>1.45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0.44240000000000002</v>
      </c>
      <c r="I36" s="4">
        <f t="shared" si="28"/>
        <v>0.4214</v>
      </c>
      <c r="J36" s="4">
        <f t="shared" si="28"/>
        <v>0.51400000000000001</v>
      </c>
      <c r="K36" s="4">
        <f t="shared" si="28"/>
        <v>0.5171</v>
      </c>
      <c r="L36" s="4">
        <f t="shared" si="28"/>
        <v>0.46009999999999995</v>
      </c>
      <c r="M36" s="4">
        <f t="shared" si="28"/>
        <v>0.51759999999999995</v>
      </c>
      <c r="N36" s="4">
        <f t="shared" si="28"/>
        <v>0.78430000000000011</v>
      </c>
      <c r="O36" s="4">
        <f t="shared" si="28"/>
        <v>0.64280000000000004</v>
      </c>
      <c r="P36" s="4">
        <f t="shared" si="28"/>
        <v>0</v>
      </c>
    </row>
    <row r="37" spans="1:16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10.5</v>
      </c>
      <c r="I37" s="3">
        <f t="shared" si="29"/>
        <v>10.5</v>
      </c>
      <c r="J37" s="3">
        <f t="shared" si="29"/>
        <v>19</v>
      </c>
      <c r="K37" s="3">
        <f t="shared" si="29"/>
        <v>20.5</v>
      </c>
      <c r="L37" s="3">
        <f t="shared" si="29"/>
        <v>15</v>
      </c>
      <c r="M37" s="3">
        <f t="shared" si="29"/>
        <v>8.35</v>
      </c>
      <c r="N37" s="3">
        <f t="shared" si="29"/>
        <v>8.7100000000000009</v>
      </c>
      <c r="O37" s="3">
        <f t="shared" si="29"/>
        <v>5.15</v>
      </c>
      <c r="P37" s="3">
        <f t="shared" si="29"/>
        <v>0</v>
      </c>
    </row>
    <row r="50" spans="2:16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</row>
    <row r="51" spans="2:16" ht="15.5" x14ac:dyDescent="0.35">
      <c r="B51" t="s">
        <v>74</v>
      </c>
      <c r="C51" t="s">
        <v>6</v>
      </c>
      <c r="D51" s="5">
        <v>1417358498676</v>
      </c>
      <c r="E51" s="5">
        <v>601660833660</v>
      </c>
      <c r="F51" s="5">
        <v>1151121879425</v>
      </c>
      <c r="G51" s="5">
        <v>1219390004890</v>
      </c>
      <c r="I51" s="5">
        <v>4074971418788</v>
      </c>
      <c r="J51" s="5">
        <v>4797559081178</v>
      </c>
      <c r="K51" s="5">
        <v>4463507984781</v>
      </c>
      <c r="L51" s="5">
        <v>3689403867254</v>
      </c>
      <c r="M51" s="5">
        <v>1852362345299</v>
      </c>
      <c r="N51" s="5">
        <v>1409226181520</v>
      </c>
      <c r="O51" s="5">
        <v>1282790625871</v>
      </c>
      <c r="P51" s="5">
        <v>1204258375180</v>
      </c>
    </row>
    <row r="52" spans="2:16" ht="15.5" x14ac:dyDescent="0.35">
      <c r="C52" t="s">
        <v>75</v>
      </c>
      <c r="D52" s="5">
        <v>-1130158189200</v>
      </c>
      <c r="E52" s="5">
        <v>-462816252599</v>
      </c>
      <c r="F52" s="5">
        <v>-940577950471</v>
      </c>
      <c r="G52" s="5">
        <v>-937693533479</v>
      </c>
      <c r="I52" s="5">
        <v>-3208204186499</v>
      </c>
      <c r="J52" s="5">
        <v>-3616258016133</v>
      </c>
      <c r="K52" s="5">
        <v>-3368353247154</v>
      </c>
      <c r="L52" s="5">
        <v>-2802447155031</v>
      </c>
      <c r="M52" s="5">
        <v>-1377675973614</v>
      </c>
      <c r="N52" s="5">
        <v>-1016741016577</v>
      </c>
      <c r="O52" s="5">
        <v>-922046621491</v>
      </c>
      <c r="P52" s="5">
        <v>-849601460649</v>
      </c>
    </row>
    <row r="53" spans="2:16" ht="15.5" x14ac:dyDescent="0.35">
      <c r="C53" t="s">
        <v>76</v>
      </c>
      <c r="D53" s="5">
        <v>287200309476</v>
      </c>
      <c r="E53" s="5">
        <v>138844581061</v>
      </c>
      <c r="F53" s="5">
        <v>210543928954</v>
      </c>
      <c r="G53" s="5">
        <v>281696471411</v>
      </c>
      <c r="I53" s="5">
        <v>866767232289</v>
      </c>
      <c r="J53" s="5">
        <v>1181301065045</v>
      </c>
      <c r="K53" s="5">
        <v>1095154737627</v>
      </c>
      <c r="L53" s="5">
        <v>886956712223</v>
      </c>
      <c r="M53" s="5">
        <v>474686371685</v>
      </c>
      <c r="N53" s="5">
        <v>392485164943</v>
      </c>
      <c r="O53" s="5">
        <v>360744004380</v>
      </c>
      <c r="P53" s="5">
        <v>354656914531</v>
      </c>
    </row>
    <row r="54" spans="2:16" ht="15.5" x14ac:dyDescent="0.35">
      <c r="C54" t="s">
        <v>77</v>
      </c>
      <c r="D54" s="5">
        <v>-148730364508</v>
      </c>
      <c r="E54" s="5">
        <v>-71626630785</v>
      </c>
      <c r="F54" s="5">
        <v>-100745107349</v>
      </c>
      <c r="G54" s="5">
        <v>-141272387492</v>
      </c>
      <c r="I54" s="5">
        <v>-443999790963</v>
      </c>
      <c r="J54" s="5">
        <v>-582328315876</v>
      </c>
      <c r="K54" s="5">
        <v>-485479885102</v>
      </c>
      <c r="L54" s="5">
        <v>-368900338371</v>
      </c>
      <c r="M54" s="5">
        <v>-218078212603</v>
      </c>
      <c r="N54" s="5">
        <v>-190792567781</v>
      </c>
      <c r="O54" s="5">
        <v>-181672459703</v>
      </c>
      <c r="P54" s="5">
        <v>-174096527462</v>
      </c>
    </row>
    <row r="55" spans="2:16" ht="15.5" x14ac:dyDescent="0.35">
      <c r="C55" t="s">
        <v>78</v>
      </c>
      <c r="D55" s="5">
        <v>-118321936208</v>
      </c>
      <c r="E55" s="5">
        <v>-49436669364</v>
      </c>
      <c r="F55" s="5">
        <v>-74395490671</v>
      </c>
      <c r="G55" s="5">
        <v>-117952866393</v>
      </c>
      <c r="I55" s="5">
        <v>-355191030592</v>
      </c>
      <c r="J55" s="5">
        <v>-472608557127</v>
      </c>
      <c r="K55" s="5">
        <v>-385866338362</v>
      </c>
      <c r="L55" s="5">
        <v>-267706201995</v>
      </c>
      <c r="M55" s="5">
        <v>-167832396021</v>
      </c>
      <c r="N55" s="5">
        <v>-136487163121</v>
      </c>
      <c r="O55" s="5">
        <v>-110861724381</v>
      </c>
      <c r="P55" s="5">
        <v>-113737544524</v>
      </c>
    </row>
    <row r="56" spans="2:16" ht="15.5" x14ac:dyDescent="0.35">
      <c r="C56" t="s">
        <v>79</v>
      </c>
      <c r="D56" s="5">
        <v>-23102372699</v>
      </c>
      <c r="E56" s="5">
        <v>-24690807972</v>
      </c>
      <c r="F56" s="5">
        <v>-22831860614</v>
      </c>
      <c r="G56" s="5">
        <v>-21225557444</v>
      </c>
      <c r="I56" s="5">
        <v>-89582411330</v>
      </c>
      <c r="J56" s="5">
        <v>-92244983993</v>
      </c>
      <c r="K56" s="5">
        <v>-85136872318</v>
      </c>
      <c r="L56" s="5">
        <v>-61565555321</v>
      </c>
      <c r="M56" s="5">
        <v>-59254610070</v>
      </c>
      <c r="N56" s="5">
        <v>-49416989574</v>
      </c>
      <c r="O56" s="5">
        <v>-55794125730</v>
      </c>
      <c r="P56" s="5">
        <v>-56100091216</v>
      </c>
    </row>
    <row r="57" spans="2:16" ht="15.5" x14ac:dyDescent="0.35">
      <c r="C57" t="s">
        <v>85</v>
      </c>
      <c r="D57" s="5">
        <v>4812405747</v>
      </c>
      <c r="E57" s="5">
        <v>1188671248</v>
      </c>
      <c r="F57" s="5">
        <v>3033721533</v>
      </c>
      <c r="G57" s="5">
        <v>4410442717</v>
      </c>
      <c r="I57" s="5">
        <v>12049131199</v>
      </c>
      <c r="J57" s="5">
        <v>18012053736</v>
      </c>
      <c r="K57" s="5">
        <v>13704425858</v>
      </c>
      <c r="L57" s="5">
        <v>11827552593</v>
      </c>
      <c r="M57" s="5">
        <v>5750856898</v>
      </c>
      <c r="N57" s="5">
        <v>4072727073</v>
      </c>
      <c r="O57" s="5">
        <v>4686310218</v>
      </c>
      <c r="P57" s="5">
        <v>4224056336</v>
      </c>
    </row>
    <row r="58" spans="2:16" ht="15.5" x14ac:dyDescent="0.35">
      <c r="C58" t="s">
        <v>80</v>
      </c>
      <c r="D58" s="5">
        <v>138469944968</v>
      </c>
      <c r="E58" s="5">
        <v>67217950276</v>
      </c>
      <c r="F58" s="5">
        <v>109798821605</v>
      </c>
      <c r="G58" s="5">
        <v>140424083919</v>
      </c>
      <c r="I58" s="5">
        <v>422767441326</v>
      </c>
      <c r="J58" s="5">
        <v>598972749169</v>
      </c>
      <c r="K58" s="5">
        <v>609674852525</v>
      </c>
      <c r="L58" s="5">
        <v>518056373852</v>
      </c>
      <c r="M58" s="5">
        <v>256608159082</v>
      </c>
      <c r="N58" s="5">
        <v>201692597162</v>
      </c>
      <c r="O58" s="5">
        <v>179071544677</v>
      </c>
      <c r="P58" s="5">
        <v>180560387069</v>
      </c>
    </row>
    <row r="59" spans="2:16" ht="15.5" x14ac:dyDescent="0.35">
      <c r="C59" t="s">
        <v>81</v>
      </c>
      <c r="D59" s="5">
        <v>-25178110249</v>
      </c>
      <c r="E59" s="5">
        <v>-17367406549</v>
      </c>
      <c r="F59" s="5">
        <v>-18989028619</v>
      </c>
      <c r="G59" s="5">
        <v>-26131887513</v>
      </c>
      <c r="I59" s="5">
        <v>-80441456283</v>
      </c>
      <c r="J59" s="5">
        <v>-90512056067</v>
      </c>
      <c r="K59" s="5">
        <v>-72709511456</v>
      </c>
      <c r="L59" s="5">
        <v>-76508963235</v>
      </c>
      <c r="M59" s="5">
        <v>-38100882273</v>
      </c>
      <c r="N59" s="5">
        <v>-51305663916</v>
      </c>
      <c r="O59" s="5">
        <v>-67696453951</v>
      </c>
      <c r="P59" s="5">
        <v>-68445415884</v>
      </c>
    </row>
    <row r="60" spans="2:16" ht="15.5" x14ac:dyDescent="0.35">
      <c r="C60" t="s">
        <v>83</v>
      </c>
      <c r="D60" s="5">
        <v>100786263</v>
      </c>
      <c r="E60" s="5">
        <v>117188368</v>
      </c>
      <c r="F60" s="5">
        <v>472531695</v>
      </c>
      <c r="G60" s="5">
        <v>173958905</v>
      </c>
      <c r="I60" s="5">
        <v>1110998311</v>
      </c>
      <c r="J60" s="5">
        <v>2368584914</v>
      </c>
      <c r="K60" s="5">
        <v>4027970345</v>
      </c>
      <c r="L60" s="5">
        <v>5267517470</v>
      </c>
      <c r="M60" s="5">
        <v>3965961994</v>
      </c>
      <c r="N60" s="5">
        <v>3872797072</v>
      </c>
      <c r="O60" s="5">
        <v>525859861</v>
      </c>
      <c r="P60" s="5">
        <v>619926318</v>
      </c>
    </row>
    <row r="61" spans="2:16" ht="15.5" x14ac:dyDescent="0.35">
      <c r="C61" t="s">
        <v>27</v>
      </c>
      <c r="D61" s="5">
        <v>-25278896512</v>
      </c>
      <c r="E61" s="5">
        <v>-17484594917</v>
      </c>
      <c r="F61" s="5">
        <v>-19461560314</v>
      </c>
      <c r="G61" s="5">
        <v>-26305846418</v>
      </c>
      <c r="I61" s="5">
        <v>-81552454594</v>
      </c>
      <c r="J61" s="5">
        <v>-92880640981</v>
      </c>
      <c r="K61" s="5">
        <v>-76737481801</v>
      </c>
      <c r="L61" s="5">
        <v>-81776480705</v>
      </c>
      <c r="M61" s="5">
        <v>-42066844267</v>
      </c>
      <c r="N61" s="5">
        <v>-55178460988</v>
      </c>
      <c r="O61" s="5">
        <v>-68222313812</v>
      </c>
      <c r="P61" s="5">
        <v>-69065342202</v>
      </c>
    </row>
    <row r="62" spans="2:16" ht="15.5" x14ac:dyDescent="0.35">
      <c r="C62" t="s">
        <v>86</v>
      </c>
      <c r="D62" s="5">
        <v>-25178110249</v>
      </c>
      <c r="E62" s="5">
        <v>-17367406549</v>
      </c>
      <c r="F62" s="5">
        <v>-18989028619</v>
      </c>
      <c r="G62" s="5">
        <v>-26131887513</v>
      </c>
      <c r="I62" s="5">
        <v>-80441456283</v>
      </c>
      <c r="J62" s="5">
        <v>-90512056067</v>
      </c>
      <c r="K62" s="5">
        <v>-72709511456</v>
      </c>
      <c r="L62" s="5">
        <v>-76508963235</v>
      </c>
      <c r="M62" s="5">
        <v>-38100882273</v>
      </c>
      <c r="N62" s="5">
        <v>-51305663916</v>
      </c>
      <c r="O62" s="5">
        <v>-67696453951</v>
      </c>
      <c r="P62" s="5">
        <v>-68445415884</v>
      </c>
    </row>
    <row r="63" spans="2:16" ht="15.5" x14ac:dyDescent="0.35">
      <c r="C63" t="s">
        <v>29</v>
      </c>
      <c r="D63" s="5">
        <v>113291834719</v>
      </c>
      <c r="E63" s="5">
        <v>49850543727</v>
      </c>
      <c r="F63" s="5">
        <v>90809792986</v>
      </c>
      <c r="G63" s="5">
        <v>114292196406</v>
      </c>
      <c r="I63" s="5">
        <v>342325985043</v>
      </c>
      <c r="J63" s="5">
        <v>508460693102</v>
      </c>
      <c r="K63" s="5">
        <v>536965341069</v>
      </c>
      <c r="L63" s="5">
        <v>441547410617</v>
      </c>
      <c r="M63" s="5">
        <v>218507276809</v>
      </c>
      <c r="N63" s="5">
        <v>150386933246</v>
      </c>
      <c r="O63" s="5">
        <v>111375090726</v>
      </c>
      <c r="P63" s="5">
        <v>112114971185</v>
      </c>
    </row>
    <row r="64" spans="2:16" ht="15.5" x14ac:dyDescent="0.35">
      <c r="C64" t="s">
        <v>28</v>
      </c>
      <c r="D64" s="5">
        <v>-24450265391</v>
      </c>
      <c r="E64" s="5">
        <v>-11039957848</v>
      </c>
      <c r="F64" s="5">
        <v>-20150704930</v>
      </c>
      <c r="G64" s="5">
        <v>-24932298511</v>
      </c>
      <c r="I64" s="5">
        <v>-74826802611</v>
      </c>
      <c r="J64" s="5">
        <v>-111645334618</v>
      </c>
      <c r="K64" s="5">
        <v>-116887940411</v>
      </c>
      <c r="L64" s="5">
        <v>-95555099159</v>
      </c>
      <c r="M64" s="5">
        <v>-47361237321</v>
      </c>
      <c r="N64" s="5">
        <v>-32521134340</v>
      </c>
      <c r="O64" s="5">
        <v>-24544283116</v>
      </c>
      <c r="P64" s="5">
        <v>-26374207439</v>
      </c>
    </row>
    <row r="65" spans="2:16" ht="15.5" x14ac:dyDescent="0.35">
      <c r="C65" t="s">
        <v>374</v>
      </c>
      <c r="D65" s="5">
        <v>-26263553580</v>
      </c>
      <c r="E65" s="5">
        <v>-10733114480</v>
      </c>
      <c r="F65" s="5">
        <v>-21696282740</v>
      </c>
      <c r="G65" s="5">
        <v>-25787225860</v>
      </c>
      <c r="I65" s="5">
        <v>-76302611880</v>
      </c>
      <c r="J65" s="5">
        <v>-114442499600</v>
      </c>
      <c r="K65" s="5">
        <v>-118865457260</v>
      </c>
      <c r="L65" s="5">
        <v>-96642393320</v>
      </c>
      <c r="M65" s="5">
        <v>-46878223480</v>
      </c>
      <c r="N65" s="5">
        <v>-32344213380</v>
      </c>
      <c r="O65" s="5">
        <v>-27913632000</v>
      </c>
      <c r="P65" s="5">
        <v>-26821516239</v>
      </c>
    </row>
    <row r="66" spans="2:16" ht="15.5" x14ac:dyDescent="0.35">
      <c r="C66" t="s">
        <v>375</v>
      </c>
      <c r="D66" s="5">
        <v>1813288189</v>
      </c>
      <c r="E66" s="5">
        <v>-306843368</v>
      </c>
      <c r="F66" s="5">
        <v>1545577810</v>
      </c>
      <c r="G66" s="5">
        <v>854927349</v>
      </c>
      <c r="I66" s="5">
        <v>1475809269</v>
      </c>
      <c r="J66" s="5">
        <v>2797164982</v>
      </c>
      <c r="K66" s="5">
        <v>1977516849</v>
      </c>
      <c r="L66" s="5">
        <v>1087294161</v>
      </c>
      <c r="M66" s="5">
        <v>-483013841</v>
      </c>
      <c r="N66" s="5">
        <v>-176920960</v>
      </c>
      <c r="O66" s="5">
        <v>3369348884</v>
      </c>
      <c r="P66" s="5">
        <v>447308800</v>
      </c>
    </row>
    <row r="67" spans="2:16" ht="15.5" x14ac:dyDescent="0.35">
      <c r="C67" t="s">
        <v>376</v>
      </c>
      <c r="D67" s="5">
        <v>-24450265391</v>
      </c>
      <c r="E67" s="5">
        <v>-11039957848</v>
      </c>
      <c r="F67" s="5">
        <v>-20150704930</v>
      </c>
      <c r="G67" s="5">
        <v>-24932298511</v>
      </c>
      <c r="I67" s="5">
        <v>-74826802611</v>
      </c>
      <c r="J67" s="5">
        <v>-111645334618</v>
      </c>
      <c r="K67" s="5">
        <v>-116887940411</v>
      </c>
      <c r="L67" s="5">
        <v>-95555099159</v>
      </c>
      <c r="M67" s="5">
        <v>-47361237321</v>
      </c>
      <c r="N67" s="5">
        <v>-32521134340</v>
      </c>
      <c r="O67" s="5">
        <v>-24544283116</v>
      </c>
      <c r="P67" s="5">
        <v>-26374207439</v>
      </c>
    </row>
    <row r="68" spans="2:16" ht="15.5" x14ac:dyDescent="0.35">
      <c r="C68" t="s">
        <v>87</v>
      </c>
      <c r="D68" s="5">
        <v>88841569328</v>
      </c>
      <c r="E68" s="5">
        <v>38810585879</v>
      </c>
      <c r="F68" s="5">
        <v>70659088056</v>
      </c>
      <c r="G68" s="5">
        <v>89359897895</v>
      </c>
      <c r="I68" s="5">
        <v>267499182432</v>
      </c>
      <c r="J68" s="5">
        <v>396815358484</v>
      </c>
      <c r="K68" s="5">
        <v>420077400658</v>
      </c>
      <c r="L68" s="5">
        <v>345992311458</v>
      </c>
      <c r="M68" s="5">
        <v>171146039488</v>
      </c>
      <c r="N68" s="5">
        <v>117865798906</v>
      </c>
      <c r="O68" s="5">
        <v>86830807610</v>
      </c>
      <c r="P68" s="5">
        <v>85740763746</v>
      </c>
    </row>
    <row r="69" spans="2:16" ht="15.5" x14ac:dyDescent="0.35">
      <c r="C69" t="s">
        <v>88</v>
      </c>
      <c r="F69" s="5">
        <v>263801464036</v>
      </c>
      <c r="I69" s="5">
        <v>263801464036</v>
      </c>
      <c r="J69" s="5">
        <v>1736562624</v>
      </c>
      <c r="K69" s="5">
        <v>-649272509</v>
      </c>
      <c r="L69" s="5">
        <v>8624066</v>
      </c>
      <c r="M69" s="5">
        <v>-241254062</v>
      </c>
      <c r="N69" s="5">
        <v>341648872</v>
      </c>
      <c r="O69" s="5">
        <v>-639790952</v>
      </c>
      <c r="P69" s="5">
        <v>1172807413</v>
      </c>
    </row>
    <row r="70" spans="2:16" ht="15.5" x14ac:dyDescent="0.35">
      <c r="C70" t="s">
        <v>89</v>
      </c>
      <c r="D70" s="5">
        <v>88841569328</v>
      </c>
      <c r="E70" s="5">
        <v>38810585879</v>
      </c>
      <c r="F70" s="5">
        <v>334460552092</v>
      </c>
      <c r="G70" s="5">
        <v>89359897895</v>
      </c>
      <c r="I70" s="5">
        <v>531300646468</v>
      </c>
      <c r="J70" s="5">
        <v>398551921108</v>
      </c>
      <c r="K70" s="5">
        <v>419428128149</v>
      </c>
      <c r="L70" s="5">
        <v>346000935524</v>
      </c>
      <c r="M70" s="5">
        <v>170904785426</v>
      </c>
      <c r="N70" s="5">
        <v>118207447778</v>
      </c>
      <c r="O70" s="5">
        <v>86191016658</v>
      </c>
      <c r="P70" s="5">
        <v>86913571159</v>
      </c>
    </row>
    <row r="71" spans="2:16" ht="15.5" x14ac:dyDescent="0.35">
      <c r="C71" t="s">
        <v>90</v>
      </c>
      <c r="D71" s="5">
        <v>88841569328</v>
      </c>
      <c r="E71" s="5">
        <v>38810585879</v>
      </c>
      <c r="F71" s="5">
        <v>70659088056</v>
      </c>
      <c r="G71" s="5">
        <v>89359897895</v>
      </c>
      <c r="I71" s="5">
        <v>267499182432</v>
      </c>
      <c r="J71" s="5">
        <v>396815358484</v>
      </c>
      <c r="K71" s="5">
        <v>420077400658</v>
      </c>
      <c r="L71" s="5">
        <v>345992311457</v>
      </c>
      <c r="M71" s="5">
        <v>171146039488</v>
      </c>
      <c r="N71" s="5">
        <v>117865798905</v>
      </c>
      <c r="O71" s="5">
        <v>86830807610</v>
      </c>
      <c r="P71" s="5">
        <v>85740763746</v>
      </c>
    </row>
    <row r="72" spans="2:16" ht="15.5" x14ac:dyDescent="0.35">
      <c r="C72" t="s">
        <v>8</v>
      </c>
      <c r="D72" s="5">
        <v>84029163581</v>
      </c>
      <c r="E72" s="5">
        <v>37621914631</v>
      </c>
      <c r="F72" s="5">
        <v>331426830559</v>
      </c>
      <c r="G72" s="5">
        <v>84949455178</v>
      </c>
      <c r="I72" s="5">
        <v>519251515269</v>
      </c>
      <c r="J72" s="5">
        <v>380539867372</v>
      </c>
      <c r="K72" s="5">
        <v>405723702291</v>
      </c>
      <c r="L72" s="5">
        <v>334173382931</v>
      </c>
      <c r="M72" s="5">
        <v>165153928528</v>
      </c>
      <c r="N72" s="5">
        <v>114134720704</v>
      </c>
      <c r="O72" s="5">
        <v>81504706440</v>
      </c>
      <c r="P72" s="5">
        <v>82689514823</v>
      </c>
    </row>
    <row r="73" spans="2:16" ht="15.5" x14ac:dyDescent="0.35">
      <c r="C73" t="s">
        <v>91</v>
      </c>
      <c r="D73" s="5">
        <v>88841569328</v>
      </c>
      <c r="E73" s="5">
        <v>38810585879</v>
      </c>
      <c r="F73" s="5">
        <v>70659088056</v>
      </c>
      <c r="G73" s="5">
        <v>89359897895</v>
      </c>
      <c r="I73" s="5">
        <v>267499182432</v>
      </c>
      <c r="J73" s="5">
        <v>396815358484</v>
      </c>
      <c r="K73" s="5">
        <v>420077400658</v>
      </c>
      <c r="L73" s="5">
        <v>345992311457</v>
      </c>
      <c r="M73" s="5">
        <v>171146039488</v>
      </c>
      <c r="N73" s="5">
        <v>117865798905</v>
      </c>
      <c r="O73" s="5">
        <v>86830807610</v>
      </c>
      <c r="P73" s="5">
        <v>85740763746</v>
      </c>
    </row>
    <row r="74" spans="2:16" ht="15.5" x14ac:dyDescent="0.35">
      <c r="C74" t="s">
        <v>92</v>
      </c>
      <c r="D74" s="5">
        <v>88841569328</v>
      </c>
      <c r="E74" s="5">
        <v>38810585879</v>
      </c>
      <c r="F74" s="5">
        <v>334460552092</v>
      </c>
      <c r="G74" s="5">
        <v>89359897895</v>
      </c>
      <c r="I74" s="5">
        <v>531300646468</v>
      </c>
      <c r="J74" s="5">
        <v>398551921108</v>
      </c>
      <c r="K74" s="5">
        <v>419428128149</v>
      </c>
      <c r="L74" s="5">
        <v>346000935524</v>
      </c>
      <c r="M74" s="5">
        <v>170904785426</v>
      </c>
      <c r="N74" s="5">
        <v>118207447777</v>
      </c>
      <c r="O74" s="5">
        <v>86191016658</v>
      </c>
      <c r="P74" s="5">
        <v>86913571159</v>
      </c>
    </row>
    <row r="75" spans="2:16" ht="15.5" x14ac:dyDescent="0.35">
      <c r="C75" t="s">
        <v>93</v>
      </c>
      <c r="D75" s="5">
        <v>88841569328</v>
      </c>
      <c r="E75" s="5">
        <v>38810585879</v>
      </c>
      <c r="F75" s="5">
        <v>334460552092</v>
      </c>
      <c r="G75" s="5">
        <v>89359897895</v>
      </c>
      <c r="I75" s="5">
        <v>531300646468</v>
      </c>
      <c r="J75" s="5">
        <v>398551921108</v>
      </c>
      <c r="K75" s="5">
        <v>419428128149</v>
      </c>
      <c r="L75" s="5">
        <v>346000935524</v>
      </c>
      <c r="M75" s="5">
        <v>170904785426</v>
      </c>
      <c r="N75" s="5">
        <v>118207447777</v>
      </c>
      <c r="O75" s="5">
        <v>86191016658</v>
      </c>
      <c r="P75" s="5">
        <v>86913571159</v>
      </c>
    </row>
    <row r="77" spans="2:16" ht="15.5" x14ac:dyDescent="0.35">
      <c r="B77" t="s">
        <v>94</v>
      </c>
      <c r="C77" t="s">
        <v>95</v>
      </c>
    </row>
    <row r="78" spans="2:16" ht="15.5" x14ac:dyDescent="0.35">
      <c r="C78" t="s">
        <v>96</v>
      </c>
    </row>
    <row r="79" spans="2:16" ht="15.5" x14ac:dyDescent="0.35">
      <c r="C79" t="s">
        <v>20</v>
      </c>
      <c r="D79" s="5">
        <v>150556640197</v>
      </c>
      <c r="E79" s="5">
        <v>72178506928</v>
      </c>
      <c r="F79" s="5">
        <v>104891748276</v>
      </c>
      <c r="G79" s="5">
        <v>95166791516</v>
      </c>
      <c r="I79" s="5">
        <v>104891748276</v>
      </c>
      <c r="J79" s="5">
        <v>66576138791</v>
      </c>
      <c r="K79" s="5">
        <v>165356274373</v>
      </c>
      <c r="L79" s="5">
        <v>311154898402</v>
      </c>
      <c r="M79" s="5">
        <v>99823579040</v>
      </c>
      <c r="N79" s="5">
        <v>46296872740</v>
      </c>
      <c r="O79" s="5">
        <v>58576903422</v>
      </c>
      <c r="P79" s="5">
        <v>60133244053</v>
      </c>
    </row>
    <row r="80" spans="2:16" ht="15.5" x14ac:dyDescent="0.35">
      <c r="C80" t="s">
        <v>98</v>
      </c>
      <c r="D80" s="5">
        <v>1624662876617</v>
      </c>
      <c r="E80" s="5">
        <v>1059596872610</v>
      </c>
      <c r="F80" s="5">
        <v>1295708265623</v>
      </c>
      <c r="G80" s="5">
        <v>1305023605476</v>
      </c>
      <c r="I80" s="5">
        <v>1295708265623</v>
      </c>
      <c r="J80" s="5">
        <v>1231425512527</v>
      </c>
      <c r="K80" s="5">
        <v>807444066381</v>
      </c>
      <c r="L80" s="5">
        <v>601000099271</v>
      </c>
      <c r="M80" s="5">
        <v>503573717455</v>
      </c>
      <c r="N80" s="5">
        <v>566776681660</v>
      </c>
      <c r="O80" s="5">
        <v>548429503654</v>
      </c>
      <c r="P80" s="5">
        <v>604517769403</v>
      </c>
    </row>
    <row r="81" spans="3:16" ht="15.5" x14ac:dyDescent="0.35">
      <c r="C81" t="s">
        <v>99</v>
      </c>
      <c r="D81" s="5">
        <v>564718865208</v>
      </c>
      <c r="E81" s="5">
        <v>402676803603</v>
      </c>
      <c r="F81" s="5">
        <v>209085644898</v>
      </c>
      <c r="G81" s="5">
        <v>416555255874</v>
      </c>
      <c r="I81" s="5">
        <v>209085644898</v>
      </c>
      <c r="J81" s="5">
        <v>194123181402</v>
      </c>
      <c r="K81" s="5">
        <v>297959684262</v>
      </c>
      <c r="L81" s="5">
        <v>849062855052</v>
      </c>
      <c r="M81" s="5">
        <v>310207901164</v>
      </c>
      <c r="N81" s="5">
        <v>195195222446</v>
      </c>
      <c r="O81" s="5">
        <v>161029928245</v>
      </c>
      <c r="P81" s="5">
        <v>146181375587</v>
      </c>
    </row>
    <row r="82" spans="3:16" ht="15.5" x14ac:dyDescent="0.35">
      <c r="C82" t="s">
        <v>100</v>
      </c>
      <c r="D82" s="5">
        <v>212922692674</v>
      </c>
      <c r="E82" s="5">
        <v>109715550032</v>
      </c>
      <c r="F82" s="5">
        <v>130514007161</v>
      </c>
      <c r="G82" s="5">
        <v>201647570378</v>
      </c>
      <c r="I82" s="5">
        <v>130514007161</v>
      </c>
      <c r="J82" s="5">
        <v>175270877093</v>
      </c>
      <c r="K82" s="5">
        <v>42414056769</v>
      </c>
      <c r="L82" s="5">
        <v>7125124412</v>
      </c>
      <c r="M82" s="5">
        <v>10699374</v>
      </c>
      <c r="N82" s="5">
        <v>18923000</v>
      </c>
      <c r="O82" s="5">
        <v>189987143</v>
      </c>
      <c r="P82" s="5">
        <v>684256769</v>
      </c>
    </row>
    <row r="83" spans="3:16" ht="15.5" x14ac:dyDescent="0.35">
      <c r="C83" t="s">
        <v>101</v>
      </c>
      <c r="D83" s="5">
        <v>1624662876617</v>
      </c>
      <c r="E83" s="5">
        <v>1059596872610</v>
      </c>
      <c r="F83" s="5">
        <v>1295708265623</v>
      </c>
      <c r="G83" s="5">
        <v>1305023605476</v>
      </c>
      <c r="I83" s="5">
        <v>1295708265623</v>
      </c>
      <c r="J83" s="5">
        <v>1231425512527</v>
      </c>
      <c r="K83" s="5">
        <v>807444066381</v>
      </c>
      <c r="L83" s="5">
        <v>601000099271</v>
      </c>
      <c r="M83" s="5">
        <v>503573717455</v>
      </c>
      <c r="N83" s="5">
        <v>566776681660</v>
      </c>
      <c r="O83" s="5">
        <v>548429503654</v>
      </c>
      <c r="P83" s="5">
        <v>604517769403</v>
      </c>
    </row>
    <row r="84" spans="3:16" ht="15.5" x14ac:dyDescent="0.35">
      <c r="C84" t="s">
        <v>285</v>
      </c>
      <c r="N84" s="5">
        <v>403801389</v>
      </c>
      <c r="P84" s="5">
        <v>11313921707</v>
      </c>
    </row>
    <row r="85" spans="3:16" ht="15.5" x14ac:dyDescent="0.35">
      <c r="C85" t="s">
        <v>102</v>
      </c>
      <c r="D85" s="5">
        <v>1605407842726</v>
      </c>
      <c r="E85" s="5">
        <v>1352093649440</v>
      </c>
      <c r="F85" s="5">
        <v>866773564949</v>
      </c>
      <c r="G85" s="5">
        <v>1131283399580</v>
      </c>
      <c r="I85" s="5">
        <v>866773564949</v>
      </c>
      <c r="J85" s="5">
        <v>850611400675</v>
      </c>
      <c r="K85" s="5">
        <v>1204924811612</v>
      </c>
      <c r="L85" s="5">
        <v>1604970851432</v>
      </c>
      <c r="M85" s="5">
        <v>758516785059</v>
      </c>
      <c r="N85" s="5">
        <v>381262232523</v>
      </c>
      <c r="O85" s="5">
        <v>433740654510</v>
      </c>
      <c r="P85" s="5">
        <v>499643602281</v>
      </c>
    </row>
    <row r="86" spans="3:16" ht="15.5" x14ac:dyDescent="0.35">
      <c r="C86" t="s">
        <v>85</v>
      </c>
      <c r="D86" s="5">
        <v>275654965640</v>
      </c>
      <c r="E86" s="5">
        <v>275654965640</v>
      </c>
      <c r="F86" s="5">
        <v>275654965640</v>
      </c>
      <c r="G86" s="5">
        <v>11824386098</v>
      </c>
      <c r="I86" s="5">
        <v>275654965640</v>
      </c>
      <c r="J86" s="5">
        <v>11824386098</v>
      </c>
      <c r="K86" s="5">
        <v>10149262646</v>
      </c>
      <c r="L86" s="5">
        <v>10777200215</v>
      </c>
      <c r="M86" s="5">
        <v>10753123031</v>
      </c>
      <c r="N86" s="5">
        <v>10948550222</v>
      </c>
      <c r="O86" s="5">
        <v>-1371280326</v>
      </c>
      <c r="P86" s="5">
        <v>-758571628</v>
      </c>
    </row>
    <row r="87" spans="3:16" ht="15.5" x14ac:dyDescent="0.35">
      <c r="C87" t="s">
        <v>103</v>
      </c>
      <c r="D87" s="5">
        <v>3603105860112</v>
      </c>
      <c r="E87" s="5">
        <v>2639265347299</v>
      </c>
      <c r="F87" s="5">
        <v>2314965996051</v>
      </c>
      <c r="G87" s="5">
        <v>2626865774608</v>
      </c>
      <c r="I87" s="5">
        <v>2314965996051</v>
      </c>
      <c r="J87" s="5">
        <v>2220463310236</v>
      </c>
      <c r="K87" s="5">
        <v>2379889872284</v>
      </c>
      <c r="L87" s="5">
        <v>2678284003473</v>
      </c>
      <c r="M87" s="5">
        <v>1413923779237</v>
      </c>
      <c r="N87" s="5">
        <v>1001067812550</v>
      </c>
      <c r="O87" s="5">
        <v>1053930686582</v>
      </c>
      <c r="P87" s="5">
        <v>1199988294180</v>
      </c>
    </row>
    <row r="88" spans="3:16" ht="15.5" x14ac:dyDescent="0.35">
      <c r="C88" t="s">
        <v>104</v>
      </c>
    </row>
    <row r="89" spans="3:16" ht="15.5" x14ac:dyDescent="0.35">
      <c r="C89" t="s">
        <v>105</v>
      </c>
      <c r="D89" s="5">
        <v>844200043569</v>
      </c>
      <c r="E89" s="5">
        <v>845501093342</v>
      </c>
      <c r="F89" s="5">
        <v>847651126701</v>
      </c>
      <c r="G89" s="5">
        <v>578522812091</v>
      </c>
      <c r="I89" s="5">
        <v>847651126701</v>
      </c>
      <c r="J89" s="5">
        <v>557170458651</v>
      </c>
      <c r="K89" s="5">
        <v>391553802563</v>
      </c>
      <c r="L89" s="5">
        <v>378737389609</v>
      </c>
      <c r="M89" s="5">
        <v>309524775723</v>
      </c>
      <c r="N89" s="5">
        <v>300913388255</v>
      </c>
      <c r="O89" s="5">
        <v>252751373563</v>
      </c>
      <c r="P89" s="5">
        <v>217085394092</v>
      </c>
    </row>
    <row r="90" spans="3:16" ht="15.5" x14ac:dyDescent="0.35">
      <c r="C90" t="s">
        <v>108</v>
      </c>
      <c r="D90" s="5">
        <v>14080291571</v>
      </c>
      <c r="E90" s="5">
        <v>12267003382</v>
      </c>
      <c r="F90" s="5">
        <v>12573846750</v>
      </c>
      <c r="G90" s="5">
        <v>10658427739</v>
      </c>
      <c r="I90" s="5">
        <v>12573846750</v>
      </c>
      <c r="J90" s="5">
        <v>10728196280</v>
      </c>
      <c r="K90" s="5">
        <v>8420831010</v>
      </c>
      <c r="L90" s="5">
        <v>6260186017</v>
      </c>
      <c r="M90" s="5">
        <v>5175324285</v>
      </c>
      <c r="N90" s="5">
        <v>5590292108</v>
      </c>
      <c r="O90" s="5">
        <v>5887733523</v>
      </c>
      <c r="P90" s="5">
        <v>2378560994</v>
      </c>
    </row>
    <row r="91" spans="3:16" ht="15.5" x14ac:dyDescent="0.35">
      <c r="C91" t="s">
        <v>109</v>
      </c>
      <c r="D91" s="5">
        <v>858280335140</v>
      </c>
      <c r="E91" s="5">
        <v>857768096724</v>
      </c>
      <c r="F91" s="5">
        <v>860224973451</v>
      </c>
      <c r="G91" s="5">
        <v>589181239830</v>
      </c>
      <c r="I91" s="5">
        <v>860224973451</v>
      </c>
      <c r="J91" s="5">
        <v>567898654931</v>
      </c>
      <c r="K91" s="5">
        <v>413774633573</v>
      </c>
      <c r="L91" s="5">
        <v>419497575626</v>
      </c>
      <c r="M91" s="5">
        <v>349200100008</v>
      </c>
      <c r="N91" s="5">
        <v>341003680363</v>
      </c>
      <c r="O91" s="5">
        <v>293539107086</v>
      </c>
      <c r="P91" s="5">
        <v>221713955086</v>
      </c>
    </row>
    <row r="92" spans="3:16" ht="15.5" x14ac:dyDescent="0.35">
      <c r="C92" t="s">
        <v>110</v>
      </c>
      <c r="D92" s="5">
        <v>4461386195252</v>
      </c>
      <c r="E92" s="5">
        <v>3497033444023</v>
      </c>
      <c r="F92" s="5">
        <v>3175190969502</v>
      </c>
      <c r="G92" s="5">
        <v>3216047014438</v>
      </c>
      <c r="I92" s="5">
        <v>3175190969502</v>
      </c>
      <c r="J92" s="5">
        <v>2788361965167</v>
      </c>
      <c r="K92" s="5">
        <v>2793664505857</v>
      </c>
      <c r="L92" s="5">
        <v>3097781579099</v>
      </c>
      <c r="M92" s="5">
        <v>1763123879245</v>
      </c>
      <c r="N92" s="5">
        <v>1342071492913</v>
      </c>
      <c r="O92" s="5">
        <v>1347469793668</v>
      </c>
      <c r="P92" s="5">
        <v>1421702249266</v>
      </c>
    </row>
    <row r="93" spans="3:16" ht="15.5" x14ac:dyDescent="0.35">
      <c r="C93" t="s">
        <v>111</v>
      </c>
    </row>
    <row r="94" spans="3:16" ht="15.5" x14ac:dyDescent="0.35">
      <c r="C94" t="s">
        <v>112</v>
      </c>
    </row>
    <row r="95" spans="3:16" ht="15.5" x14ac:dyDescent="0.35">
      <c r="C95" t="s">
        <v>113</v>
      </c>
      <c r="D95" s="5">
        <v>2459078328524</v>
      </c>
      <c r="E95" s="5">
        <v>1463187756040</v>
      </c>
      <c r="F95" s="5">
        <v>1171514604203</v>
      </c>
      <c r="G95" s="5">
        <v>1546877870150</v>
      </c>
      <c r="I95" s="5">
        <v>1171514604203</v>
      </c>
      <c r="J95" s="5">
        <v>1085747755077</v>
      </c>
      <c r="K95" s="5">
        <v>1354566277107</v>
      </c>
      <c r="L95" s="5">
        <v>1929970523526</v>
      </c>
      <c r="M95" s="5">
        <v>884452469621</v>
      </c>
      <c r="N95" s="5">
        <v>511577005759</v>
      </c>
      <c r="O95" s="5">
        <v>660887740084</v>
      </c>
      <c r="P95" s="5">
        <v>735433395890</v>
      </c>
    </row>
    <row r="96" spans="3:16" ht="15.5" x14ac:dyDescent="0.35">
      <c r="C96" t="s">
        <v>116</v>
      </c>
      <c r="D96" s="5">
        <v>1403994489263</v>
      </c>
      <c r="E96" s="5">
        <v>798263260013</v>
      </c>
      <c r="F96" s="5">
        <v>649221475466</v>
      </c>
      <c r="G96" s="5">
        <v>674820922714</v>
      </c>
      <c r="I96" s="5">
        <v>649221475466</v>
      </c>
      <c r="J96" s="5">
        <v>615528985297</v>
      </c>
      <c r="K96" s="5">
        <v>730454886495</v>
      </c>
      <c r="L96" s="5">
        <v>784886230831</v>
      </c>
      <c r="M96" s="5">
        <v>479618135002</v>
      </c>
      <c r="N96" s="5">
        <v>276318074208</v>
      </c>
      <c r="O96" s="5">
        <v>458834808601</v>
      </c>
      <c r="P96" s="5">
        <v>546631223278</v>
      </c>
    </row>
    <row r="97" spans="3:16" ht="15.5" x14ac:dyDescent="0.35">
      <c r="C97" t="s">
        <v>114</v>
      </c>
    </row>
    <row r="98" spans="3:16" ht="15.5" x14ac:dyDescent="0.35">
      <c r="C98" t="s">
        <v>115</v>
      </c>
      <c r="D98" s="5">
        <v>777641557882</v>
      </c>
      <c r="E98" s="5">
        <v>512392353635</v>
      </c>
      <c r="F98" s="5">
        <v>339599652059</v>
      </c>
      <c r="G98" s="5">
        <v>618202826252</v>
      </c>
      <c r="I98" s="5">
        <v>339599652059</v>
      </c>
      <c r="J98" s="5">
        <v>369394058495</v>
      </c>
      <c r="K98" s="5">
        <v>340373741031</v>
      </c>
      <c r="L98" s="5">
        <v>856187979464</v>
      </c>
      <c r="M98" s="5">
        <v>310218600538</v>
      </c>
      <c r="N98" s="5">
        <v>195214145446</v>
      </c>
      <c r="O98" s="5">
        <v>161219915388</v>
      </c>
      <c r="P98" s="5">
        <v>146865632356</v>
      </c>
    </row>
    <row r="99" spans="3:16" ht="15.5" x14ac:dyDescent="0.35">
      <c r="C99" t="s">
        <v>325</v>
      </c>
      <c r="D99" s="5">
        <v>111248474012</v>
      </c>
      <c r="G99" s="5">
        <v>86997774004</v>
      </c>
      <c r="P99" s="5">
        <v>3247358817</v>
      </c>
    </row>
    <row r="100" spans="3:16" ht="15.5" x14ac:dyDescent="0.35">
      <c r="C100" t="s">
        <v>288</v>
      </c>
      <c r="D100" s="5">
        <v>6005808868</v>
      </c>
      <c r="E100" s="5">
        <v>4159144008</v>
      </c>
      <c r="F100" s="5">
        <v>4105026943</v>
      </c>
      <c r="G100" s="5">
        <v>5059075677</v>
      </c>
      <c r="I100" s="5">
        <v>4105026943</v>
      </c>
      <c r="J100" s="5">
        <v>4763101763</v>
      </c>
      <c r="K100" s="5">
        <v>4971742328</v>
      </c>
      <c r="L100" s="5">
        <v>3288332693</v>
      </c>
      <c r="M100" s="5">
        <v>4198969736</v>
      </c>
      <c r="N100" s="5">
        <v>2450714534</v>
      </c>
      <c r="O100" s="5">
        <v>1319282464</v>
      </c>
      <c r="P100" s="5">
        <v>753648457</v>
      </c>
    </row>
    <row r="101" spans="3:16" ht="15.5" x14ac:dyDescent="0.35">
      <c r="C101" t="s">
        <v>119</v>
      </c>
      <c r="D101" s="5">
        <v>46547422664</v>
      </c>
      <c r="E101" s="5">
        <v>27419682448</v>
      </c>
      <c r="F101" s="5">
        <v>53658253414</v>
      </c>
      <c r="G101" s="5">
        <v>75335041031</v>
      </c>
      <c r="I101" s="5">
        <v>53658253414</v>
      </c>
      <c r="J101" s="5">
        <v>48404547266</v>
      </c>
      <c r="K101" s="5">
        <v>36344106179</v>
      </c>
      <c r="L101" s="5">
        <v>17151941629</v>
      </c>
      <c r="M101" s="5">
        <v>23632179772</v>
      </c>
      <c r="N101" s="5">
        <v>22419861350</v>
      </c>
      <c r="O101" s="5">
        <v>5192923328</v>
      </c>
      <c r="P101" s="5">
        <v>13335227705</v>
      </c>
    </row>
    <row r="102" spans="3:16" ht="15.5" x14ac:dyDescent="0.35">
      <c r="C102" t="s">
        <v>289</v>
      </c>
    </row>
    <row r="103" spans="3:16" ht="15.5" x14ac:dyDescent="0.35">
      <c r="C103" t="s">
        <v>327</v>
      </c>
      <c r="D103" s="5">
        <v>69491461511</v>
      </c>
      <c r="E103" s="5">
        <v>76958609771</v>
      </c>
      <c r="F103" s="5">
        <v>84425758023</v>
      </c>
      <c r="G103" s="5">
        <v>91892906286</v>
      </c>
      <c r="I103" s="5">
        <v>84425758023</v>
      </c>
      <c r="J103" s="5">
        <v>114294351064</v>
      </c>
      <c r="K103" s="5">
        <v>32239167137</v>
      </c>
      <c r="L103" s="5">
        <v>30473864105</v>
      </c>
      <c r="N103" s="5">
        <v>30993876251</v>
      </c>
      <c r="O103" s="5">
        <v>42758393231</v>
      </c>
      <c r="P103" s="5">
        <v>81788910208</v>
      </c>
    </row>
    <row r="104" spans="3:16" ht="15.5" x14ac:dyDescent="0.35">
      <c r="C104" t="s">
        <v>534</v>
      </c>
      <c r="D104" s="5">
        <v>2432817372</v>
      </c>
      <c r="E104" s="5">
        <v>2888761013</v>
      </c>
      <c r="F104" s="5">
        <v>4062875956</v>
      </c>
      <c r="G104" s="5">
        <v>2553859012</v>
      </c>
      <c r="I104" s="5">
        <v>4062875956</v>
      </c>
      <c r="J104" s="5">
        <v>5542768405</v>
      </c>
      <c r="K104" s="5">
        <v>7200550557</v>
      </c>
      <c r="L104" s="5">
        <v>1448220511</v>
      </c>
      <c r="M104" s="5">
        <v>290467938</v>
      </c>
      <c r="N104" s="5">
        <v>1285148692</v>
      </c>
      <c r="O104" s="5">
        <v>660880841</v>
      </c>
      <c r="P104" s="5">
        <v>876884561</v>
      </c>
    </row>
    <row r="105" spans="3:16" ht="15.5" x14ac:dyDescent="0.35">
      <c r="C105" t="s">
        <v>293</v>
      </c>
      <c r="D105" s="5">
        <v>34066529330</v>
      </c>
      <c r="E105" s="5">
        <v>35075790195</v>
      </c>
      <c r="F105" s="5">
        <v>35947104462</v>
      </c>
      <c r="G105" s="5">
        <v>36388221507</v>
      </c>
      <c r="I105" s="5">
        <v>35947104462</v>
      </c>
      <c r="J105" s="5">
        <v>37783311332</v>
      </c>
      <c r="K105" s="5">
        <v>15856555531</v>
      </c>
      <c r="L105" s="5">
        <v>11885572721</v>
      </c>
      <c r="M105" s="5">
        <v>11167769666</v>
      </c>
      <c r="N105" s="5">
        <v>14692895029</v>
      </c>
      <c r="O105" s="5">
        <v>34267529802</v>
      </c>
      <c r="P105" s="5">
        <v>24505587094</v>
      </c>
    </row>
    <row r="106" spans="3:16" ht="15.5" x14ac:dyDescent="0.35">
      <c r="C106" t="s">
        <v>121</v>
      </c>
      <c r="D106" s="5">
        <v>98757973263</v>
      </c>
      <c r="E106" s="5">
        <v>106681065164</v>
      </c>
      <c r="F106" s="5">
        <v>115322328359</v>
      </c>
      <c r="G106" s="5">
        <v>115275659440</v>
      </c>
      <c r="I106" s="5">
        <v>115322328359</v>
      </c>
      <c r="J106" s="5">
        <v>140666013611</v>
      </c>
      <c r="K106" s="5">
        <v>59021433404</v>
      </c>
      <c r="L106" s="5">
        <v>47490885522</v>
      </c>
      <c r="M106" s="5">
        <v>16460481868</v>
      </c>
      <c r="N106" s="5">
        <v>46723266698</v>
      </c>
      <c r="O106" s="5">
        <v>56003264100</v>
      </c>
      <c r="P106" s="5">
        <v>92223922114</v>
      </c>
    </row>
    <row r="107" spans="3:16" ht="15.5" x14ac:dyDescent="0.35">
      <c r="C107" t="s">
        <v>122</v>
      </c>
      <c r="D107" s="5">
        <v>98757973263</v>
      </c>
      <c r="E107" s="5">
        <v>106681065164</v>
      </c>
      <c r="F107" s="5">
        <v>115322328359</v>
      </c>
      <c r="G107" s="5">
        <v>115275659440</v>
      </c>
      <c r="I107" s="5">
        <v>115322328359</v>
      </c>
      <c r="J107" s="5">
        <v>140666013611</v>
      </c>
      <c r="K107" s="5">
        <v>59021433404</v>
      </c>
      <c r="L107" s="5">
        <v>47490885522</v>
      </c>
      <c r="M107" s="5">
        <v>16460481868</v>
      </c>
      <c r="N107" s="5">
        <v>46723266698</v>
      </c>
      <c r="O107" s="5">
        <v>56003264100</v>
      </c>
      <c r="P107" s="5">
        <v>92223922114</v>
      </c>
    </row>
    <row r="108" spans="3:16" ht="15.5" x14ac:dyDescent="0.35">
      <c r="C108" t="s">
        <v>294</v>
      </c>
    </row>
    <row r="109" spans="3:16" ht="15.5" x14ac:dyDescent="0.35">
      <c r="C109" t="s">
        <v>295</v>
      </c>
      <c r="D109" s="5">
        <v>71924278883</v>
      </c>
      <c r="E109" s="5">
        <v>79847370784</v>
      </c>
      <c r="F109" s="5">
        <v>88488633979</v>
      </c>
      <c r="G109" s="5">
        <v>94446765298</v>
      </c>
      <c r="I109" s="5">
        <v>88488633979</v>
      </c>
      <c r="J109" s="5">
        <v>119837119469</v>
      </c>
      <c r="K109" s="5">
        <v>39439717694</v>
      </c>
      <c r="L109" s="5">
        <v>31922084616</v>
      </c>
      <c r="M109" s="5">
        <v>290467938</v>
      </c>
      <c r="N109" s="5">
        <v>32279024943</v>
      </c>
      <c r="O109" s="5">
        <v>43419274072</v>
      </c>
      <c r="P109" s="5">
        <v>82665794769</v>
      </c>
    </row>
    <row r="110" spans="3:16" ht="15.5" x14ac:dyDescent="0.35">
      <c r="C110" t="s">
        <v>123</v>
      </c>
      <c r="D110" s="5">
        <v>2557836301787</v>
      </c>
      <c r="E110" s="5">
        <v>1569868821204</v>
      </c>
      <c r="F110" s="5">
        <v>1286836932562</v>
      </c>
      <c r="G110" s="5">
        <v>1662153529590</v>
      </c>
      <c r="I110" s="5">
        <v>1286836932562</v>
      </c>
      <c r="J110" s="5">
        <v>1226413768688</v>
      </c>
      <c r="K110" s="5">
        <v>1413587710511</v>
      </c>
      <c r="L110" s="5">
        <v>1977461409048</v>
      </c>
      <c r="M110" s="5">
        <v>900912951489</v>
      </c>
      <c r="N110" s="5">
        <v>558300272457</v>
      </c>
      <c r="O110" s="5">
        <v>716891004184</v>
      </c>
      <c r="P110" s="5">
        <v>827657318004</v>
      </c>
    </row>
    <row r="111" spans="3:16" ht="15.5" x14ac:dyDescent="0.35">
      <c r="C111" t="s">
        <v>124</v>
      </c>
    </row>
    <row r="112" spans="3:16" ht="15.5" x14ac:dyDescent="0.35">
      <c r="C112" t="s">
        <v>125</v>
      </c>
      <c r="D112" s="5">
        <v>512500000000</v>
      </c>
      <c r="E112" s="5">
        <v>512500000000</v>
      </c>
      <c r="F112" s="5">
        <v>512500000000</v>
      </c>
      <c r="G112" s="5">
        <v>512500000000</v>
      </c>
      <c r="I112" s="5">
        <v>512500000000</v>
      </c>
      <c r="J112" s="5">
        <v>512500000000</v>
      </c>
      <c r="K112" s="5">
        <v>512500000000</v>
      </c>
      <c r="L112" s="5">
        <v>512500000000</v>
      </c>
      <c r="M112" s="5">
        <v>512500000000</v>
      </c>
      <c r="N112" s="5">
        <v>512500000000</v>
      </c>
      <c r="O112" s="5">
        <v>435000000000</v>
      </c>
      <c r="P112" s="5">
        <v>360000000000</v>
      </c>
    </row>
    <row r="113" spans="2:16" ht="15.5" x14ac:dyDescent="0.35">
      <c r="C113" t="s">
        <v>127</v>
      </c>
      <c r="D113" s="5">
        <v>1057210322237</v>
      </c>
      <c r="E113" s="5">
        <v>1080806158656</v>
      </c>
      <c r="F113" s="5">
        <v>1043184244025</v>
      </c>
      <c r="G113" s="5">
        <v>975587993008</v>
      </c>
      <c r="I113" s="5">
        <v>1043184244025</v>
      </c>
      <c r="J113" s="5">
        <v>982513308298</v>
      </c>
      <c r="K113" s="5">
        <v>813773564378</v>
      </c>
      <c r="L113" s="5">
        <v>561171924518</v>
      </c>
      <c r="M113" s="5">
        <v>312595638515</v>
      </c>
      <c r="N113" s="5">
        <v>236523782796</v>
      </c>
      <c r="O113" s="5">
        <v>173527631652</v>
      </c>
      <c r="P113" s="5">
        <v>213070568536</v>
      </c>
    </row>
    <row r="114" spans="2:16" ht="15.5" x14ac:dyDescent="0.35">
      <c r="C114" t="s">
        <v>128</v>
      </c>
      <c r="D114" s="5">
        <v>82000000000</v>
      </c>
      <c r="E114" s="5">
        <v>82000000000</v>
      </c>
      <c r="F114" s="5">
        <v>82000000000</v>
      </c>
      <c r="G114" s="5">
        <v>82000000000</v>
      </c>
      <c r="I114" s="5">
        <v>82000000000</v>
      </c>
      <c r="J114" s="5">
        <v>82000000000</v>
      </c>
      <c r="K114" s="5">
        <v>72000000000</v>
      </c>
      <c r="L114" s="5">
        <v>72000000000</v>
      </c>
      <c r="M114" s="5">
        <v>72000000000</v>
      </c>
      <c r="N114" s="5">
        <v>72000000000</v>
      </c>
      <c r="O114" s="5">
        <v>72000000000</v>
      </c>
    </row>
    <row r="115" spans="2:16" ht="15.5" x14ac:dyDescent="0.35">
      <c r="C115" t="s">
        <v>129</v>
      </c>
      <c r="D115" s="5">
        <v>975210322237</v>
      </c>
      <c r="E115" s="5">
        <v>998806158656</v>
      </c>
      <c r="F115" s="5">
        <v>961184244025</v>
      </c>
      <c r="G115" s="5">
        <v>893587993008</v>
      </c>
      <c r="I115" s="5">
        <v>961184244025</v>
      </c>
      <c r="J115" s="5">
        <v>900513308298</v>
      </c>
      <c r="K115" s="5">
        <v>741773564378</v>
      </c>
      <c r="L115" s="5">
        <v>489171924518</v>
      </c>
      <c r="M115" s="5">
        <v>240595638515</v>
      </c>
      <c r="N115" s="5">
        <v>164523782796</v>
      </c>
      <c r="O115" s="5">
        <v>101527631652</v>
      </c>
      <c r="P115" s="5">
        <v>213070568536</v>
      </c>
    </row>
    <row r="116" spans="2:16" ht="15.5" x14ac:dyDescent="0.35">
      <c r="C116" t="s">
        <v>130</v>
      </c>
      <c r="D116" s="5">
        <v>1057210322237</v>
      </c>
      <c r="E116" s="5">
        <v>1080806158656</v>
      </c>
      <c r="F116" s="5">
        <v>1043184244025</v>
      </c>
      <c r="G116" s="5">
        <v>975587993008</v>
      </c>
      <c r="I116" s="5">
        <v>1043184244025</v>
      </c>
      <c r="J116" s="5">
        <v>982513308298</v>
      </c>
      <c r="K116" s="5">
        <v>813773564378</v>
      </c>
      <c r="L116" s="5">
        <v>561171924518</v>
      </c>
      <c r="M116" s="5">
        <v>312595638515</v>
      </c>
      <c r="N116" s="5">
        <v>236523782796</v>
      </c>
      <c r="O116" s="5">
        <v>173527631652</v>
      </c>
      <c r="P116" s="5">
        <v>213070568536</v>
      </c>
    </row>
    <row r="117" spans="2:16" ht="15.5" x14ac:dyDescent="0.35">
      <c r="C117" t="s">
        <v>131</v>
      </c>
      <c r="D117" s="5">
        <v>58184605588</v>
      </c>
      <c r="E117" s="5">
        <v>58203498523</v>
      </c>
      <c r="F117" s="5">
        <v>57014827275</v>
      </c>
      <c r="G117" s="5">
        <v>53981105742</v>
      </c>
      <c r="I117" s="5">
        <v>57014827275</v>
      </c>
      <c r="J117" s="5">
        <v>55110502083</v>
      </c>
      <c r="K117" s="5">
        <v>43653968322</v>
      </c>
      <c r="L117" s="5">
        <v>35871045318</v>
      </c>
      <c r="M117" s="5">
        <v>26362166210</v>
      </c>
      <c r="N117" s="5">
        <v>23798887438</v>
      </c>
      <c r="O117" s="5">
        <v>23422438158</v>
      </c>
      <c r="P117" s="5">
        <v>21732934354</v>
      </c>
    </row>
    <row r="118" spans="2:16" ht="15.5" x14ac:dyDescent="0.35">
      <c r="C118" t="s">
        <v>10</v>
      </c>
      <c r="D118" s="5">
        <v>1903549893465</v>
      </c>
      <c r="E118" s="5">
        <v>1927164622819</v>
      </c>
      <c r="F118" s="5">
        <v>1888354036940</v>
      </c>
      <c r="G118" s="5">
        <v>1553893484848</v>
      </c>
      <c r="I118" s="5">
        <v>1888354036940</v>
      </c>
      <c r="J118" s="5">
        <v>1561948196479</v>
      </c>
      <c r="K118" s="5">
        <v>1380076795346</v>
      </c>
      <c r="L118" s="5">
        <v>1120320170051</v>
      </c>
      <c r="M118" s="5">
        <v>862210927756</v>
      </c>
      <c r="N118" s="5">
        <v>783771220456</v>
      </c>
      <c r="O118" s="5">
        <v>630578789484</v>
      </c>
      <c r="P118" s="5">
        <v>594044931262</v>
      </c>
    </row>
    <row r="119" spans="2:16" ht="15.5" x14ac:dyDescent="0.35">
      <c r="C119" t="s">
        <v>132</v>
      </c>
      <c r="D119" s="5">
        <v>4461386195252</v>
      </c>
      <c r="E119" s="5">
        <v>3497033444023</v>
      </c>
      <c r="F119" s="5">
        <v>3175190969502</v>
      </c>
      <c r="G119" s="5">
        <v>3216047014438</v>
      </c>
      <c r="I119" s="5">
        <v>3175190969502</v>
      </c>
      <c r="J119" s="5">
        <v>2788361965167</v>
      </c>
      <c r="K119" s="5">
        <v>2793664505857</v>
      </c>
      <c r="L119" s="5">
        <v>3097781579099</v>
      </c>
      <c r="M119" s="5">
        <v>1763123879245</v>
      </c>
      <c r="N119" s="5">
        <v>1342071492913</v>
      </c>
      <c r="O119" s="5">
        <v>1347469793668</v>
      </c>
      <c r="P119" s="5">
        <v>1421702249266</v>
      </c>
    </row>
    <row r="120" spans="2:16" ht="15.5" x14ac:dyDescent="0.35">
      <c r="C120" t="s">
        <v>133</v>
      </c>
      <c r="D120" s="5">
        <v>10250000000</v>
      </c>
      <c r="E120" s="5">
        <v>10250000000</v>
      </c>
      <c r="F120" s="5">
        <v>10250000000</v>
      </c>
      <c r="G120" s="5">
        <v>10250000000</v>
      </c>
      <c r="I120" s="5">
        <v>10250000000</v>
      </c>
      <c r="J120" s="5">
        <v>10250000000</v>
      </c>
      <c r="K120" s="5">
        <v>5125000000</v>
      </c>
      <c r="L120" s="5">
        <v>5125000000</v>
      </c>
      <c r="M120" s="5">
        <v>5125000000</v>
      </c>
      <c r="N120" s="5">
        <v>5125000000</v>
      </c>
      <c r="O120" s="5">
        <v>4350000000</v>
      </c>
      <c r="P120" s="5">
        <v>360000</v>
      </c>
    </row>
    <row r="122" spans="2:16" ht="15.5" x14ac:dyDescent="0.35">
      <c r="B122" t="s">
        <v>134</v>
      </c>
      <c r="C122" t="s">
        <v>135</v>
      </c>
      <c r="D122" s="5">
        <v>-506371467859</v>
      </c>
      <c r="E122" s="5">
        <v>-162403494995</v>
      </c>
      <c r="F122" s="5">
        <v>147593500039</v>
      </c>
      <c r="G122" s="5">
        <v>377508686551</v>
      </c>
      <c r="I122" s="5">
        <v>312968429300</v>
      </c>
      <c r="J122" s="5">
        <v>317610762031</v>
      </c>
      <c r="K122" s="5">
        <v>77381363245</v>
      </c>
      <c r="L122" s="5">
        <v>93102084321</v>
      </c>
      <c r="M122" s="5">
        <v>-33523347183</v>
      </c>
      <c r="N122" s="5">
        <v>231452703288</v>
      </c>
      <c r="O122" s="5">
        <v>239341339659</v>
      </c>
      <c r="P122" s="5">
        <v>-94144390476</v>
      </c>
    </row>
    <row r="123" spans="2:16" ht="15.5" x14ac:dyDescent="0.35">
      <c r="C123" t="s">
        <v>296</v>
      </c>
      <c r="D123" s="5">
        <v>845989015433</v>
      </c>
      <c r="E123" s="5">
        <v>834666660555</v>
      </c>
      <c r="F123" s="5">
        <v>1199346302172</v>
      </c>
      <c r="G123" s="5">
        <v>1023235225929</v>
      </c>
      <c r="I123" s="5">
        <v>4089798006627</v>
      </c>
      <c r="J123" s="5">
        <v>4156886140415</v>
      </c>
      <c r="K123" s="5">
        <v>4227058797026</v>
      </c>
      <c r="L123" s="5">
        <v>3833431136715</v>
      </c>
      <c r="M123" s="5">
        <v>1930200809223</v>
      </c>
      <c r="N123" s="5">
        <v>1391307038208</v>
      </c>
      <c r="O123" s="5">
        <v>1338837453840</v>
      </c>
      <c r="P123" s="5">
        <v>1123220921096</v>
      </c>
    </row>
    <row r="124" spans="2:16" ht="15.5" x14ac:dyDescent="0.35">
      <c r="C124" t="s">
        <v>298</v>
      </c>
      <c r="D124" s="5">
        <v>-1150070364120</v>
      </c>
      <c r="E124" s="5">
        <v>-841148513711</v>
      </c>
      <c r="F124" s="5">
        <v>-955992514150</v>
      </c>
      <c r="G124" s="5">
        <v>-497846785745</v>
      </c>
      <c r="I124" s="5">
        <v>-3207694975815</v>
      </c>
      <c r="J124" s="5">
        <v>-3175171435320</v>
      </c>
      <c r="K124" s="5">
        <v>-3472161844419</v>
      </c>
      <c r="L124" s="5">
        <v>-3127746188418</v>
      </c>
      <c r="M124" s="5">
        <v>-1595278025439</v>
      </c>
      <c r="N124" s="5">
        <v>-873608051996</v>
      </c>
      <c r="O124" s="5">
        <v>-790199901927</v>
      </c>
      <c r="P124" s="5">
        <v>-940536023803</v>
      </c>
    </row>
    <row r="125" spans="2:16" ht="15.5" x14ac:dyDescent="0.35">
      <c r="C125" t="s">
        <v>535</v>
      </c>
      <c r="D125" s="5">
        <v>-137421185681</v>
      </c>
      <c r="E125" s="5">
        <v>-71997525786</v>
      </c>
      <c r="F125" s="5">
        <v>-46776668557</v>
      </c>
      <c r="G125" s="5">
        <v>-136494440723</v>
      </c>
      <c r="I125" s="5">
        <v>-388628587321</v>
      </c>
      <c r="J125" s="5">
        <v>-514498615782</v>
      </c>
      <c r="K125" s="5">
        <v>-408735031188</v>
      </c>
      <c r="L125" s="5">
        <v>-302258154194</v>
      </c>
      <c r="M125" s="5">
        <v>-189638914345</v>
      </c>
      <c r="N125" s="5">
        <v>-181909566574</v>
      </c>
      <c r="O125" s="5">
        <v>-165636466930</v>
      </c>
      <c r="P125" s="5">
        <v>-137343273671</v>
      </c>
    </row>
    <row r="126" spans="2:16" ht="15.5" x14ac:dyDescent="0.35">
      <c r="C126" t="s">
        <v>330</v>
      </c>
      <c r="F126" s="5">
        <v>-45209111835</v>
      </c>
      <c r="I126" s="5">
        <v>-45209111835</v>
      </c>
      <c r="J126" s="5">
        <v>-40831546762</v>
      </c>
      <c r="K126" s="5">
        <v>-41518170424</v>
      </c>
      <c r="L126" s="5">
        <v>-38611252383</v>
      </c>
      <c r="M126" s="5">
        <v>-80406933417</v>
      </c>
      <c r="N126" s="5">
        <v>-32353269822</v>
      </c>
      <c r="O126" s="5">
        <v>-28927143576</v>
      </c>
      <c r="P126" s="5">
        <v>-42175276014</v>
      </c>
    </row>
    <row r="127" spans="2:16" ht="15.5" x14ac:dyDescent="0.35">
      <c r="C127" t="s">
        <v>143</v>
      </c>
      <c r="D127" s="5">
        <v>-32384767641</v>
      </c>
      <c r="E127" s="5">
        <v>-69026024523</v>
      </c>
      <c r="F127" s="5">
        <v>18732277092</v>
      </c>
      <c r="G127" s="5">
        <v>17797438258</v>
      </c>
      <c r="I127" s="5">
        <v>-54672197032</v>
      </c>
      <c r="J127" s="5">
        <v>-588751497</v>
      </c>
      <c r="K127" s="5">
        <v>-139619803028</v>
      </c>
      <c r="L127" s="5">
        <v>-155237652461</v>
      </c>
      <c r="M127" s="5">
        <v>-69228194420</v>
      </c>
      <c r="N127" s="5">
        <v>-15609667526</v>
      </c>
      <c r="O127" s="5">
        <v>-31830138116</v>
      </c>
      <c r="P127" s="5">
        <v>-24606430478</v>
      </c>
    </row>
    <row r="128" spans="2:16" ht="15.5" x14ac:dyDescent="0.35">
      <c r="C128" t="s">
        <v>536</v>
      </c>
      <c r="D128" s="5">
        <v>100786263</v>
      </c>
      <c r="E128" s="5">
        <v>117188368</v>
      </c>
      <c r="F128" s="5">
        <v>472531695</v>
      </c>
      <c r="G128" s="5">
        <v>173958905</v>
      </c>
      <c r="I128" s="5">
        <v>1110998311</v>
      </c>
      <c r="J128" s="5">
        <v>2368584914</v>
      </c>
      <c r="K128" s="5">
        <v>4027970345</v>
      </c>
      <c r="L128" s="5">
        <v>5267517470</v>
      </c>
      <c r="M128" s="5">
        <v>3965961993</v>
      </c>
      <c r="N128" s="5">
        <v>3872797072</v>
      </c>
      <c r="O128" s="5">
        <v>525859861</v>
      </c>
      <c r="P128" s="5">
        <v>619926318</v>
      </c>
    </row>
    <row r="129" spans="3:16" ht="15.5" x14ac:dyDescent="0.35">
      <c r="C129" t="s">
        <v>141</v>
      </c>
      <c r="D129" s="5">
        <v>-25278896512</v>
      </c>
      <c r="E129" s="5">
        <v>-17484594917</v>
      </c>
      <c r="F129" s="5">
        <v>-19461560314</v>
      </c>
      <c r="G129" s="5">
        <v>-26305846418</v>
      </c>
      <c r="I129" s="5">
        <v>-81552454594</v>
      </c>
      <c r="J129" s="5">
        <v>-92880640981</v>
      </c>
      <c r="K129" s="5">
        <v>-76737481801</v>
      </c>
      <c r="L129" s="5">
        <v>-81776480705</v>
      </c>
      <c r="M129" s="5">
        <v>-42066844267</v>
      </c>
      <c r="N129" s="5">
        <v>-55178460988</v>
      </c>
      <c r="O129" s="5">
        <v>-68222313812</v>
      </c>
      <c r="P129" s="5">
        <v>-69065342202</v>
      </c>
    </row>
    <row r="130" spans="3:16" ht="15.5" x14ac:dyDescent="0.35">
      <c r="C130" t="s">
        <v>537</v>
      </c>
      <c r="D130" s="5">
        <v>5393631481</v>
      </c>
      <c r="E130" s="5">
        <v>2469315019</v>
      </c>
      <c r="F130" s="5">
        <v>11804409423</v>
      </c>
      <c r="G130" s="5">
        <v>-11623065725</v>
      </c>
      <c r="I130" s="5">
        <v>15138916446</v>
      </c>
      <c r="J130" s="5">
        <v>2847314643</v>
      </c>
      <c r="K130" s="5">
        <v>6151072254</v>
      </c>
      <c r="L130" s="5">
        <v>3428506215</v>
      </c>
      <c r="M130" s="5">
        <v>15843835588</v>
      </c>
      <c r="N130" s="5">
        <v>578677294</v>
      </c>
      <c r="O130" s="5">
        <v>2153289850</v>
      </c>
      <c r="P130" s="5">
        <v>1958699018</v>
      </c>
    </row>
    <row r="131" spans="3:16" ht="15.5" x14ac:dyDescent="0.35">
      <c r="C131" t="s">
        <v>331</v>
      </c>
      <c r="D131" s="5">
        <v>-12699687082</v>
      </c>
      <c r="F131" s="5">
        <v>-15322165487</v>
      </c>
      <c r="G131" s="5">
        <v>8572202070</v>
      </c>
      <c r="I131" s="5">
        <v>-15322165487</v>
      </c>
      <c r="J131" s="5">
        <v>-20520287599</v>
      </c>
      <c r="K131" s="5">
        <v>-21084145520</v>
      </c>
      <c r="L131" s="5">
        <v>-43395347918</v>
      </c>
      <c r="M131" s="5">
        <v>-6915042099</v>
      </c>
      <c r="N131" s="5">
        <v>-5646792380</v>
      </c>
      <c r="O131" s="5">
        <v>-17359299531</v>
      </c>
      <c r="P131" s="5">
        <v>-6217590740</v>
      </c>
    </row>
    <row r="132" spans="3:16" ht="15.5" x14ac:dyDescent="0.35">
      <c r="C132" t="s">
        <v>144</v>
      </c>
      <c r="D132" s="5">
        <v>595591051814</v>
      </c>
      <c r="E132" s="5">
        <v>139529207084</v>
      </c>
      <c r="F132" s="5">
        <v>-125275616702</v>
      </c>
      <c r="G132" s="5">
        <v>-396609460962</v>
      </c>
      <c r="I132" s="5">
        <v>-210666155284</v>
      </c>
      <c r="J132" s="5">
        <v>-229282263598</v>
      </c>
      <c r="K132" s="5">
        <v>-202614231303</v>
      </c>
      <c r="L132" s="5">
        <v>211544495819</v>
      </c>
      <c r="M132" s="5">
        <v>119008878425</v>
      </c>
      <c r="N132" s="5">
        <v>-176488220327</v>
      </c>
      <c r="O132" s="5">
        <v>-155262073098</v>
      </c>
      <c r="P132" s="5">
        <v>96599530640</v>
      </c>
    </row>
    <row r="133" spans="3:16" ht="15.5" x14ac:dyDescent="0.35">
      <c r="C133" t="s">
        <v>145</v>
      </c>
      <c r="D133" s="5">
        <v>-10841450686</v>
      </c>
      <c r="E133" s="5">
        <v>-9838953437</v>
      </c>
      <c r="F133" s="5">
        <v>-9438677473</v>
      </c>
      <c r="G133" s="5">
        <v>-7038652648</v>
      </c>
      <c r="I133" s="5">
        <v>-60832415427</v>
      </c>
      <c r="J133" s="5">
        <v>-187108634015</v>
      </c>
      <c r="K133" s="5">
        <v>-20565755971</v>
      </c>
      <c r="L133" s="5">
        <v>-93315260778</v>
      </c>
      <c r="M133" s="5">
        <v>-31958824942</v>
      </c>
      <c r="N133" s="5">
        <v>-67244513643</v>
      </c>
      <c r="O133" s="5">
        <v>-85635607192</v>
      </c>
      <c r="P133" s="5">
        <v>-3557822322</v>
      </c>
    </row>
    <row r="134" spans="3:16" ht="15.5" x14ac:dyDescent="0.35">
      <c r="C134" t="s">
        <v>151</v>
      </c>
      <c r="D134" s="5">
        <v>-10841450686</v>
      </c>
      <c r="E134" s="5">
        <v>-9870484969</v>
      </c>
      <c r="F134" s="5">
        <v>-9438677473</v>
      </c>
      <c r="G134" s="5">
        <v>-8038652648</v>
      </c>
      <c r="I134" s="5">
        <v>-61832415427</v>
      </c>
      <c r="J134" s="5">
        <v>-201106832214</v>
      </c>
      <c r="K134" s="5">
        <v>-41802692909</v>
      </c>
      <c r="L134" s="5">
        <v>-93947247985</v>
      </c>
      <c r="M134" s="5">
        <v>-32038824942</v>
      </c>
      <c r="N134" s="5">
        <v>-65760530317</v>
      </c>
      <c r="O134" s="5">
        <v>-53202607192</v>
      </c>
      <c r="P134" s="5">
        <v>-3557822322</v>
      </c>
    </row>
    <row r="135" spans="3:16" ht="15.5" x14ac:dyDescent="0.35">
      <c r="C135" t="s">
        <v>358</v>
      </c>
      <c r="E135" s="5">
        <v>31531532</v>
      </c>
      <c r="G135" s="5">
        <v>1000000000</v>
      </c>
      <c r="I135" s="5">
        <v>1000000000</v>
      </c>
      <c r="J135" s="5">
        <v>198198199</v>
      </c>
      <c r="K135" s="5">
        <v>536936938</v>
      </c>
      <c r="L135" s="5">
        <v>631987207</v>
      </c>
      <c r="M135" s="5">
        <v>80000000</v>
      </c>
      <c r="N135" s="5">
        <v>179700000</v>
      </c>
      <c r="O135" s="5">
        <v>217000000</v>
      </c>
    </row>
    <row r="136" spans="3:16" ht="15.5" x14ac:dyDescent="0.35">
      <c r="C136" t="s">
        <v>538</v>
      </c>
      <c r="N136" s="5">
        <v>-2063683326</v>
      </c>
    </row>
    <row r="137" spans="3:16" ht="15.5" x14ac:dyDescent="0.35">
      <c r="C137" t="s">
        <v>539</v>
      </c>
      <c r="J137" s="5">
        <v>13800000000</v>
      </c>
      <c r="K137" s="5">
        <v>20700000000</v>
      </c>
      <c r="N137" s="5">
        <v>400000000</v>
      </c>
    </row>
    <row r="138" spans="3:16" ht="15.5" x14ac:dyDescent="0.35">
      <c r="C138" t="s">
        <v>540</v>
      </c>
      <c r="O138" s="5">
        <v>-34900000000</v>
      </c>
    </row>
    <row r="139" spans="3:16" ht="15.5" x14ac:dyDescent="0.35">
      <c r="C139" t="s">
        <v>541</v>
      </c>
      <c r="O139" s="5">
        <v>2250000000</v>
      </c>
    </row>
    <row r="140" spans="3:16" ht="15.5" x14ac:dyDescent="0.35">
      <c r="C140" t="s">
        <v>153</v>
      </c>
      <c r="D140" s="5">
        <v>595591051814</v>
      </c>
      <c r="E140" s="5">
        <v>139529207084</v>
      </c>
      <c r="F140" s="5">
        <v>-125275616702</v>
      </c>
      <c r="G140" s="5">
        <v>-396609460962</v>
      </c>
      <c r="I140" s="5">
        <v>-210666155284</v>
      </c>
      <c r="J140" s="5">
        <v>-229282263598</v>
      </c>
      <c r="K140" s="5">
        <v>-202614231303</v>
      </c>
      <c r="L140" s="5">
        <v>211544495819</v>
      </c>
      <c r="M140" s="5">
        <v>119008878425</v>
      </c>
      <c r="N140" s="5">
        <v>-176488220327</v>
      </c>
      <c r="O140" s="5">
        <v>-155262073098</v>
      </c>
      <c r="P140" s="5">
        <v>96599530640</v>
      </c>
    </row>
    <row r="141" spans="3:16" ht="15.5" x14ac:dyDescent="0.35">
      <c r="C141" t="s">
        <v>161</v>
      </c>
      <c r="D141" s="5">
        <v>-1207824670</v>
      </c>
      <c r="F141" s="5">
        <v>-86997774005</v>
      </c>
      <c r="G141" s="5">
        <v>-86997774002</v>
      </c>
      <c r="I141" s="5">
        <v>-204894806008</v>
      </c>
      <c r="J141" s="5">
        <v>-216680519975</v>
      </c>
      <c r="K141" s="5">
        <v>-159671502855</v>
      </c>
      <c r="L141" s="5">
        <v>-85573019744</v>
      </c>
      <c r="M141" s="5">
        <v>-89277500000</v>
      </c>
      <c r="N141" s="5">
        <v>-52787500000</v>
      </c>
      <c r="O141" s="5">
        <v>-46047643324</v>
      </c>
      <c r="P141" s="5">
        <v>-40904698611</v>
      </c>
    </row>
    <row r="142" spans="3:16" ht="15.5" x14ac:dyDescent="0.35">
      <c r="C142" t="s">
        <v>542</v>
      </c>
    </row>
    <row r="143" spans="3:16" ht="15.5" x14ac:dyDescent="0.35">
      <c r="C143" t="s">
        <v>543</v>
      </c>
      <c r="N143" s="5">
        <v>93000000000</v>
      </c>
    </row>
    <row r="144" spans="3:16" ht="15.5" x14ac:dyDescent="0.35">
      <c r="C144" t="s">
        <v>544</v>
      </c>
      <c r="N144" s="5">
        <v>-3469102032</v>
      </c>
    </row>
    <row r="145" spans="2:16" ht="15.5" x14ac:dyDescent="0.35">
      <c r="C145" t="s">
        <v>342</v>
      </c>
    </row>
    <row r="146" spans="2:16" ht="15.5" x14ac:dyDescent="0.35">
      <c r="C146" t="s">
        <v>545</v>
      </c>
    </row>
    <row r="147" spans="2:16" ht="15.5" x14ac:dyDescent="0.35">
      <c r="C147" t="s">
        <v>546</v>
      </c>
      <c r="D147" s="5">
        <v>1428284436</v>
      </c>
      <c r="F147" s="5">
        <v>-12307344337</v>
      </c>
      <c r="G147" s="5">
        <v>15213302</v>
      </c>
      <c r="I147" s="5">
        <v>-9595246405</v>
      </c>
      <c r="J147" s="5">
        <v>10026701803</v>
      </c>
      <c r="K147" s="5">
        <v>14017810236</v>
      </c>
      <c r="L147" s="5">
        <v>4139866615</v>
      </c>
      <c r="M147" s="5">
        <v>742264000</v>
      </c>
      <c r="N147" s="5">
        <v>2418079028</v>
      </c>
      <c r="O147" s="5">
        <v>871370768</v>
      </c>
    </row>
    <row r="148" spans="2:16" ht="15.5" x14ac:dyDescent="0.35">
      <c r="C148" t="s">
        <v>456</v>
      </c>
      <c r="D148" s="5">
        <v>-2893488942</v>
      </c>
      <c r="E148" s="5">
        <v>-2045429202</v>
      </c>
      <c r="F148" s="5">
        <v>7096097147</v>
      </c>
      <c r="G148" s="5">
        <v>-2179701222</v>
      </c>
      <c r="J148" s="5">
        <v>-5494076763</v>
      </c>
      <c r="K148" s="5">
        <v>-6040882065</v>
      </c>
      <c r="L148" s="5">
        <v>-1875672502</v>
      </c>
      <c r="M148" s="5">
        <v>-1656561534</v>
      </c>
      <c r="N148" s="5">
        <v>-1399605946</v>
      </c>
      <c r="O148" s="5">
        <v>-1158431778</v>
      </c>
      <c r="P148" s="5">
        <v>-290124670</v>
      </c>
    </row>
    <row r="149" spans="2:16" ht="15.5" x14ac:dyDescent="0.35">
      <c r="C149" t="s">
        <v>154</v>
      </c>
      <c r="F149" s="5">
        <v>4154477089486</v>
      </c>
      <c r="I149" s="5">
        <v>4154477089486</v>
      </c>
      <c r="J149" s="5">
        <v>113723776972</v>
      </c>
      <c r="K149" s="5">
        <v>131079933248</v>
      </c>
      <c r="L149" s="5">
        <v>816686398919</v>
      </c>
      <c r="N149" s="5">
        <v>703533781458</v>
      </c>
      <c r="O149" s="5">
        <v>1484279111862</v>
      </c>
      <c r="P149" s="5">
        <v>1499939363901</v>
      </c>
    </row>
    <row r="150" spans="2:16" ht="15.5" x14ac:dyDescent="0.35">
      <c r="C150" t="s">
        <v>370</v>
      </c>
      <c r="D150" s="5">
        <v>-577895059341</v>
      </c>
      <c r="E150" s="5">
        <v>-825165269786</v>
      </c>
      <c r="F150" s="5">
        <v>2905684060791</v>
      </c>
      <c r="G150" s="5">
        <v>-1250371004864</v>
      </c>
      <c r="J150" s="5">
        <v>-4940739827853</v>
      </c>
      <c r="K150" s="5">
        <v>-4058915400112</v>
      </c>
      <c r="L150" s="5">
        <v>-3806679300624</v>
      </c>
      <c r="M150" s="5">
        <v>-2301340247164</v>
      </c>
      <c r="N150" s="5">
        <v>-898673369935</v>
      </c>
    </row>
    <row r="151" spans="2:16" ht="15.5" x14ac:dyDescent="0.35">
      <c r="C151" t="s">
        <v>159</v>
      </c>
      <c r="D151" s="5">
        <v>-7467148260</v>
      </c>
      <c r="E151" s="5">
        <v>-7467148260</v>
      </c>
      <c r="F151" s="5">
        <v>-4128251747576</v>
      </c>
      <c r="G151" s="5">
        <v>-7467148260</v>
      </c>
      <c r="I151" s="5">
        <v>-4150653192357</v>
      </c>
      <c r="J151" s="5">
        <v>-12114630216</v>
      </c>
      <c r="K151" s="5">
        <v>-129314630216</v>
      </c>
      <c r="L151" s="5">
        <v>-10314630219</v>
      </c>
      <c r="M151" s="5">
        <v>-30993876251</v>
      </c>
      <c r="N151" s="5">
        <v>-729495010040</v>
      </c>
      <c r="O151" s="5">
        <v>-1601273043516</v>
      </c>
      <c r="P151" s="5">
        <v>-1429864466211</v>
      </c>
    </row>
    <row r="152" spans="2:16" ht="15.5" x14ac:dyDescent="0.35">
      <c r="C152" t="s">
        <v>547</v>
      </c>
      <c r="O152" s="5">
        <v>-101314132447</v>
      </c>
      <c r="P152" s="5">
        <v>-78592827401</v>
      </c>
    </row>
    <row r="153" spans="2:16" ht="15.5" x14ac:dyDescent="0.35">
      <c r="C153" t="s">
        <v>303</v>
      </c>
      <c r="O153" s="5">
        <v>112628054154</v>
      </c>
      <c r="P153" s="5">
        <v>235188288379</v>
      </c>
    </row>
    <row r="154" spans="2:16" ht="15.5" x14ac:dyDescent="0.35">
      <c r="C154" t="s">
        <v>548</v>
      </c>
      <c r="L154" s="5">
        <v>-40500000000</v>
      </c>
      <c r="O154" s="5">
        <v>-236518240338</v>
      </c>
      <c r="P154" s="5">
        <v>-92123363564</v>
      </c>
    </row>
    <row r="155" spans="2:16" ht="15.5" x14ac:dyDescent="0.35">
      <c r="C155" t="s">
        <v>549</v>
      </c>
      <c r="M155" s="5">
        <v>40500000000</v>
      </c>
      <c r="O155" s="5">
        <v>233270881521</v>
      </c>
      <c r="P155" s="5">
        <v>3247358817</v>
      </c>
    </row>
    <row r="156" spans="2:16" ht="15.5" x14ac:dyDescent="0.35">
      <c r="C156" t="s">
        <v>164</v>
      </c>
      <c r="D156" s="5">
        <v>78378133269</v>
      </c>
      <c r="E156" s="5">
        <v>-32713241348</v>
      </c>
      <c r="F156" s="5">
        <v>12879205864</v>
      </c>
      <c r="G156" s="5">
        <v>-26139427059</v>
      </c>
      <c r="I156" s="5">
        <v>41469858589</v>
      </c>
      <c r="J156" s="5">
        <v>-98780135582</v>
      </c>
      <c r="K156" s="5">
        <v>-145798624029</v>
      </c>
      <c r="L156" s="5">
        <v>211331319362</v>
      </c>
      <c r="M156" s="5">
        <v>53526706300</v>
      </c>
      <c r="N156" s="5">
        <v>-12280030682</v>
      </c>
      <c r="O156" s="5">
        <v>-1556340631</v>
      </c>
      <c r="P156" s="5">
        <v>-1102682158</v>
      </c>
    </row>
    <row r="157" spans="2:16" ht="15.5" x14ac:dyDescent="0.35">
      <c r="C157" t="s">
        <v>165</v>
      </c>
      <c r="E157" s="5">
        <v>104891748276</v>
      </c>
      <c r="F157" s="5">
        <v>-3154249104</v>
      </c>
      <c r="I157" s="5">
        <v>63421889687</v>
      </c>
      <c r="J157" s="5">
        <v>165356274373</v>
      </c>
      <c r="K157" s="5">
        <v>311154898402</v>
      </c>
      <c r="L157" s="5">
        <v>99823579040</v>
      </c>
      <c r="M157" s="5">
        <v>46296872740</v>
      </c>
      <c r="N157" s="5">
        <v>58576903422</v>
      </c>
      <c r="O157" s="5">
        <v>60133244053</v>
      </c>
      <c r="P157" s="5">
        <v>61235926211</v>
      </c>
    </row>
    <row r="158" spans="2:16" ht="15.5" x14ac:dyDescent="0.35">
      <c r="C158" t="s">
        <v>166</v>
      </c>
      <c r="D158" s="5">
        <v>78378133269</v>
      </c>
      <c r="E158" s="5">
        <v>72178506928</v>
      </c>
      <c r="F158" s="5">
        <v>9724956760</v>
      </c>
      <c r="G158" s="5">
        <v>-26139427059</v>
      </c>
      <c r="I158" s="5">
        <v>104891748276</v>
      </c>
      <c r="J158" s="5">
        <v>66576138791</v>
      </c>
      <c r="K158" s="5">
        <v>165356274373</v>
      </c>
      <c r="L158" s="5">
        <v>311154898402</v>
      </c>
      <c r="M158" s="5">
        <v>99823579040</v>
      </c>
      <c r="N158" s="5">
        <v>46296872740</v>
      </c>
      <c r="O158" s="5">
        <v>58576903422</v>
      </c>
      <c r="P158" s="5">
        <v>60133244053</v>
      </c>
    </row>
    <row r="160" spans="2:16" ht="15.5" x14ac:dyDescent="0.35">
      <c r="B160" t="s">
        <v>167</v>
      </c>
      <c r="C160" t="s">
        <v>12</v>
      </c>
      <c r="D160" s="5">
        <v>10250000000</v>
      </c>
      <c r="E160" s="5">
        <v>10250000000</v>
      </c>
      <c r="F160" s="5">
        <v>10250000000</v>
      </c>
      <c r="G160" s="5">
        <v>10250000000</v>
      </c>
      <c r="I160" s="5">
        <v>10250000000</v>
      </c>
      <c r="J160" s="5">
        <v>10250000000</v>
      </c>
      <c r="K160" s="5">
        <v>5120000000</v>
      </c>
      <c r="L160" s="5">
        <v>5120000000</v>
      </c>
      <c r="M160" s="5">
        <v>5120000000</v>
      </c>
      <c r="N160" s="5">
        <v>5120000000</v>
      </c>
      <c r="O160" s="5">
        <v>4350000000</v>
      </c>
      <c r="P160" s="5">
        <v>0</v>
      </c>
    </row>
    <row r="161" spans="3:7" ht="15.5" x14ac:dyDescent="0.35">
      <c r="C161" t="s">
        <v>168</v>
      </c>
      <c r="D161" s="6">
        <v>8.1999999999999993</v>
      </c>
      <c r="E161" s="6">
        <v>3.67</v>
      </c>
      <c r="F161" s="6">
        <v>6.59</v>
      </c>
      <c r="G161" s="6">
        <v>8.2899999999999991</v>
      </c>
    </row>
    <row r="162" spans="3:7" ht="15.5" x14ac:dyDescent="0.35">
      <c r="C162" t="s">
        <v>169</v>
      </c>
      <c r="D162" s="6">
        <v>32.93</v>
      </c>
      <c r="E162" s="6">
        <v>91.01</v>
      </c>
      <c r="F162" s="6">
        <v>46.74</v>
      </c>
      <c r="G162" s="6">
        <v>38.6</v>
      </c>
    </row>
    <row r="163" spans="3:7" ht="15.5" x14ac:dyDescent="0.35">
      <c r="C163" t="s">
        <v>62</v>
      </c>
      <c r="D163" s="6">
        <v>1.95</v>
      </c>
      <c r="E163" s="6">
        <v>5.69</v>
      </c>
      <c r="F163" s="6">
        <v>2.74</v>
      </c>
      <c r="G163" s="6">
        <v>2.69</v>
      </c>
    </row>
    <row r="164" spans="3:7" ht="15.5" x14ac:dyDescent="0.35">
      <c r="C164" t="s">
        <v>170</v>
      </c>
      <c r="D164" s="5">
        <v>217830000000</v>
      </c>
      <c r="E164" s="5">
        <v>79240000000</v>
      </c>
      <c r="F164" s="5">
        <v>121500000000</v>
      </c>
      <c r="G164" s="5">
        <v>152020000000</v>
      </c>
    </row>
    <row r="165" spans="3:7" ht="15.5" x14ac:dyDescent="0.35">
      <c r="C165" t="s">
        <v>171</v>
      </c>
      <c r="D165" s="6">
        <v>1.8799999999999997E-2</v>
      </c>
      <c r="E165" s="6">
        <v>1.0800000000000001E-2</v>
      </c>
      <c r="F165" s="6">
        <v>2.1299999999999999E-2</v>
      </c>
      <c r="G165" s="6">
        <v>2.64E-2</v>
      </c>
    </row>
    <row r="166" spans="3:7" ht="15.5" x14ac:dyDescent="0.35">
      <c r="C166" t="s">
        <v>172</v>
      </c>
      <c r="D166" s="6">
        <v>4.5499999999999999E-2</v>
      </c>
      <c r="E166" s="6">
        <v>2.0099999999999996E-2</v>
      </c>
      <c r="F166" s="6">
        <v>3.6900000000000002E-2</v>
      </c>
      <c r="G166" s="6">
        <v>5.6600000000000004E-2</v>
      </c>
    </row>
    <row r="167" spans="3:7" ht="15.5" x14ac:dyDescent="0.35">
      <c r="C167" t="s">
        <v>173</v>
      </c>
      <c r="D167" s="6">
        <v>6.8600000000000008E-2</v>
      </c>
      <c r="E167" s="6">
        <v>3.3300000000000003E-2</v>
      </c>
      <c r="F167" s="6">
        <v>5.9800000000000006E-2</v>
      </c>
      <c r="G167" s="6">
        <v>8.6199999999999999E-2</v>
      </c>
    </row>
    <row r="168" spans="3:7" ht="15.5" x14ac:dyDescent="0.35">
      <c r="C168" t="s">
        <v>174</v>
      </c>
      <c r="D168" s="6">
        <v>5.48</v>
      </c>
      <c r="E168" s="6">
        <v>3.84</v>
      </c>
      <c r="F168" s="6">
        <v>5.64</v>
      </c>
      <c r="G168" s="6">
        <v>5.34</v>
      </c>
    </row>
    <row r="169" spans="3:7" ht="15.5" x14ac:dyDescent="0.35">
      <c r="C169" t="s">
        <v>175</v>
      </c>
      <c r="D169" s="5">
        <v>1904000000000</v>
      </c>
      <c r="E169" s="5">
        <v>1927000000000</v>
      </c>
      <c r="F169" s="5">
        <v>1888000000000</v>
      </c>
      <c r="G169" s="5">
        <v>1554000000000</v>
      </c>
    </row>
    <row r="170" spans="3:7" ht="15.5" x14ac:dyDescent="0.35">
      <c r="C170" t="s">
        <v>176</v>
      </c>
      <c r="D170" s="6">
        <v>1.5</v>
      </c>
      <c r="E170" s="6">
        <v>1.83</v>
      </c>
      <c r="F170" s="6">
        <v>1.72</v>
      </c>
      <c r="G170" s="6">
        <v>2.19</v>
      </c>
    </row>
    <row r="171" spans="3:7" ht="15.5" x14ac:dyDescent="0.35">
      <c r="C171" t="s">
        <v>177</v>
      </c>
      <c r="D171" s="6">
        <v>180.04</v>
      </c>
      <c r="E171" s="6">
        <v>182.34</v>
      </c>
      <c r="F171" s="6">
        <v>178.67</v>
      </c>
      <c r="G171" s="6">
        <v>146.33000000000001</v>
      </c>
    </row>
    <row r="172" spans="3:7" ht="15.5" x14ac:dyDescent="0.35">
      <c r="C172" t="s">
        <v>178</v>
      </c>
      <c r="D172" s="6">
        <v>1.5</v>
      </c>
      <c r="E172" s="6">
        <v>1.83</v>
      </c>
      <c r="F172" s="6">
        <v>1.72</v>
      </c>
      <c r="G172" s="6">
        <v>2.19</v>
      </c>
    </row>
    <row r="173" spans="3:7" ht="15.5" x14ac:dyDescent="0.35">
      <c r="C173" t="s">
        <v>179</v>
      </c>
      <c r="D173" s="6">
        <v>180.04</v>
      </c>
      <c r="E173" s="6">
        <v>182.34</v>
      </c>
      <c r="F173" s="6">
        <v>178.67</v>
      </c>
      <c r="G173" s="6">
        <v>146.33000000000001</v>
      </c>
    </row>
    <row r="174" spans="3:7" ht="15.5" x14ac:dyDescent="0.35">
      <c r="C174" t="s">
        <v>180</v>
      </c>
      <c r="D174" s="5">
        <v>1438000000000</v>
      </c>
      <c r="E174" s="5">
        <v>833000000000</v>
      </c>
      <c r="F174" s="5">
        <v>685000000000</v>
      </c>
      <c r="G174" s="5">
        <v>711000000000</v>
      </c>
    </row>
    <row r="175" spans="3:7" ht="15.5" x14ac:dyDescent="0.35">
      <c r="C175" t="s">
        <v>181</v>
      </c>
      <c r="D175" s="5">
        <v>72000000000</v>
      </c>
      <c r="E175" s="5">
        <v>80000000000</v>
      </c>
      <c r="F175" s="5">
        <v>88000000000</v>
      </c>
      <c r="G175" s="5">
        <v>94000000000</v>
      </c>
    </row>
    <row r="176" spans="3:7" ht="15.5" x14ac:dyDescent="0.35">
      <c r="C176" t="s">
        <v>182</v>
      </c>
      <c r="D176" s="5">
        <v>1845000000000</v>
      </c>
      <c r="E176" s="5">
        <v>1869000000000</v>
      </c>
      <c r="F176" s="5">
        <v>1831000000000</v>
      </c>
      <c r="G176" s="5">
        <v>1500000000000</v>
      </c>
    </row>
    <row r="177" spans="3:16" ht="15.5" x14ac:dyDescent="0.35">
      <c r="C177" t="s">
        <v>24</v>
      </c>
      <c r="D177" s="5">
        <v>1510000000000</v>
      </c>
      <c r="E177" s="5">
        <v>913000000000</v>
      </c>
      <c r="F177" s="5">
        <v>774000000000</v>
      </c>
      <c r="G177" s="5">
        <v>806000000000</v>
      </c>
    </row>
    <row r="178" spans="3:16" ht="15.5" x14ac:dyDescent="0.35">
      <c r="C178" t="s">
        <v>21</v>
      </c>
      <c r="D178" s="5">
        <v>1359000000000</v>
      </c>
      <c r="E178" s="5">
        <v>841000000000</v>
      </c>
      <c r="F178" s="5">
        <v>669000000000</v>
      </c>
      <c r="G178" s="5">
        <v>710000000000</v>
      </c>
    </row>
    <row r="179" spans="3:16" ht="15.5" x14ac:dyDescent="0.35">
      <c r="C179" t="s">
        <v>183</v>
      </c>
      <c r="D179" s="5">
        <v>1144000000000</v>
      </c>
      <c r="E179" s="5">
        <v>1176000000000</v>
      </c>
      <c r="F179" s="5">
        <v>1143000000000</v>
      </c>
      <c r="G179" s="5">
        <v>1080000000000</v>
      </c>
    </row>
    <row r="180" spans="3:16" ht="15.5" x14ac:dyDescent="0.35">
      <c r="C180" t="s">
        <v>184</v>
      </c>
      <c r="D180" s="5">
        <v>-506000000000</v>
      </c>
      <c r="E180" s="5">
        <v>-162000000000</v>
      </c>
      <c r="F180" s="5">
        <v>148000000000</v>
      </c>
      <c r="G180" s="5">
        <v>378000000000</v>
      </c>
    </row>
    <row r="181" spans="3:16" ht="15.5" x14ac:dyDescent="0.35">
      <c r="C181" t="s">
        <v>185</v>
      </c>
      <c r="D181" s="5">
        <v>-11000000000</v>
      </c>
      <c r="E181" s="5">
        <v>-10000000000</v>
      </c>
      <c r="F181" s="5">
        <v>-9000000000</v>
      </c>
      <c r="G181" s="5">
        <v>-8000000000</v>
      </c>
    </row>
    <row r="182" spans="3:16" ht="15.5" x14ac:dyDescent="0.35">
      <c r="C182" t="s">
        <v>13</v>
      </c>
      <c r="D182" s="5">
        <v>-517000000000</v>
      </c>
      <c r="E182" s="5">
        <v>-172000000000</v>
      </c>
      <c r="F182" s="5">
        <v>138000000000</v>
      </c>
      <c r="G182" s="5">
        <v>369000000000</v>
      </c>
    </row>
    <row r="183" spans="3:16" ht="15.5" x14ac:dyDescent="0.35">
      <c r="C183" t="s">
        <v>16</v>
      </c>
      <c r="D183" s="6">
        <v>-50.46</v>
      </c>
      <c r="E183" s="6">
        <v>-16.809999999999999</v>
      </c>
      <c r="F183" s="6">
        <v>13.48</v>
      </c>
      <c r="G183" s="6">
        <v>36.049999999999997</v>
      </c>
    </row>
    <row r="184" spans="3:16" ht="15.5" x14ac:dyDescent="0.35">
      <c r="C184" t="s">
        <v>47</v>
      </c>
      <c r="I184" s="6">
        <v>24.92</v>
      </c>
      <c r="J184" s="6">
        <v>36.96</v>
      </c>
      <c r="K184" s="6">
        <v>79.290000000000006</v>
      </c>
      <c r="L184" s="6">
        <v>65.2</v>
      </c>
      <c r="M184" s="6">
        <v>32.26</v>
      </c>
      <c r="N184" s="6">
        <v>22.21</v>
      </c>
      <c r="O184" s="6">
        <v>18.88</v>
      </c>
      <c r="P184" s="6">
        <v>226477.21</v>
      </c>
    </row>
    <row r="185" spans="3:16" ht="15.5" x14ac:dyDescent="0.35">
      <c r="C185" t="s">
        <v>61</v>
      </c>
      <c r="I185" s="6">
        <v>12.36</v>
      </c>
      <c r="J185" s="6">
        <v>20.97</v>
      </c>
      <c r="K185" s="6">
        <v>9.4</v>
      </c>
      <c r="L185" s="6">
        <v>7.21</v>
      </c>
      <c r="M185" s="6">
        <v>33.94</v>
      </c>
      <c r="N185" s="6">
        <v>17.920000000000002</v>
      </c>
      <c r="O185" s="5">
        <v>0</v>
      </c>
      <c r="P185" s="5">
        <v>0</v>
      </c>
    </row>
    <row r="186" spans="3:16" ht="15.5" x14ac:dyDescent="0.35">
      <c r="C186" t="s">
        <v>64</v>
      </c>
      <c r="I186" s="6">
        <v>0.77</v>
      </c>
      <c r="J186" s="6">
        <v>1.66</v>
      </c>
      <c r="K186" s="6">
        <v>0.86</v>
      </c>
      <c r="L186" s="6">
        <v>0.65</v>
      </c>
      <c r="M186" s="6">
        <v>3.03</v>
      </c>
      <c r="N186" s="6">
        <v>1.45</v>
      </c>
      <c r="O186" s="5">
        <v>0</v>
      </c>
      <c r="P186" s="5">
        <v>0</v>
      </c>
    </row>
    <row r="187" spans="3:16" ht="15.5" x14ac:dyDescent="0.35">
      <c r="C187" t="s">
        <v>186</v>
      </c>
      <c r="I187" s="5">
        <v>465470000000</v>
      </c>
      <c r="J187" s="5">
        <v>634460000000</v>
      </c>
      <c r="K187" s="5">
        <v>638580000000</v>
      </c>
      <c r="L187" s="5">
        <v>542500000000</v>
      </c>
      <c r="M187" s="5">
        <v>280040000000</v>
      </c>
      <c r="N187" s="5">
        <v>219290000000</v>
      </c>
      <c r="O187" s="5">
        <v>196580000000</v>
      </c>
      <c r="P187" s="5">
        <v>197710000000</v>
      </c>
    </row>
    <row r="188" spans="3:16" ht="15.5" x14ac:dyDescent="0.35">
      <c r="C188" t="s">
        <v>187</v>
      </c>
      <c r="I188" s="6">
        <v>8.0399999999999985E-2</v>
      </c>
      <c r="J188" s="6">
        <v>0.13589999999999999</v>
      </c>
      <c r="K188" s="6">
        <v>0.14550000000000002</v>
      </c>
      <c r="L188" s="6">
        <v>0.1079</v>
      </c>
      <c r="M188" s="6">
        <v>9.3800000000000008E-2</v>
      </c>
      <c r="N188" s="6">
        <v>8.48E-2</v>
      </c>
      <c r="O188" s="6">
        <v>6.0899999999999996E-2</v>
      </c>
      <c r="P188" s="6">
        <v>5.7300000000000004E-2</v>
      </c>
    </row>
    <row r="189" spans="3:16" ht="15.5" x14ac:dyDescent="0.35">
      <c r="C189" t="s">
        <v>188</v>
      </c>
      <c r="I189" s="6">
        <v>0.13949999999999999</v>
      </c>
      <c r="J189" s="6">
        <v>0.25140000000000001</v>
      </c>
      <c r="K189" s="6">
        <v>0.30409999999999998</v>
      </c>
      <c r="L189" s="6">
        <v>0.30809999999999998</v>
      </c>
      <c r="M189" s="6">
        <v>0.1978</v>
      </c>
      <c r="N189" s="6">
        <v>0.14980000000000002</v>
      </c>
      <c r="O189" s="6">
        <v>0.13519999999999999</v>
      </c>
      <c r="P189" s="6">
        <v>0.14249999999999999</v>
      </c>
    </row>
    <row r="190" spans="3:16" ht="15.5" x14ac:dyDescent="0.35">
      <c r="C190" t="s">
        <v>189</v>
      </c>
      <c r="I190" s="6">
        <v>0.2281</v>
      </c>
      <c r="J190" s="6">
        <v>0.38130000000000003</v>
      </c>
      <c r="K190" s="6">
        <v>0.4677</v>
      </c>
      <c r="L190" s="6">
        <v>0.50629999999999997</v>
      </c>
      <c r="M190" s="6">
        <v>0.30030000000000001</v>
      </c>
      <c r="N190" s="6">
        <v>0.26590000000000003</v>
      </c>
      <c r="O190" s="6">
        <v>0.26090000000000002</v>
      </c>
      <c r="P190" s="6">
        <v>0.5262</v>
      </c>
    </row>
    <row r="191" spans="3:16" ht="15.5" x14ac:dyDescent="0.35">
      <c r="C191" t="s">
        <v>190</v>
      </c>
      <c r="I191" s="6">
        <v>5.18</v>
      </c>
      <c r="J191" s="6">
        <v>6.45</v>
      </c>
      <c r="K191" s="6">
        <v>7.94</v>
      </c>
      <c r="L191" s="6">
        <v>6.34</v>
      </c>
      <c r="M191" s="6">
        <v>6.1</v>
      </c>
      <c r="N191" s="6">
        <v>3.66</v>
      </c>
      <c r="O191" s="6">
        <v>2.62</v>
      </c>
      <c r="P191" s="6">
        <v>2.61</v>
      </c>
    </row>
    <row r="192" spans="3:16" ht="15.5" x14ac:dyDescent="0.35">
      <c r="C192" t="s">
        <v>58</v>
      </c>
      <c r="I192" s="6">
        <v>1.72</v>
      </c>
      <c r="J192" s="6">
        <v>5.27</v>
      </c>
      <c r="K192" s="6">
        <v>2.86</v>
      </c>
      <c r="L192" s="6">
        <v>2.2200000000000002</v>
      </c>
      <c r="M192" s="6">
        <v>6.71</v>
      </c>
      <c r="N192" s="6">
        <v>2.68</v>
      </c>
      <c r="O192" s="5">
        <v>0</v>
      </c>
      <c r="P192" s="5">
        <v>0</v>
      </c>
    </row>
    <row r="193" spans="2:16" ht="15.5" x14ac:dyDescent="0.35">
      <c r="C193" t="s">
        <v>55</v>
      </c>
      <c r="I193" s="6">
        <v>178.67</v>
      </c>
      <c r="J193" s="6">
        <v>147.01</v>
      </c>
      <c r="K193" s="6">
        <v>260.77</v>
      </c>
      <c r="L193" s="6">
        <v>211.6</v>
      </c>
      <c r="M193" s="6">
        <v>163.09</v>
      </c>
      <c r="N193" s="6">
        <v>148.29</v>
      </c>
      <c r="O193" s="6">
        <v>139.58000000000001</v>
      </c>
      <c r="P193" s="6">
        <v>1589755.55</v>
      </c>
    </row>
    <row r="194" spans="2:16" ht="15.5" x14ac:dyDescent="0.35">
      <c r="C194" t="s">
        <v>191</v>
      </c>
      <c r="I194" s="6">
        <v>1.72</v>
      </c>
      <c r="J194" s="6">
        <v>5.27</v>
      </c>
      <c r="K194" s="6">
        <v>2.86</v>
      </c>
      <c r="L194" s="6">
        <v>2.2200000000000002</v>
      </c>
      <c r="M194" s="6">
        <v>6.71</v>
      </c>
      <c r="N194" s="6">
        <v>2.68</v>
      </c>
      <c r="O194" s="5">
        <v>0</v>
      </c>
      <c r="P194" s="5">
        <v>0</v>
      </c>
    </row>
    <row r="195" spans="2:16" ht="15.5" x14ac:dyDescent="0.35">
      <c r="C195" t="s">
        <v>192</v>
      </c>
      <c r="I195" s="6">
        <v>178.67</v>
      </c>
      <c r="J195" s="6">
        <v>147.01</v>
      </c>
      <c r="K195" s="6">
        <v>260.77</v>
      </c>
      <c r="L195" s="6">
        <v>211.6</v>
      </c>
      <c r="M195" s="6">
        <v>163.09</v>
      </c>
      <c r="N195" s="6">
        <v>148.29</v>
      </c>
      <c r="O195" s="6">
        <v>139.58000000000001</v>
      </c>
      <c r="P195" s="6">
        <v>1589755.55</v>
      </c>
    </row>
    <row r="196" spans="2:16" ht="15.5" x14ac:dyDescent="0.35">
      <c r="C196" t="s">
        <v>193</v>
      </c>
      <c r="I196" s="5">
        <v>685000000000</v>
      </c>
      <c r="J196" s="5">
        <v>653000000000</v>
      </c>
      <c r="K196" s="5">
        <v>746000000000</v>
      </c>
      <c r="L196" s="5">
        <v>797000000000</v>
      </c>
      <c r="M196" s="5">
        <v>491000000000</v>
      </c>
      <c r="N196" s="5">
        <v>291000000000</v>
      </c>
      <c r="O196" s="5">
        <v>493000000000</v>
      </c>
      <c r="P196" s="5">
        <v>571000000000</v>
      </c>
    </row>
    <row r="197" spans="2:16" ht="15.5" x14ac:dyDescent="0.35">
      <c r="C197" t="s">
        <v>194</v>
      </c>
      <c r="I197" s="5">
        <v>88000000000</v>
      </c>
      <c r="J197" s="5">
        <v>120000000000</v>
      </c>
      <c r="K197" s="5">
        <v>39000000000</v>
      </c>
      <c r="L197" s="5">
        <v>32000000000</v>
      </c>
      <c r="M197" s="5">
        <v>0</v>
      </c>
      <c r="N197" s="5">
        <v>32000000000</v>
      </c>
      <c r="O197" s="5">
        <v>43000000000</v>
      </c>
      <c r="P197" s="5">
        <v>83000000000</v>
      </c>
    </row>
    <row r="198" spans="2:16" ht="15.5" x14ac:dyDescent="0.35">
      <c r="C198" t="s">
        <v>26</v>
      </c>
      <c r="I198" s="5">
        <v>774000000000</v>
      </c>
      <c r="J198" s="5">
        <v>773000000000</v>
      </c>
      <c r="K198" s="5">
        <v>786000000000</v>
      </c>
      <c r="L198" s="5">
        <v>829000000000</v>
      </c>
      <c r="M198" s="5">
        <v>491000000000</v>
      </c>
      <c r="N198" s="5">
        <v>323000000000</v>
      </c>
      <c r="O198" s="5">
        <v>537000000000</v>
      </c>
      <c r="P198" s="5">
        <v>654000000000</v>
      </c>
    </row>
    <row r="199" spans="2:16" ht="15.5" x14ac:dyDescent="0.35">
      <c r="C199" t="s">
        <v>23</v>
      </c>
      <c r="I199" s="5">
        <v>669000000000</v>
      </c>
      <c r="J199" s="5">
        <v>707000000000</v>
      </c>
      <c r="K199" s="5">
        <v>620000000000</v>
      </c>
      <c r="L199" s="5">
        <v>518000000000</v>
      </c>
      <c r="M199" s="5">
        <v>391000000000</v>
      </c>
      <c r="N199" s="5">
        <v>277000000000</v>
      </c>
      <c r="O199" s="5">
        <v>478000000000</v>
      </c>
      <c r="P199" s="5">
        <v>594000000000</v>
      </c>
    </row>
    <row r="200" spans="2:16" ht="15.5" x14ac:dyDescent="0.35">
      <c r="C200" t="s">
        <v>195</v>
      </c>
      <c r="I200" s="5">
        <v>1143000000000</v>
      </c>
      <c r="J200" s="5">
        <v>1135000000000</v>
      </c>
      <c r="K200" s="5">
        <v>1025000000000</v>
      </c>
      <c r="L200" s="5">
        <v>748000000000</v>
      </c>
      <c r="M200" s="5">
        <v>529000000000</v>
      </c>
      <c r="N200" s="5">
        <v>489000000000</v>
      </c>
      <c r="O200" s="5">
        <v>393000000000</v>
      </c>
      <c r="P200" s="5">
        <v>465000000000</v>
      </c>
    </row>
    <row r="201" spans="2:16" ht="15.5" x14ac:dyDescent="0.35">
      <c r="C201" t="s">
        <v>196</v>
      </c>
      <c r="I201" s="5">
        <v>313000000000</v>
      </c>
      <c r="J201" s="5">
        <v>318000000000</v>
      </c>
      <c r="K201" s="5">
        <v>77000000000</v>
      </c>
      <c r="L201" s="5">
        <v>93000000000</v>
      </c>
      <c r="M201" s="5">
        <v>-34000000000</v>
      </c>
      <c r="N201" s="5">
        <v>231000000000</v>
      </c>
      <c r="O201" s="5">
        <v>239000000000</v>
      </c>
      <c r="P201" s="5">
        <v>-94000000000</v>
      </c>
    </row>
    <row r="202" spans="2:16" ht="15.5" x14ac:dyDescent="0.35">
      <c r="C202" t="s">
        <v>197</v>
      </c>
      <c r="I202" s="5">
        <v>-62000000000</v>
      </c>
      <c r="J202" s="5">
        <v>-201000000000</v>
      </c>
      <c r="K202" s="5">
        <v>-42000000000</v>
      </c>
      <c r="L202" s="5">
        <v>-94000000000</v>
      </c>
      <c r="M202" s="5">
        <v>-32000000000</v>
      </c>
      <c r="N202" s="5">
        <v>-66000000000</v>
      </c>
      <c r="O202" s="5">
        <v>-53000000000</v>
      </c>
      <c r="P202" s="5">
        <v>-4000000000</v>
      </c>
    </row>
    <row r="203" spans="2:16" ht="15.5" x14ac:dyDescent="0.35">
      <c r="C203" t="s">
        <v>15</v>
      </c>
      <c r="I203" s="5">
        <v>251000000000</v>
      </c>
      <c r="J203" s="5">
        <v>117000000000</v>
      </c>
      <c r="K203" s="5">
        <v>36000000000</v>
      </c>
      <c r="L203" s="5">
        <v>-1000000000</v>
      </c>
      <c r="M203" s="5">
        <v>-66000000000</v>
      </c>
      <c r="N203" s="5">
        <v>166000000000</v>
      </c>
      <c r="O203" s="5">
        <v>186000000000</v>
      </c>
      <c r="P203" s="5">
        <v>-98000000000</v>
      </c>
    </row>
    <row r="204" spans="2:16" ht="15.5" x14ac:dyDescent="0.35">
      <c r="C204" t="s">
        <v>17</v>
      </c>
      <c r="I204" s="6">
        <v>24.5</v>
      </c>
      <c r="J204" s="6">
        <v>11.37</v>
      </c>
      <c r="K204" s="6">
        <v>6.94</v>
      </c>
      <c r="L204" s="6">
        <v>-0.16</v>
      </c>
      <c r="M204" s="6">
        <v>-12.79</v>
      </c>
      <c r="N204" s="6">
        <v>32.33</v>
      </c>
      <c r="O204" s="6">
        <v>42.79</v>
      </c>
      <c r="P204" s="6">
        <v>-271395.03999999998</v>
      </c>
    </row>
    <row r="206" spans="2:16" ht="15.5" x14ac:dyDescent="0.35">
      <c r="B206" t="s">
        <v>198</v>
      </c>
      <c r="C206" t="s">
        <v>199</v>
      </c>
      <c r="D206" s="5">
        <v>84000000000</v>
      </c>
      <c r="E206" s="5">
        <v>38000000000</v>
      </c>
      <c r="F206" s="5">
        <v>68000000000</v>
      </c>
      <c r="G206" s="5">
        <v>85000000000</v>
      </c>
      <c r="H206" s="5">
        <v>243000000000</v>
      </c>
      <c r="I206" s="5">
        <v>255000000000</v>
      </c>
      <c r="J206" s="5">
        <v>379000000000</v>
      </c>
      <c r="K206" s="5">
        <v>406000000000</v>
      </c>
      <c r="L206" s="5">
        <v>334000000000</v>
      </c>
      <c r="M206" s="5">
        <v>165000000000</v>
      </c>
      <c r="N206" s="5">
        <v>114000000000</v>
      </c>
      <c r="O206" s="5">
        <v>82000000000</v>
      </c>
      <c r="P206" s="5">
        <v>82000000000</v>
      </c>
    </row>
    <row r="207" spans="2:16" ht="15.5" x14ac:dyDescent="0.35">
      <c r="C207" t="s">
        <v>200</v>
      </c>
      <c r="H207" s="6">
        <v>10.5</v>
      </c>
      <c r="I207" s="6">
        <v>10.5</v>
      </c>
      <c r="J207" s="5">
        <v>19</v>
      </c>
      <c r="K207" s="6">
        <v>20.5</v>
      </c>
      <c r="L207" s="5">
        <v>15</v>
      </c>
      <c r="M207" s="6">
        <v>8.35</v>
      </c>
      <c r="N207" s="6">
        <v>8.7100000000000009</v>
      </c>
      <c r="O207" s="6">
        <v>5.15</v>
      </c>
    </row>
    <row r="208" spans="2:16" ht="15.5" x14ac:dyDescent="0.35">
      <c r="C208" t="s">
        <v>66</v>
      </c>
      <c r="H208" s="6">
        <v>0.44240000000000002</v>
      </c>
      <c r="I208" s="6">
        <v>0.4214</v>
      </c>
      <c r="J208" s="6">
        <v>0.51400000000000001</v>
      </c>
      <c r="K208" s="6">
        <v>0.5171</v>
      </c>
      <c r="L208" s="6">
        <v>0.46009999999999995</v>
      </c>
      <c r="M208" s="6">
        <v>0.51759999999999995</v>
      </c>
      <c r="N208" s="6">
        <v>0.78430000000000011</v>
      </c>
      <c r="O208" s="6">
        <v>0.64280000000000004</v>
      </c>
    </row>
    <row r="209" spans="3:16" ht="15.5" x14ac:dyDescent="0.35">
      <c r="C209" t="s">
        <v>201</v>
      </c>
      <c r="H209" s="6">
        <v>3.6699999999999997E-2</v>
      </c>
      <c r="I209" s="6">
        <v>3.6200000000000003E-2</v>
      </c>
      <c r="J209" s="6">
        <v>5.3699999999999998E-2</v>
      </c>
      <c r="K209" s="6">
        <v>5.5800000000000002E-2</v>
      </c>
      <c r="L209" s="6">
        <v>3.9699999999999999E-2</v>
      </c>
      <c r="M209" s="6">
        <v>3.4200000000000001E-2</v>
      </c>
      <c r="N209" s="6">
        <v>1.06E-2</v>
      </c>
      <c r="O209" s="6">
        <v>2.6699999999999998E-2</v>
      </c>
    </row>
    <row r="210" spans="3:16" ht="15.5" x14ac:dyDescent="0.35">
      <c r="C210" t="s">
        <v>46</v>
      </c>
      <c r="D210" s="6">
        <v>8.1999999999999993</v>
      </c>
      <c r="E210" s="6">
        <v>3.67</v>
      </c>
      <c r="F210" s="6">
        <v>6.59</v>
      </c>
      <c r="G210" s="6">
        <v>8.2899999999999991</v>
      </c>
      <c r="H210" s="6">
        <v>23.74</v>
      </c>
      <c r="I210" s="6">
        <v>24.92</v>
      </c>
      <c r="J210" s="6">
        <v>36.96</v>
      </c>
      <c r="K210" s="6">
        <v>39.64</v>
      </c>
      <c r="L210" s="6">
        <v>32.6</v>
      </c>
      <c r="M210" s="6">
        <v>16.13</v>
      </c>
      <c r="N210" s="6">
        <v>11.11</v>
      </c>
      <c r="O210" s="6">
        <v>8.01</v>
      </c>
      <c r="P210" s="6">
        <v>7.95</v>
      </c>
    </row>
    <row r="211" spans="3:16" ht="15.5" x14ac:dyDescent="0.35">
      <c r="C211" t="s">
        <v>68</v>
      </c>
      <c r="H211" s="6">
        <v>10.5</v>
      </c>
      <c r="I211" s="6">
        <v>10.5</v>
      </c>
      <c r="J211" s="5">
        <v>19</v>
      </c>
      <c r="K211" s="6">
        <v>20.5</v>
      </c>
      <c r="L211" s="5">
        <v>15</v>
      </c>
      <c r="M211" s="6">
        <v>8.35</v>
      </c>
      <c r="N211" s="6">
        <v>8.7100000000000009</v>
      </c>
      <c r="O211" s="6">
        <v>5.15</v>
      </c>
    </row>
    <row r="212" spans="3:16" ht="15.5" x14ac:dyDescent="0.35">
      <c r="C212" t="s">
        <v>202</v>
      </c>
      <c r="H212" s="6">
        <v>0.44240000000000002</v>
      </c>
      <c r="I212" s="6">
        <v>0.4214</v>
      </c>
      <c r="J212" s="6">
        <v>0.51400000000000001</v>
      </c>
      <c r="K212" s="6">
        <v>0.5171</v>
      </c>
      <c r="L212" s="6">
        <v>0.46009999999999995</v>
      </c>
      <c r="M212" s="6">
        <v>0.51759999999999995</v>
      </c>
      <c r="N212" s="6">
        <v>0.78430000000000011</v>
      </c>
      <c r="O212" s="6">
        <v>0.64280000000000004</v>
      </c>
    </row>
    <row r="213" spans="3:16" ht="15.5" x14ac:dyDescent="0.35">
      <c r="C213" t="s">
        <v>203</v>
      </c>
      <c r="H213" s="6">
        <v>3.6699999999999997E-2</v>
      </c>
      <c r="I213" s="6">
        <v>3.6200000000000003E-2</v>
      </c>
      <c r="J213" s="6">
        <v>5.3699999999999998E-2</v>
      </c>
      <c r="K213" s="6">
        <v>5.5800000000000002E-2</v>
      </c>
      <c r="L213" s="6">
        <v>3.9699999999999999E-2</v>
      </c>
      <c r="M213" s="6">
        <v>3.4200000000000001E-2</v>
      </c>
      <c r="N213" s="6">
        <v>1.06E-2</v>
      </c>
      <c r="O213" s="6">
        <v>2.6699999999999998E-2</v>
      </c>
    </row>
    <row r="214" spans="3:16" ht="15.5" x14ac:dyDescent="0.35">
      <c r="C214" t="s">
        <v>204</v>
      </c>
      <c r="D214" s="5">
        <v>1417000000000</v>
      </c>
      <c r="E214" s="5">
        <v>602000000000</v>
      </c>
      <c r="F214" s="5">
        <v>1151000000000</v>
      </c>
      <c r="G214" s="5">
        <v>1219000000000</v>
      </c>
      <c r="H214" s="5">
        <v>4038000000000</v>
      </c>
      <c r="I214" s="5">
        <v>4075000000000</v>
      </c>
      <c r="J214" s="5">
        <v>4798000000000</v>
      </c>
      <c r="K214" s="5">
        <v>4464000000000</v>
      </c>
      <c r="L214" s="5">
        <v>3689000000000</v>
      </c>
      <c r="M214" s="5">
        <v>1852000000000</v>
      </c>
      <c r="N214" s="5">
        <v>1409000000000</v>
      </c>
      <c r="O214" s="5">
        <v>1283000000000</v>
      </c>
      <c r="P214" s="5">
        <v>1204000000000</v>
      </c>
    </row>
    <row r="215" spans="3:16" ht="15.5" x14ac:dyDescent="0.35">
      <c r="C215" t="s">
        <v>205</v>
      </c>
      <c r="H215" s="6">
        <v>10.5</v>
      </c>
      <c r="I215" s="6">
        <v>10.5</v>
      </c>
      <c r="J215" s="5">
        <v>19</v>
      </c>
      <c r="K215" s="6">
        <v>20.5</v>
      </c>
      <c r="L215" s="5">
        <v>15</v>
      </c>
      <c r="M215" s="6">
        <v>8.35</v>
      </c>
      <c r="N215" s="6">
        <v>8.7100000000000009</v>
      </c>
      <c r="O215" s="6">
        <v>5.15</v>
      </c>
    </row>
    <row r="216" spans="3:16" ht="15.5" x14ac:dyDescent="0.35">
      <c r="C216" t="s">
        <v>206</v>
      </c>
      <c r="H216" s="6">
        <v>0.44240000000000002</v>
      </c>
      <c r="I216" s="6">
        <v>0.4214</v>
      </c>
      <c r="J216" s="6">
        <v>0.51400000000000001</v>
      </c>
      <c r="K216" s="6">
        <v>0.5171</v>
      </c>
      <c r="L216" s="6">
        <v>0.46009999999999995</v>
      </c>
      <c r="M216" s="6">
        <v>0.51759999999999995</v>
      </c>
      <c r="N216" s="6">
        <v>0.78430000000000011</v>
      </c>
      <c r="O216" s="6">
        <v>0.64280000000000004</v>
      </c>
    </row>
    <row r="217" spans="3:16" ht="15.5" x14ac:dyDescent="0.35">
      <c r="C217" t="s">
        <v>207</v>
      </c>
      <c r="H217" s="6">
        <v>3.6699999999999997E-2</v>
      </c>
      <c r="I217" s="6">
        <v>3.6200000000000003E-2</v>
      </c>
      <c r="J217" s="6">
        <v>5.3699999999999998E-2</v>
      </c>
      <c r="K217" s="6">
        <v>5.5800000000000002E-2</v>
      </c>
      <c r="L217" s="6">
        <v>3.9699999999999999E-2</v>
      </c>
      <c r="M217" s="6">
        <v>3.4200000000000001E-2</v>
      </c>
      <c r="N217" s="6">
        <v>1.06E-2</v>
      </c>
      <c r="O217" s="6">
        <v>2.6699999999999998E-2</v>
      </c>
    </row>
    <row r="218" spans="3:16" ht="15.5" x14ac:dyDescent="0.35">
      <c r="C218" t="s">
        <v>208</v>
      </c>
      <c r="I218" s="6">
        <v>12.05</v>
      </c>
    </row>
    <row r="219" spans="3:16" ht="15.5" x14ac:dyDescent="0.35">
      <c r="C219" t="s">
        <v>209</v>
      </c>
      <c r="I219" s="6">
        <v>10.69</v>
      </c>
    </row>
    <row r="220" spans="3:16" ht="15.5" x14ac:dyDescent="0.35">
      <c r="C220" t="s">
        <v>210</v>
      </c>
      <c r="I220" s="6">
        <v>6.95</v>
      </c>
    </row>
    <row r="221" spans="3:16" ht="15.5" x14ac:dyDescent="0.35">
      <c r="C221" t="s">
        <v>211</v>
      </c>
      <c r="I221" s="6">
        <v>9.35E-2</v>
      </c>
    </row>
    <row r="222" spans="3:16" ht="15.5" x14ac:dyDescent="0.35">
      <c r="C222" t="s">
        <v>212</v>
      </c>
      <c r="I222" s="6">
        <v>0.67</v>
      </c>
    </row>
    <row r="223" spans="3:16" ht="15.5" x14ac:dyDescent="0.35">
      <c r="C223" t="s">
        <v>213</v>
      </c>
      <c r="I223" s="6">
        <v>1.59</v>
      </c>
    </row>
    <row r="224" spans="3:16" ht="15.5" x14ac:dyDescent="0.35">
      <c r="C224" t="s">
        <v>214</v>
      </c>
      <c r="I224" s="6">
        <v>-20.399999999999999</v>
      </c>
    </row>
    <row r="225" spans="3:9" ht="15.5" x14ac:dyDescent="0.35">
      <c r="C225" t="s">
        <v>215</v>
      </c>
      <c r="I225" s="6">
        <v>-16.12</v>
      </c>
    </row>
    <row r="226" spans="3:9" ht="15.5" x14ac:dyDescent="0.35">
      <c r="C226" t="s">
        <v>216</v>
      </c>
      <c r="I226" s="6">
        <v>9.5399999999999991</v>
      </c>
    </row>
    <row r="227" spans="3:9" ht="15.5" x14ac:dyDescent="0.35">
      <c r="C227" t="s">
        <v>217</v>
      </c>
      <c r="I227" s="6">
        <v>8.64</v>
      </c>
    </row>
    <row r="228" spans="3:9" ht="15.5" x14ac:dyDescent="0.35">
      <c r="C228" t="s">
        <v>218</v>
      </c>
      <c r="I228" s="6">
        <v>-0.33</v>
      </c>
    </row>
    <row r="229" spans="3:9" ht="15.5" x14ac:dyDescent="0.35">
      <c r="C229" t="s">
        <v>219</v>
      </c>
      <c r="I229" s="6">
        <v>-0.39</v>
      </c>
    </row>
    <row r="230" spans="3:9" ht="15.5" x14ac:dyDescent="0.35">
      <c r="C230" t="s">
        <v>220</v>
      </c>
      <c r="I230" s="6">
        <v>26.75</v>
      </c>
    </row>
    <row r="231" spans="3:9" ht="15.5" x14ac:dyDescent="0.35">
      <c r="C231" t="s">
        <v>221</v>
      </c>
      <c r="I231" s="6">
        <v>23.74</v>
      </c>
    </row>
    <row r="232" spans="3:9" ht="15.5" x14ac:dyDescent="0.35">
      <c r="C232" t="s">
        <v>222</v>
      </c>
      <c r="I232" s="6">
        <v>428.25</v>
      </c>
    </row>
    <row r="233" spans="3:9" ht="15.5" x14ac:dyDescent="0.35">
      <c r="C233" t="s">
        <v>223</v>
      </c>
      <c r="D233" s="6">
        <v>14.69</v>
      </c>
    </row>
    <row r="234" spans="3:9" ht="15.5" x14ac:dyDescent="0.35">
      <c r="C234" t="s">
        <v>224</v>
      </c>
      <c r="I234" s="6">
        <v>180.04</v>
      </c>
    </row>
    <row r="235" spans="3:9" ht="15.5" x14ac:dyDescent="0.35">
      <c r="C235" t="s">
        <v>225</v>
      </c>
      <c r="I235" s="6">
        <v>-17.739999999999998</v>
      </c>
    </row>
    <row r="236" spans="3:9" ht="15.5" x14ac:dyDescent="0.35">
      <c r="C236" t="s">
        <v>226</v>
      </c>
      <c r="D236" s="6">
        <v>1.47</v>
      </c>
    </row>
    <row r="237" spans="3:9" ht="15.5" x14ac:dyDescent="0.35">
      <c r="C237" t="s">
        <v>227</v>
      </c>
      <c r="D237" s="6">
        <v>0.81</v>
      </c>
    </row>
    <row r="238" spans="3:9" ht="15.5" x14ac:dyDescent="0.35">
      <c r="C238" t="s">
        <v>228</v>
      </c>
      <c r="D238" s="6">
        <v>0.82</v>
      </c>
    </row>
    <row r="239" spans="3:9" ht="15.5" x14ac:dyDescent="0.35">
      <c r="C239" t="s">
        <v>229</v>
      </c>
      <c r="D239" s="6">
        <v>0.04</v>
      </c>
    </row>
    <row r="240" spans="3:9" ht="15.5" x14ac:dyDescent="0.35">
      <c r="C240" t="s">
        <v>230</v>
      </c>
      <c r="D240" s="6">
        <v>1.39</v>
      </c>
    </row>
    <row r="241" spans="3:9" ht="15.5" x14ac:dyDescent="0.35">
      <c r="C241" t="s">
        <v>231</v>
      </c>
      <c r="D241" s="6">
        <v>0.34</v>
      </c>
    </row>
    <row r="242" spans="3:9" ht="15.5" x14ac:dyDescent="0.35">
      <c r="C242" t="s">
        <v>232</v>
      </c>
      <c r="D242" s="6">
        <v>2.42</v>
      </c>
    </row>
    <row r="243" spans="3:9" ht="15.5" x14ac:dyDescent="0.35">
      <c r="C243" t="s">
        <v>233</v>
      </c>
      <c r="I243" s="6">
        <v>5.15</v>
      </c>
    </row>
    <row r="244" spans="3:9" ht="15.5" x14ac:dyDescent="0.35">
      <c r="C244" t="s">
        <v>13</v>
      </c>
      <c r="D244" s="5">
        <v>-517000000000</v>
      </c>
    </row>
    <row r="245" spans="3:9" ht="15.5" x14ac:dyDescent="0.35">
      <c r="C245" t="s">
        <v>234</v>
      </c>
      <c r="I245" s="6">
        <v>3.9</v>
      </c>
    </row>
    <row r="246" spans="3:9" ht="15.5" x14ac:dyDescent="0.35">
      <c r="C246" t="s">
        <v>235</v>
      </c>
      <c r="I246" s="6">
        <v>6.1500000000000006E-2</v>
      </c>
    </row>
    <row r="247" spans="3:9" ht="15.5" x14ac:dyDescent="0.35">
      <c r="C247" t="s">
        <v>236</v>
      </c>
      <c r="I247" s="6">
        <v>0.14859999999999998</v>
      </c>
    </row>
    <row r="248" spans="3:9" ht="15.5" x14ac:dyDescent="0.35">
      <c r="C248" t="s">
        <v>237</v>
      </c>
      <c r="I248" s="6">
        <v>0.22589999999999999</v>
      </c>
    </row>
    <row r="249" spans="3:9" ht="15.5" x14ac:dyDescent="0.35">
      <c r="C249" t="s">
        <v>238</v>
      </c>
      <c r="I249" s="6">
        <v>0.1139</v>
      </c>
    </row>
    <row r="250" spans="3:9" ht="15.5" x14ac:dyDescent="0.35">
      <c r="C250" t="s">
        <v>239</v>
      </c>
      <c r="D250" s="6">
        <v>86.17</v>
      </c>
    </row>
    <row r="251" spans="3:9" ht="15.5" x14ac:dyDescent="0.35">
      <c r="C251" t="s">
        <v>240</v>
      </c>
      <c r="D251" s="6">
        <v>119.07</v>
      </c>
    </row>
    <row r="252" spans="3:9" ht="15.5" x14ac:dyDescent="0.35">
      <c r="C252" t="s">
        <v>241</v>
      </c>
      <c r="D252" s="6">
        <v>51.94</v>
      </c>
    </row>
    <row r="253" spans="3:9" ht="15.5" x14ac:dyDescent="0.35">
      <c r="C253" t="s">
        <v>242</v>
      </c>
      <c r="D253" s="6">
        <v>153.30000000000001</v>
      </c>
    </row>
    <row r="254" spans="3:9" ht="15.5" x14ac:dyDescent="0.35">
      <c r="C254" t="s">
        <v>243</v>
      </c>
      <c r="D254" s="6">
        <v>1.06</v>
      </c>
    </row>
    <row r="255" spans="3:9" ht="15.5" x14ac:dyDescent="0.35">
      <c r="C255" t="s">
        <v>244</v>
      </c>
      <c r="I255" s="6">
        <v>1.1000000000000001</v>
      </c>
    </row>
    <row r="256" spans="3:9" ht="15.5" x14ac:dyDescent="0.35">
      <c r="C256" t="s">
        <v>245</v>
      </c>
      <c r="I256" s="6">
        <v>2.35</v>
      </c>
    </row>
    <row r="257" spans="3:9" ht="15.5" x14ac:dyDescent="0.35">
      <c r="C257" t="s">
        <v>42</v>
      </c>
      <c r="I257" s="5">
        <v>2932000000000</v>
      </c>
    </row>
    <row r="258" spans="3:9" ht="15.5" x14ac:dyDescent="0.35">
      <c r="C258" t="s">
        <v>246</v>
      </c>
      <c r="I258" s="5">
        <v>4349000000000</v>
      </c>
    </row>
    <row r="259" spans="3:9" ht="15.5" x14ac:dyDescent="0.35">
      <c r="C259" t="s">
        <v>247</v>
      </c>
      <c r="I259" s="5">
        <v>10250000000</v>
      </c>
    </row>
    <row r="260" spans="3:9" ht="15.5" x14ac:dyDescent="0.35">
      <c r="C260" t="s">
        <v>248</v>
      </c>
      <c r="I260" s="6">
        <v>0.151</v>
      </c>
    </row>
    <row r="261" spans="3:9" ht="15.5" x14ac:dyDescent="0.35">
      <c r="C261" t="s">
        <v>249</v>
      </c>
      <c r="D261" s="6">
        <v>0.2026</v>
      </c>
    </row>
    <row r="262" spans="3:9" ht="15.5" x14ac:dyDescent="0.35">
      <c r="C262" t="s">
        <v>250</v>
      </c>
      <c r="D262" s="6">
        <v>9.7699999999999995E-2</v>
      </c>
    </row>
    <row r="263" spans="3:9" ht="15.5" x14ac:dyDescent="0.35">
      <c r="C263" t="s">
        <v>251</v>
      </c>
      <c r="D263" s="6">
        <v>5.9299999999999999E-2</v>
      </c>
    </row>
    <row r="264" spans="3:9" ht="15.5" x14ac:dyDescent="0.35">
      <c r="C264" t="s">
        <v>252</v>
      </c>
      <c r="D264" s="6">
        <v>0.47470000000000001</v>
      </c>
    </row>
    <row r="265" spans="3:9" ht="15.5" x14ac:dyDescent="0.35">
      <c r="C265" t="s">
        <v>253</v>
      </c>
      <c r="D265" s="6">
        <v>0.44090000000000001</v>
      </c>
    </row>
    <row r="266" spans="3:9" ht="15.5" x14ac:dyDescent="0.35">
      <c r="C266" t="s">
        <v>254</v>
      </c>
      <c r="D266" s="6">
        <v>0.43119999999999997</v>
      </c>
    </row>
    <row r="267" spans="3:9" ht="15.5" x14ac:dyDescent="0.35">
      <c r="C267" t="s">
        <v>255</v>
      </c>
      <c r="I267" s="6">
        <v>10.5</v>
      </c>
    </row>
    <row r="268" spans="3:9" ht="15.5" x14ac:dyDescent="0.35">
      <c r="C268" t="s">
        <v>256</v>
      </c>
      <c r="I268" s="6">
        <v>10.5</v>
      </c>
    </row>
    <row r="269" spans="3:9" ht="15.5" x14ac:dyDescent="0.35">
      <c r="C269" t="s">
        <v>257</v>
      </c>
      <c r="I269" s="6">
        <v>0.44240000000000002</v>
      </c>
    </row>
    <row r="270" spans="3:9" ht="15.5" x14ac:dyDescent="0.35">
      <c r="C270" t="s">
        <v>258</v>
      </c>
      <c r="I270" s="6">
        <v>3.6699999999999997E-2</v>
      </c>
    </row>
    <row r="271" spans="3:9" ht="15.5" x14ac:dyDescent="0.35">
      <c r="C271" t="s">
        <v>259</v>
      </c>
      <c r="I271" t="s">
        <v>550</v>
      </c>
    </row>
    <row r="272" spans="3:9" ht="15.5" x14ac:dyDescent="0.35">
      <c r="C272" t="s">
        <v>261</v>
      </c>
      <c r="I272" s="5">
        <v>3</v>
      </c>
    </row>
    <row r="273" spans="3:9" ht="15.5" x14ac:dyDescent="0.35">
      <c r="C273" t="s">
        <v>262</v>
      </c>
      <c r="I273" s="6">
        <v>0.59</v>
      </c>
    </row>
    <row r="274" spans="3:9" ht="15.5" x14ac:dyDescent="0.35">
      <c r="C274" t="s">
        <v>263</v>
      </c>
      <c r="I274" s="6">
        <v>0.7</v>
      </c>
    </row>
    <row r="275" spans="3:9" ht="15.5" x14ac:dyDescent="0.35">
      <c r="C275" t="s">
        <v>264</v>
      </c>
      <c r="I275" s="6">
        <v>0.57999999999999996</v>
      </c>
    </row>
    <row r="276" spans="3:9" ht="15.5" x14ac:dyDescent="0.35">
      <c r="C276" t="s">
        <v>265</v>
      </c>
      <c r="I276" s="6">
        <v>0.8</v>
      </c>
    </row>
    <row r="277" spans="3:9" ht="15.5" x14ac:dyDescent="0.35">
      <c r="C277" t="s">
        <v>266</v>
      </c>
      <c r="I277" s="6">
        <v>0.68</v>
      </c>
    </row>
    <row r="278" spans="3:9" ht="15.5" x14ac:dyDescent="0.35">
      <c r="C278" t="s">
        <v>267</v>
      </c>
      <c r="I278" s="6">
        <v>0.4</v>
      </c>
    </row>
    <row r="279" spans="3:9" ht="15.5" x14ac:dyDescent="0.35">
      <c r="C279" t="s">
        <v>268</v>
      </c>
      <c r="I279" s="6">
        <v>0.74</v>
      </c>
    </row>
    <row r="280" spans="3:9" ht="15.5" x14ac:dyDescent="0.35">
      <c r="C280" t="s">
        <v>269</v>
      </c>
      <c r="I280" s="5">
        <v>4390000000000</v>
      </c>
    </row>
    <row r="281" spans="3:9" ht="15.5" x14ac:dyDescent="0.35">
      <c r="C281" t="s">
        <v>270</v>
      </c>
      <c r="I281" s="5">
        <v>918000000000</v>
      </c>
    </row>
    <row r="282" spans="3:9" ht="15.5" x14ac:dyDescent="0.35">
      <c r="C282" t="s">
        <v>271</v>
      </c>
      <c r="I282" s="5">
        <v>503000000000</v>
      </c>
    </row>
    <row r="283" spans="3:9" ht="15.5" x14ac:dyDescent="0.35">
      <c r="C283" t="s">
        <v>272</v>
      </c>
      <c r="I283" s="5">
        <v>274000000000</v>
      </c>
    </row>
    <row r="284" spans="3:9" ht="15.5" x14ac:dyDescent="0.35">
      <c r="C284" t="s">
        <v>273</v>
      </c>
      <c r="D284" s="5">
        <v>151000000000</v>
      </c>
    </row>
    <row r="285" spans="3:9" ht="15.5" x14ac:dyDescent="0.35">
      <c r="C285" t="s">
        <v>274</v>
      </c>
      <c r="D285" s="5">
        <v>4461000000000</v>
      </c>
    </row>
    <row r="286" spans="3:9" ht="15.5" x14ac:dyDescent="0.35">
      <c r="C286" t="s">
        <v>275</v>
      </c>
      <c r="D286" s="5">
        <v>2558000000000</v>
      </c>
    </row>
    <row r="287" spans="3:9" ht="15.5" x14ac:dyDescent="0.35">
      <c r="C287" t="s">
        <v>183</v>
      </c>
      <c r="D287" s="5">
        <v>1144000000000</v>
      </c>
    </row>
    <row r="288" spans="3:9" ht="15.5" x14ac:dyDescent="0.35">
      <c r="C288" t="s">
        <v>182</v>
      </c>
      <c r="I288" s="5">
        <v>1845000000000</v>
      </c>
    </row>
    <row r="289" spans="3:9" ht="15.5" x14ac:dyDescent="0.35">
      <c r="C289" t="s">
        <v>181</v>
      </c>
      <c r="D289" s="5">
        <v>72000000000</v>
      </c>
    </row>
    <row r="290" spans="3:9" ht="15.5" x14ac:dyDescent="0.35">
      <c r="C290" t="s">
        <v>180</v>
      </c>
      <c r="D290" s="5">
        <v>1438000000000</v>
      </c>
    </row>
    <row r="291" spans="3:9" ht="15.5" x14ac:dyDescent="0.35">
      <c r="C291" t="s">
        <v>24</v>
      </c>
      <c r="D291" s="5">
        <v>1510000000000</v>
      </c>
    </row>
    <row r="292" spans="3:9" ht="15.5" x14ac:dyDescent="0.35">
      <c r="C292" t="s">
        <v>21</v>
      </c>
      <c r="D292" s="5">
        <v>1359000000000</v>
      </c>
    </row>
    <row r="293" spans="3:9" ht="15.5" x14ac:dyDescent="0.35">
      <c r="C293" t="s">
        <v>276</v>
      </c>
      <c r="I293" s="5">
        <v>1904000000000</v>
      </c>
    </row>
    <row r="294" spans="3:9" ht="15.5" x14ac:dyDescent="0.35">
      <c r="C294" t="s">
        <v>277</v>
      </c>
      <c r="I294" s="5">
        <v>-144000000000</v>
      </c>
    </row>
    <row r="295" spans="3:9" ht="15.5" x14ac:dyDescent="0.35">
      <c r="C295" t="s">
        <v>278</v>
      </c>
      <c r="I295" s="5">
        <v>-37000000000</v>
      </c>
    </row>
    <row r="296" spans="3:9" ht="15.5" x14ac:dyDescent="0.35">
      <c r="C296" t="s">
        <v>279</v>
      </c>
      <c r="I296" s="5">
        <v>213000000000</v>
      </c>
    </row>
    <row r="297" spans="3:9" ht="15.5" x14ac:dyDescent="0.35">
      <c r="C297" t="s">
        <v>280</v>
      </c>
      <c r="I297" s="5">
        <v>-38000000000</v>
      </c>
    </row>
    <row r="298" spans="3:9" ht="15.5" x14ac:dyDescent="0.35">
      <c r="C298" t="s">
        <v>281</v>
      </c>
      <c r="I298" s="5">
        <v>-182000000000</v>
      </c>
    </row>
  </sheetData>
  <pageMargins left="0.7" right="0.7" top="0.75" bottom="0.75" header="0.3" footer="0.3"/>
  <ignoredErrors>
    <ignoredError sqref="A1:P29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7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551</v>
      </c>
      <c r="D1" t="s">
        <v>1</v>
      </c>
      <c r="E1" t="s">
        <v>2</v>
      </c>
      <c r="H1" t="s">
        <v>3</v>
      </c>
      <c r="I1" s="1">
        <v>44925</v>
      </c>
      <c r="J1" s="1">
        <v>44560</v>
      </c>
      <c r="K1" s="1">
        <v>44195</v>
      </c>
      <c r="L1" s="1">
        <v>43829</v>
      </c>
      <c r="M1" s="1">
        <v>43462</v>
      </c>
    </row>
    <row r="2" spans="1:13" ht="15.5" x14ac:dyDescent="0.35">
      <c r="C2" t="s">
        <v>552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11">
        <f ca="1">IFERROR(_xlfn.STOCKHISTORY("XIDX:" &amp; $C$1, I1, , 0, 0, 1), "Libur")</f>
        <v>50</v>
      </c>
      <c r="J2" s="2" vm="11">
        <f ca="1">IFERROR(_xlfn.STOCKHISTORY("XIDX:" &amp; $C$1, J1, , 0, 0, 1), "Libur")</f>
        <v>50</v>
      </c>
      <c r="K2" s="2" vm="38">
        <f ca="1">IFERROR(_xlfn.STOCKHISTORY("XIDX:" &amp; $C$1, K1, , 0, 0, 1), "Libur")</f>
        <v>129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0</v>
      </c>
      <c r="E4" s="2">
        <f>IFERROR(INDEX(E51:E500,MATCH($C$4,$C$51:$C$500,0)),"")</f>
        <v>6298102209</v>
      </c>
      <c r="H4" s="2">
        <f>IFERROR(SUM(D4:G4)*(4/MAX(1,COUNT(D4:G4))),"")</f>
        <v>12596204418</v>
      </c>
      <c r="I4" s="2">
        <f>IFERROR(INDEX(I51:I500,MATCH($C$4,$C$51:$C$500,0)),"")</f>
        <v>111989805385</v>
      </c>
      <c r="J4" s="2">
        <f>IFERROR(INDEX(J51:J500,MATCH($C$4,$C$51:$C$500,0)),"")</f>
        <v>166888495594</v>
      </c>
      <c r="K4" s="2">
        <f>IFERROR(INDEX(K51:K500,MATCH($C$4,$C$51:$C$500,0)),"")</f>
        <v>177551568583</v>
      </c>
      <c r="L4" s="2">
        <f>IFERROR(INDEX(L51:L500,MATCH($C$4,$C$51:$C$500,0)),"")</f>
        <v>315790682205</v>
      </c>
      <c r="M4" s="2">
        <f>IFERROR(INDEX(M51:M500,MATCH($C$4,$C$51:$C$500,0)),"")</f>
        <v>337740700872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-5093077375</v>
      </c>
      <c r="E5" s="2">
        <f>IFERROR(INDEX(E51:E500,MATCH($C$5,$C$51:$C$500,0)),"")</f>
        <v>7824097278</v>
      </c>
      <c r="H5" s="2">
        <f>IFERROR(SUM(D5:G5)*(4/MAX(1,COUNT(D5:G5))),"")</f>
        <v>5462039806</v>
      </c>
      <c r="I5" s="2">
        <f>IFERROR(INDEX(I51:I500,MATCH($C$5,$C$51:$C$500,0)),"")</f>
        <v>-87359847042</v>
      </c>
      <c r="J5" s="2">
        <f>IFERROR(INDEX(J51:J500,MATCH($C$5,$C$51:$C$500,0)),"")</f>
        <v>-46791937404</v>
      </c>
      <c r="K5" s="2">
        <f>IFERROR(INDEX(K51:K500,MATCH($C$5,$C$51:$C$500,0)),"")</f>
        <v>-5593922592</v>
      </c>
      <c r="L5" s="2">
        <f>IFERROR(INDEX(L51:L500,MATCH($C$5,$C$51:$C$500,0)),"")</f>
        <v>-52919413176</v>
      </c>
      <c r="M5" s="2">
        <f>IFERROR(INDEX(M51:M500,MATCH($C$5,$C$51:$C$500,0)),"")</f>
        <v>79775473116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147526594271</v>
      </c>
      <c r="E6" s="2">
        <f>IFERROR(INDEX(E51:E500,MATCH($C$6,$C$51:$C$500,0)),"")</f>
        <v>152619659646</v>
      </c>
      <c r="H6" s="2">
        <f>IFERROR(INDEX(D6:G6,COUNT(D6:G6)),"")</f>
        <v>152619659646</v>
      </c>
      <c r="I6" s="2">
        <f>IFERROR(INDEX(I51:I500,MATCH($C$6,$C$51:$C$500,0)),"")</f>
        <v>171403694023</v>
      </c>
      <c r="J6" s="2">
        <f>IFERROR(INDEX(J51:J500,MATCH($C$6,$C$51:$C$500,0)),"")</f>
        <v>258758338437</v>
      </c>
      <c r="K6" s="2">
        <f>IFERROR(INDEX(K51:K500,MATCH($C$6,$C$51:$C$500,0)),"")</f>
        <v>173909463762</v>
      </c>
      <c r="L6" s="2">
        <f>IFERROR(INDEX(L51:L500,MATCH($C$6,$C$51:$C$500,0)),"")</f>
        <v>139814593759</v>
      </c>
      <c r="M6" s="2">
        <f>IFERROR(INDEX(M51:M500,MATCH($C$6,$C$51:$C$500,0)),"")</f>
        <v>176734006935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4.75</v>
      </c>
      <c r="E7" s="3">
        <f>IFERROR(INDEX(E51:E500,MATCH($C$7,$C$51:$C$500,0))/1000000000,"")</f>
        <v>4.75</v>
      </c>
      <c r="H7" s="3">
        <f>IFERROR(INDEX(D7:G7,COUNT(D7:G7)),"")</f>
        <v>4.75</v>
      </c>
      <c r="I7" s="3">
        <f>IFERROR(INDEX(I51:I500,MATCH($C$7,$C$51:$C$500,0))/1000000000,"")</f>
        <v>4.75</v>
      </c>
      <c r="J7" s="3">
        <f>IFERROR(INDEX(J51:J500,MATCH($C$7,$C$51:$C$500,0))/1000000000,"")</f>
        <v>4.75</v>
      </c>
      <c r="K7" s="3">
        <f>IFERROR(INDEX(K51:K500,MATCH($C$7,$C$51:$C$500,0))/1000000000,"")</f>
        <v>2.13</v>
      </c>
      <c r="L7" s="3">
        <f>IFERROR(INDEX(L51:L500,MATCH($C$7,$C$51:$C$500,0))/1000000000,"")</f>
        <v>6.8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 t="str">
        <f>IFERROR(INDEX(I51:I500,MATCH($C$8,$C$51:$C$500,0)),"")</f>
        <v/>
      </c>
      <c r="J8" s="2" t="str">
        <f>IFERROR(INDEX(J51:J500,MATCH($C$8,$C$51:$C$500,0)),"")</f>
        <v/>
      </c>
      <c r="K8" s="2" t="str">
        <f>IFERROR(INDEX(K51:K500,MATCH($C$8,$C$51:$C$500,0)),"")</f>
        <v/>
      </c>
      <c r="L8" s="2" t="str">
        <f>IFERROR(INDEX(L51:L500,MATCH($C$8,$C$51:$C$500,0)),"")</f>
        <v/>
      </c>
      <c r="M8" s="2" t="str">
        <f>IFERROR(INDEX(M51:M500,MATCH($C$8,$C$51:$C$500,0)),"")</f>
        <v/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-0.73</v>
      </c>
      <c r="E9" s="3">
        <f>IFERROR(INDEX(E51:E500,MATCH("Free cash flow per share (Quarter)",$C$51:$C$500,0)),"")</f>
        <v>-0.08</v>
      </c>
      <c r="H9" s="3">
        <f>IFERROR(INDEX(D9:G9,COUNT(D9:G9)),"")</f>
        <v>-0.08</v>
      </c>
      <c r="I9" s="3" t="str">
        <f>IFERROR(INDEX(I51:I500,MATCH($C$9,$C$51:$C$500,0)),"")</f>
        <v/>
      </c>
      <c r="J9" s="3" t="str">
        <f>IFERROR(INDEX(J51:J500,MATCH($C$9,$C$51:$C$500,0)),"")</f>
        <v/>
      </c>
      <c r="K9" s="3" t="str">
        <f>IFERROR(INDEX(K51:K500,MATCH($C$9,$C$51:$C$500,0)),"")</f>
        <v/>
      </c>
      <c r="L9" s="3" t="str">
        <f>IFERROR(INDEX(L51:L500,MATCH($C$9,$C$51:$C$500,0)),"")</f>
        <v/>
      </c>
      <c r="M9" s="3" t="str">
        <f>IFERROR(INDEX(M51:M500,MATCH($C$9,$C$51:$C$500,0)),"")</f>
        <v/>
      </c>
    </row>
    <row r="10" spans="1:13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ca="1">IFERROR(IF(I9=0,"",I2/I9),"")</f>
        <v/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1666417031</v>
      </c>
      <c r="E11" s="2">
        <f>IFERROR(INDEX(E51:E500,MATCH($C$11,$C$51:$C$500,0)),"")</f>
        <v>4684794460</v>
      </c>
      <c r="H11" s="2">
        <f>IFERROR(INDEX(D11:G11,COUNT(D11:G11)),"")</f>
        <v>4684794460</v>
      </c>
      <c r="I11" s="2">
        <f>IFERROR(INDEX(I51:I500,MATCH($C$11,$C$51:$C$500,0)),"")</f>
        <v>5831084070</v>
      </c>
      <c r="J11" s="2">
        <f>IFERROR(INDEX(J51:J500,MATCH($C$11,$C$51:$C$500,0)),"")</f>
        <v>11392977859</v>
      </c>
      <c r="K11" s="2">
        <f>IFERROR(INDEX(K51:K500,MATCH($C$11,$C$51:$C$500,0)),"")</f>
        <v>8475645906</v>
      </c>
      <c r="L11" s="2">
        <f>IFERROR(INDEX(L51:L500,MATCH($C$11,$C$51:$C$500,0)),"")</f>
        <v>8376853763</v>
      </c>
      <c r="M11" s="2">
        <f>IFERROR(INDEX(M51:M500,MATCH($C$11,$C$51:$C$500,0)),"")</f>
        <v>13840750177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336000000000</v>
      </c>
      <c r="E12" s="2">
        <f>IFERROR(INDEX(E51:E500,MATCH("Net Debt (Quarter)",$C$51:$C$500,0)),"")</f>
        <v>333000000000</v>
      </c>
      <c r="H12" s="2">
        <f>IFERROR(INDEX(D12:G12,COUNT(D12:G12)),"")</f>
        <v>333000000000</v>
      </c>
      <c r="I12" s="2">
        <f>IFERROR(INDEX(I51:I500,MATCH($C$12,$C$51:$C$500,0)),"")</f>
        <v>-6000000000</v>
      </c>
      <c r="J12" s="2">
        <f>IFERROR(INDEX(J51:J500,MATCH($C$12,$C$51:$C$500,0)),"")</f>
        <v>333000000000</v>
      </c>
      <c r="K12" s="2">
        <f>IFERROR(INDEX(K51:K500,MATCH($C$12,$C$51:$C$500,0)),"")</f>
        <v>344000000000</v>
      </c>
      <c r="L12" s="2">
        <f>IFERROR(INDEX(L51:L500,MATCH($C$12,$C$51:$C$500,0)),"")</f>
        <v>358000000000</v>
      </c>
      <c r="M12" s="2">
        <f>IFERROR(INDEX(M51:M500,MATCH($C$12,$C$51:$C$500,0)),"")</f>
        <v>248000000000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338000000000</v>
      </c>
      <c r="E13" s="2">
        <f>IFERROR(INDEX(E51:E500,MATCH("Total Debt (Quarter)",$C$51:$C$500,0)),"")</f>
        <v>338000000000</v>
      </c>
      <c r="H13" s="2">
        <f>IFERROR(INDEX(D13:G13,COUNT(D13:G13)),"")</f>
        <v>338000000000</v>
      </c>
      <c r="I13" s="2">
        <f>IFERROR(INDEX(I51:I500,MATCH($C$13,$C$51:$C$500,0)),"")</f>
        <v>25000000000</v>
      </c>
      <c r="J13" s="2">
        <f>IFERROR(INDEX(J51:J500,MATCH($C$13,$C$51:$C$500,0)),"")</f>
        <v>344000000000</v>
      </c>
      <c r="K13" s="2">
        <f>IFERROR(INDEX(K51:K500,MATCH($C$13,$C$51:$C$500,0)),"")</f>
        <v>352000000000</v>
      </c>
      <c r="L13" s="2">
        <f>IFERROR(INDEX(L51:L500,MATCH($C$13,$C$51:$C$500,0)),"")</f>
        <v>366000000000</v>
      </c>
      <c r="M13" s="2">
        <f>IFERROR(INDEX(M51:M500,MATCH($C$13,$C$51:$C$500,0)),"")</f>
        <v>178000000000</v>
      </c>
    </row>
    <row r="14" spans="1:13" ht="15.5" x14ac:dyDescent="0.35">
      <c r="C14" t="s">
        <v>27</v>
      </c>
      <c r="D14" s="2">
        <f>IFERROR(INDEX(D51:D500,MATCH($C$14,$C$51:$C$500,0)),"")</f>
        <v>-28595146</v>
      </c>
      <c r="E14" s="2">
        <f>IFERROR(INDEX(E51:E500,MATCH($C$14,$C$51:$C$500,0)),"")</f>
        <v>-38932789</v>
      </c>
      <c r="H14" s="2">
        <f>IFERROR(SUM(D14:G14)*(4/MAX(1,COUNT(D14:G14))),"")</f>
        <v>-135055870</v>
      </c>
      <c r="I14" s="2">
        <f>IFERROR(INDEX(I51:I500,MATCH($C$14,$C$51:$C$500,0)),"")</f>
        <v>-44204050801</v>
      </c>
      <c r="J14" s="2">
        <f>IFERROR(INDEX(J51:J500,MATCH($C$14,$C$51:$C$500,0)),"")</f>
        <v>-42345389530</v>
      </c>
      <c r="K14" s="2">
        <f>IFERROR(INDEX(K51:K500,MATCH($C$14,$C$51:$C$500,0)),"")</f>
        <v>-34818776866</v>
      </c>
      <c r="L14" s="2">
        <f>IFERROR(INDEX(L51:L500,MATCH($C$14,$C$51:$C$500,0)),"")</f>
        <v>-29757139143</v>
      </c>
      <c r="M14" s="2">
        <f>IFERROR(INDEX(M51:M500,MATCH($C$14,$C$51:$C$500,0)),"")</f>
        <v>-27439505964</v>
      </c>
    </row>
    <row r="15" spans="1:13" ht="15.5" x14ac:dyDescent="0.35">
      <c r="C15" t="s">
        <v>28</v>
      </c>
      <c r="D15" s="2">
        <f>IFERROR(INDEX(D51:D500,MATCH($C$15,$C$51:$C$500,0)),"")</f>
        <v>1436493973</v>
      </c>
      <c r="E15" s="2">
        <f>IFERROR(INDEX(E51:E500,MATCH($C$15,$C$51:$C$500,0)),"")</f>
        <v>5502237547</v>
      </c>
      <c r="H15" s="2">
        <f>IFERROR(SUM(D15:G15)*(4/MAX(1,COUNT(D15:G15))),"")</f>
        <v>13877463040</v>
      </c>
      <c r="I15" s="2">
        <f>IFERROR(INDEX(I51:I500,MATCH($C$15,$C$51:$C$500,0)),"")</f>
        <v>-3395042649</v>
      </c>
      <c r="J15" s="2">
        <f>IFERROR(INDEX(J51:J500,MATCH($C$15,$C$51:$C$500,0)),"")</f>
        <v>9338190209</v>
      </c>
      <c r="K15" s="2">
        <f>IFERROR(INDEX(K51:K500,MATCH($C$15,$C$51:$C$500,0)),"")</f>
        <v>-3185976466</v>
      </c>
      <c r="L15" s="2">
        <f>IFERROR(INDEX(L51:L500,MATCH($C$15,$C$51:$C$500,0)),"")</f>
        <v>10813293419</v>
      </c>
      <c r="M15" s="2">
        <f>IFERROR(INDEX(M51:M500,MATCH($C$15,$C$51:$C$500,0)),"")</f>
        <v>-3806061750</v>
      </c>
    </row>
    <row r="16" spans="1:13" ht="15.5" x14ac:dyDescent="0.35">
      <c r="C16" t="s">
        <v>29</v>
      </c>
      <c r="D16" s="2">
        <f>IFERROR(INDEX(D51:D500,MATCH($C$16,$C$51:$C$500,0)),"")</f>
        <v>-6529571348</v>
      </c>
      <c r="E16" s="2">
        <f>IFERROR(INDEX(E51:E500,MATCH($C$16,$C$51:$C$500,0)),"")</f>
        <v>2322713335</v>
      </c>
      <c r="H16" s="2">
        <f>IFERROR(SUM(D16:G16)*(4/MAX(1,COUNT(D16:G16))),"")</f>
        <v>-8413716026</v>
      </c>
      <c r="I16" s="2">
        <f>IFERROR(INDEX(I51:I500,MATCH($C$16,$C$51:$C$500,0)),"")</f>
        <v>-84228370545</v>
      </c>
      <c r="J16" s="2">
        <f>IFERROR(INDEX(J51:J500,MATCH($C$16,$C$51:$C$500,0)),"")</f>
        <v>-56340665459</v>
      </c>
      <c r="K16" s="2">
        <f>IFERROR(INDEX(K51:K500,MATCH($C$16,$C$51:$C$500,0)),"")</f>
        <v>-2701222926</v>
      </c>
      <c r="L16" s="2">
        <f>IFERROR(INDEX(L51:L500,MATCH($C$16,$C$51:$C$500,0)),"")</f>
        <v>-55011687891</v>
      </c>
      <c r="M16" s="2">
        <f>IFERROR(INDEX(M51:M500,MATCH($C$16,$C$51:$C$500,0)),"")</f>
        <v>3904769901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35</v>
      </c>
      <c r="J18" t="s">
        <v>36</v>
      </c>
      <c r="K18" t="s">
        <v>37</v>
      </c>
      <c r="L18" t="s">
        <v>38</v>
      </c>
      <c r="M18" t="s">
        <v>320</v>
      </c>
    </row>
    <row r="19" spans="1:13" ht="15.5" x14ac:dyDescent="0.35">
      <c r="A19" t="s">
        <v>39</v>
      </c>
      <c r="C19" t="s">
        <v>40</v>
      </c>
    </row>
    <row r="20" spans="1:13" ht="15.5" x14ac:dyDescent="0.35">
      <c r="A20" t="s">
        <v>41</v>
      </c>
      <c r="C20" t="s">
        <v>42</v>
      </c>
      <c r="D20" s="2" t="str">
        <f ca="1">IFERROR(D21*D2,"")</f>
        <v/>
      </c>
      <c r="E20" s="2" t="str">
        <f ca="1">IFERROR(E21*E2,"")</f>
        <v/>
      </c>
      <c r="H20" s="2" t="str">
        <f t="shared" ref="H20:M20" ca="1" si="0">IFERROR(H21*H2,"")</f>
        <v/>
      </c>
      <c r="I20" s="2">
        <f t="shared" ca="1" si="0"/>
        <v>237500000000</v>
      </c>
      <c r="J20" s="2">
        <f t="shared" ca="1" si="0"/>
        <v>237500000000</v>
      </c>
      <c r="K20" s="2">
        <f t="shared" ca="1" si="0"/>
        <v>274770000000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4750000000</v>
      </c>
      <c r="E21" s="2">
        <f>IFERROR(INDEX(E51:E500,MATCH($C$7,$C$51:$C$500,0)),"")</f>
        <v>4750000000</v>
      </c>
      <c r="H21" s="2">
        <f>IFERROR(INDEX(D21:G21,COUNT(D21:G21)),"")</f>
        <v>4750000000</v>
      </c>
      <c r="I21" s="2">
        <f>IFERROR(INDEX(I51:I500,MATCH($C$7,$C$51:$C$500,0)),"")</f>
        <v>4750000000</v>
      </c>
      <c r="J21" s="2">
        <f>IFERROR(INDEX(J51:J500,MATCH($C$7,$C$51:$C$500,0)),"")</f>
        <v>4750000000</v>
      </c>
      <c r="K21" s="2">
        <f>IFERROR(INDEX(K51:K500,MATCH($C$7,$C$51:$C$500,0)),"")</f>
        <v>2130000000</v>
      </c>
      <c r="L21" s="2">
        <f>IFERROR(INDEX(L51:L500,MATCH($C$7,$C$51:$C$500,0)),"")</f>
        <v>6800000000</v>
      </c>
      <c r="M21" s="2">
        <f>IFERROR(INDEX(M51:M500,MATCH($C$7,$C$51:$C$500,0)),"")</f>
        <v>0</v>
      </c>
    </row>
    <row r="23" spans="1:13" ht="15.5" x14ac:dyDescent="0.35">
      <c r="B23" t="s">
        <v>43</v>
      </c>
      <c r="C23" t="s">
        <v>44</v>
      </c>
      <c r="D23" s="3">
        <f>IFERROR(D5/D6*100,"")</f>
        <v>-3.4523113613293592</v>
      </c>
      <c r="E23" s="3">
        <f>IFERROR(E5/E6*100,"")</f>
        <v>5.1265330404666916</v>
      </c>
      <c r="H23" s="3">
        <f t="shared" ref="H23:M23" si="1">IFERROR(H5/H6*100,"")</f>
        <v>3.5788572839627308</v>
      </c>
      <c r="I23" s="3">
        <f t="shared" si="1"/>
        <v>-50.967307058316678</v>
      </c>
      <c r="J23" s="3">
        <f t="shared" si="1"/>
        <v>-18.083257794373438</v>
      </c>
      <c r="K23" s="3">
        <f t="shared" si="1"/>
        <v>-3.2165716982805721</v>
      </c>
      <c r="L23" s="3">
        <f t="shared" si="1"/>
        <v>-37.849706352698625</v>
      </c>
      <c r="M23" s="3">
        <f t="shared" si="1"/>
        <v>45.138722591934538</v>
      </c>
    </row>
    <row r="24" spans="1:13" ht="15.5" x14ac:dyDescent="0.35">
      <c r="C24" t="s">
        <v>45</v>
      </c>
      <c r="D24" s="4">
        <f>IFERROR(_xlfn.RRI(5,I23,D23),"")</f>
        <v>-0.4163349962850087</v>
      </c>
      <c r="E24" s="4" t="str">
        <f>IFERROR(_xlfn.RRI(5,J23,E23),"")</f>
        <v/>
      </c>
      <c r="H24" s="4">
        <f t="shared" ref="H24:M24" si="2">IFERROR(_xlfn.RRI(5,M23,H23),"")</f>
        <v>-0.39766371906398434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46</v>
      </c>
      <c r="C25" t="s">
        <v>47</v>
      </c>
      <c r="D25" s="3">
        <f>IFERROR(INDEX(D51:D500,MATCH($A$25,$C$51:$C$500,0)),"")</f>
        <v>-1.07</v>
      </c>
      <c r="E25" s="3">
        <f>IFERROR(INDEX(E51:E500,MATCH($A$25,$C$51:$C$500,0)),"")</f>
        <v>1.65</v>
      </c>
      <c r="H25" s="3">
        <f>IFERROR(INDEX(D25:G25,COUNT(D25:G25)),"")</f>
        <v>1.65</v>
      </c>
      <c r="I25" s="3">
        <f>IFERROR(INDEX(I51:I500,MATCH($C$25,$C$51:$C$500,0)),"")</f>
        <v>-18.440000000000001</v>
      </c>
      <c r="J25" s="3">
        <f>IFERROR(INDEX(J51:J500,MATCH($C$25,$C$51:$C$500,0)),"")</f>
        <v>-9.89</v>
      </c>
      <c r="K25" s="3">
        <f>IFERROR(INDEX(K51:K500,MATCH($C$25,$C$51:$C$500,0)),"")</f>
        <v>-2.77</v>
      </c>
      <c r="L25" s="3">
        <f>IFERROR(INDEX(L51:L500,MATCH($C$25,$C$51:$C$500,0)),"")</f>
        <v>-6.5</v>
      </c>
      <c r="M25" s="3">
        <f>IFERROR(INDEX(M51:M500,MATCH($C$25,$C$51:$C$500,0)),"")</f>
        <v>5483.79</v>
      </c>
    </row>
    <row r="26" spans="1:13" ht="15.5" x14ac:dyDescent="0.35">
      <c r="C26" t="s">
        <v>48</v>
      </c>
      <c r="D26" s="4">
        <f>IFERROR(_xlfn.RRI(5,I25,D25),"")</f>
        <v>-0.43411970378410791</v>
      </c>
      <c r="E26" s="4" t="str">
        <f>IFERROR(_xlfn.RRI(5,J25,E25),"")</f>
        <v/>
      </c>
      <c r="H26" s="4">
        <f t="shared" ref="H26:M26" si="3">IFERROR(_xlfn.RRI(5,M25,H25),"")</f>
        <v>-0.80244836618347559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49</v>
      </c>
      <c r="D27" s="3">
        <f>IFERROR(D4/D21,"")</f>
        <v>0</v>
      </c>
      <c r="E27" s="3">
        <f>IFERROR(E4/E21,"")</f>
        <v>1.3259162545263159</v>
      </c>
      <c r="H27" s="3">
        <f t="shared" ref="H27:M27" si="4">IFERROR(H4/H21,"")</f>
        <v>2.6518325090526318</v>
      </c>
      <c r="I27" s="3">
        <f t="shared" si="4"/>
        <v>23.57680113368421</v>
      </c>
      <c r="J27" s="3">
        <f t="shared" si="4"/>
        <v>35.134420125052628</v>
      </c>
      <c r="K27" s="3">
        <f t="shared" si="4"/>
        <v>83.357543935680752</v>
      </c>
      <c r="L27" s="3">
        <f t="shared" si="4"/>
        <v>46.439806206617646</v>
      </c>
      <c r="M27" s="3" t="str">
        <f t="shared" si="4"/>
        <v/>
      </c>
    </row>
    <row r="28" spans="1:13" ht="15.5" x14ac:dyDescent="0.35">
      <c r="C28" t="s">
        <v>50</v>
      </c>
      <c r="D28" s="4">
        <f>IFERROR(_xlfn.RRI(5,I27,D27),"")</f>
        <v>-1</v>
      </c>
      <c r="E28" s="4">
        <f>IFERROR(_xlfn.RRI(5,J27,E27),"")</f>
        <v>-0.480773725639418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51</v>
      </c>
      <c r="H29" s="4">
        <f t="shared" ref="H29:M29" si="6">IFERROR(((H25-I25)/I25)*100%,"")</f>
        <v>-1.0894793926247288</v>
      </c>
      <c r="I29" s="4">
        <f t="shared" si="6"/>
        <v>0.86450960566228519</v>
      </c>
      <c r="J29" s="4">
        <f t="shared" si="6"/>
        <v>2.570397111913358</v>
      </c>
      <c r="K29" s="4">
        <f t="shared" si="6"/>
        <v>-0.57384615384615389</v>
      </c>
      <c r="L29" s="4">
        <f t="shared" si="6"/>
        <v>-1.0011853116184244</v>
      </c>
      <c r="M29" s="4" t="str">
        <f t="shared" si="6"/>
        <v/>
      </c>
    </row>
    <row r="30" spans="1:13" ht="15.5" x14ac:dyDescent="0.35">
      <c r="C30" t="s">
        <v>52</v>
      </c>
      <c r="H30" s="4">
        <f t="shared" ref="H30:M30" si="7">IFERROR(((H27-I27)/I27)*100%,"")</f>
        <v>-0.88752365115113285</v>
      </c>
      <c r="I30" s="4">
        <f t="shared" si="7"/>
        <v>-0.32895431176128187</v>
      </c>
      <c r="J30" s="4">
        <f t="shared" si="7"/>
        <v>-0.57850941299131142</v>
      </c>
      <c r="K30" s="4">
        <f t="shared" si="7"/>
        <v>0.79495891013865494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31.04</v>
      </c>
      <c r="E32" s="3">
        <f>IFERROR(INDEX(E51:E500,MATCH($A$32,$C$51:$C$500,0)),"")</f>
        <v>32.11</v>
      </c>
      <c r="H32" s="3">
        <f>IFERROR(INDEX(D32:G32,COUNT(D32:G32)),"")</f>
        <v>32.11</v>
      </c>
      <c r="I32" s="3">
        <f>IFERROR(INDEX(I51:I500,MATCH($C$32,$C$51:$C$500,0)),"")</f>
        <v>36.06</v>
      </c>
      <c r="J32" s="3">
        <f>IFERROR(INDEX(J51:J500,MATCH($C$32,$C$51:$C$500,0)),"")</f>
        <v>54.44</v>
      </c>
      <c r="K32" s="3">
        <f>IFERROR(INDEX(K51:K500,MATCH($C$32,$C$51:$C$500,0)),"")</f>
        <v>81.83</v>
      </c>
      <c r="L32" s="3">
        <f>IFERROR(INDEX(L51:L500,MATCH($C$32,$C$51:$C$500,0)),"")</f>
        <v>20.56</v>
      </c>
      <c r="M32" s="3">
        <f>IFERROR(INDEX(M51:M500,MATCH($C$32,$C$51:$C$500,0)),"")</f>
        <v>9818555.9399999995</v>
      </c>
    </row>
    <row r="33" spans="1:13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1.61</v>
      </c>
      <c r="E33" s="3">
        <f>IFERROR(INDEX(E51:E500,MATCH($A$33,$C$51:$C$500,0)),"")</f>
        <v>1.56</v>
      </c>
      <c r="H33" s="3">
        <f>IFERROR(INDEX(D33:G33,COUNT(D33:G33)),"")</f>
        <v>1.56</v>
      </c>
      <c r="I33" s="3">
        <f>IFERROR(INDEX(I51:I500,MATCH($C$33,$C$51:$C$500,0)),"")</f>
        <v>1.39</v>
      </c>
      <c r="J33" s="3">
        <f>IFERROR(INDEX(J51:J500,MATCH($C$33,$C$51:$C$500,0)),"")</f>
        <v>0.92</v>
      </c>
      <c r="K33" s="3">
        <f>IFERROR(INDEX(K51:K500,MATCH($C$33,$C$51:$C$500,0)),"")</f>
        <v>1.58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-46.73</v>
      </c>
      <c r="E34" s="3">
        <f>IFERROR(INDEX(E51:E500,MATCH($A$34,$C$51:$C$500,0)),"")</f>
        <v>30.3</v>
      </c>
      <c r="H34" s="3">
        <f>IFERROR(INDEX(D34:G34,COUNT(D34:G34)),"")</f>
        <v>30.3</v>
      </c>
      <c r="I34" s="3">
        <f>IFERROR(INDEX(I51:I500,MATCH($C$34,$C$51:$C$500,0)),"")</f>
        <v>-2.71</v>
      </c>
      <c r="J34" s="3">
        <f>IFERROR(INDEX(J51:J500,MATCH($C$34,$C$51:$C$500,0)),"")</f>
        <v>-5.0599999999999996</v>
      </c>
      <c r="K34" s="3">
        <f>IFERROR(INDEX(K51:K500,MATCH($C$34,$C$51:$C$500,0)),"")</f>
        <v>-46.57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0</v>
      </c>
      <c r="E35" s="3">
        <f>IFERROR(INDEX(E51:E500,MATCH($A$35,$C$51:$C$500,0)),"")</f>
        <v>37.729999999999997</v>
      </c>
      <c r="H35" s="3">
        <f>IFERROR(INDEX(D35:G35,COUNT(D35:G35)),"")</f>
        <v>37.729999999999997</v>
      </c>
      <c r="I35" s="3">
        <f>IFERROR(INDEX(I51:I500,MATCH($C$35,$C$51:$C$500,0)),"")</f>
        <v>2.12</v>
      </c>
      <c r="J35" s="3">
        <f>IFERROR(INDEX(J51:J500,MATCH($C$35,$C$51:$C$500,0)),"")</f>
        <v>1.42</v>
      </c>
      <c r="K35" s="3">
        <f>IFERROR(INDEX(K51:K500,MATCH($C$35,$C$51:$C$500,0)),"")</f>
        <v>1.54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553</v>
      </c>
      <c r="E50" t="s">
        <v>554</v>
      </c>
      <c r="F50" t="s">
        <v>555</v>
      </c>
      <c r="G50" t="s">
        <v>556</v>
      </c>
      <c r="H50" t="s">
        <v>557</v>
      </c>
      <c r="I50" t="s">
        <v>35</v>
      </c>
      <c r="J50" t="s">
        <v>36</v>
      </c>
      <c r="K50" t="s">
        <v>37</v>
      </c>
      <c r="L50" t="s">
        <v>38</v>
      </c>
      <c r="M50" t="s">
        <v>320</v>
      </c>
    </row>
    <row r="51" spans="2:13" ht="15.5" x14ac:dyDescent="0.35">
      <c r="B51" t="s">
        <v>74</v>
      </c>
      <c r="C51" t="s">
        <v>6</v>
      </c>
      <c r="E51" s="5">
        <v>6298102209</v>
      </c>
      <c r="F51" s="5">
        <v>4787511875</v>
      </c>
      <c r="G51" s="5">
        <v>24027659017</v>
      </c>
      <c r="I51" s="5">
        <v>111989805385</v>
      </c>
      <c r="J51" s="5">
        <v>166888495594</v>
      </c>
      <c r="K51" s="5">
        <v>177551568583</v>
      </c>
      <c r="L51" s="5">
        <v>315790682205</v>
      </c>
      <c r="M51" s="5">
        <v>337740700872</v>
      </c>
    </row>
    <row r="52" spans="2:13" ht="15.5" x14ac:dyDescent="0.35">
      <c r="C52" t="s">
        <v>75</v>
      </c>
      <c r="D52" s="5">
        <v>-2575160669</v>
      </c>
      <c r="E52" s="5">
        <v>-587532018</v>
      </c>
      <c r="F52" s="5">
        <v>-8813698577</v>
      </c>
      <c r="G52" s="5">
        <v>-17558270349</v>
      </c>
      <c r="I52" s="5">
        <v>-79858690737</v>
      </c>
      <c r="J52" s="5">
        <v>-110477331759</v>
      </c>
      <c r="K52" s="5">
        <v>-119305034698</v>
      </c>
      <c r="L52" s="5">
        <v>-249434054851</v>
      </c>
      <c r="M52" s="5">
        <v>-244061701787</v>
      </c>
    </row>
    <row r="53" spans="2:13" ht="15.5" x14ac:dyDescent="0.35">
      <c r="C53" t="s">
        <v>76</v>
      </c>
      <c r="D53" s="5">
        <v>-2575160669</v>
      </c>
      <c r="E53" s="5">
        <v>5710570191</v>
      </c>
      <c r="F53" s="5">
        <v>-4026186702</v>
      </c>
      <c r="G53" s="5">
        <v>6469388668</v>
      </c>
      <c r="I53" s="5">
        <v>32131114648</v>
      </c>
      <c r="J53" s="5">
        <v>56411163835</v>
      </c>
      <c r="K53" s="5">
        <v>58246533885</v>
      </c>
      <c r="L53" s="5">
        <v>66356627354</v>
      </c>
      <c r="M53" s="5">
        <v>93678999085</v>
      </c>
    </row>
    <row r="54" spans="2:13" ht="15.5" x14ac:dyDescent="0.35">
      <c r="C54" t="s">
        <v>77</v>
      </c>
      <c r="D54" s="5">
        <v>-4369531485</v>
      </c>
      <c r="E54" s="5">
        <v>-4205192452</v>
      </c>
      <c r="F54" s="5">
        <v>-8475121596</v>
      </c>
      <c r="G54" s="5">
        <v>-17751765523</v>
      </c>
      <c r="I54" s="5">
        <v>-52639084764</v>
      </c>
      <c r="J54" s="5">
        <v>-62547047298</v>
      </c>
      <c r="K54" s="5">
        <v>-54065587837</v>
      </c>
      <c r="L54" s="5">
        <v>-70699564974</v>
      </c>
      <c r="M54" s="5">
        <v>-61504961595</v>
      </c>
    </row>
    <row r="55" spans="2:13" ht="15.5" x14ac:dyDescent="0.35">
      <c r="C55" t="s">
        <v>78</v>
      </c>
      <c r="L55" s="5">
        <v>-105418923</v>
      </c>
      <c r="M55" s="5">
        <v>-146301890</v>
      </c>
    </row>
    <row r="56" spans="2:13" ht="15.5" x14ac:dyDescent="0.35">
      <c r="C56" t="s">
        <v>79</v>
      </c>
      <c r="D56" s="5">
        <v>-4369531485</v>
      </c>
      <c r="E56" s="5">
        <v>-4205192452</v>
      </c>
      <c r="F56" s="5">
        <v>-8475121596</v>
      </c>
      <c r="G56" s="5">
        <v>-17751765523</v>
      </c>
      <c r="I56" s="5">
        <v>-52639084764</v>
      </c>
      <c r="J56" s="5">
        <v>-62547047298</v>
      </c>
      <c r="K56" s="5">
        <v>-54065587837</v>
      </c>
      <c r="L56" s="5">
        <v>-70594146051</v>
      </c>
      <c r="M56" s="5">
        <v>-61358659705</v>
      </c>
    </row>
    <row r="57" spans="2:13" ht="15.5" x14ac:dyDescent="0.35">
      <c r="C57" t="s">
        <v>80</v>
      </c>
      <c r="D57" s="5">
        <v>-6944692154</v>
      </c>
      <c r="E57" s="5">
        <v>1505377739</v>
      </c>
      <c r="F57" s="5">
        <v>-12501308298</v>
      </c>
      <c r="G57" s="5">
        <v>-11282376855</v>
      </c>
      <c r="I57" s="5">
        <v>-20507970116</v>
      </c>
      <c r="J57" s="5">
        <v>-6135883463</v>
      </c>
      <c r="K57" s="5">
        <v>4180946048</v>
      </c>
      <c r="L57" s="5">
        <v>-4342937620</v>
      </c>
      <c r="M57" s="5">
        <v>32174037490</v>
      </c>
    </row>
    <row r="58" spans="2:13" ht="15.5" x14ac:dyDescent="0.35">
      <c r="C58" t="s">
        <v>81</v>
      </c>
      <c r="D58" s="5">
        <v>415120806</v>
      </c>
      <c r="E58" s="5">
        <v>817335596</v>
      </c>
      <c r="F58" s="5">
        <v>-14107676961</v>
      </c>
      <c r="G58" s="5">
        <v>-24140894629</v>
      </c>
      <c r="I58" s="5">
        <v>-63720400429</v>
      </c>
      <c r="J58" s="5">
        <v>-50204781996</v>
      </c>
      <c r="K58" s="5">
        <v>-6882168974</v>
      </c>
      <c r="L58" s="5">
        <v>-50668750271</v>
      </c>
      <c r="M58" s="5">
        <v>-28269267589</v>
      </c>
    </row>
    <row r="59" spans="2:13" ht="15.5" x14ac:dyDescent="0.35">
      <c r="C59" t="s">
        <v>27</v>
      </c>
      <c r="D59" s="5">
        <v>-28595146</v>
      </c>
      <c r="E59" s="5">
        <v>-38932789</v>
      </c>
      <c r="F59" s="5">
        <v>-11137832015</v>
      </c>
      <c r="G59" s="5">
        <v>-11185380919</v>
      </c>
      <c r="I59" s="5">
        <v>-44204050801</v>
      </c>
      <c r="J59" s="5">
        <v>-42345389530</v>
      </c>
      <c r="K59" s="5">
        <v>-34818776866</v>
      </c>
      <c r="L59" s="5">
        <v>-29757139143</v>
      </c>
      <c r="M59" s="5">
        <v>-27439505964</v>
      </c>
    </row>
    <row r="60" spans="2:13" ht="15.5" x14ac:dyDescent="0.35">
      <c r="C60" t="s">
        <v>83</v>
      </c>
      <c r="G60" s="5">
        <v>2075631128</v>
      </c>
      <c r="I60" s="5">
        <v>2075631128</v>
      </c>
    </row>
    <row r="61" spans="2:13" ht="15.5" x14ac:dyDescent="0.35">
      <c r="C61" t="s">
        <v>355</v>
      </c>
    </row>
    <row r="62" spans="2:13" ht="15.5" x14ac:dyDescent="0.35">
      <c r="C62" t="s">
        <v>85</v>
      </c>
      <c r="G62" s="5">
        <v>263527680</v>
      </c>
      <c r="I62" s="5">
        <v>263527680</v>
      </c>
    </row>
    <row r="63" spans="2:13" ht="15.5" x14ac:dyDescent="0.35">
      <c r="C63" t="s">
        <v>86</v>
      </c>
      <c r="D63" s="5">
        <v>415120806</v>
      </c>
      <c r="E63" s="5">
        <v>817335596</v>
      </c>
      <c r="F63" s="5">
        <v>-14107676961</v>
      </c>
      <c r="G63" s="5">
        <v>-24140894629</v>
      </c>
      <c r="I63" s="5">
        <v>-63720400429</v>
      </c>
      <c r="J63" s="5">
        <v>-50204781996</v>
      </c>
      <c r="K63" s="5">
        <v>-6882168974</v>
      </c>
      <c r="L63" s="5">
        <v>-50668750271</v>
      </c>
      <c r="M63" s="5">
        <v>-28269267589</v>
      </c>
    </row>
    <row r="64" spans="2:13" ht="15.5" x14ac:dyDescent="0.35">
      <c r="C64" t="s">
        <v>29</v>
      </c>
      <c r="D64" s="5">
        <v>-6529571348</v>
      </c>
      <c r="E64" s="5">
        <v>2322713335</v>
      </c>
      <c r="F64" s="5">
        <v>-26608985259</v>
      </c>
      <c r="G64" s="5">
        <v>-35423271484</v>
      </c>
      <c r="I64" s="5">
        <v>-84228370545</v>
      </c>
      <c r="J64" s="5">
        <v>-56340665459</v>
      </c>
      <c r="K64" s="5">
        <v>-2701222926</v>
      </c>
      <c r="L64" s="5">
        <v>-55011687891</v>
      </c>
      <c r="M64" s="5">
        <v>3904769901</v>
      </c>
    </row>
    <row r="65" spans="2:13" ht="15.5" x14ac:dyDescent="0.35">
      <c r="C65" t="s">
        <v>28</v>
      </c>
      <c r="D65" s="5">
        <v>1436493973</v>
      </c>
      <c r="E65" s="5">
        <v>5502237547</v>
      </c>
      <c r="G65" s="5">
        <v>-13757430180</v>
      </c>
      <c r="I65" s="5">
        <v>-3395042649</v>
      </c>
      <c r="J65" s="5">
        <v>9338190209</v>
      </c>
      <c r="K65" s="5">
        <v>-3185976466</v>
      </c>
      <c r="L65" s="5">
        <v>10813293419</v>
      </c>
      <c r="M65" s="5">
        <v>-3806061750</v>
      </c>
    </row>
    <row r="66" spans="2:13" ht="15.5" x14ac:dyDescent="0.35">
      <c r="C66" t="s">
        <v>87</v>
      </c>
      <c r="D66" s="5">
        <v>-5093077375</v>
      </c>
      <c r="E66" s="5">
        <v>7824950882</v>
      </c>
      <c r="F66" s="5">
        <v>-26608985259</v>
      </c>
      <c r="G66" s="5">
        <v>-49180701664</v>
      </c>
      <c r="I66" s="5">
        <v>-87623413194</v>
      </c>
      <c r="J66" s="5">
        <v>-47002475250</v>
      </c>
      <c r="K66" s="5">
        <v>-5887199392</v>
      </c>
      <c r="L66" s="5">
        <v>-44198394472</v>
      </c>
      <c r="M66" s="5">
        <v>98708151</v>
      </c>
    </row>
    <row r="67" spans="2:13" ht="15.5" x14ac:dyDescent="0.35">
      <c r="C67" t="s">
        <v>88</v>
      </c>
      <c r="G67" s="5">
        <v>263527680</v>
      </c>
      <c r="I67" s="5">
        <v>263527680</v>
      </c>
      <c r="J67" s="5">
        <v>210440100</v>
      </c>
      <c r="K67" s="5">
        <v>293276800</v>
      </c>
      <c r="L67" s="5">
        <v>-8721018704</v>
      </c>
      <c r="M67" s="5">
        <v>79676764965</v>
      </c>
    </row>
    <row r="68" spans="2:13" ht="15.5" x14ac:dyDescent="0.35">
      <c r="C68" t="s">
        <v>352</v>
      </c>
      <c r="G68" s="5">
        <v>263527680</v>
      </c>
      <c r="I68" s="5">
        <v>263527680</v>
      </c>
      <c r="J68" s="5">
        <v>210440100</v>
      </c>
      <c r="K68" s="5">
        <v>293276800</v>
      </c>
      <c r="L68" s="5">
        <v>-8721018704</v>
      </c>
      <c r="M68" s="5">
        <v>79676764965</v>
      </c>
    </row>
    <row r="69" spans="2:13" ht="15.5" x14ac:dyDescent="0.35">
      <c r="C69" t="s">
        <v>89</v>
      </c>
      <c r="D69" s="5">
        <v>-5093077375</v>
      </c>
      <c r="E69" s="5">
        <v>7824950882</v>
      </c>
      <c r="F69" s="5">
        <v>-26608985259</v>
      </c>
      <c r="G69" s="5">
        <v>-48917173984</v>
      </c>
      <c r="I69" s="5">
        <v>-87359885514</v>
      </c>
      <c r="J69" s="5">
        <v>-46792035150</v>
      </c>
      <c r="K69" s="5">
        <v>-5593922592</v>
      </c>
      <c r="L69" s="5">
        <v>-52919413176</v>
      </c>
      <c r="M69" s="5">
        <v>79775473116</v>
      </c>
    </row>
    <row r="70" spans="2:13" ht="15.5" x14ac:dyDescent="0.35">
      <c r="C70" t="s">
        <v>90</v>
      </c>
      <c r="D70" s="5">
        <v>-5093077375</v>
      </c>
      <c r="E70" s="5">
        <v>7824950882</v>
      </c>
      <c r="F70" s="5">
        <v>-26608985259</v>
      </c>
      <c r="G70" s="5">
        <v>-49180701664</v>
      </c>
      <c r="I70" s="5">
        <v>-87623413194</v>
      </c>
      <c r="J70" s="5">
        <v>-47002475250</v>
      </c>
      <c r="K70" s="5">
        <v>-5887199392</v>
      </c>
      <c r="L70" s="5">
        <v>-44198394472</v>
      </c>
      <c r="M70" s="5">
        <v>98708151</v>
      </c>
    </row>
    <row r="71" spans="2:13" ht="15.5" x14ac:dyDescent="0.35">
      <c r="C71" t="s">
        <v>8</v>
      </c>
      <c r="D71" s="5">
        <v>-5093077375</v>
      </c>
      <c r="E71" s="5">
        <v>7824097278</v>
      </c>
      <c r="F71" s="5">
        <v>-26609024284</v>
      </c>
      <c r="G71" s="5">
        <v>-48917184356</v>
      </c>
      <c r="I71" s="5">
        <v>-87359847042</v>
      </c>
      <c r="J71" s="5">
        <v>-46791937404</v>
      </c>
      <c r="K71" s="5">
        <v>-5593922592</v>
      </c>
      <c r="L71" s="5">
        <v>-52919413176</v>
      </c>
      <c r="M71" s="5">
        <v>79775473116</v>
      </c>
    </row>
    <row r="72" spans="2:13" ht="15.5" x14ac:dyDescent="0.35">
      <c r="C72" t="s">
        <v>284</v>
      </c>
      <c r="E72" s="5">
        <v>853604</v>
      </c>
      <c r="F72" s="5">
        <v>39025</v>
      </c>
      <c r="G72" s="5">
        <v>10372</v>
      </c>
      <c r="I72" s="5">
        <v>-38472</v>
      </c>
      <c r="J72" s="5">
        <v>-97746</v>
      </c>
    </row>
    <row r="73" spans="2:13" ht="15.5" x14ac:dyDescent="0.35">
      <c r="C73" t="s">
        <v>91</v>
      </c>
      <c r="D73" s="5">
        <v>-5093077375</v>
      </c>
      <c r="E73" s="5">
        <v>7824950882</v>
      </c>
      <c r="F73" s="5">
        <v>-26608985259</v>
      </c>
      <c r="G73" s="5">
        <v>-49180701664</v>
      </c>
      <c r="I73" s="5">
        <v>-87623413194</v>
      </c>
      <c r="J73" s="5">
        <v>-47002475250</v>
      </c>
      <c r="K73" s="5">
        <v>-5887199392</v>
      </c>
      <c r="L73" s="5">
        <v>-44198394472</v>
      </c>
      <c r="M73" s="5">
        <v>98708151</v>
      </c>
    </row>
    <row r="74" spans="2:13" ht="15.5" x14ac:dyDescent="0.35">
      <c r="C74" t="s">
        <v>92</v>
      </c>
      <c r="D74" s="5">
        <v>-5093077375</v>
      </c>
      <c r="E74" s="5">
        <v>7824950882</v>
      </c>
      <c r="F74" s="5">
        <v>-26608985259</v>
      </c>
      <c r="G74" s="5">
        <v>-48917173984</v>
      </c>
      <c r="I74" s="5">
        <v>-87359885514</v>
      </c>
      <c r="J74" s="5">
        <v>-46792035150</v>
      </c>
      <c r="K74" s="5">
        <v>-5593922592</v>
      </c>
      <c r="L74" s="5">
        <v>-52919413176</v>
      </c>
      <c r="M74" s="5">
        <v>79775473116</v>
      </c>
    </row>
    <row r="75" spans="2:13" ht="15.5" x14ac:dyDescent="0.35">
      <c r="C75" t="s">
        <v>93</v>
      </c>
      <c r="D75" s="5">
        <v>-5093077375</v>
      </c>
      <c r="E75" s="5">
        <v>7824950882</v>
      </c>
      <c r="F75" s="5">
        <v>-26608985259</v>
      </c>
      <c r="G75" s="5">
        <v>-48917173984</v>
      </c>
      <c r="I75" s="5">
        <v>-87359885514</v>
      </c>
      <c r="J75" s="5">
        <v>-46792035150</v>
      </c>
      <c r="K75" s="5">
        <v>-5593922592</v>
      </c>
      <c r="L75" s="5">
        <v>-52919413176</v>
      </c>
      <c r="M75" s="5">
        <v>79775473116</v>
      </c>
    </row>
    <row r="77" spans="2:13" ht="15.5" x14ac:dyDescent="0.35">
      <c r="B77" t="s">
        <v>94</v>
      </c>
      <c r="C77" t="s">
        <v>95</v>
      </c>
    </row>
    <row r="78" spans="2:13" ht="15.5" x14ac:dyDescent="0.35">
      <c r="C78" t="s">
        <v>96</v>
      </c>
    </row>
    <row r="79" spans="2:13" ht="15.5" x14ac:dyDescent="0.35">
      <c r="C79" t="s">
        <v>20</v>
      </c>
      <c r="D79" s="5">
        <v>1666417031</v>
      </c>
      <c r="E79" s="5">
        <v>4684794460</v>
      </c>
      <c r="F79" s="5">
        <v>3103956000</v>
      </c>
      <c r="G79" s="5">
        <v>5831084070</v>
      </c>
      <c r="I79" s="5">
        <v>5831084070</v>
      </c>
      <c r="J79" s="5">
        <v>11392977859</v>
      </c>
      <c r="K79" s="5">
        <v>8475645906</v>
      </c>
      <c r="L79" s="5">
        <v>8376853763</v>
      </c>
      <c r="M79" s="5">
        <v>13840750177</v>
      </c>
    </row>
    <row r="80" spans="2:13" ht="15.5" x14ac:dyDescent="0.35">
      <c r="C80" t="s">
        <v>98</v>
      </c>
      <c r="D80" s="5">
        <v>21320241500</v>
      </c>
      <c r="E80" s="5">
        <v>19062591008</v>
      </c>
      <c r="F80" s="5">
        <v>17366320834</v>
      </c>
      <c r="G80" s="5">
        <v>19925587973</v>
      </c>
      <c r="I80" s="5">
        <v>19925587973</v>
      </c>
      <c r="J80" s="5">
        <v>21975967684</v>
      </c>
      <c r="K80" s="5">
        <v>25473107489</v>
      </c>
      <c r="L80" s="5">
        <v>35460491573</v>
      </c>
      <c r="M80" s="5">
        <v>51991524212</v>
      </c>
    </row>
    <row r="81" spans="3:13" ht="15.5" x14ac:dyDescent="0.35">
      <c r="C81" t="s">
        <v>99</v>
      </c>
      <c r="K81" s="5">
        <v>88075000</v>
      </c>
      <c r="L81" s="5">
        <v>61698400</v>
      </c>
    </row>
    <row r="82" spans="3:13" ht="15.5" x14ac:dyDescent="0.35">
      <c r="C82" t="s">
        <v>101</v>
      </c>
      <c r="D82" s="5">
        <v>21320241500</v>
      </c>
      <c r="E82" s="5">
        <v>19062591008</v>
      </c>
      <c r="F82" s="5">
        <v>17366320834</v>
      </c>
      <c r="G82" s="5">
        <v>19925587973</v>
      </c>
      <c r="I82" s="5">
        <v>19925587973</v>
      </c>
      <c r="J82" s="5">
        <v>21975967684</v>
      </c>
      <c r="K82" s="5">
        <v>25473107489</v>
      </c>
      <c r="L82" s="5">
        <v>35460491573</v>
      </c>
      <c r="M82" s="5">
        <v>51991524212</v>
      </c>
    </row>
    <row r="83" spans="3:13" ht="15.5" x14ac:dyDescent="0.35">
      <c r="C83" t="s">
        <v>285</v>
      </c>
      <c r="D83" s="5">
        <v>88788403464</v>
      </c>
      <c r="E83" s="5">
        <v>88788403464</v>
      </c>
      <c r="F83" s="5">
        <v>89918729791</v>
      </c>
      <c r="G83" s="5">
        <v>88984225513</v>
      </c>
      <c r="I83" s="5">
        <v>88984225513</v>
      </c>
      <c r="K83" s="5">
        <v>95025614068</v>
      </c>
    </row>
    <row r="84" spans="3:13" ht="15.5" x14ac:dyDescent="0.35">
      <c r="C84" t="s">
        <v>100</v>
      </c>
      <c r="M84" s="5">
        <v>6750000000</v>
      </c>
    </row>
    <row r="85" spans="3:13" ht="15.5" x14ac:dyDescent="0.35">
      <c r="C85" t="s">
        <v>286</v>
      </c>
      <c r="J85" s="5">
        <v>100289566984</v>
      </c>
      <c r="K85" s="5">
        <v>3843645730</v>
      </c>
      <c r="L85" s="5">
        <v>125131896303</v>
      </c>
      <c r="M85" s="5">
        <v>1780000000</v>
      </c>
    </row>
    <row r="86" spans="3:13" ht="15.5" x14ac:dyDescent="0.35">
      <c r="C86" t="s">
        <v>102</v>
      </c>
      <c r="D86" s="5">
        <v>208029096540</v>
      </c>
      <c r="E86" s="5">
        <v>208029096541</v>
      </c>
      <c r="F86" s="5">
        <v>198149961450</v>
      </c>
      <c r="G86" s="5">
        <v>199591433111</v>
      </c>
      <c r="I86" s="5">
        <v>199591433111</v>
      </c>
      <c r="J86" s="5">
        <v>198501043110</v>
      </c>
      <c r="K86" s="5">
        <v>142271052939</v>
      </c>
      <c r="L86" s="5">
        <v>119403143233</v>
      </c>
      <c r="M86" s="5">
        <v>130949725724</v>
      </c>
    </row>
    <row r="87" spans="3:13" ht="15.5" x14ac:dyDescent="0.35">
      <c r="C87" t="s">
        <v>355</v>
      </c>
    </row>
    <row r="88" spans="3:13" ht="15.5" x14ac:dyDescent="0.35">
      <c r="C88" t="s">
        <v>85</v>
      </c>
      <c r="D88" s="5">
        <v>47784997311</v>
      </c>
      <c r="E88" s="5">
        <v>47784997311</v>
      </c>
      <c r="F88" s="5">
        <v>47784997311</v>
      </c>
      <c r="G88" s="5">
        <v>47784997311</v>
      </c>
      <c r="I88" s="5">
        <v>47784997311</v>
      </c>
      <c r="J88" s="5">
        <v>57323613119</v>
      </c>
      <c r="K88" s="5">
        <v>66915316508</v>
      </c>
      <c r="L88" s="5">
        <v>70518332448</v>
      </c>
      <c r="M88" s="5">
        <v>96316767737</v>
      </c>
    </row>
    <row r="89" spans="3:13" ht="15.5" x14ac:dyDescent="0.35">
      <c r="C89" t="s">
        <v>103</v>
      </c>
      <c r="D89" s="5">
        <v>243068589059</v>
      </c>
      <c r="E89" s="5">
        <v>244807727788</v>
      </c>
      <c r="F89" s="5">
        <v>236891166511</v>
      </c>
      <c r="G89" s="5">
        <v>249166187671</v>
      </c>
      <c r="I89" s="5">
        <v>249166187671</v>
      </c>
      <c r="J89" s="5">
        <v>354474824817</v>
      </c>
      <c r="K89" s="5">
        <v>200300112778</v>
      </c>
      <c r="L89" s="5">
        <v>308211523538</v>
      </c>
      <c r="M89" s="5">
        <v>207294749134</v>
      </c>
    </row>
    <row r="90" spans="3:13" ht="15.5" x14ac:dyDescent="0.35">
      <c r="C90" t="s">
        <v>104</v>
      </c>
    </row>
    <row r="91" spans="3:13" ht="15.5" x14ac:dyDescent="0.35">
      <c r="C91" t="s">
        <v>323</v>
      </c>
      <c r="D91" s="5">
        <v>9000000000</v>
      </c>
      <c r="E91" s="5">
        <v>9000000000</v>
      </c>
      <c r="F91" s="5">
        <v>9000000000</v>
      </c>
      <c r="G91" s="5">
        <v>9000000000</v>
      </c>
      <c r="I91" s="5">
        <v>9000000000</v>
      </c>
      <c r="J91" s="5">
        <v>6000000000</v>
      </c>
    </row>
    <row r="92" spans="3:13" ht="15.5" x14ac:dyDescent="0.35">
      <c r="C92" t="s">
        <v>107</v>
      </c>
      <c r="K92" s="5">
        <v>338810025</v>
      </c>
      <c r="L92" s="5">
        <v>386855200</v>
      </c>
    </row>
    <row r="93" spans="3:13" ht="15.5" x14ac:dyDescent="0.35">
      <c r="C93" t="s">
        <v>105</v>
      </c>
      <c r="D93" s="5">
        <v>209245254348</v>
      </c>
      <c r="E93" s="5">
        <v>214324026037</v>
      </c>
      <c r="F93" s="5">
        <v>219378011159</v>
      </c>
      <c r="G93" s="5">
        <v>224481569406</v>
      </c>
      <c r="I93" s="5">
        <v>224481569406</v>
      </c>
      <c r="J93" s="5">
        <v>243837660868</v>
      </c>
      <c r="K93" s="5">
        <v>234939481697</v>
      </c>
      <c r="L93" s="5">
        <v>195861952161</v>
      </c>
      <c r="M93" s="5">
        <v>230112612233</v>
      </c>
    </row>
    <row r="94" spans="3:13" ht="15.5" x14ac:dyDescent="0.35">
      <c r="C94" t="s">
        <v>108</v>
      </c>
      <c r="D94" s="5">
        <v>21053728283</v>
      </c>
      <c r="E94" s="5">
        <v>19617234310</v>
      </c>
      <c r="F94" s="5">
        <v>14114996761</v>
      </c>
      <c r="G94" s="5">
        <v>14114996761</v>
      </c>
      <c r="I94" s="5">
        <v>14114996761</v>
      </c>
      <c r="J94" s="5">
        <v>17584367730</v>
      </c>
      <c r="K94" s="5">
        <v>8305532421</v>
      </c>
      <c r="L94" s="5">
        <v>11208397919</v>
      </c>
      <c r="M94" s="5">
        <v>379101000</v>
      </c>
    </row>
    <row r="95" spans="3:13" ht="15.5" x14ac:dyDescent="0.35">
      <c r="C95" t="s">
        <v>324</v>
      </c>
      <c r="D95" s="5">
        <v>244606925</v>
      </c>
      <c r="E95" s="5">
        <v>244606925</v>
      </c>
      <c r="F95" s="5">
        <v>244606925</v>
      </c>
      <c r="G95" s="5">
        <v>244606925</v>
      </c>
      <c r="I95" s="5">
        <v>244606925</v>
      </c>
      <c r="J95" s="5">
        <v>244606925</v>
      </c>
    </row>
    <row r="96" spans="3:13" ht="15.5" x14ac:dyDescent="0.35">
      <c r="C96" t="s">
        <v>109</v>
      </c>
      <c r="D96" s="5">
        <v>399997664146</v>
      </c>
      <c r="E96" s="5">
        <v>403639941862</v>
      </c>
      <c r="F96" s="5">
        <v>404322015762</v>
      </c>
      <c r="G96" s="5">
        <v>408491069731</v>
      </c>
      <c r="I96" s="5">
        <v>408491069731</v>
      </c>
      <c r="J96" s="5">
        <v>339755398512</v>
      </c>
      <c r="K96" s="5">
        <v>361034344904</v>
      </c>
      <c r="L96" s="5">
        <v>213450308732</v>
      </c>
      <c r="M96" s="5">
        <v>252056731481</v>
      </c>
    </row>
    <row r="97" spans="3:13" ht="15.5" x14ac:dyDescent="0.35">
      <c r="C97" t="s">
        <v>110</v>
      </c>
      <c r="D97" s="5">
        <v>643066253205</v>
      </c>
      <c r="E97" s="5">
        <v>648447669650</v>
      </c>
      <c r="F97" s="5">
        <v>641213182273</v>
      </c>
      <c r="G97" s="5">
        <v>657657257402</v>
      </c>
      <c r="I97" s="5">
        <v>657657257402</v>
      </c>
      <c r="J97" s="5">
        <v>694230223329</v>
      </c>
      <c r="K97" s="5">
        <v>561334457682</v>
      </c>
      <c r="L97" s="5">
        <v>521661832270</v>
      </c>
      <c r="M97" s="5">
        <v>459351480615</v>
      </c>
    </row>
    <row r="98" spans="3:13" ht="15.5" x14ac:dyDescent="0.35">
      <c r="C98" t="s">
        <v>111</v>
      </c>
    </row>
    <row r="99" spans="3:13" ht="15.5" x14ac:dyDescent="0.35">
      <c r="C99" t="s">
        <v>112</v>
      </c>
    </row>
    <row r="100" spans="3:13" ht="15.5" x14ac:dyDescent="0.35">
      <c r="C100" t="s">
        <v>113</v>
      </c>
      <c r="D100" s="5">
        <v>472515053906</v>
      </c>
      <c r="E100" s="5">
        <v>472803404976</v>
      </c>
      <c r="F100" s="5">
        <v>473393868481</v>
      </c>
      <c r="G100" s="5">
        <v>462970964302</v>
      </c>
      <c r="I100" s="5">
        <v>462970964302</v>
      </c>
      <c r="J100" s="5">
        <v>376143464357</v>
      </c>
      <c r="K100" s="5">
        <v>300262426013</v>
      </c>
      <c r="L100" s="5">
        <v>282234165121</v>
      </c>
      <c r="M100" s="5">
        <v>210342125266</v>
      </c>
    </row>
    <row r="101" spans="3:13" ht="15.5" x14ac:dyDescent="0.35">
      <c r="C101" t="s">
        <v>116</v>
      </c>
      <c r="D101" s="5">
        <v>214076576543</v>
      </c>
      <c r="E101" s="5">
        <v>214076576543</v>
      </c>
      <c r="F101" s="5">
        <v>214083819590</v>
      </c>
      <c r="G101" s="5">
        <v>214333819590</v>
      </c>
      <c r="I101" s="5">
        <v>214333819590</v>
      </c>
      <c r="J101" s="5">
        <v>215583819590</v>
      </c>
      <c r="K101" s="5">
        <v>219233819590</v>
      </c>
      <c r="L101" s="5">
        <v>242291444486</v>
      </c>
      <c r="M101" s="5">
        <v>172125401576</v>
      </c>
    </row>
    <row r="102" spans="3:13" ht="15.5" x14ac:dyDescent="0.35">
      <c r="C102" t="s">
        <v>114</v>
      </c>
    </row>
    <row r="103" spans="3:13" ht="15.5" x14ac:dyDescent="0.35">
      <c r="C103" t="s">
        <v>115</v>
      </c>
      <c r="D103" s="5">
        <v>3442038088</v>
      </c>
      <c r="E103" s="5">
        <v>3731638165</v>
      </c>
      <c r="F103" s="5">
        <v>3362234532</v>
      </c>
      <c r="G103" s="5">
        <v>3235221884</v>
      </c>
      <c r="I103" s="5">
        <v>3235221884</v>
      </c>
      <c r="J103" s="5">
        <v>7397514043</v>
      </c>
      <c r="K103" s="5">
        <v>6583470001</v>
      </c>
      <c r="L103" s="5">
        <v>6823742573</v>
      </c>
      <c r="M103" s="5">
        <v>10268643971</v>
      </c>
    </row>
    <row r="104" spans="3:13" ht="15.5" x14ac:dyDescent="0.35">
      <c r="C104" t="s">
        <v>325</v>
      </c>
    </row>
    <row r="105" spans="3:13" ht="15.5" x14ac:dyDescent="0.35">
      <c r="C105" t="s">
        <v>326</v>
      </c>
      <c r="K105" s="5">
        <v>88075000</v>
      </c>
      <c r="L105" s="5">
        <v>61698400</v>
      </c>
      <c r="M105" s="5">
        <v>6750000000</v>
      </c>
    </row>
    <row r="106" spans="3:13" ht="15.5" x14ac:dyDescent="0.35">
      <c r="C106" t="s">
        <v>119</v>
      </c>
      <c r="D106" s="5">
        <v>2791105549</v>
      </c>
      <c r="E106" s="5">
        <v>2789856542</v>
      </c>
      <c r="F106" s="5">
        <v>2295063427</v>
      </c>
      <c r="G106" s="5">
        <v>4305742608</v>
      </c>
      <c r="I106" s="5">
        <v>4305742608</v>
      </c>
      <c r="J106" s="5">
        <v>42448475</v>
      </c>
      <c r="K106" s="5">
        <v>279410170</v>
      </c>
      <c r="L106" s="5">
        <v>502731724</v>
      </c>
      <c r="M106" s="5">
        <v>1107525176</v>
      </c>
    </row>
    <row r="107" spans="3:13" ht="15.5" x14ac:dyDescent="0.35">
      <c r="C107" t="s">
        <v>288</v>
      </c>
      <c r="D107" s="5">
        <v>150079951263</v>
      </c>
      <c r="E107" s="5">
        <v>150079951263</v>
      </c>
      <c r="F107" s="5">
        <v>150313814263</v>
      </c>
      <c r="G107" s="5">
        <v>135474843330</v>
      </c>
      <c r="I107" s="5">
        <v>135474843330</v>
      </c>
      <c r="J107" s="5">
        <v>77277447109</v>
      </c>
      <c r="K107" s="5">
        <v>25354525030</v>
      </c>
      <c r="L107" s="5">
        <v>4380561734</v>
      </c>
      <c r="M107" s="5">
        <v>345567662</v>
      </c>
    </row>
    <row r="108" spans="3:13" ht="15.5" x14ac:dyDescent="0.35">
      <c r="C108" t="s">
        <v>289</v>
      </c>
    </row>
    <row r="109" spans="3:13" ht="15.5" x14ac:dyDescent="0.35">
      <c r="C109" t="s">
        <v>290</v>
      </c>
      <c r="D109" s="5">
        <v>21156710652</v>
      </c>
      <c r="E109" s="5">
        <v>21156710652</v>
      </c>
      <c r="F109" s="5">
        <v>21156710652</v>
      </c>
      <c r="G109" s="5">
        <v>21156710652</v>
      </c>
      <c r="I109" s="5">
        <v>21156710652</v>
      </c>
      <c r="J109" s="5">
        <v>53676169761</v>
      </c>
      <c r="K109" s="5">
        <v>78188840549</v>
      </c>
      <c r="L109" s="5">
        <v>95912804208</v>
      </c>
      <c r="M109" s="5">
        <v>68088600000</v>
      </c>
    </row>
    <row r="110" spans="3:13" ht="15.5" x14ac:dyDescent="0.35">
      <c r="C110" t="s">
        <v>292</v>
      </c>
      <c r="D110" s="5">
        <v>642045376</v>
      </c>
      <c r="E110" s="5">
        <v>642045376</v>
      </c>
      <c r="F110" s="5">
        <v>642045376</v>
      </c>
      <c r="G110" s="5">
        <v>900039425</v>
      </c>
      <c r="I110" s="5">
        <v>900039425</v>
      </c>
      <c r="J110" s="5">
        <v>4222871774</v>
      </c>
      <c r="K110" s="5">
        <v>7164673358</v>
      </c>
      <c r="L110" s="5">
        <v>1816032182</v>
      </c>
      <c r="M110" s="5">
        <v>2670344414</v>
      </c>
    </row>
    <row r="111" spans="3:13" ht="15.5" x14ac:dyDescent="0.35">
      <c r="C111" t="s">
        <v>293</v>
      </c>
      <c r="D111" s="5">
        <v>102125382463</v>
      </c>
      <c r="E111" s="5">
        <v>102125382463</v>
      </c>
      <c r="F111" s="5">
        <v>102175382463</v>
      </c>
      <c r="G111" s="5">
        <v>102175382463</v>
      </c>
      <c r="I111" s="5">
        <v>102175382463</v>
      </c>
      <c r="J111" s="5">
        <v>70959471289</v>
      </c>
      <c r="K111" s="5">
        <v>47484573610</v>
      </c>
      <c r="L111" s="5">
        <v>26261863727</v>
      </c>
      <c r="M111" s="5">
        <v>18631145142</v>
      </c>
    </row>
    <row r="112" spans="3:13" ht="15.5" x14ac:dyDescent="0.35">
      <c r="C112" t="s">
        <v>121</v>
      </c>
      <c r="D112" s="5">
        <v>23024605028</v>
      </c>
      <c r="E112" s="5">
        <v>23024605028</v>
      </c>
      <c r="F112" s="5">
        <v>23024605028</v>
      </c>
      <c r="G112" s="5">
        <v>23282599077</v>
      </c>
      <c r="I112" s="5">
        <v>23282599077</v>
      </c>
      <c r="J112" s="5">
        <v>59328420535</v>
      </c>
      <c r="K112" s="5">
        <v>87162567907</v>
      </c>
      <c r="L112" s="5">
        <v>99613073390</v>
      </c>
      <c r="M112" s="5">
        <v>72275348414</v>
      </c>
    </row>
    <row r="113" spans="2:13" ht="15.5" x14ac:dyDescent="0.35">
      <c r="C113" t="s">
        <v>122</v>
      </c>
      <c r="D113" s="5">
        <v>23024605028</v>
      </c>
      <c r="E113" s="5">
        <v>23024605028</v>
      </c>
      <c r="F113" s="5">
        <v>23024605028</v>
      </c>
      <c r="G113" s="5">
        <v>23282599077</v>
      </c>
      <c r="I113" s="5">
        <v>23282599077</v>
      </c>
      <c r="J113" s="5">
        <v>59328420535</v>
      </c>
      <c r="K113" s="5">
        <v>87162567907</v>
      </c>
      <c r="L113" s="5">
        <v>99613073390</v>
      </c>
      <c r="M113" s="5">
        <v>72275348414</v>
      </c>
    </row>
    <row r="114" spans="2:13" ht="15.5" x14ac:dyDescent="0.35">
      <c r="C114" t="s">
        <v>294</v>
      </c>
    </row>
    <row r="115" spans="2:13" ht="15.5" x14ac:dyDescent="0.35">
      <c r="C115" t="s">
        <v>295</v>
      </c>
      <c r="D115" s="5">
        <v>21798756028</v>
      </c>
      <c r="E115" s="5">
        <v>21798756028</v>
      </c>
      <c r="F115" s="5">
        <v>21798756028</v>
      </c>
      <c r="G115" s="5">
        <v>22056750077</v>
      </c>
      <c r="I115" s="5">
        <v>22056750077</v>
      </c>
      <c r="J115" s="5">
        <v>57899041535</v>
      </c>
      <c r="K115" s="5">
        <v>85353513907</v>
      </c>
      <c r="L115" s="5">
        <v>97728836390</v>
      </c>
      <c r="M115" s="5">
        <v>70758944414</v>
      </c>
    </row>
    <row r="116" spans="2:13" ht="15.5" x14ac:dyDescent="0.35">
      <c r="C116" t="s">
        <v>123</v>
      </c>
      <c r="D116" s="5">
        <v>495539658934</v>
      </c>
      <c r="E116" s="5">
        <v>495828010004</v>
      </c>
      <c r="F116" s="5">
        <v>496418473509</v>
      </c>
      <c r="G116" s="5">
        <v>486253563379</v>
      </c>
      <c r="I116" s="5">
        <v>486253563379</v>
      </c>
      <c r="J116" s="5">
        <v>435471884892</v>
      </c>
      <c r="K116" s="5">
        <v>387424993920</v>
      </c>
      <c r="L116" s="5">
        <v>381847238511</v>
      </c>
      <c r="M116" s="5">
        <v>282617473680</v>
      </c>
    </row>
    <row r="117" spans="2:13" ht="15.5" x14ac:dyDescent="0.35">
      <c r="C117" t="s">
        <v>124</v>
      </c>
    </row>
    <row r="118" spans="2:13" ht="15.5" x14ac:dyDescent="0.35">
      <c r="C118" t="s">
        <v>125</v>
      </c>
      <c r="D118" s="5">
        <v>95059659560</v>
      </c>
      <c r="E118" s="5">
        <v>95059647560</v>
      </c>
      <c r="F118" s="5">
        <v>95059647560</v>
      </c>
      <c r="G118" s="5">
        <v>95059647560</v>
      </c>
      <c r="I118" s="5">
        <v>95059647560</v>
      </c>
      <c r="J118" s="5">
        <v>95058664140</v>
      </c>
      <c r="K118" s="5">
        <v>42503320100</v>
      </c>
      <c r="L118" s="5">
        <v>34000000000</v>
      </c>
      <c r="M118" s="5">
        <v>18000000000</v>
      </c>
    </row>
    <row r="119" spans="2:13" ht="15.5" x14ac:dyDescent="0.35">
      <c r="C119" t="s">
        <v>126</v>
      </c>
      <c r="D119" s="5">
        <v>162178473959</v>
      </c>
      <c r="E119" s="5">
        <v>162178473959</v>
      </c>
      <c r="F119" s="5">
        <v>162178473959</v>
      </c>
      <c r="G119" s="5">
        <v>162178473959</v>
      </c>
      <c r="I119" s="5">
        <v>162178473959</v>
      </c>
      <c r="J119" s="5">
        <v>162174216279</v>
      </c>
      <c r="K119" s="5">
        <v>83089497519</v>
      </c>
      <c r="L119" s="5">
        <v>50834734519</v>
      </c>
      <c r="M119" s="5">
        <v>50834734519</v>
      </c>
    </row>
    <row r="120" spans="2:13" ht="15.5" x14ac:dyDescent="0.35">
      <c r="C120" t="s">
        <v>127</v>
      </c>
      <c r="D120" s="5">
        <v>-157498139995</v>
      </c>
      <c r="E120" s="5">
        <v>-152405062620</v>
      </c>
      <c r="F120" s="5">
        <v>-160229159898</v>
      </c>
      <c r="G120" s="5">
        <v>-133620135614</v>
      </c>
      <c r="I120" s="5">
        <v>-133620135614</v>
      </c>
      <c r="J120" s="5">
        <v>-55798904380</v>
      </c>
      <c r="K120" s="5">
        <v>-18598670365</v>
      </c>
      <c r="L120" s="5">
        <v>-15538473208</v>
      </c>
      <c r="M120" s="5">
        <v>11582504679</v>
      </c>
    </row>
    <row r="121" spans="2:13" ht="15.5" x14ac:dyDescent="0.35">
      <c r="C121" t="s">
        <v>131</v>
      </c>
      <c r="D121" s="5">
        <v>1603436</v>
      </c>
      <c r="E121" s="5">
        <v>1603436</v>
      </c>
      <c r="F121" s="5">
        <v>749832</v>
      </c>
      <c r="G121" s="5">
        <v>710807</v>
      </c>
      <c r="I121" s="5">
        <v>710807</v>
      </c>
      <c r="J121" s="5">
        <v>749279</v>
      </c>
    </row>
    <row r="122" spans="2:13" ht="15.5" x14ac:dyDescent="0.35">
      <c r="C122" t="s">
        <v>10</v>
      </c>
      <c r="D122" s="5">
        <v>147526594271</v>
      </c>
      <c r="E122" s="5">
        <v>152619659646</v>
      </c>
      <c r="F122" s="5">
        <v>144794708764</v>
      </c>
      <c r="G122" s="5">
        <v>171403694023</v>
      </c>
      <c r="I122" s="5">
        <v>171403694023</v>
      </c>
      <c r="J122" s="5">
        <v>258758338437</v>
      </c>
      <c r="K122" s="5">
        <v>173909463762</v>
      </c>
      <c r="L122" s="5">
        <v>139814593759</v>
      </c>
      <c r="M122" s="5">
        <v>176734006935</v>
      </c>
    </row>
    <row r="123" spans="2:13" ht="15.5" x14ac:dyDescent="0.35">
      <c r="C123" t="s">
        <v>132</v>
      </c>
      <c r="D123" s="5">
        <v>643066253205</v>
      </c>
      <c r="E123" s="5">
        <v>648447669650</v>
      </c>
      <c r="F123" s="5">
        <v>641213182273</v>
      </c>
      <c r="G123" s="5">
        <v>657657257402</v>
      </c>
      <c r="I123" s="5">
        <v>657657257402</v>
      </c>
      <c r="J123" s="5">
        <v>694230223329</v>
      </c>
      <c r="K123" s="5">
        <v>561334457682</v>
      </c>
      <c r="L123" s="5">
        <v>521661832270</v>
      </c>
      <c r="M123" s="5">
        <v>459351480615</v>
      </c>
    </row>
    <row r="124" spans="2:13" ht="15.5" x14ac:dyDescent="0.35">
      <c r="C124" t="s">
        <v>133</v>
      </c>
      <c r="D124" s="5">
        <v>4752982378</v>
      </c>
      <c r="E124" s="5">
        <v>4752982378</v>
      </c>
      <c r="F124" s="5">
        <v>4752982378</v>
      </c>
      <c r="G124" s="5">
        <v>4752982378</v>
      </c>
      <c r="I124" s="5">
        <v>4752982378</v>
      </c>
      <c r="J124" s="5">
        <v>4752933207</v>
      </c>
      <c r="K124" s="5">
        <v>2125166005</v>
      </c>
      <c r="L124" s="5">
        <v>6800000000</v>
      </c>
      <c r="M124" s="5">
        <v>18000</v>
      </c>
    </row>
    <row r="126" spans="2:13" ht="15.5" x14ac:dyDescent="0.35">
      <c r="B126" t="s">
        <v>134</v>
      </c>
      <c r="C126" t="s">
        <v>135</v>
      </c>
      <c r="D126" s="5">
        <v>-3462871076</v>
      </c>
      <c r="E126" s="5">
        <v>-394643329</v>
      </c>
      <c r="F126" s="5">
        <v>-2627909185</v>
      </c>
      <c r="G126" s="5">
        <v>-3013717870</v>
      </c>
    </row>
    <row r="127" spans="2:13" ht="15.5" x14ac:dyDescent="0.35">
      <c r="C127" t="s">
        <v>296</v>
      </c>
      <c r="D127" s="5">
        <v>-2257650492</v>
      </c>
      <c r="E127" s="5">
        <v>3438277827</v>
      </c>
      <c r="F127" s="5">
        <v>5064378795</v>
      </c>
      <c r="G127" s="5">
        <v>19148827179</v>
      </c>
    </row>
    <row r="128" spans="2:13" ht="15.5" x14ac:dyDescent="0.35">
      <c r="C128" t="s">
        <v>298</v>
      </c>
      <c r="D128" s="5">
        <v>695423455</v>
      </c>
      <c r="E128" s="5">
        <v>945537181</v>
      </c>
      <c r="F128" s="5">
        <v>-2434996623</v>
      </c>
      <c r="G128" s="5">
        <v>-10100173374</v>
      </c>
    </row>
    <row r="129" spans="3:7" ht="15.5" x14ac:dyDescent="0.35">
      <c r="C129" t="s">
        <v>299</v>
      </c>
      <c r="D129" s="5">
        <v>-1228080335</v>
      </c>
      <c r="E129" s="5">
        <v>-1404545530</v>
      </c>
      <c r="F129" s="5">
        <v>-4872866219</v>
      </c>
      <c r="G129" s="5">
        <v>-9161087516</v>
      </c>
    </row>
    <row r="130" spans="3:7" ht="15.5" x14ac:dyDescent="0.35">
      <c r="C130" t="s">
        <v>558</v>
      </c>
      <c r="D130" s="5">
        <v>-637582339</v>
      </c>
      <c r="E130" s="5">
        <v>-477889204</v>
      </c>
      <c r="F130" s="5">
        <v>-3173970662</v>
      </c>
      <c r="G130" s="5">
        <v>-3420109140</v>
      </c>
    </row>
    <row r="131" spans="3:7" ht="15.5" x14ac:dyDescent="0.35">
      <c r="C131" t="s">
        <v>143</v>
      </c>
    </row>
    <row r="132" spans="3:7" ht="15.5" x14ac:dyDescent="0.35">
      <c r="C132" t="s">
        <v>559</v>
      </c>
      <c r="D132" s="5">
        <v>1</v>
      </c>
      <c r="E132" s="5">
        <v>588197</v>
      </c>
      <c r="F132" s="5">
        <v>153493</v>
      </c>
      <c r="G132" s="5">
        <v>769544</v>
      </c>
    </row>
    <row r="133" spans="3:7" ht="15.5" x14ac:dyDescent="0.35">
      <c r="C133" t="s">
        <v>141</v>
      </c>
      <c r="E133" s="5">
        <v>-38932789</v>
      </c>
      <c r="F133" s="5">
        <v>-9609924</v>
      </c>
      <c r="G133" s="5">
        <v>-367869862</v>
      </c>
    </row>
    <row r="134" spans="3:7" ht="15.5" x14ac:dyDescent="0.35">
      <c r="C134" t="s">
        <v>560</v>
      </c>
    </row>
    <row r="135" spans="3:7" ht="15.5" x14ac:dyDescent="0.35">
      <c r="C135" t="s">
        <v>561</v>
      </c>
    </row>
    <row r="136" spans="3:7" ht="15.5" x14ac:dyDescent="0.35">
      <c r="C136" t="s">
        <v>446</v>
      </c>
      <c r="D136" s="5">
        <v>-34981366</v>
      </c>
      <c r="E136" s="5">
        <v>-2857679011</v>
      </c>
      <c r="F136" s="5">
        <v>2799001955</v>
      </c>
      <c r="G136" s="5">
        <v>885925299</v>
      </c>
    </row>
    <row r="137" spans="3:7" ht="15.5" x14ac:dyDescent="0.35">
      <c r="C137" t="s">
        <v>355</v>
      </c>
    </row>
    <row r="138" spans="3:7" ht="15.5" x14ac:dyDescent="0.35">
      <c r="C138" t="s">
        <v>144</v>
      </c>
      <c r="D138" s="5">
        <v>12000</v>
      </c>
      <c r="E138" s="5">
        <v>-57243047</v>
      </c>
      <c r="F138" s="5">
        <v>-507994049</v>
      </c>
      <c r="G138" s="5">
        <v>-1529911494</v>
      </c>
    </row>
    <row r="139" spans="3:7" ht="15.5" x14ac:dyDescent="0.35">
      <c r="C139" t="s">
        <v>145</v>
      </c>
      <c r="D139" s="5">
        <v>444481648</v>
      </c>
      <c r="E139" s="5">
        <v>2032724836</v>
      </c>
      <c r="F139" s="5">
        <v>408775164</v>
      </c>
      <c r="G139" s="5">
        <v>1000000001</v>
      </c>
    </row>
    <row r="140" spans="3:7" ht="15.5" x14ac:dyDescent="0.35">
      <c r="C140" t="s">
        <v>412</v>
      </c>
      <c r="D140" s="5">
        <v>444481648</v>
      </c>
      <c r="E140" s="5">
        <v>2032724836</v>
      </c>
      <c r="F140" s="5">
        <v>408775164</v>
      </c>
      <c r="G140" s="5">
        <v>4000000000</v>
      </c>
    </row>
    <row r="141" spans="3:7" ht="15.5" x14ac:dyDescent="0.35">
      <c r="C141" t="s">
        <v>562</v>
      </c>
      <c r="G141" s="5">
        <v>-3000000000</v>
      </c>
    </row>
    <row r="142" spans="3:7" ht="15.5" x14ac:dyDescent="0.35">
      <c r="C142" t="s">
        <v>358</v>
      </c>
    </row>
    <row r="143" spans="3:7" ht="15.5" x14ac:dyDescent="0.35">
      <c r="C143" t="s">
        <v>150</v>
      </c>
    </row>
    <row r="144" spans="3:7" ht="15.5" x14ac:dyDescent="0.35">
      <c r="C144" t="s">
        <v>151</v>
      </c>
      <c r="G144" s="5">
        <v>1</v>
      </c>
    </row>
    <row r="145" spans="3:7" ht="15.5" x14ac:dyDescent="0.35">
      <c r="C145" t="s">
        <v>563</v>
      </c>
    </row>
    <row r="146" spans="3:7" ht="15.5" x14ac:dyDescent="0.35">
      <c r="C146" t="s">
        <v>564</v>
      </c>
    </row>
    <row r="147" spans="3:7" ht="15.5" x14ac:dyDescent="0.35">
      <c r="C147" t="s">
        <v>360</v>
      </c>
    </row>
    <row r="148" spans="3:7" ht="15.5" x14ac:dyDescent="0.35">
      <c r="C148" t="s">
        <v>359</v>
      </c>
    </row>
    <row r="149" spans="3:7" ht="15.5" x14ac:dyDescent="0.35">
      <c r="C149" t="s">
        <v>153</v>
      </c>
      <c r="D149" s="5">
        <v>12000</v>
      </c>
      <c r="E149" s="5">
        <v>-57243047</v>
      </c>
      <c r="F149" s="5">
        <v>-507994049</v>
      </c>
      <c r="G149" s="5">
        <v>-1529911494</v>
      </c>
    </row>
    <row r="150" spans="3:7" ht="15.5" x14ac:dyDescent="0.35">
      <c r="C150" t="s">
        <v>369</v>
      </c>
    </row>
    <row r="151" spans="3:7" ht="15.5" x14ac:dyDescent="0.35">
      <c r="C151" t="s">
        <v>565</v>
      </c>
    </row>
    <row r="152" spans="3:7" ht="15.5" x14ac:dyDescent="0.35">
      <c r="C152" t="s">
        <v>378</v>
      </c>
      <c r="D152" s="5">
        <v>12000</v>
      </c>
      <c r="G152" s="5">
        <v>26509679</v>
      </c>
    </row>
    <row r="153" spans="3:7" ht="15.5" x14ac:dyDescent="0.35">
      <c r="C153" t="s">
        <v>456</v>
      </c>
      <c r="F153" s="5">
        <v>-257994049</v>
      </c>
      <c r="G153" s="5">
        <v>-773174362</v>
      </c>
    </row>
    <row r="154" spans="3:7" ht="15.5" x14ac:dyDescent="0.35">
      <c r="C154" t="s">
        <v>370</v>
      </c>
      <c r="E154" s="5">
        <v>-50000000</v>
      </c>
      <c r="G154" s="5">
        <v>-293785757</v>
      </c>
    </row>
    <row r="155" spans="3:7" ht="15.5" x14ac:dyDescent="0.35">
      <c r="C155" t="s">
        <v>566</v>
      </c>
    </row>
    <row r="156" spans="3:7" ht="15.5" x14ac:dyDescent="0.35">
      <c r="C156" t="s">
        <v>567</v>
      </c>
    </row>
    <row r="157" spans="3:7" ht="15.5" x14ac:dyDescent="0.35">
      <c r="C157" t="s">
        <v>334</v>
      </c>
    </row>
    <row r="158" spans="3:7" ht="15.5" x14ac:dyDescent="0.35">
      <c r="C158" t="s">
        <v>417</v>
      </c>
    </row>
    <row r="159" spans="3:7" ht="15.5" x14ac:dyDescent="0.35">
      <c r="C159" t="s">
        <v>568</v>
      </c>
      <c r="G159" s="5">
        <v>3295899</v>
      </c>
    </row>
    <row r="160" spans="3:7" ht="15.5" x14ac:dyDescent="0.35">
      <c r="C160" t="s">
        <v>310</v>
      </c>
    </row>
    <row r="161" spans="2:13" ht="15.5" x14ac:dyDescent="0.35">
      <c r="C161" t="s">
        <v>164</v>
      </c>
      <c r="D161" s="5">
        <v>-3018377428</v>
      </c>
      <c r="E161" s="5">
        <v>1580838460</v>
      </c>
      <c r="F161" s="5">
        <v>-2727128070</v>
      </c>
      <c r="G161" s="5">
        <v>-3543629363</v>
      </c>
    </row>
    <row r="162" spans="2:13" ht="15.5" x14ac:dyDescent="0.35">
      <c r="C162" t="s">
        <v>569</v>
      </c>
    </row>
    <row r="163" spans="2:13" ht="15.5" x14ac:dyDescent="0.35">
      <c r="C163" t="s">
        <v>165</v>
      </c>
      <c r="F163" s="5">
        <v>5831084070</v>
      </c>
    </row>
    <row r="164" spans="2:13" ht="15.5" x14ac:dyDescent="0.35">
      <c r="C164" t="s">
        <v>166</v>
      </c>
      <c r="D164" s="5">
        <v>-3018377428</v>
      </c>
      <c r="E164" s="5">
        <v>1580838460</v>
      </c>
      <c r="F164" s="5">
        <v>3103956000</v>
      </c>
      <c r="G164" s="5">
        <v>-3543629363</v>
      </c>
    </row>
    <row r="166" spans="2:13" ht="15.5" x14ac:dyDescent="0.35">
      <c r="B166" t="s">
        <v>167</v>
      </c>
      <c r="C166" t="s">
        <v>12</v>
      </c>
      <c r="D166" s="5">
        <v>4750000000</v>
      </c>
      <c r="E166" s="5">
        <v>4750000000</v>
      </c>
      <c r="F166" s="5">
        <v>4750000000</v>
      </c>
      <c r="G166" s="5">
        <v>4750000000</v>
      </c>
      <c r="I166" s="5">
        <v>4750000000</v>
      </c>
      <c r="J166" s="5">
        <v>4750000000</v>
      </c>
      <c r="K166" s="5">
        <v>2130000000</v>
      </c>
      <c r="L166" s="5">
        <v>6800000000</v>
      </c>
      <c r="M166" s="5">
        <v>0</v>
      </c>
    </row>
    <row r="167" spans="2:13" ht="15.5" x14ac:dyDescent="0.35">
      <c r="C167" t="s">
        <v>168</v>
      </c>
      <c r="D167" s="6">
        <v>-1.07</v>
      </c>
      <c r="E167" s="6">
        <v>1.65</v>
      </c>
      <c r="F167" s="6">
        <v>-5.6</v>
      </c>
      <c r="G167" s="6">
        <v>-10.35</v>
      </c>
    </row>
    <row r="168" spans="2:13" ht="15.5" x14ac:dyDescent="0.35">
      <c r="C168" t="s">
        <v>169</v>
      </c>
      <c r="D168" s="6">
        <v>-46.73</v>
      </c>
      <c r="E168" s="6">
        <v>30.3</v>
      </c>
      <c r="F168" s="6">
        <v>-8.93</v>
      </c>
      <c r="G168" s="6">
        <v>-4.83</v>
      </c>
    </row>
    <row r="169" spans="2:13" ht="15.5" x14ac:dyDescent="0.35">
      <c r="C169" t="s">
        <v>62</v>
      </c>
      <c r="D169" s="5">
        <v>0</v>
      </c>
      <c r="E169" s="6">
        <v>37.729999999999997</v>
      </c>
      <c r="F169" s="6">
        <v>49.64</v>
      </c>
      <c r="G169" s="6">
        <v>9.89</v>
      </c>
    </row>
    <row r="170" spans="2:13" ht="15.5" x14ac:dyDescent="0.35">
      <c r="C170" t="s">
        <v>170</v>
      </c>
      <c r="D170" s="6">
        <v>8289999999.999999</v>
      </c>
      <c r="E170" s="5">
        <v>6560000000</v>
      </c>
      <c r="F170" s="5">
        <v>-7400000000</v>
      </c>
      <c r="G170" s="5">
        <v>-3560000000</v>
      </c>
    </row>
    <row r="171" spans="2:13" ht="15.5" x14ac:dyDescent="0.35">
      <c r="C171" t="s">
        <v>171</v>
      </c>
      <c r="D171" s="6">
        <v>-7.9000000000000008E-3</v>
      </c>
      <c r="E171" s="6">
        <v>1.21E-2</v>
      </c>
      <c r="F171" s="6">
        <v>-4.1500000000000002E-2</v>
      </c>
      <c r="G171" s="6">
        <v>-7.4800000000000005E-2</v>
      </c>
    </row>
    <row r="172" spans="2:13" ht="15.5" x14ac:dyDescent="0.35">
      <c r="C172" t="s">
        <v>172</v>
      </c>
      <c r="D172" s="6">
        <v>-3.4500000000000003E-2</v>
      </c>
      <c r="E172" s="6">
        <v>5.1299999999999998E-2</v>
      </c>
      <c r="F172" s="6">
        <v>-0.18379999999999999</v>
      </c>
      <c r="G172" s="6">
        <v>-0.28689999999999999</v>
      </c>
    </row>
    <row r="173" spans="2:13" ht="15.5" x14ac:dyDescent="0.35">
      <c r="C173" t="s">
        <v>173</v>
      </c>
      <c r="D173" s="6">
        <v>-4.0099999999999997E-2</v>
      </c>
      <c r="E173" s="6">
        <v>8.8000000000000005E-3</v>
      </c>
      <c r="F173" s="6">
        <v>-6.9000000000000006E-2</v>
      </c>
      <c r="G173" s="6">
        <v>-4.7899999999999998E-2</v>
      </c>
    </row>
    <row r="174" spans="2:13" ht="15.5" x14ac:dyDescent="0.35">
      <c r="C174" t="s">
        <v>174</v>
      </c>
      <c r="D174" s="6">
        <v>-242.86</v>
      </c>
      <c r="E174" s="6">
        <v>38.67</v>
      </c>
      <c r="F174" s="6">
        <v>-1.1200000000000001</v>
      </c>
      <c r="G174" s="6">
        <v>-1.01</v>
      </c>
    </row>
    <row r="175" spans="2:13" ht="15.5" x14ac:dyDescent="0.35">
      <c r="C175" t="s">
        <v>176</v>
      </c>
      <c r="D175" s="6">
        <v>1.61</v>
      </c>
      <c r="E175" s="6">
        <v>1.56</v>
      </c>
      <c r="F175" s="6">
        <v>1.64</v>
      </c>
      <c r="G175" s="6">
        <v>1.39</v>
      </c>
    </row>
    <row r="176" spans="2:13" ht="15.5" x14ac:dyDescent="0.35">
      <c r="C176" t="s">
        <v>177</v>
      </c>
      <c r="D176" s="6">
        <v>31.04</v>
      </c>
      <c r="E176" s="6">
        <v>32.11</v>
      </c>
      <c r="F176" s="6">
        <v>30.46</v>
      </c>
      <c r="G176" s="6">
        <v>36.06</v>
      </c>
    </row>
    <row r="177" spans="3:13" ht="15.5" x14ac:dyDescent="0.35">
      <c r="C177" t="s">
        <v>178</v>
      </c>
      <c r="D177" s="6">
        <v>1.61</v>
      </c>
      <c r="E177" s="6">
        <v>1.56</v>
      </c>
      <c r="F177" s="6">
        <v>1.64</v>
      </c>
      <c r="G177" s="6">
        <v>1.39</v>
      </c>
    </row>
    <row r="178" spans="3:13" ht="15.5" x14ac:dyDescent="0.35">
      <c r="C178" t="s">
        <v>179</v>
      </c>
      <c r="D178" s="6">
        <v>30.99</v>
      </c>
      <c r="E178" s="6">
        <v>32.06</v>
      </c>
      <c r="F178" s="6">
        <v>30.41</v>
      </c>
      <c r="G178" s="6">
        <v>36.01</v>
      </c>
    </row>
    <row r="179" spans="3:13" ht="15.5" x14ac:dyDescent="0.35">
      <c r="C179" t="s">
        <v>180</v>
      </c>
      <c r="D179" s="5">
        <v>316000000000</v>
      </c>
      <c r="E179" s="5">
        <v>316000000000</v>
      </c>
      <c r="F179" s="5">
        <v>316000000000</v>
      </c>
      <c r="G179" s="5">
        <v>317000000000</v>
      </c>
    </row>
    <row r="180" spans="3:13" ht="15.5" x14ac:dyDescent="0.35">
      <c r="C180" t="s">
        <v>181</v>
      </c>
      <c r="D180" s="5">
        <v>22000000000</v>
      </c>
      <c r="E180" s="5">
        <v>22000000000</v>
      </c>
      <c r="F180" s="5">
        <v>22000000000</v>
      </c>
      <c r="G180" s="5">
        <v>22000000000</v>
      </c>
    </row>
    <row r="181" spans="3:13" ht="15.5" x14ac:dyDescent="0.35">
      <c r="C181" t="s">
        <v>276</v>
      </c>
      <c r="D181" s="5">
        <v>148000000000</v>
      </c>
      <c r="E181" s="5">
        <v>153000000000</v>
      </c>
      <c r="F181" s="5">
        <v>145000000000</v>
      </c>
      <c r="G181" s="5">
        <v>171000000000</v>
      </c>
    </row>
    <row r="182" spans="3:13" ht="15.5" x14ac:dyDescent="0.35">
      <c r="C182" t="s">
        <v>24</v>
      </c>
      <c r="D182" s="5">
        <v>338000000000</v>
      </c>
      <c r="E182" s="5">
        <v>338000000000</v>
      </c>
      <c r="F182" s="5">
        <v>338000000000</v>
      </c>
      <c r="G182" s="5">
        <v>339000000000</v>
      </c>
    </row>
    <row r="183" spans="3:13" ht="15.5" x14ac:dyDescent="0.35">
      <c r="C183" t="s">
        <v>21</v>
      </c>
      <c r="D183" s="5">
        <v>336000000000</v>
      </c>
      <c r="E183" s="5">
        <v>333000000000</v>
      </c>
      <c r="F183" s="5">
        <v>335000000000</v>
      </c>
      <c r="G183" s="5">
        <v>333000000000</v>
      </c>
    </row>
    <row r="184" spans="3:13" ht="15.5" x14ac:dyDescent="0.35">
      <c r="C184" t="s">
        <v>183</v>
      </c>
      <c r="D184" s="5">
        <v>-229000000000</v>
      </c>
      <c r="E184" s="5">
        <v>-228000000000</v>
      </c>
      <c r="F184" s="5">
        <v>-237000000000</v>
      </c>
      <c r="G184" s="5">
        <v>-214000000000</v>
      </c>
    </row>
    <row r="185" spans="3:13" ht="15.5" x14ac:dyDescent="0.35">
      <c r="C185" t="s">
        <v>184</v>
      </c>
      <c r="D185" s="5">
        <v>-3000000000</v>
      </c>
      <c r="E185" s="5">
        <v>0</v>
      </c>
      <c r="F185" s="5">
        <v>-3000000000</v>
      </c>
      <c r="G185" s="5">
        <v>-3000000000</v>
      </c>
    </row>
    <row r="186" spans="3:13" ht="15.5" x14ac:dyDescent="0.35">
      <c r="C186" t="s">
        <v>185</v>
      </c>
      <c r="G186" s="5">
        <v>0</v>
      </c>
    </row>
    <row r="187" spans="3:13" ht="15.5" x14ac:dyDescent="0.35">
      <c r="C187" t="s">
        <v>13</v>
      </c>
      <c r="D187" s="5">
        <v>-3000000000</v>
      </c>
      <c r="E187" s="5">
        <v>0</v>
      </c>
      <c r="F187" s="5">
        <v>-3000000000</v>
      </c>
      <c r="G187" s="5">
        <v>-3000000000</v>
      </c>
    </row>
    <row r="188" spans="3:13" ht="15.5" x14ac:dyDescent="0.35">
      <c r="C188" t="s">
        <v>16</v>
      </c>
      <c r="D188" s="6">
        <v>-0.73</v>
      </c>
      <c r="E188" s="6">
        <v>-0.08</v>
      </c>
      <c r="F188" s="6">
        <v>-0.55000000000000004</v>
      </c>
      <c r="G188" s="6">
        <v>-0.63</v>
      </c>
    </row>
    <row r="189" spans="3:13" ht="15.5" x14ac:dyDescent="0.35">
      <c r="C189" t="s">
        <v>47</v>
      </c>
      <c r="I189" s="6">
        <v>-18.440000000000001</v>
      </c>
      <c r="J189" s="6">
        <v>-9.89</v>
      </c>
      <c r="K189" s="6">
        <v>-2.77</v>
      </c>
      <c r="L189" s="6">
        <v>-6.5</v>
      </c>
      <c r="M189" s="6">
        <v>5483.79</v>
      </c>
    </row>
    <row r="190" spans="3:13" ht="15.5" x14ac:dyDescent="0.35">
      <c r="C190" t="s">
        <v>61</v>
      </c>
      <c r="I190" s="6">
        <v>-2.71</v>
      </c>
      <c r="J190" s="6">
        <v>-5.0599999999999996</v>
      </c>
      <c r="K190" s="6">
        <v>-46.57</v>
      </c>
      <c r="L190" s="5">
        <v>0</v>
      </c>
      <c r="M190" s="5">
        <v>0</v>
      </c>
    </row>
    <row r="191" spans="3:13" ht="15.5" x14ac:dyDescent="0.35">
      <c r="C191" t="s">
        <v>64</v>
      </c>
      <c r="I191" s="6">
        <v>2.12</v>
      </c>
      <c r="J191" s="6">
        <v>1.42</v>
      </c>
      <c r="K191" s="6">
        <v>1.54</v>
      </c>
      <c r="L191" s="5">
        <v>0</v>
      </c>
      <c r="M191" s="5">
        <v>0</v>
      </c>
    </row>
    <row r="192" spans="3:13" ht="15.5" x14ac:dyDescent="0.35">
      <c r="C192" t="s">
        <v>186</v>
      </c>
      <c r="I192" s="5">
        <v>3150000000</v>
      </c>
      <c r="J192" s="5">
        <v>23710000000</v>
      </c>
      <c r="K192" s="5">
        <v>22150000000</v>
      </c>
      <c r="L192" s="5">
        <v>14900000000</v>
      </c>
      <c r="M192" s="5">
        <v>46650000000</v>
      </c>
    </row>
    <row r="193" spans="2:13" ht="15.5" x14ac:dyDescent="0.35">
      <c r="C193" t="s">
        <v>187</v>
      </c>
      <c r="I193" s="6">
        <v>-0.13320000000000001</v>
      </c>
      <c r="J193" s="6">
        <v>-6.7699999999999996E-2</v>
      </c>
      <c r="K193" s="6">
        <v>-1.0500000000000001E-2</v>
      </c>
      <c r="L193" s="6">
        <v>-8.4700000000000011E-2</v>
      </c>
      <c r="M193" s="6">
        <v>2.0000000000000001E-4</v>
      </c>
    </row>
    <row r="194" spans="2:13" ht="15.5" x14ac:dyDescent="0.35">
      <c r="C194" t="s">
        <v>188</v>
      </c>
      <c r="I194" s="6">
        <v>-0.51119999999999999</v>
      </c>
      <c r="J194" s="6">
        <v>-0.18160000000000001</v>
      </c>
      <c r="K194" s="6">
        <v>-3.39E-2</v>
      </c>
      <c r="L194" s="6">
        <v>-0.31609999999999999</v>
      </c>
      <c r="M194" s="6">
        <v>5.9999999999999995E-4</v>
      </c>
    </row>
    <row r="195" spans="2:13" ht="15.5" x14ac:dyDescent="0.35">
      <c r="C195" t="s">
        <v>189</v>
      </c>
      <c r="I195" s="6">
        <v>-0.08</v>
      </c>
      <c r="J195" s="6">
        <v>-2.12E-2</v>
      </c>
      <c r="K195" s="6">
        <v>1.67E-2</v>
      </c>
      <c r="L195" s="6">
        <v>-1.78E-2</v>
      </c>
      <c r="M195" s="6">
        <v>0.25840000000000002</v>
      </c>
    </row>
    <row r="196" spans="2:13" ht="15.5" x14ac:dyDescent="0.35">
      <c r="C196" t="s">
        <v>190</v>
      </c>
      <c r="I196" s="6">
        <v>-0.46</v>
      </c>
      <c r="J196" s="6">
        <v>-0.14000000000000001</v>
      </c>
      <c r="K196" s="6">
        <v>0.12</v>
      </c>
      <c r="L196" s="6">
        <v>-0.15</v>
      </c>
      <c r="M196" s="6">
        <v>1.17</v>
      </c>
    </row>
    <row r="197" spans="2:13" ht="15.5" x14ac:dyDescent="0.35">
      <c r="C197" t="s">
        <v>58</v>
      </c>
      <c r="I197" s="6">
        <v>1.39</v>
      </c>
      <c r="J197" s="6">
        <v>0.92</v>
      </c>
      <c r="K197" s="6">
        <v>1.58</v>
      </c>
      <c r="L197" s="5">
        <v>0</v>
      </c>
      <c r="M197" s="5">
        <v>0</v>
      </c>
    </row>
    <row r="198" spans="2:13" ht="15.5" x14ac:dyDescent="0.35">
      <c r="C198" t="s">
        <v>55</v>
      </c>
      <c r="I198" s="6">
        <v>36.06</v>
      </c>
      <c r="J198" s="6">
        <v>54.44</v>
      </c>
      <c r="K198" s="6">
        <v>81.83</v>
      </c>
      <c r="L198" s="6">
        <v>20.56</v>
      </c>
      <c r="M198" s="6">
        <v>9818555.9399999995</v>
      </c>
    </row>
    <row r="199" spans="2:13" ht="15.5" x14ac:dyDescent="0.35">
      <c r="C199" t="s">
        <v>191</v>
      </c>
      <c r="I199" s="6">
        <v>1.39</v>
      </c>
      <c r="J199" s="6">
        <v>0.92</v>
      </c>
      <c r="K199" s="6">
        <v>1.58</v>
      </c>
      <c r="L199" s="5">
        <v>0</v>
      </c>
      <c r="M199" s="5">
        <v>0</v>
      </c>
    </row>
    <row r="200" spans="2:13" ht="15.5" x14ac:dyDescent="0.35">
      <c r="C200" t="s">
        <v>192</v>
      </c>
      <c r="I200" s="6">
        <v>36.01</v>
      </c>
      <c r="J200" s="6">
        <v>54.39</v>
      </c>
      <c r="K200" s="6">
        <v>81.83</v>
      </c>
      <c r="L200" s="6">
        <v>20.56</v>
      </c>
      <c r="M200" s="6">
        <v>9818555.9399999995</v>
      </c>
    </row>
    <row r="201" spans="2:13" ht="15.5" x14ac:dyDescent="0.35">
      <c r="C201" t="s">
        <v>193</v>
      </c>
      <c r="I201" s="5">
        <v>317000000000</v>
      </c>
      <c r="J201" s="5">
        <v>287000000000</v>
      </c>
      <c r="K201" s="5">
        <v>267000000000</v>
      </c>
      <c r="L201" s="5">
        <v>269000000000</v>
      </c>
      <c r="M201" s="5">
        <v>191000000000</v>
      </c>
    </row>
    <row r="202" spans="2:13" ht="15.5" x14ac:dyDescent="0.35">
      <c r="C202" t="s">
        <v>194</v>
      </c>
      <c r="I202" s="5">
        <v>22000000000</v>
      </c>
      <c r="J202" s="5">
        <v>58000000000</v>
      </c>
      <c r="K202" s="5">
        <v>85000000000</v>
      </c>
      <c r="L202" s="5">
        <v>98000000000</v>
      </c>
      <c r="M202" s="5">
        <v>71000000000</v>
      </c>
    </row>
    <row r="203" spans="2:13" ht="15.5" x14ac:dyDescent="0.35">
      <c r="C203" t="s">
        <v>26</v>
      </c>
      <c r="I203" s="5">
        <v>25000000000</v>
      </c>
      <c r="J203" s="5">
        <v>344000000000</v>
      </c>
      <c r="K203" s="5">
        <v>352000000000</v>
      </c>
      <c r="L203" s="5">
        <v>366000000000</v>
      </c>
      <c r="M203" s="5">
        <v>178000000000</v>
      </c>
    </row>
    <row r="204" spans="2:13" ht="15.5" x14ac:dyDescent="0.35">
      <c r="C204" t="s">
        <v>23</v>
      </c>
      <c r="I204" s="5">
        <v>-6000000000</v>
      </c>
      <c r="J204" s="5">
        <v>333000000000</v>
      </c>
      <c r="K204" s="5">
        <v>344000000000</v>
      </c>
      <c r="L204" s="5">
        <v>358000000000</v>
      </c>
      <c r="M204" s="5">
        <v>248000000000</v>
      </c>
    </row>
    <row r="205" spans="2:13" ht="15.5" x14ac:dyDescent="0.35">
      <c r="C205" t="s">
        <v>195</v>
      </c>
      <c r="I205" s="5">
        <v>-214000000000</v>
      </c>
      <c r="J205" s="5">
        <v>-22000000000</v>
      </c>
      <c r="K205" s="5">
        <v>-100000000000</v>
      </c>
      <c r="L205" s="5">
        <v>26000000000</v>
      </c>
      <c r="M205" s="5">
        <v>-3000000000</v>
      </c>
    </row>
    <row r="207" spans="2:13" ht="15.5" x14ac:dyDescent="0.35">
      <c r="B207" t="s">
        <v>198</v>
      </c>
      <c r="C207" t="s">
        <v>199</v>
      </c>
      <c r="D207" s="5">
        <v>-5000000000</v>
      </c>
      <c r="E207" s="5">
        <v>8000000000</v>
      </c>
      <c r="F207" s="5">
        <v>-27000000000</v>
      </c>
      <c r="G207" s="5">
        <v>-49000000000</v>
      </c>
      <c r="H207" s="5">
        <v>-32000000000</v>
      </c>
      <c r="I207" s="5">
        <v>-88000000000</v>
      </c>
      <c r="J207" s="5">
        <v>-47000000000</v>
      </c>
      <c r="K207" s="5">
        <v>-6000000000</v>
      </c>
      <c r="L207" s="5">
        <v>-44000000000</v>
      </c>
      <c r="M207" s="5">
        <v>99000000</v>
      </c>
    </row>
    <row r="208" spans="2:13" ht="15.5" x14ac:dyDescent="0.35">
      <c r="C208" t="s">
        <v>46</v>
      </c>
      <c r="D208" s="6">
        <v>-1.07</v>
      </c>
      <c r="E208" s="6">
        <v>1.65</v>
      </c>
      <c r="F208" s="6">
        <v>-5.6</v>
      </c>
      <c r="G208" s="6">
        <v>-10.35</v>
      </c>
      <c r="H208" s="6">
        <v>-6.7</v>
      </c>
      <c r="I208" s="6">
        <v>-18.440000000000001</v>
      </c>
      <c r="J208" s="6">
        <v>-9.89</v>
      </c>
      <c r="K208" s="6">
        <v>-1.24</v>
      </c>
      <c r="L208" s="6">
        <v>-9.3000000000000007</v>
      </c>
      <c r="M208" s="6">
        <v>0.02</v>
      </c>
    </row>
    <row r="209" spans="3:13" ht="15.5" x14ac:dyDescent="0.35">
      <c r="C209" t="s">
        <v>204</v>
      </c>
      <c r="D209" s="5">
        <v>6000000000</v>
      </c>
      <c r="E209" s="5">
        <v>5000000000</v>
      </c>
      <c r="F209" s="5">
        <v>24000000000</v>
      </c>
      <c r="G209" s="5">
        <v>25000000000</v>
      </c>
      <c r="H209" s="5">
        <v>15000000000</v>
      </c>
      <c r="I209" s="5">
        <v>112000000000</v>
      </c>
      <c r="J209" s="5">
        <v>167000000000</v>
      </c>
      <c r="K209" s="5">
        <v>178000000000</v>
      </c>
      <c r="L209" s="5">
        <v>316000000000</v>
      </c>
      <c r="M209" s="5">
        <v>338000000000</v>
      </c>
    </row>
    <row r="210" spans="3:13" ht="15.5" x14ac:dyDescent="0.35">
      <c r="C210" t="s">
        <v>208</v>
      </c>
      <c r="I210" s="6">
        <v>-0.15</v>
      </c>
    </row>
    <row r="211" spans="3:13" ht="15.5" x14ac:dyDescent="0.35">
      <c r="C211" t="s">
        <v>209</v>
      </c>
      <c r="I211" s="6">
        <v>-7.0000000000000007E-2</v>
      </c>
    </row>
    <row r="212" spans="3:13" ht="15.5" x14ac:dyDescent="0.35">
      <c r="C212" t="s">
        <v>210</v>
      </c>
      <c r="I212" s="6">
        <v>6.95</v>
      </c>
    </row>
    <row r="213" spans="3:13" ht="15.5" x14ac:dyDescent="0.35">
      <c r="C213" t="s">
        <v>211</v>
      </c>
      <c r="I213" s="6">
        <v>-15.371099999999998</v>
      </c>
    </row>
    <row r="214" spans="3:13" ht="15.5" x14ac:dyDescent="0.35">
      <c r="C214" t="s">
        <v>212</v>
      </c>
      <c r="I214" s="6">
        <v>0.14000000000000001</v>
      </c>
    </row>
    <row r="215" spans="3:13" ht="15.5" x14ac:dyDescent="0.35">
      <c r="C215" t="s">
        <v>213</v>
      </c>
      <c r="I215" s="6">
        <v>0.03</v>
      </c>
    </row>
    <row r="216" spans="3:13" ht="15.5" x14ac:dyDescent="0.35">
      <c r="C216" t="s">
        <v>214</v>
      </c>
      <c r="I216" s="6">
        <v>-0.5</v>
      </c>
    </row>
    <row r="217" spans="3:13" ht="15.5" x14ac:dyDescent="0.35">
      <c r="C217" t="s">
        <v>215</v>
      </c>
      <c r="I217" s="6">
        <v>-0.5</v>
      </c>
    </row>
    <row r="218" spans="3:13" ht="15.5" x14ac:dyDescent="0.35">
      <c r="C218" t="s">
        <v>216</v>
      </c>
      <c r="I218" s="6">
        <v>-11.67</v>
      </c>
    </row>
    <row r="219" spans="3:13" ht="15.5" x14ac:dyDescent="0.35">
      <c r="C219" t="s">
        <v>217</v>
      </c>
      <c r="I219" s="6">
        <v>-9.08</v>
      </c>
    </row>
    <row r="220" spans="3:13" ht="15.5" x14ac:dyDescent="0.35">
      <c r="C220" t="s">
        <v>220</v>
      </c>
      <c r="I220" s="6">
        <v>-15.37</v>
      </c>
    </row>
    <row r="221" spans="3:13" ht="15.5" x14ac:dyDescent="0.35">
      <c r="C221" t="s">
        <v>221</v>
      </c>
      <c r="I221" s="6">
        <v>-6.7</v>
      </c>
    </row>
    <row r="222" spans="3:13" ht="15.5" x14ac:dyDescent="0.35">
      <c r="C222" t="s">
        <v>222</v>
      </c>
      <c r="I222" s="6">
        <v>7.39</v>
      </c>
    </row>
    <row r="223" spans="3:13" ht="15.5" x14ac:dyDescent="0.35">
      <c r="C223" t="s">
        <v>223</v>
      </c>
      <c r="D223" s="6">
        <v>0.35</v>
      </c>
    </row>
    <row r="224" spans="3:13" ht="15.5" x14ac:dyDescent="0.35">
      <c r="C224" t="s">
        <v>224</v>
      </c>
      <c r="I224" s="6">
        <v>31.04</v>
      </c>
    </row>
    <row r="225" spans="3:9" ht="15.5" x14ac:dyDescent="0.35">
      <c r="C225" t="s">
        <v>225</v>
      </c>
      <c r="I225" s="5">
        <v>-2</v>
      </c>
    </row>
    <row r="226" spans="3:9" ht="15.5" x14ac:dyDescent="0.35">
      <c r="C226" t="s">
        <v>226</v>
      </c>
      <c r="D226" s="6">
        <v>0.51</v>
      </c>
    </row>
    <row r="227" spans="3:9" ht="15.5" x14ac:dyDescent="0.35">
      <c r="C227" t="s">
        <v>227</v>
      </c>
      <c r="D227" s="6">
        <v>7.0000000000000007E-2</v>
      </c>
    </row>
    <row r="228" spans="3:9" ht="15.5" x14ac:dyDescent="0.35">
      <c r="C228" t="s">
        <v>228</v>
      </c>
      <c r="D228" s="6">
        <v>2.29</v>
      </c>
    </row>
    <row r="229" spans="3:9" ht="15.5" x14ac:dyDescent="0.35">
      <c r="C229" t="s">
        <v>229</v>
      </c>
      <c r="D229" s="6">
        <v>0.15</v>
      </c>
    </row>
    <row r="230" spans="3:9" ht="15.5" x14ac:dyDescent="0.35">
      <c r="C230" t="s">
        <v>230</v>
      </c>
      <c r="D230" s="6">
        <v>3.36</v>
      </c>
    </row>
    <row r="231" spans="3:9" ht="15.5" x14ac:dyDescent="0.35">
      <c r="C231" t="s">
        <v>231</v>
      </c>
      <c r="D231" s="6">
        <v>0.53</v>
      </c>
    </row>
    <row r="232" spans="3:9" ht="15.5" x14ac:dyDescent="0.35">
      <c r="C232" t="s">
        <v>232</v>
      </c>
      <c r="D232" s="6">
        <v>4.3600000000000003</v>
      </c>
    </row>
    <row r="233" spans="3:9" ht="15.5" x14ac:dyDescent="0.35">
      <c r="C233" t="s">
        <v>233</v>
      </c>
      <c r="I233" s="6">
        <v>-1.31</v>
      </c>
    </row>
    <row r="234" spans="3:9" ht="15.5" x14ac:dyDescent="0.35">
      <c r="C234" t="s">
        <v>13</v>
      </c>
      <c r="D234" s="5">
        <v>-3000000000</v>
      </c>
    </row>
    <row r="235" spans="3:9" ht="15.5" x14ac:dyDescent="0.35">
      <c r="C235" t="s">
        <v>234</v>
      </c>
      <c r="I235" s="6">
        <v>-3.13</v>
      </c>
    </row>
    <row r="236" spans="3:9" ht="15.5" x14ac:dyDescent="0.35">
      <c r="C236" t="s">
        <v>235</v>
      </c>
      <c r="I236" s="6">
        <v>-0.11359999999999999</v>
      </c>
    </row>
    <row r="237" spans="3:9" ht="15.5" x14ac:dyDescent="0.35">
      <c r="C237" t="s">
        <v>236</v>
      </c>
      <c r="I237" s="6">
        <v>-0.49520000000000003</v>
      </c>
    </row>
    <row r="238" spans="3:9" ht="15.5" x14ac:dyDescent="0.35">
      <c r="C238" t="s">
        <v>237</v>
      </c>
      <c r="I238" s="6">
        <v>-0.16879999999999998</v>
      </c>
    </row>
    <row r="239" spans="3:9" ht="15.5" x14ac:dyDescent="0.35">
      <c r="C239" t="s">
        <v>238</v>
      </c>
      <c r="I239" s="6">
        <v>-5.3699999999999998E-2</v>
      </c>
    </row>
    <row r="240" spans="3:9" ht="15.5" x14ac:dyDescent="0.35">
      <c r="C240" t="s">
        <v>240</v>
      </c>
      <c r="D240" s="6">
        <v>7351.25</v>
      </c>
    </row>
    <row r="241" spans="3:9" ht="15.5" x14ac:dyDescent="0.35">
      <c r="C241" t="s">
        <v>241</v>
      </c>
      <c r="D241" s="6">
        <v>126.75</v>
      </c>
    </row>
    <row r="242" spans="3:9" ht="15.5" x14ac:dyDescent="0.35">
      <c r="C242" t="s">
        <v>242</v>
      </c>
      <c r="D242" s="6">
        <v>7224.5</v>
      </c>
    </row>
    <row r="243" spans="3:9" ht="15.5" x14ac:dyDescent="0.35">
      <c r="C243" t="s">
        <v>244</v>
      </c>
      <c r="I243" s="6">
        <v>0.05</v>
      </c>
    </row>
    <row r="244" spans="3:9" ht="15.5" x14ac:dyDescent="0.35">
      <c r="C244" t="s">
        <v>245</v>
      </c>
      <c r="I244" s="6">
        <v>0.14000000000000001</v>
      </c>
    </row>
    <row r="245" spans="3:9" ht="15.5" x14ac:dyDescent="0.35">
      <c r="C245" t="s">
        <v>42</v>
      </c>
      <c r="I245" s="5">
        <v>5000000000</v>
      </c>
    </row>
    <row r="246" spans="3:9" ht="15.5" x14ac:dyDescent="0.35">
      <c r="C246" t="s">
        <v>246</v>
      </c>
      <c r="I246" s="5">
        <v>341000000000</v>
      </c>
    </row>
    <row r="247" spans="3:9" ht="15.5" x14ac:dyDescent="0.35">
      <c r="C247" t="s">
        <v>247</v>
      </c>
      <c r="I247" s="5">
        <v>4750000000</v>
      </c>
    </row>
    <row r="248" spans="3:9" ht="15.5" x14ac:dyDescent="0.35">
      <c r="C248" t="s">
        <v>248</v>
      </c>
      <c r="I248" s="6">
        <v>0.51519999999999999</v>
      </c>
    </row>
    <row r="249" spans="3:9" ht="15.5" x14ac:dyDescent="0.35">
      <c r="C249" t="s">
        <v>252</v>
      </c>
      <c r="D249" s="5">
        <v>-1</v>
      </c>
    </row>
    <row r="250" spans="3:9" ht="15.5" x14ac:dyDescent="0.35">
      <c r="C250" t="s">
        <v>253</v>
      </c>
      <c r="D250" s="6">
        <v>-1.4387000000000001</v>
      </c>
    </row>
    <row r="251" spans="3:9" ht="15.5" x14ac:dyDescent="0.35">
      <c r="C251" t="s">
        <v>254</v>
      </c>
      <c r="D251" s="6">
        <v>0.60829999999999995</v>
      </c>
    </row>
    <row r="252" spans="3:9" ht="15.5" x14ac:dyDescent="0.35">
      <c r="C252" t="s">
        <v>261</v>
      </c>
      <c r="I252" s="5">
        <v>3</v>
      </c>
    </row>
    <row r="253" spans="3:9" ht="15.5" x14ac:dyDescent="0.35">
      <c r="C253" t="s">
        <v>262</v>
      </c>
      <c r="I253" s="6">
        <v>0.71</v>
      </c>
    </row>
    <row r="254" spans="3:9" ht="15.5" x14ac:dyDescent="0.35">
      <c r="C254" t="s">
        <v>266</v>
      </c>
      <c r="I254" s="6">
        <v>0.95</v>
      </c>
    </row>
    <row r="255" spans="3:9" ht="15.5" x14ac:dyDescent="0.35">
      <c r="C255" t="s">
        <v>267</v>
      </c>
      <c r="I255" s="5">
        <v>1</v>
      </c>
    </row>
    <row r="256" spans="3:9" ht="15.5" x14ac:dyDescent="0.35">
      <c r="C256" t="s">
        <v>268</v>
      </c>
      <c r="I256" s="6">
        <v>0.95</v>
      </c>
    </row>
    <row r="257" spans="3:9" ht="15.5" x14ac:dyDescent="0.35">
      <c r="C257" t="s">
        <v>269</v>
      </c>
      <c r="I257" s="5">
        <v>35000000000</v>
      </c>
    </row>
    <row r="258" spans="3:9" ht="15.5" x14ac:dyDescent="0.35">
      <c r="C258" t="s">
        <v>270</v>
      </c>
      <c r="I258" s="5">
        <v>6000000000</v>
      </c>
    </row>
    <row r="259" spans="3:9" ht="15.5" x14ac:dyDescent="0.35">
      <c r="C259" t="s">
        <v>271</v>
      </c>
      <c r="I259" s="5">
        <v>-14000000000</v>
      </c>
    </row>
    <row r="260" spans="3:9" ht="15.5" x14ac:dyDescent="0.35">
      <c r="C260" t="s">
        <v>272</v>
      </c>
      <c r="I260" s="5">
        <v>-73000000000</v>
      </c>
    </row>
    <row r="261" spans="3:9" ht="15.5" x14ac:dyDescent="0.35">
      <c r="C261" t="s">
        <v>273</v>
      </c>
      <c r="D261" s="5">
        <v>2000000000</v>
      </c>
    </row>
    <row r="262" spans="3:9" ht="15.5" x14ac:dyDescent="0.35">
      <c r="C262" t="s">
        <v>274</v>
      </c>
      <c r="D262" s="5">
        <v>643000000000</v>
      </c>
    </row>
    <row r="263" spans="3:9" ht="15.5" x14ac:dyDescent="0.35">
      <c r="C263" t="s">
        <v>275</v>
      </c>
      <c r="D263" s="5">
        <v>496000000000</v>
      </c>
    </row>
    <row r="264" spans="3:9" ht="15.5" x14ac:dyDescent="0.35">
      <c r="C264" t="s">
        <v>183</v>
      </c>
      <c r="D264" s="5">
        <v>-229000000000</v>
      </c>
    </row>
    <row r="265" spans="3:9" ht="15.5" x14ac:dyDescent="0.35">
      <c r="C265" t="s">
        <v>182</v>
      </c>
      <c r="I265" s="5">
        <v>148000000000</v>
      </c>
    </row>
    <row r="266" spans="3:9" ht="15.5" x14ac:dyDescent="0.35">
      <c r="C266" t="s">
        <v>181</v>
      </c>
      <c r="D266" s="5">
        <v>22000000000</v>
      </c>
    </row>
    <row r="267" spans="3:9" ht="15.5" x14ac:dyDescent="0.35">
      <c r="C267" t="s">
        <v>180</v>
      </c>
      <c r="D267" s="5">
        <v>316000000000</v>
      </c>
    </row>
    <row r="268" spans="3:9" ht="15.5" x14ac:dyDescent="0.35">
      <c r="C268" t="s">
        <v>24</v>
      </c>
      <c r="D268" s="5">
        <v>338000000000</v>
      </c>
    </row>
    <row r="269" spans="3:9" ht="15.5" x14ac:dyDescent="0.35">
      <c r="C269" t="s">
        <v>21</v>
      </c>
      <c r="D269" s="5">
        <v>336000000000</v>
      </c>
    </row>
    <row r="270" spans="3:9" ht="15.5" x14ac:dyDescent="0.35">
      <c r="C270" t="s">
        <v>276</v>
      </c>
      <c r="I270" s="5">
        <v>148000000000</v>
      </c>
    </row>
    <row r="271" spans="3:9" ht="15.5" x14ac:dyDescent="0.35">
      <c r="C271" t="s">
        <v>277</v>
      </c>
      <c r="I271" s="5">
        <v>-9000000000</v>
      </c>
    </row>
    <row r="272" spans="3:9" ht="15.5" x14ac:dyDescent="0.35">
      <c r="C272" t="s">
        <v>278</v>
      </c>
      <c r="I272" s="5">
        <v>4000000000</v>
      </c>
    </row>
    <row r="273" spans="3:9" ht="15.5" x14ac:dyDescent="0.35">
      <c r="C273" t="s">
        <v>279</v>
      </c>
      <c r="I273" s="5">
        <v>-2000000000</v>
      </c>
    </row>
    <row r="274" spans="3:9" ht="15.5" x14ac:dyDescent="0.35">
      <c r="C274" t="s">
        <v>280</v>
      </c>
      <c r="I274" s="5">
        <v>0</v>
      </c>
    </row>
    <row r="275" spans="3:9" ht="15.5" x14ac:dyDescent="0.35">
      <c r="C275" t="s">
        <v>281</v>
      </c>
      <c r="I275" s="5">
        <v>-9000000000</v>
      </c>
    </row>
  </sheetData>
  <pageMargins left="0.7" right="0.7" top="0.75" bottom="0.75" header="0.3" footer="0.3"/>
  <ignoredErrors>
    <ignoredError sqref="A1:M27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570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571</v>
      </c>
      <c r="D2" s="2" vm="85">
        <f ca="1">IFERROR(_xlfn.STOCKHISTORY("XIDX:" &amp; $C$1, D3, , 0, 0, 1), "Libur")</f>
        <v>45</v>
      </c>
      <c r="E2" s="2" vm="86">
        <f ca="1">IFERROR(_xlfn.STOCKHISTORY("XIDX:" &amp; $C$1, E3, , 0, 0, 1), "Libur")</f>
        <v>36</v>
      </c>
      <c r="H2" s="2" vm="86">
        <f ca="1">IFERROR(INDEX(D2:G2,COUNT(D2:G2)),"")</f>
        <v>36</v>
      </c>
      <c r="I2" s="2" vm="87">
        <f t="shared" ref="I2:O2" ca="1" si="0">IFERROR(_xlfn.STOCKHISTORY("XIDX:" &amp; $C$1, I1, , 0, 0, 1), "Libur")</f>
        <v>49</v>
      </c>
      <c r="J2" s="2" vm="88">
        <f t="shared" ca="1" si="0"/>
        <v>21</v>
      </c>
      <c r="K2" s="2" vm="11">
        <f t="shared" ca="1" si="0"/>
        <v>50</v>
      </c>
      <c r="L2" s="2" vm="11">
        <f t="shared" ca="1" si="0"/>
        <v>50</v>
      </c>
      <c r="M2" s="2" vm="89">
        <f t="shared" ca="1" si="0"/>
        <v>62</v>
      </c>
      <c r="N2" s="2" vm="11">
        <f t="shared" ca="1" si="0"/>
        <v>50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1976169840</v>
      </c>
      <c r="E4" s="2">
        <f>IFERROR(INDEX(E51:E500,MATCH($C$4,$C$51:$C$500,0)),"")</f>
        <v>2108054437</v>
      </c>
      <c r="H4" s="2">
        <f>IFERROR(SUM(D4:G4)*(4/MAX(1,COUNT(D4:G4))),"")</f>
        <v>8168448554</v>
      </c>
      <c r="I4" s="2">
        <f t="shared" ref="I4:O4" si="1">IFERROR(INDEX(I51:I500,MATCH($C$4,$C$51:$C$500,0)),"")</f>
        <v>21278793992</v>
      </c>
      <c r="J4" s="2">
        <f t="shared" si="1"/>
        <v>14711285763</v>
      </c>
      <c r="K4" s="2">
        <f t="shared" si="1"/>
        <v>47216191935</v>
      </c>
      <c r="L4" s="2">
        <f t="shared" si="1"/>
        <v>77358766402</v>
      </c>
      <c r="M4" s="2">
        <f t="shared" si="1"/>
        <v>39083155931</v>
      </c>
      <c r="N4" s="2">
        <f t="shared" si="1"/>
        <v>33167727826</v>
      </c>
      <c r="O4" s="2">
        <f t="shared" si="1"/>
        <v>24489411540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-5260167705</v>
      </c>
      <c r="E5" s="2">
        <f>IFERROR(INDEX(E51:E500,MATCH($C$5,$C$51:$C$500,0)),"")</f>
        <v>-3671935276</v>
      </c>
      <c r="H5" s="2">
        <f>IFERROR(SUM(D5:G5)*(4/MAX(1,COUNT(D5:G5))),"")</f>
        <v>-17864205962</v>
      </c>
      <c r="I5" s="2">
        <f t="shared" ref="I5:O5" si="2">IFERROR(INDEX(I51:I500,MATCH($C$5,$C$51:$C$500,0)),"")</f>
        <v>-9769892719</v>
      </c>
      <c r="J5" s="2">
        <f t="shared" si="2"/>
        <v>-24265111420</v>
      </c>
      <c r="K5" s="2">
        <f t="shared" si="2"/>
        <v>-9415579957</v>
      </c>
      <c r="L5" s="2">
        <f t="shared" si="2"/>
        <v>9310673217</v>
      </c>
      <c r="M5" s="2">
        <f t="shared" si="2"/>
        <v>1550940791</v>
      </c>
      <c r="N5" s="2">
        <f t="shared" si="2"/>
        <v>5021672915</v>
      </c>
      <c r="O5" s="2">
        <f t="shared" si="2"/>
        <v>85581072244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337643043481</v>
      </c>
      <c r="E6" s="2">
        <f>IFERROR(INDEX(E51:E500,MATCH($C$6,$C$51:$C$500,0)),"")</f>
        <v>342904664236</v>
      </c>
      <c r="H6" s="2">
        <f>IFERROR(INDEX(D6:G6,COUNT(D6:G6)),"")</f>
        <v>342904664236</v>
      </c>
      <c r="I6" s="2">
        <f t="shared" ref="I6:O6" si="3">IFERROR(INDEX(I51:I500,MATCH($C$6,$C$51:$C$500,0)),"")</f>
        <v>346576862587</v>
      </c>
      <c r="J6" s="2">
        <f t="shared" si="3"/>
        <v>356345994841</v>
      </c>
      <c r="K6" s="2">
        <f t="shared" si="3"/>
        <v>380612009112</v>
      </c>
      <c r="L6" s="2">
        <f t="shared" si="3"/>
        <v>390028651289</v>
      </c>
      <c r="M6" s="2">
        <f t="shared" si="3"/>
        <v>381500758856</v>
      </c>
      <c r="N6" s="2">
        <f t="shared" si="3"/>
        <v>382452553272</v>
      </c>
      <c r="O6" s="2">
        <f t="shared" si="3"/>
        <v>173558805380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7.15</v>
      </c>
      <c r="E7" s="3">
        <f>IFERROR(INDEX(E51:E500,MATCH($C$7,$C$51:$C$500,0))/1000000000,"")</f>
        <v>7.15</v>
      </c>
      <c r="H7" s="3">
        <f>IFERROR(INDEX(D7:G7,COUNT(D7:G7)),"")</f>
        <v>7.15</v>
      </c>
      <c r="I7" s="3">
        <f t="shared" ref="I7:O7" si="4">IFERROR(INDEX(I51:I500,MATCH($C$7,$C$51:$C$500,0))/1000000000,"")</f>
        <v>7.15</v>
      </c>
      <c r="J7" s="3">
        <f t="shared" si="4"/>
        <v>7.15</v>
      </c>
      <c r="K7" s="3">
        <f t="shared" si="4"/>
        <v>7.15</v>
      </c>
      <c r="L7" s="3">
        <f t="shared" si="4"/>
        <v>7.15</v>
      </c>
      <c r="M7" s="3">
        <f t="shared" si="4"/>
        <v>7.15</v>
      </c>
      <c r="N7" s="3">
        <f t="shared" si="4"/>
        <v>7.15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</v>
      </c>
      <c r="E8" s="2">
        <f>IFERROR(INDEX(E51:E500,MATCH("Free cash flow (Quarter)",$C$51:$C$500,0)),"")</f>
        <v>27000000000</v>
      </c>
      <c r="H8" s="2">
        <f>IFERROR(INDEX(D8:G8,COUNT(D8:G8)),"")</f>
        <v>27000000000</v>
      </c>
      <c r="I8" s="2">
        <f t="shared" ref="I8:O8" si="5">IFERROR(INDEX(I51:I500,MATCH($C$8,$C$51:$C$500,0)),"")</f>
        <v>9000000000</v>
      </c>
      <c r="J8" s="2">
        <f t="shared" si="5"/>
        <v>2000000000</v>
      </c>
      <c r="K8" s="2">
        <f t="shared" si="5"/>
        <v>20000000000</v>
      </c>
      <c r="L8" s="2">
        <f t="shared" si="5"/>
        <v>4000000000</v>
      </c>
      <c r="M8" s="2">
        <f t="shared" si="5"/>
        <v>-17000000000</v>
      </c>
      <c r="N8" s="2">
        <f t="shared" si="5"/>
        <v>-158000000000</v>
      </c>
      <c r="O8" s="2">
        <f t="shared" si="5"/>
        <v>-84000000000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0.47</v>
      </c>
      <c r="E9" s="3">
        <f>IFERROR(INDEX(E51:E500,MATCH("Free cash flow per share (Quarter)",$C$51:$C$500,0)),"")</f>
        <v>3.71</v>
      </c>
      <c r="H9" s="3">
        <f>IFERROR(INDEX(D9:G9,COUNT(D9:G9)),"")</f>
        <v>3.71</v>
      </c>
      <c r="I9" s="3">
        <f t="shared" ref="I9:O9" si="6">IFERROR(INDEX(I51:I500,MATCH($C$9,$C$51:$C$500,0)),"")</f>
        <v>1.22</v>
      </c>
      <c r="J9" s="3">
        <f t="shared" si="6"/>
        <v>0.23</v>
      </c>
      <c r="K9" s="3">
        <f t="shared" si="6"/>
        <v>2.79</v>
      </c>
      <c r="L9" s="3">
        <f t="shared" si="6"/>
        <v>0.52</v>
      </c>
      <c r="M9" s="3">
        <f t="shared" si="6"/>
        <v>-2.39</v>
      </c>
      <c r="N9" s="3">
        <f t="shared" si="6"/>
        <v>-22.14</v>
      </c>
      <c r="O9" s="3">
        <f t="shared" si="6"/>
        <v>-839939.31</v>
      </c>
    </row>
    <row r="10" spans="1:15" ht="15.5" x14ac:dyDescent="0.35">
      <c r="C10" t="s">
        <v>18</v>
      </c>
      <c r="D10" s="3">
        <f ca="1">IFERROR(IF(D9=0,"",D2/D9),"")</f>
        <v>95.744680851063833</v>
      </c>
      <c r="E10" s="3">
        <f ca="1">IFERROR(IF(E9=0,"",E2/E9),"")</f>
        <v>9.703504043126685</v>
      </c>
      <c r="I10" s="3">
        <f t="shared" ref="I10:O10" ca="1" si="7">IFERROR(IF(I9=0,"",I2/I9),"")</f>
        <v>40.16393442622951</v>
      </c>
      <c r="J10" s="3">
        <f t="shared" ca="1" si="7"/>
        <v>91.304347826086953</v>
      </c>
      <c r="K10" s="3">
        <f t="shared" ca="1" si="7"/>
        <v>17.921146953405017</v>
      </c>
      <c r="L10" s="3">
        <f t="shared" ca="1" si="7"/>
        <v>96.153846153846146</v>
      </c>
      <c r="M10" s="3">
        <f t="shared" ca="1" si="7"/>
        <v>-25.941422594142256</v>
      </c>
      <c r="N10" s="3">
        <f t="shared" ca="1" si="7"/>
        <v>-2.2583559168925023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3023536313</v>
      </c>
      <c r="E11" s="2">
        <f>IFERROR(INDEX(E51:E500,MATCH($C$11,$C$51:$C$500,0)),"")</f>
        <v>3666409263</v>
      </c>
      <c r="H11" s="2">
        <f>IFERROR(INDEX(D11:G11,COUNT(D11:G11)),"")</f>
        <v>3666409263</v>
      </c>
      <c r="I11" s="2">
        <f t="shared" ref="I11:O11" si="8">IFERROR(INDEX(I51:I500,MATCH($C$11,$C$51:$C$500,0)),"")</f>
        <v>5049989225</v>
      </c>
      <c r="J11" s="2">
        <f t="shared" si="8"/>
        <v>5747017017</v>
      </c>
      <c r="K11" s="2">
        <f t="shared" si="8"/>
        <v>14235799771</v>
      </c>
      <c r="L11" s="2">
        <f t="shared" si="8"/>
        <v>5568958503</v>
      </c>
      <c r="M11" s="2">
        <f t="shared" si="8"/>
        <v>6931884587</v>
      </c>
      <c r="N11" s="2">
        <f t="shared" si="8"/>
        <v>5996771144</v>
      </c>
      <c r="O11" s="2">
        <f t="shared" si="8"/>
        <v>3558440395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-3000000000</v>
      </c>
      <c r="E12" s="2">
        <f>IFERROR(INDEX(E51:E500,MATCH("Net Debt (Quarter)",$C$51:$C$500,0)),"")</f>
        <v>1000000000</v>
      </c>
      <c r="H12" s="2">
        <f>IFERROR(INDEX(D12:G12,COUNT(D12:G12)),"")</f>
        <v>1000000000</v>
      </c>
      <c r="I12" s="2">
        <f t="shared" ref="I12:O12" si="9">IFERROR(INDEX(I51:I500,MATCH($C$12,$C$51:$C$500,0)),"")</f>
        <v>1000000000</v>
      </c>
      <c r="J12" s="2">
        <f t="shared" si="9"/>
        <v>10000000000</v>
      </c>
      <c r="K12" s="2">
        <f t="shared" si="9"/>
        <v>11000000000</v>
      </c>
      <c r="L12" s="2">
        <f t="shared" si="9"/>
        <v>28000000000</v>
      </c>
      <c r="M12" s="2">
        <f t="shared" si="9"/>
        <v>30000000000</v>
      </c>
      <c r="N12" s="2">
        <f t="shared" si="9"/>
        <v>32000000000</v>
      </c>
      <c r="O12" s="2">
        <f t="shared" si="9"/>
        <v>40000000000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5000000000</v>
      </c>
      <c r="H13" s="2">
        <f>IFERROR(INDEX(D13:G13,COUNT(D13:G13)),"")</f>
        <v>5000000000</v>
      </c>
      <c r="I13" s="2">
        <f t="shared" ref="I13:O13" si="10">IFERROR(INDEX(I51:I500,MATCH($C$13,$C$51:$C$500,0)),"")</f>
        <v>6000000000</v>
      </c>
      <c r="J13" s="2">
        <f t="shared" si="10"/>
        <v>16000000000</v>
      </c>
      <c r="K13" s="2">
        <f t="shared" si="10"/>
        <v>25000000000</v>
      </c>
      <c r="L13" s="2">
        <f t="shared" si="10"/>
        <v>33000000000</v>
      </c>
      <c r="M13" s="2">
        <f t="shared" si="10"/>
        <v>37000000000</v>
      </c>
      <c r="N13" s="2">
        <f t="shared" si="10"/>
        <v>38000000000</v>
      </c>
      <c r="O13" s="2">
        <f t="shared" si="10"/>
        <v>43000000000</v>
      </c>
    </row>
    <row r="14" spans="1:15" ht="15.5" x14ac:dyDescent="0.35">
      <c r="C14" t="s">
        <v>27</v>
      </c>
      <c r="D14" s="2">
        <f>IFERROR(INDEX(D51:D500,MATCH($C$14,$C$51:$C$500,0)),"")</f>
        <v>-29737012</v>
      </c>
      <c r="E14" s="2">
        <f>IFERROR(INDEX(E51:E500,MATCH($C$14,$C$51:$C$500,0)),"")</f>
        <v>-36868171</v>
      </c>
      <c r="H14" s="2">
        <f>IFERROR(SUM(D14:G14)*(4/MAX(1,COUNT(D14:G14))),"")</f>
        <v>-133210366</v>
      </c>
      <c r="I14" s="2">
        <f t="shared" ref="I14:O14" si="11">IFERROR(INDEX(I51:I500,MATCH($C$14,$C$51:$C$500,0)),"")</f>
        <v>-209160726</v>
      </c>
      <c r="J14" s="2">
        <f t="shared" si="11"/>
        <v>-256312673</v>
      </c>
      <c r="K14" s="2">
        <f t="shared" si="11"/>
        <v>-250231849</v>
      </c>
      <c r="L14" s="2">
        <f t="shared" si="11"/>
        <v>-435522857</v>
      </c>
      <c r="M14" s="2">
        <f t="shared" si="11"/>
        <v>-322855812</v>
      </c>
      <c r="N14" s="2">
        <f t="shared" si="11"/>
        <v>-93735717</v>
      </c>
      <c r="O14" s="2">
        <f t="shared" si="11"/>
        <v>-1644508340</v>
      </c>
    </row>
    <row r="15" spans="1:15" ht="15.5" x14ac:dyDescent="0.35">
      <c r="C15" t="s">
        <v>28</v>
      </c>
      <c r="D15" s="2">
        <f>IFERROR(INDEX(D51:D500,MATCH($C$15,$C$51:$C$500,0)),"")</f>
        <v>-178627100</v>
      </c>
      <c r="E15" s="2">
        <f>IFERROR(INDEX(E51:E500,MATCH($C$15,$C$51:$C$500,0)),"")</f>
        <v>-98340156</v>
      </c>
      <c r="H15" s="2">
        <f>IFERROR(SUM(D15:G15)*(4/MAX(1,COUNT(D15:G15))),"")</f>
        <v>-553934512</v>
      </c>
      <c r="I15" s="2">
        <f t="shared" ref="I15:O15" si="12">IFERROR(INDEX(I51:I500,MATCH($C$15,$C$51:$C$500,0)),"")</f>
        <v>-422079768</v>
      </c>
      <c r="J15" s="2">
        <f t="shared" si="12"/>
        <v>-428351805</v>
      </c>
      <c r="K15" s="2">
        <f t="shared" si="12"/>
        <v>-1091384533</v>
      </c>
      <c r="L15" s="2">
        <f t="shared" si="12"/>
        <v>-1116359550</v>
      </c>
      <c r="M15" s="2">
        <f t="shared" si="12"/>
        <v>-1299704902</v>
      </c>
      <c r="N15" s="2">
        <f t="shared" si="12"/>
        <v>-2205482384</v>
      </c>
      <c r="O15" s="2">
        <f t="shared" si="12"/>
        <v>-610754339</v>
      </c>
    </row>
    <row r="16" spans="1:15" ht="15.5" x14ac:dyDescent="0.35">
      <c r="C16" t="s">
        <v>29</v>
      </c>
      <c r="D16" s="2">
        <f>IFERROR(INDEX(D51:D500,MATCH($C$16,$C$51:$C$500,0)),"")</f>
        <v>-5082993655</v>
      </c>
      <c r="E16" s="2">
        <f>IFERROR(INDEX(E51:E500,MATCH($C$16,$C$51:$C$500,0)),"")</f>
        <v>-3573858195</v>
      </c>
      <c r="H16" s="2">
        <f>IFERROR(SUM(D16:G16)*(4/MAX(1,COUNT(D16:G16))),"")</f>
        <v>-17313703700</v>
      </c>
      <c r="I16" s="2">
        <f t="shared" ref="I16:O16" si="13">IFERROR(INDEX(I51:I500,MATCH($C$16,$C$51:$C$500,0)),"")</f>
        <v>-9243593240</v>
      </c>
      <c r="J16" s="2">
        <f t="shared" si="13"/>
        <v>-23827215701</v>
      </c>
      <c r="K16" s="2">
        <f t="shared" si="13"/>
        <v>-8315619350</v>
      </c>
      <c r="L16" s="2">
        <f t="shared" si="13"/>
        <v>10438470045</v>
      </c>
      <c r="M16" s="2">
        <f t="shared" si="13"/>
        <v>2859677550</v>
      </c>
      <c r="N16" s="2">
        <f t="shared" si="13"/>
        <v>7205054037</v>
      </c>
      <c r="O16" s="2">
        <f t="shared" si="13"/>
        <v>86260626595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321750000000</v>
      </c>
      <c r="E20" s="2">
        <f ca="1">IFERROR(E21*E2,"")</f>
        <v>257400000000</v>
      </c>
      <c r="H20" s="2">
        <f t="shared" ref="H20:O20" ca="1" si="14">IFERROR(H21*H2,"")</f>
        <v>257400000000</v>
      </c>
      <c r="I20" s="2">
        <f t="shared" ca="1" si="14"/>
        <v>350350000000</v>
      </c>
      <c r="J20" s="2">
        <f t="shared" ca="1" si="14"/>
        <v>150150000000</v>
      </c>
      <c r="K20" s="2">
        <f t="shared" ca="1" si="14"/>
        <v>357500000000</v>
      </c>
      <c r="L20" s="2">
        <f t="shared" ca="1" si="14"/>
        <v>357500000000</v>
      </c>
      <c r="M20" s="2">
        <f t="shared" ca="1" si="14"/>
        <v>443300000000</v>
      </c>
      <c r="N20" s="2">
        <f t="shared" ca="1" si="14"/>
        <v>357500000000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7150000000</v>
      </c>
      <c r="E21" s="2">
        <f>IFERROR(INDEX(E51:E500,MATCH($C$7,$C$51:$C$500,0)),"")</f>
        <v>7150000000</v>
      </c>
      <c r="H21" s="2">
        <f>IFERROR(INDEX(D21:G21,COUNT(D21:G21)),"")</f>
        <v>7150000000</v>
      </c>
      <c r="I21" s="2">
        <f t="shared" ref="I21:O21" si="15">IFERROR(INDEX(I51:I500,MATCH($C$7,$C$51:$C$500,0)),"")</f>
        <v>7150000000</v>
      </c>
      <c r="J21" s="2">
        <f t="shared" si="15"/>
        <v>7150000000</v>
      </c>
      <c r="K21" s="2">
        <f t="shared" si="15"/>
        <v>7150000000</v>
      </c>
      <c r="L21" s="2">
        <f t="shared" si="15"/>
        <v>7150000000</v>
      </c>
      <c r="M21" s="2">
        <f t="shared" si="15"/>
        <v>7150000000</v>
      </c>
      <c r="N21" s="2">
        <f t="shared" si="15"/>
        <v>7150000000</v>
      </c>
      <c r="O21" s="2">
        <f t="shared" si="15"/>
        <v>0</v>
      </c>
    </row>
    <row r="23" spans="1:15" ht="15.5" x14ac:dyDescent="0.35">
      <c r="B23" t="s">
        <v>43</v>
      </c>
      <c r="C23" t="s">
        <v>44</v>
      </c>
      <c r="D23" s="3">
        <f>IFERROR(D5/D6*100,"")</f>
        <v>-1.5579079168251848</v>
      </c>
      <c r="E23" s="3">
        <f>IFERROR(E5/E6*100,"")</f>
        <v>-1.0708327004478524</v>
      </c>
      <c r="H23" s="3">
        <f t="shared" ref="H23:O23" si="16">IFERROR(H5/H6*100,"")</f>
        <v>-5.2096713241862398</v>
      </c>
      <c r="I23" s="3">
        <f t="shared" si="16"/>
        <v>-2.8189685387747132</v>
      </c>
      <c r="J23" s="3">
        <f t="shared" si="16"/>
        <v>-6.8094244838719131</v>
      </c>
      <c r="K23" s="3">
        <f t="shared" si="16"/>
        <v>-2.4738000198594219</v>
      </c>
      <c r="L23" s="3">
        <f t="shared" si="16"/>
        <v>2.3871767333577396</v>
      </c>
      <c r="M23" s="3">
        <f t="shared" si="16"/>
        <v>0.40653675123760707</v>
      </c>
      <c r="N23" s="3">
        <f t="shared" si="16"/>
        <v>1.3130185357734008</v>
      </c>
      <c r="O23" s="3">
        <f t="shared" si="16"/>
        <v>49.309553644727906</v>
      </c>
    </row>
    <row r="24" spans="1:15" ht="15.5" x14ac:dyDescent="0.35">
      <c r="C24" t="s">
        <v>45</v>
      </c>
      <c r="D24" s="4">
        <f>IFERROR(_xlfn.RRI(5,I23,D23),"")</f>
        <v>-0.11184183834643568</v>
      </c>
      <c r="E24" s="4">
        <f>IFERROR(_xlfn.RRI(5,J23,E23),"")</f>
        <v>-0.30924785310710745</v>
      </c>
      <c r="H24" s="4" t="str">
        <f t="shared" ref="H24:O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-0.74</v>
      </c>
      <c r="E25" s="3">
        <f>IFERROR(INDEX(E51:E500,MATCH($A$25,$C$51:$C$500,0)),"")</f>
        <v>-0.51</v>
      </c>
      <c r="H25" s="3">
        <f>IFERROR(INDEX(D25:G25,COUNT(D25:G25)),"")</f>
        <v>-0.51</v>
      </c>
      <c r="I25" s="3">
        <f t="shared" ref="I25:O25" si="18">IFERROR(INDEX(I51:I500,MATCH($C$25,$C$51:$C$500,0)),"")</f>
        <v>-1.35</v>
      </c>
      <c r="J25" s="3">
        <f t="shared" si="18"/>
        <v>-3.39</v>
      </c>
      <c r="K25" s="3">
        <f t="shared" si="18"/>
        <v>-1.32</v>
      </c>
      <c r="L25" s="3">
        <f t="shared" si="18"/>
        <v>1.3</v>
      </c>
      <c r="M25" s="3">
        <f t="shared" si="18"/>
        <v>0.22</v>
      </c>
      <c r="N25" s="3">
        <f t="shared" si="18"/>
        <v>0.7</v>
      </c>
      <c r="O25" s="3">
        <f t="shared" si="18"/>
        <v>855865.73</v>
      </c>
    </row>
    <row r="26" spans="1:15" ht="15.5" x14ac:dyDescent="0.35">
      <c r="C26" t="s">
        <v>48</v>
      </c>
      <c r="D26" s="4">
        <f>IFERROR(_xlfn.RRI(5,I25,D25),"")</f>
        <v>-0.11329411623889363</v>
      </c>
      <c r="E26" s="4">
        <f>IFERROR(_xlfn.RRI(5,J25,E25),"")</f>
        <v>-0.31534135605250091</v>
      </c>
      <c r="H26" s="4" t="str">
        <f t="shared" ref="H26:O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0.2763873902097902</v>
      </c>
      <c r="E27" s="3">
        <f>IFERROR(E4/E21,"")</f>
        <v>0.29483278839160837</v>
      </c>
      <c r="H27" s="3">
        <f t="shared" ref="H27:O27" si="20">IFERROR(H4/H21,"")</f>
        <v>1.1424403572027972</v>
      </c>
      <c r="I27" s="3">
        <f t="shared" si="20"/>
        <v>2.9760551037762237</v>
      </c>
      <c r="J27" s="3">
        <f t="shared" si="20"/>
        <v>2.0575224843356645</v>
      </c>
      <c r="K27" s="3">
        <f t="shared" si="20"/>
        <v>6.6036632076923079</v>
      </c>
      <c r="L27" s="3">
        <f t="shared" si="20"/>
        <v>10.819407888391609</v>
      </c>
      <c r="M27" s="3">
        <f t="shared" si="20"/>
        <v>5.4661756546853146</v>
      </c>
      <c r="N27" s="3">
        <f t="shared" si="20"/>
        <v>4.6388430525874123</v>
      </c>
      <c r="O27" s="3" t="str">
        <f t="shared" si="20"/>
        <v/>
      </c>
    </row>
    <row r="28" spans="1:15" ht="15.5" x14ac:dyDescent="0.35">
      <c r="C28" t="s">
        <v>50</v>
      </c>
      <c r="D28" s="4">
        <f>IFERROR(_xlfn.RRI(5,I27,D27),"")</f>
        <v>-0.37830775304501818</v>
      </c>
      <c r="E28" s="4">
        <f>IFERROR(_xlfn.RRI(5,J27,E27),"")</f>
        <v>-0.3219741715923462</v>
      </c>
      <c r="H28" s="4">
        <f t="shared" ref="H28:O28" si="21">IFERROR(_xlfn.RRI(5,M27,H27),"")</f>
        <v>-0.26881042537379374</v>
      </c>
      <c r="I28" s="4">
        <f t="shared" si="21"/>
        <v>-8.4946981835275381E-2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-0.62222222222222223</v>
      </c>
      <c r="I29" s="4">
        <f t="shared" si="22"/>
        <v>-0.60176991150442471</v>
      </c>
      <c r="J29" s="4">
        <f t="shared" si="22"/>
        <v>1.5681818181818183</v>
      </c>
      <c r="K29" s="4">
        <f t="shared" si="22"/>
        <v>-2.0153846153846153</v>
      </c>
      <c r="L29" s="4">
        <f t="shared" si="22"/>
        <v>4.9090909090909092</v>
      </c>
      <c r="M29" s="4">
        <f t="shared" si="22"/>
        <v>-0.68571428571428572</v>
      </c>
      <c r="N29" s="4">
        <f t="shared" si="22"/>
        <v>-0.99999918211469929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-0.61612257926501757</v>
      </c>
      <c r="I30" s="4">
        <f t="shared" si="23"/>
        <v>0.44642652823166412</v>
      </c>
      <c r="J30" s="4">
        <f t="shared" si="23"/>
        <v>-0.68842710180329159</v>
      </c>
      <c r="K30" s="4">
        <f t="shared" si="23"/>
        <v>-0.38964652448517728</v>
      </c>
      <c r="L30" s="4">
        <f t="shared" si="23"/>
        <v>0.97933776224658808</v>
      </c>
      <c r="M30" s="4">
        <f t="shared" si="23"/>
        <v>0.17834891000169539</v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47.21</v>
      </c>
      <c r="E32" s="3">
        <f>IFERROR(INDEX(E51:E500,MATCH($A$32,$C$51:$C$500,0)),"")</f>
        <v>47.94</v>
      </c>
      <c r="H32" s="3">
        <f>IFERROR(INDEX(D32:G32,COUNT(D32:G32)),"")</f>
        <v>47.94</v>
      </c>
      <c r="I32" s="3">
        <f t="shared" ref="I32:O32" si="24">IFERROR(INDEX(I51:I500,MATCH($C$32,$C$51:$C$500,0)),"")</f>
        <v>48.45</v>
      </c>
      <c r="J32" s="3">
        <f t="shared" si="24"/>
        <v>49.82</v>
      </c>
      <c r="K32" s="3">
        <f t="shared" si="24"/>
        <v>53.21</v>
      </c>
      <c r="L32" s="3">
        <f t="shared" si="24"/>
        <v>54.53</v>
      </c>
      <c r="M32" s="3">
        <f t="shared" si="24"/>
        <v>53.34</v>
      </c>
      <c r="N32" s="3">
        <f t="shared" si="24"/>
        <v>53.47</v>
      </c>
      <c r="O32" s="3">
        <f t="shared" si="24"/>
        <v>1734355.06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0.76</v>
      </c>
      <c r="E33" s="3">
        <f>IFERROR(INDEX(E51:E500,MATCH($A$33,$C$51:$C$500,0)),"")</f>
        <v>0.92</v>
      </c>
      <c r="H33" s="3">
        <f>IFERROR(INDEX(D33:G33,COUNT(D33:G33)),"")</f>
        <v>0.92</v>
      </c>
      <c r="I33" s="3">
        <f t="shared" ref="I33:O33" si="25">IFERROR(INDEX(I51:I500,MATCH($C$33,$C$51:$C$500,0)),"")</f>
        <v>1.01</v>
      </c>
      <c r="J33" s="3">
        <f t="shared" si="25"/>
        <v>0.42</v>
      </c>
      <c r="K33" s="3">
        <f t="shared" si="25"/>
        <v>0.94</v>
      </c>
      <c r="L33" s="3">
        <f t="shared" si="25"/>
        <v>0.92</v>
      </c>
      <c r="M33" s="3">
        <f t="shared" si="25"/>
        <v>1.1599999999999999</v>
      </c>
      <c r="N33" s="3">
        <f t="shared" si="25"/>
        <v>0.94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-48.65</v>
      </c>
      <c r="E34" s="3">
        <f>IFERROR(INDEX(E51:E500,MATCH($A$34,$C$51:$C$500,0)),"")</f>
        <v>-86.27</v>
      </c>
      <c r="H34" s="3">
        <f>IFERROR(INDEX(D34:G34,COUNT(D34:G34)),"")</f>
        <v>-86.27</v>
      </c>
      <c r="I34" s="3">
        <f t="shared" ref="I34:O34" si="26">IFERROR(INDEX(I51:I500,MATCH($C$34,$C$51:$C$500,0)),"")</f>
        <v>-36.299999999999997</v>
      </c>
      <c r="J34" s="3">
        <f t="shared" si="26"/>
        <v>-6.19</v>
      </c>
      <c r="K34" s="3">
        <f t="shared" si="26"/>
        <v>-37.880000000000003</v>
      </c>
      <c r="L34" s="3">
        <f t="shared" si="26"/>
        <v>38.46</v>
      </c>
      <c r="M34" s="3">
        <f t="shared" si="26"/>
        <v>281.82</v>
      </c>
      <c r="N34" s="3">
        <f t="shared" si="26"/>
        <v>71.430000000000007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130.25</v>
      </c>
      <c r="E35" s="3">
        <f>IFERROR(INDEX(E51:E500,MATCH($A$35,$C$51:$C$500,0)),"")</f>
        <v>149.24</v>
      </c>
      <c r="H35" s="3">
        <f>IFERROR(INDEX(D35:G35,COUNT(D35:G35)),"")</f>
        <v>149.24</v>
      </c>
      <c r="I35" s="3">
        <f t="shared" ref="I35:O35" si="27">IFERROR(INDEX(I51:I500,MATCH($C$35,$C$51:$C$500,0)),"")</f>
        <v>16.46</v>
      </c>
      <c r="J35" s="3">
        <f t="shared" si="27"/>
        <v>10.210000000000001</v>
      </c>
      <c r="K35" s="3">
        <f t="shared" si="27"/>
        <v>7.57</v>
      </c>
      <c r="L35" s="3">
        <f t="shared" si="27"/>
        <v>4.62</v>
      </c>
      <c r="M35" s="3">
        <f t="shared" si="27"/>
        <v>11.34</v>
      </c>
      <c r="N35" s="3">
        <f t="shared" si="27"/>
        <v>10.78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0.504</v>
      </c>
      <c r="N36" s="4">
        <f t="shared" si="28"/>
        <v>0.50049999999999994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0.11</v>
      </c>
      <c r="N37" s="3">
        <f t="shared" si="29"/>
        <v>0.35</v>
      </c>
      <c r="O37" s="3">
        <f t="shared" si="29"/>
        <v>0</v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1976169840</v>
      </c>
      <c r="E51" s="5">
        <v>2108054437</v>
      </c>
      <c r="F51" s="5">
        <v>10366559262</v>
      </c>
      <c r="G51" s="5">
        <v>8758433069</v>
      </c>
      <c r="I51" s="5">
        <v>21278793992</v>
      </c>
      <c r="J51" s="5">
        <v>14711285763</v>
      </c>
      <c r="K51" s="5">
        <v>47216191935</v>
      </c>
      <c r="L51" s="5">
        <v>77358766402</v>
      </c>
      <c r="M51" s="5">
        <v>39083155931</v>
      </c>
      <c r="N51" s="5">
        <v>33167727826</v>
      </c>
      <c r="O51" s="5">
        <v>24489411540</v>
      </c>
    </row>
    <row r="52" spans="2:15" ht="15.5" x14ac:dyDescent="0.35">
      <c r="C52" t="s">
        <v>75</v>
      </c>
      <c r="D52" s="5">
        <v>-1054571061</v>
      </c>
      <c r="E52" s="5">
        <v>-1402198529</v>
      </c>
      <c r="F52" s="5">
        <v>-7859038679</v>
      </c>
      <c r="G52" s="5">
        <v>-5685320854</v>
      </c>
      <c r="I52" s="5">
        <v>-14838023821</v>
      </c>
      <c r="J52" s="5">
        <v>-10963907262</v>
      </c>
      <c r="K52" s="5">
        <v>-37130461989</v>
      </c>
      <c r="L52" s="5">
        <v>-55681875938</v>
      </c>
      <c r="M52" s="5">
        <v>-24141666170</v>
      </c>
      <c r="N52" s="5">
        <v>-20737199267</v>
      </c>
      <c r="O52" s="5">
        <v>-13508039316</v>
      </c>
    </row>
    <row r="53" spans="2:15" ht="15.5" x14ac:dyDescent="0.35">
      <c r="C53" t="s">
        <v>76</v>
      </c>
      <c r="D53" s="5">
        <v>921598779</v>
      </c>
      <c r="E53" s="5">
        <v>705855908</v>
      </c>
      <c r="F53" s="5">
        <v>2507520583</v>
      </c>
      <c r="G53" s="5">
        <v>3073112215</v>
      </c>
      <c r="I53" s="5">
        <v>6440770171</v>
      </c>
      <c r="J53" s="5">
        <v>3747378501</v>
      </c>
      <c r="K53" s="5">
        <v>10085729946</v>
      </c>
      <c r="L53" s="5">
        <v>21676890464</v>
      </c>
      <c r="M53" s="5">
        <v>14941489761</v>
      </c>
      <c r="N53" s="5">
        <v>12430528559</v>
      </c>
      <c r="O53" s="5">
        <v>10981372224</v>
      </c>
    </row>
    <row r="54" spans="2:15" ht="15.5" x14ac:dyDescent="0.35">
      <c r="C54" t="s">
        <v>77</v>
      </c>
      <c r="D54" s="5">
        <v>-6951698016</v>
      </c>
      <c r="E54" s="5">
        <v>-5538193006</v>
      </c>
      <c r="F54" s="5">
        <v>-6266375786</v>
      </c>
      <c r="G54" s="5">
        <v>-5203596768</v>
      </c>
      <c r="I54" s="5">
        <v>-22236726399</v>
      </c>
      <c r="J54" s="5">
        <v>-24969081868</v>
      </c>
      <c r="K54" s="5">
        <v>-20751031831</v>
      </c>
      <c r="L54" s="5">
        <v>-18731842019</v>
      </c>
      <c r="M54" s="5">
        <v>-13515784465</v>
      </c>
      <c r="N54" s="5">
        <v>-10563408872</v>
      </c>
      <c r="O54" s="5">
        <v>-7423059779</v>
      </c>
    </row>
    <row r="55" spans="2:15" ht="15.5" x14ac:dyDescent="0.35">
      <c r="C55" t="s">
        <v>78</v>
      </c>
      <c r="D55" s="5">
        <v>-554230623</v>
      </c>
      <c r="E55" s="5">
        <v>-543037020</v>
      </c>
      <c r="F55" s="5">
        <v>-535603919</v>
      </c>
      <c r="G55" s="5">
        <v>-908643849</v>
      </c>
      <c r="I55" s="5">
        <v>-2964595822</v>
      </c>
      <c r="J55" s="5">
        <v>-4974895548</v>
      </c>
      <c r="K55" s="5">
        <v>-4296190742</v>
      </c>
      <c r="L55" s="5">
        <v>-3797172498</v>
      </c>
      <c r="M55" s="5">
        <v>-1600373222</v>
      </c>
      <c r="N55" s="5">
        <v>-1564917083</v>
      </c>
      <c r="O55" s="5">
        <v>-1716339983</v>
      </c>
    </row>
    <row r="56" spans="2:15" ht="15.5" x14ac:dyDescent="0.35">
      <c r="C56" t="s">
        <v>79</v>
      </c>
      <c r="D56" s="5">
        <v>-6397467393</v>
      </c>
      <c r="E56" s="5">
        <v>-4995155986</v>
      </c>
      <c r="F56" s="5">
        <v>-5730771867</v>
      </c>
      <c r="G56" s="5">
        <v>-4294952919</v>
      </c>
      <c r="I56" s="5">
        <v>-19272130577</v>
      </c>
      <c r="J56" s="5">
        <v>-19994186320</v>
      </c>
      <c r="K56" s="5">
        <v>-16454841089</v>
      </c>
      <c r="L56" s="5">
        <v>-14934669521</v>
      </c>
      <c r="M56" s="5">
        <v>-11915411243</v>
      </c>
      <c r="N56" s="5">
        <v>-8998491789</v>
      </c>
      <c r="O56" s="5">
        <v>-5706719796</v>
      </c>
    </row>
    <row r="57" spans="2:15" ht="15.5" x14ac:dyDescent="0.35">
      <c r="C57" t="s">
        <v>80</v>
      </c>
      <c r="D57" s="5">
        <v>-6030099237</v>
      </c>
      <c r="E57" s="5">
        <v>-4832337098</v>
      </c>
      <c r="F57" s="5">
        <v>-3758855203</v>
      </c>
      <c r="G57" s="5">
        <v>-2130484553</v>
      </c>
      <c r="I57" s="5">
        <v>-15795956228</v>
      </c>
      <c r="J57" s="5">
        <v>-21221703367</v>
      </c>
      <c r="K57" s="5">
        <v>-10665301885</v>
      </c>
      <c r="L57" s="5">
        <v>2945048445</v>
      </c>
      <c r="M57" s="5">
        <v>1425705296</v>
      </c>
      <c r="N57" s="5">
        <v>1867119687</v>
      </c>
      <c r="O57" s="5">
        <v>3558312445</v>
      </c>
    </row>
    <row r="58" spans="2:15" ht="15.5" x14ac:dyDescent="0.35">
      <c r="C58" t="s">
        <v>81</v>
      </c>
      <c r="D58" s="5">
        <v>947105582</v>
      </c>
      <c r="E58" s="5">
        <v>1258478903</v>
      </c>
      <c r="F58" s="5">
        <v>3673144847</v>
      </c>
      <c r="G58" s="5">
        <v>641482541</v>
      </c>
      <c r="I58" s="5">
        <v>6552362988</v>
      </c>
      <c r="J58" s="5">
        <v>-2605512334</v>
      </c>
      <c r="K58" s="5">
        <v>2349682535</v>
      </c>
      <c r="L58" s="5">
        <v>7493421600</v>
      </c>
      <c r="M58" s="5">
        <v>1433972254</v>
      </c>
      <c r="N58" s="5">
        <v>5337934350</v>
      </c>
      <c r="O58" s="5">
        <v>82702314150</v>
      </c>
    </row>
    <row r="59" spans="2:15" ht="15.5" x14ac:dyDescent="0.35">
      <c r="C59" t="s">
        <v>27</v>
      </c>
      <c r="D59" s="5">
        <v>-29737012</v>
      </c>
      <c r="E59" s="5">
        <v>-36868171</v>
      </c>
      <c r="F59" s="5">
        <v>14011377</v>
      </c>
      <c r="G59" s="5">
        <v>-58935276</v>
      </c>
      <c r="I59" s="5">
        <v>-209160726</v>
      </c>
      <c r="J59" s="5">
        <v>-256312673</v>
      </c>
      <c r="K59" s="5">
        <v>-250231849</v>
      </c>
      <c r="L59" s="5">
        <v>-435522857</v>
      </c>
      <c r="M59" s="5">
        <v>-322855812</v>
      </c>
      <c r="N59" s="5">
        <v>-93735717</v>
      </c>
      <c r="O59" s="5">
        <v>-1644508340</v>
      </c>
    </row>
    <row r="60" spans="2:15" ht="15.5" x14ac:dyDescent="0.35">
      <c r="C60" t="s">
        <v>83</v>
      </c>
      <c r="D60" s="5">
        <v>1291267</v>
      </c>
      <c r="E60" s="5">
        <v>2915830</v>
      </c>
      <c r="F60" s="5">
        <v>1869494</v>
      </c>
      <c r="G60" s="5">
        <v>1299901</v>
      </c>
      <c r="I60" s="5">
        <v>15293314</v>
      </c>
      <c r="J60" s="5">
        <v>280543130</v>
      </c>
      <c r="K60" s="5">
        <v>73801336</v>
      </c>
      <c r="L60" s="5">
        <v>43479521</v>
      </c>
      <c r="M60" s="5">
        <v>1417378404</v>
      </c>
      <c r="N60" s="5">
        <v>5013621161</v>
      </c>
      <c r="O60" s="5">
        <v>9551054</v>
      </c>
    </row>
    <row r="61" spans="2:15" ht="15.5" x14ac:dyDescent="0.35">
      <c r="C61" t="s">
        <v>85</v>
      </c>
      <c r="F61" s="5">
        <v>-103459246</v>
      </c>
      <c r="I61" s="5">
        <v>-103459246</v>
      </c>
      <c r="J61" s="5">
        <v>-10446765</v>
      </c>
      <c r="K61" s="5">
        <v>-9752294</v>
      </c>
      <c r="L61" s="5">
        <v>-7740626</v>
      </c>
      <c r="M61" s="5">
        <v>-9442402</v>
      </c>
    </row>
    <row r="62" spans="2:15" ht="15.5" x14ac:dyDescent="0.35">
      <c r="C62" t="s">
        <v>86</v>
      </c>
      <c r="D62" s="5">
        <v>947105582</v>
      </c>
      <c r="E62" s="5">
        <v>1258478903</v>
      </c>
      <c r="F62" s="5">
        <v>3673144847</v>
      </c>
      <c r="G62" s="5">
        <v>641482541</v>
      </c>
      <c r="I62" s="5">
        <v>6552362988</v>
      </c>
      <c r="J62" s="5">
        <v>-2605512334</v>
      </c>
      <c r="K62" s="5">
        <v>2349682535</v>
      </c>
      <c r="L62" s="5">
        <v>7493421600</v>
      </c>
      <c r="M62" s="5">
        <v>1433972254</v>
      </c>
      <c r="N62" s="5">
        <v>5337934350</v>
      </c>
      <c r="O62" s="5">
        <v>82702314150</v>
      </c>
    </row>
    <row r="63" spans="2:15" ht="15.5" x14ac:dyDescent="0.35">
      <c r="C63" t="s">
        <v>29</v>
      </c>
      <c r="D63" s="5">
        <v>-5082993655</v>
      </c>
      <c r="E63" s="5">
        <v>-3573858195</v>
      </c>
      <c r="F63" s="5">
        <v>-85710356</v>
      </c>
      <c r="G63" s="5">
        <v>-1489002012</v>
      </c>
      <c r="I63" s="5">
        <v>-9243593240</v>
      </c>
      <c r="J63" s="5">
        <v>-23827215701</v>
      </c>
      <c r="K63" s="5">
        <v>-8315619350</v>
      </c>
      <c r="L63" s="5">
        <v>10438470045</v>
      </c>
      <c r="M63" s="5">
        <v>2859677550</v>
      </c>
      <c r="N63" s="5">
        <v>7205054037</v>
      </c>
      <c r="O63" s="5">
        <v>86260626595</v>
      </c>
    </row>
    <row r="64" spans="2:15" ht="15.5" x14ac:dyDescent="0.35">
      <c r="C64" t="s">
        <v>28</v>
      </c>
      <c r="D64" s="5">
        <v>-178627100</v>
      </c>
      <c r="E64" s="5">
        <v>-98340156</v>
      </c>
      <c r="F64" s="5">
        <v>-152410450</v>
      </c>
      <c r="G64" s="5">
        <v>-167327140</v>
      </c>
      <c r="I64" s="5">
        <v>-422079768</v>
      </c>
      <c r="J64" s="5">
        <v>-428351805</v>
      </c>
      <c r="K64" s="5">
        <v>-1091384533</v>
      </c>
      <c r="L64" s="5">
        <v>-1116359550</v>
      </c>
      <c r="M64" s="5">
        <v>-1299704902</v>
      </c>
      <c r="N64" s="5">
        <v>-2205482384</v>
      </c>
      <c r="O64" s="5">
        <v>-610754339</v>
      </c>
    </row>
    <row r="65" spans="3:15" ht="15.5" x14ac:dyDescent="0.35">
      <c r="C65" t="s">
        <v>351</v>
      </c>
      <c r="D65" s="5">
        <v>-178627100</v>
      </c>
      <c r="E65" s="5">
        <v>-98340156</v>
      </c>
      <c r="F65" s="5">
        <v>-122488470</v>
      </c>
      <c r="G65" s="5">
        <v>-167327140</v>
      </c>
      <c r="I65" s="5">
        <v>-392157788</v>
      </c>
      <c r="J65" s="5">
        <v>-419980805</v>
      </c>
      <c r="K65" s="5">
        <v>-1069235153</v>
      </c>
      <c r="L65" s="5">
        <v>-1061635575</v>
      </c>
      <c r="M65" s="5">
        <v>-1078511830</v>
      </c>
      <c r="N65" s="5">
        <v>-1442379382</v>
      </c>
      <c r="O65" s="5">
        <v>-610754339</v>
      </c>
    </row>
    <row r="66" spans="3:15" ht="15.5" x14ac:dyDescent="0.35">
      <c r="C66" t="s">
        <v>375</v>
      </c>
      <c r="F66" s="5">
        <v>-29921980</v>
      </c>
      <c r="I66" s="5">
        <v>-29921980</v>
      </c>
      <c r="J66" s="5">
        <v>-8371000</v>
      </c>
      <c r="K66" s="5">
        <v>-22149380</v>
      </c>
      <c r="L66" s="5">
        <v>-54723975</v>
      </c>
      <c r="M66" s="5">
        <v>-221193072</v>
      </c>
      <c r="N66" s="5">
        <v>-763103002</v>
      </c>
    </row>
    <row r="67" spans="3:15" ht="15.5" x14ac:dyDescent="0.35">
      <c r="C67" t="s">
        <v>376</v>
      </c>
      <c r="D67" s="5">
        <v>-178627100</v>
      </c>
      <c r="E67" s="5">
        <v>-98340156</v>
      </c>
      <c r="F67" s="5">
        <v>-152410450</v>
      </c>
      <c r="G67" s="5">
        <v>-167327140</v>
      </c>
      <c r="I67" s="5">
        <v>-422079768</v>
      </c>
      <c r="J67" s="5">
        <v>-428351805</v>
      </c>
      <c r="K67" s="5">
        <v>-1091384533</v>
      </c>
      <c r="L67" s="5">
        <v>-1116359550</v>
      </c>
      <c r="M67" s="5">
        <v>-1299704902</v>
      </c>
      <c r="N67" s="5">
        <v>-2205482384</v>
      </c>
      <c r="O67" s="5">
        <v>-610754339</v>
      </c>
    </row>
    <row r="68" spans="3:15" ht="15.5" x14ac:dyDescent="0.35">
      <c r="C68" t="s">
        <v>428</v>
      </c>
      <c r="D68" s="5">
        <v>-5261620755</v>
      </c>
      <c r="E68" s="5">
        <v>-3672198351</v>
      </c>
      <c r="F68" s="5">
        <v>-238120806</v>
      </c>
      <c r="G68" s="5">
        <v>-1656329152</v>
      </c>
      <c r="I68" s="5">
        <v>-9665673008</v>
      </c>
      <c r="J68" s="5">
        <v>-24255567506</v>
      </c>
      <c r="K68" s="5">
        <v>-9407003883</v>
      </c>
      <c r="L68" s="5">
        <v>9322110495</v>
      </c>
      <c r="M68" s="5">
        <v>1559972648</v>
      </c>
      <c r="N68" s="5">
        <v>4999571653</v>
      </c>
      <c r="O68" s="5">
        <v>85649872256</v>
      </c>
    </row>
    <row r="69" spans="3:15" ht="15.5" x14ac:dyDescent="0.35">
      <c r="C69" t="s">
        <v>429</v>
      </c>
    </row>
    <row r="70" spans="3:15" ht="15.5" x14ac:dyDescent="0.35">
      <c r="C70" t="s">
        <v>87</v>
      </c>
      <c r="D70" s="5">
        <v>-5261620755</v>
      </c>
      <c r="E70" s="5">
        <v>-3672198351</v>
      </c>
      <c r="F70" s="5">
        <v>-238120806</v>
      </c>
      <c r="G70" s="5">
        <v>-1656329152</v>
      </c>
      <c r="I70" s="5">
        <v>-9665673008</v>
      </c>
      <c r="J70" s="5">
        <v>-24255567506</v>
      </c>
      <c r="K70" s="5">
        <v>-9407003883</v>
      </c>
      <c r="L70" s="5">
        <v>9322110495</v>
      </c>
      <c r="M70" s="5">
        <v>1559972648</v>
      </c>
      <c r="N70" s="5">
        <v>4999571653</v>
      </c>
      <c r="O70" s="5">
        <v>85649872256</v>
      </c>
    </row>
    <row r="71" spans="3:15" ht="15.5" x14ac:dyDescent="0.35">
      <c r="C71" t="s">
        <v>88</v>
      </c>
      <c r="F71" s="5">
        <v>-103459246</v>
      </c>
      <c r="I71" s="5">
        <v>-103459246</v>
      </c>
      <c r="J71" s="5">
        <v>-10446765</v>
      </c>
      <c r="K71" s="5">
        <v>-9752294</v>
      </c>
      <c r="L71" s="5">
        <v>-7740626</v>
      </c>
      <c r="M71" s="5">
        <v>-9442402</v>
      </c>
      <c r="N71" s="5">
        <v>21559075</v>
      </c>
      <c r="O71" s="5">
        <v>-5501022</v>
      </c>
    </row>
    <row r="72" spans="3:15" ht="15.5" x14ac:dyDescent="0.35">
      <c r="C72" t="s">
        <v>352</v>
      </c>
      <c r="F72" s="5">
        <v>-103459246</v>
      </c>
      <c r="I72" s="5">
        <v>-103459246</v>
      </c>
      <c r="J72" s="5">
        <v>-10446765</v>
      </c>
      <c r="K72" s="5">
        <v>-9752294</v>
      </c>
      <c r="L72" s="5">
        <v>-7740626</v>
      </c>
      <c r="M72" s="5">
        <v>-9442402</v>
      </c>
      <c r="N72" s="5">
        <v>21559075</v>
      </c>
      <c r="O72" s="5">
        <v>-5501022</v>
      </c>
    </row>
    <row r="73" spans="3:15" ht="15.5" x14ac:dyDescent="0.35">
      <c r="C73" t="s">
        <v>89</v>
      </c>
      <c r="D73" s="5">
        <v>-5261620755</v>
      </c>
      <c r="E73" s="5">
        <v>-3672198351</v>
      </c>
      <c r="F73" s="5">
        <v>-341580052</v>
      </c>
      <c r="G73" s="5">
        <v>-1656329152</v>
      </c>
      <c r="I73" s="5">
        <v>-9769132254</v>
      </c>
      <c r="J73" s="5">
        <v>-24266014271</v>
      </c>
      <c r="K73" s="5">
        <v>-9416756177</v>
      </c>
      <c r="L73" s="5">
        <v>9314369869</v>
      </c>
      <c r="M73" s="5">
        <v>1550530246</v>
      </c>
      <c r="N73" s="5">
        <v>5021130728</v>
      </c>
      <c r="O73" s="5">
        <v>85644371234</v>
      </c>
    </row>
    <row r="74" spans="3:15" ht="15.5" x14ac:dyDescent="0.35">
      <c r="C74" t="s">
        <v>90</v>
      </c>
      <c r="D74" s="5">
        <v>-5261620755</v>
      </c>
      <c r="E74" s="5">
        <v>-3672198351</v>
      </c>
      <c r="F74" s="5">
        <v>-238120806</v>
      </c>
      <c r="G74" s="5">
        <v>-1656329152</v>
      </c>
      <c r="I74" s="5">
        <v>-9665673008</v>
      </c>
      <c r="J74" s="5">
        <v>-24255567506</v>
      </c>
      <c r="K74" s="5">
        <v>-9407003883</v>
      </c>
      <c r="L74" s="5">
        <v>9322110495</v>
      </c>
      <c r="M74" s="5">
        <v>1559972648</v>
      </c>
      <c r="N74" s="5">
        <v>4999571653</v>
      </c>
      <c r="O74" s="5">
        <v>85649872256</v>
      </c>
    </row>
    <row r="75" spans="3:15" ht="15.5" x14ac:dyDescent="0.35">
      <c r="C75" t="s">
        <v>8</v>
      </c>
      <c r="D75" s="5">
        <v>-5260167705</v>
      </c>
      <c r="E75" s="5">
        <v>-3671935276</v>
      </c>
      <c r="F75" s="5">
        <v>-343549503</v>
      </c>
      <c r="G75" s="5">
        <v>-1655579010</v>
      </c>
      <c r="I75" s="5">
        <v>-9769892719</v>
      </c>
      <c r="J75" s="5">
        <v>-24265111420</v>
      </c>
      <c r="K75" s="5">
        <v>-9415579957</v>
      </c>
      <c r="L75" s="5">
        <v>9310673217</v>
      </c>
      <c r="M75" s="5">
        <v>1550940791</v>
      </c>
      <c r="N75" s="5">
        <v>5021672915</v>
      </c>
      <c r="O75" s="5">
        <v>85581072244</v>
      </c>
    </row>
    <row r="76" spans="3:15" ht="15.5" x14ac:dyDescent="0.35">
      <c r="C76" t="s">
        <v>284</v>
      </c>
      <c r="D76" s="5">
        <v>-1453050</v>
      </c>
      <c r="E76" s="5">
        <v>-263075</v>
      </c>
      <c r="F76" s="5">
        <v>1969451</v>
      </c>
      <c r="G76" s="5">
        <v>-750142</v>
      </c>
      <c r="I76" s="5">
        <v>760465</v>
      </c>
      <c r="J76" s="5">
        <v>-902851</v>
      </c>
      <c r="K76" s="5">
        <v>-1176220</v>
      </c>
      <c r="L76" s="5">
        <v>3696652</v>
      </c>
      <c r="M76" s="5">
        <v>-410545</v>
      </c>
      <c r="N76" s="5">
        <v>-542187</v>
      </c>
      <c r="O76" s="5">
        <v>63298990</v>
      </c>
    </row>
    <row r="77" spans="3:15" ht="15.5" x14ac:dyDescent="0.35">
      <c r="C77" t="s">
        <v>91</v>
      </c>
      <c r="D77" s="5">
        <v>-5261620755</v>
      </c>
      <c r="E77" s="5">
        <v>-3672198351</v>
      </c>
      <c r="F77" s="5">
        <v>-238120806</v>
      </c>
      <c r="G77" s="5">
        <v>-1656329152</v>
      </c>
      <c r="I77" s="5">
        <v>-9665673008</v>
      </c>
      <c r="J77" s="5">
        <v>-24255567506</v>
      </c>
      <c r="K77" s="5">
        <v>-9407003883</v>
      </c>
      <c r="L77" s="5">
        <v>9322110495</v>
      </c>
      <c r="M77" s="5">
        <v>1559972648</v>
      </c>
      <c r="N77" s="5">
        <v>4999571653</v>
      </c>
      <c r="O77" s="5">
        <v>85649872256</v>
      </c>
    </row>
    <row r="78" spans="3:15" ht="15.5" x14ac:dyDescent="0.35">
      <c r="C78" t="s">
        <v>92</v>
      </c>
      <c r="D78" s="5">
        <v>-5261620755</v>
      </c>
      <c r="E78" s="5">
        <v>-3672198351</v>
      </c>
      <c r="F78" s="5">
        <v>-341580052</v>
      </c>
      <c r="G78" s="5">
        <v>-1656329152</v>
      </c>
      <c r="I78" s="5">
        <v>-9769132254</v>
      </c>
      <c r="J78" s="5">
        <v>-24266014271</v>
      </c>
      <c r="K78" s="5">
        <v>-9416756177</v>
      </c>
      <c r="L78" s="5">
        <v>9314369869</v>
      </c>
      <c r="M78" s="5">
        <v>1550530246</v>
      </c>
      <c r="N78" s="5">
        <v>5021130728</v>
      </c>
      <c r="O78" s="5">
        <v>85644371234</v>
      </c>
    </row>
    <row r="79" spans="3:15" ht="15.5" x14ac:dyDescent="0.35">
      <c r="C79" t="s">
        <v>93</v>
      </c>
      <c r="D79" s="5">
        <v>-5261620755</v>
      </c>
      <c r="E79" s="5">
        <v>-3672198351</v>
      </c>
      <c r="F79" s="5">
        <v>-341580052</v>
      </c>
      <c r="G79" s="5">
        <v>-1656329152</v>
      </c>
      <c r="I79" s="5">
        <v>-9769132254</v>
      </c>
      <c r="J79" s="5">
        <v>-24266014271</v>
      </c>
      <c r="K79" s="5">
        <v>-9416756177</v>
      </c>
      <c r="L79" s="5">
        <v>9314369869</v>
      </c>
      <c r="M79" s="5">
        <v>1550530246</v>
      </c>
      <c r="N79" s="5">
        <v>5021130728</v>
      </c>
      <c r="O79" s="5">
        <v>85644371234</v>
      </c>
    </row>
    <row r="81" spans="2:15" ht="15.5" x14ac:dyDescent="0.35">
      <c r="B81" t="s">
        <v>94</v>
      </c>
      <c r="C81" t="s">
        <v>95</v>
      </c>
    </row>
    <row r="82" spans="2:15" ht="15.5" x14ac:dyDescent="0.35">
      <c r="C82" t="s">
        <v>96</v>
      </c>
    </row>
    <row r="83" spans="2:15" ht="15.5" x14ac:dyDescent="0.35">
      <c r="C83" t="s">
        <v>20</v>
      </c>
      <c r="D83" s="5">
        <v>3023536313</v>
      </c>
      <c r="E83" s="5">
        <v>3666409263</v>
      </c>
      <c r="F83" s="5">
        <v>5049989225</v>
      </c>
      <c r="G83" s="5">
        <v>4236553538</v>
      </c>
      <c r="I83" s="5">
        <v>5049989225</v>
      </c>
      <c r="J83" s="5">
        <v>5747017017</v>
      </c>
      <c r="K83" s="5">
        <v>14235799771</v>
      </c>
      <c r="L83" s="5">
        <v>5568958503</v>
      </c>
      <c r="M83" s="5">
        <v>6931884587</v>
      </c>
      <c r="N83" s="5">
        <v>5996771144</v>
      </c>
      <c r="O83" s="5">
        <v>3558440395</v>
      </c>
    </row>
    <row r="84" spans="2:15" ht="15.5" x14ac:dyDescent="0.35">
      <c r="C84" t="s">
        <v>98</v>
      </c>
      <c r="D84" s="5">
        <v>4839906670</v>
      </c>
      <c r="E84" s="5">
        <v>4839906670</v>
      </c>
      <c r="F84" s="5">
        <v>4839906670</v>
      </c>
      <c r="I84" s="5">
        <v>4839906670</v>
      </c>
    </row>
    <row r="85" spans="2:15" ht="15.5" x14ac:dyDescent="0.35">
      <c r="C85" t="s">
        <v>99</v>
      </c>
      <c r="D85" s="5">
        <v>702308022</v>
      </c>
      <c r="E85" s="5">
        <v>692349684</v>
      </c>
      <c r="F85" s="5">
        <v>706087444</v>
      </c>
      <c r="G85" s="5">
        <v>144923059</v>
      </c>
      <c r="I85" s="5">
        <v>706087444</v>
      </c>
      <c r="J85" s="5">
        <v>150977681</v>
      </c>
      <c r="K85" s="5">
        <v>109158493</v>
      </c>
      <c r="L85" s="5">
        <v>95629751</v>
      </c>
      <c r="M85" s="5">
        <v>814203481</v>
      </c>
      <c r="N85" s="5">
        <v>10015026140</v>
      </c>
      <c r="O85" s="5">
        <v>1695155275</v>
      </c>
    </row>
    <row r="86" spans="2:15" ht="15.5" x14ac:dyDescent="0.35">
      <c r="C86" t="s">
        <v>101</v>
      </c>
      <c r="D86" s="5">
        <v>4839906670</v>
      </c>
      <c r="E86" s="5">
        <v>4839906670</v>
      </c>
      <c r="F86" s="5">
        <v>4839906670</v>
      </c>
      <c r="I86" s="5">
        <v>4839906670</v>
      </c>
    </row>
    <row r="87" spans="2:15" ht="15.5" x14ac:dyDescent="0.35">
      <c r="C87" t="s">
        <v>285</v>
      </c>
      <c r="D87" s="5">
        <v>20221258</v>
      </c>
      <c r="E87" s="5">
        <v>1829125144</v>
      </c>
      <c r="F87" s="5">
        <v>1805625144</v>
      </c>
      <c r="G87" s="5">
        <v>6240912</v>
      </c>
      <c r="I87" s="5">
        <v>1805625144</v>
      </c>
      <c r="J87" s="5">
        <v>1383985196</v>
      </c>
      <c r="K87" s="5">
        <v>2723189436</v>
      </c>
      <c r="L87" s="5">
        <v>7493637</v>
      </c>
      <c r="M87" s="5">
        <v>15780992</v>
      </c>
      <c r="N87" s="5">
        <v>45332629869</v>
      </c>
      <c r="O87" s="5">
        <v>49866908</v>
      </c>
    </row>
    <row r="88" spans="2:15" ht="15.5" x14ac:dyDescent="0.35">
      <c r="C88" t="s">
        <v>100</v>
      </c>
      <c r="D88" s="5">
        <v>790763450</v>
      </c>
      <c r="E88" s="5">
        <v>2053441081</v>
      </c>
      <c r="F88" s="5">
        <v>1512972546</v>
      </c>
      <c r="G88" s="5">
        <v>1672048587</v>
      </c>
      <c r="I88" s="5">
        <v>1512972546</v>
      </c>
      <c r="J88" s="5">
        <v>213580749</v>
      </c>
      <c r="K88" s="5">
        <v>120886068</v>
      </c>
      <c r="L88" s="5">
        <v>30057600</v>
      </c>
      <c r="M88" s="5">
        <v>53885719</v>
      </c>
      <c r="N88" s="5">
        <v>2704745588</v>
      </c>
      <c r="O88" s="5">
        <v>4807391559</v>
      </c>
    </row>
    <row r="89" spans="2:15" ht="15.5" x14ac:dyDescent="0.35">
      <c r="C89" t="s">
        <v>286</v>
      </c>
      <c r="D89" s="5">
        <v>20221258</v>
      </c>
      <c r="E89" s="5">
        <v>1829125144</v>
      </c>
      <c r="F89" s="5">
        <v>1805625144</v>
      </c>
      <c r="G89" s="5">
        <v>6240912</v>
      </c>
      <c r="I89" s="5">
        <v>1805625144</v>
      </c>
      <c r="J89" s="5">
        <v>1383985196</v>
      </c>
      <c r="K89" s="5">
        <v>2723189436</v>
      </c>
      <c r="L89" s="5">
        <v>7493637</v>
      </c>
      <c r="M89" s="5">
        <v>15780992</v>
      </c>
      <c r="N89" s="5">
        <v>45332629869</v>
      </c>
      <c r="O89" s="5">
        <v>49866908</v>
      </c>
    </row>
    <row r="90" spans="2:15" ht="15.5" x14ac:dyDescent="0.35">
      <c r="C90" t="s">
        <v>102</v>
      </c>
      <c r="D90" s="5">
        <v>61599246800</v>
      </c>
      <c r="E90" s="5">
        <v>61566328000</v>
      </c>
      <c r="F90" s="5">
        <v>61566328000</v>
      </c>
      <c r="G90" s="5">
        <v>61566328000</v>
      </c>
      <c r="I90" s="5">
        <v>61566328000</v>
      </c>
      <c r="J90" s="5">
        <v>61566328000</v>
      </c>
      <c r="K90" s="5">
        <v>61028728000</v>
      </c>
      <c r="L90" s="5">
        <v>75287360000</v>
      </c>
      <c r="M90" s="5">
        <v>60787360000</v>
      </c>
      <c r="N90" s="5">
        <v>60787360000</v>
      </c>
      <c r="O90" s="5">
        <v>60787360000</v>
      </c>
    </row>
    <row r="91" spans="2:15" ht="15.5" x14ac:dyDescent="0.35">
      <c r="C91" t="s">
        <v>479</v>
      </c>
      <c r="E91" s="5">
        <v>26130000000</v>
      </c>
    </row>
    <row r="92" spans="2:15" ht="15.5" x14ac:dyDescent="0.35">
      <c r="C92" t="s">
        <v>85</v>
      </c>
      <c r="D92" s="5">
        <v>-133774807</v>
      </c>
      <c r="E92" s="5">
        <v>-133774807</v>
      </c>
      <c r="F92" s="5">
        <v>-133774807</v>
      </c>
      <c r="G92" s="5">
        <v>-30315561</v>
      </c>
      <c r="I92" s="5">
        <v>-133774807</v>
      </c>
      <c r="J92" s="5">
        <v>-30315561</v>
      </c>
      <c r="K92" s="5">
        <v>-19868796</v>
      </c>
      <c r="L92" s="5">
        <v>-10116502</v>
      </c>
      <c r="M92" s="5">
        <v>-2375876</v>
      </c>
      <c r="N92" s="5">
        <v>7066526</v>
      </c>
    </row>
    <row r="93" spans="2:15" ht="15.5" x14ac:dyDescent="0.35">
      <c r="C93" t="s">
        <v>103</v>
      </c>
      <c r="D93" s="5">
        <v>172689236133</v>
      </c>
      <c r="E93" s="5">
        <v>205814869016</v>
      </c>
      <c r="F93" s="5">
        <v>206176453587</v>
      </c>
      <c r="G93" s="5">
        <v>220126693508</v>
      </c>
      <c r="I93" s="5">
        <v>206176453587</v>
      </c>
      <c r="J93" s="5">
        <v>225470605597</v>
      </c>
      <c r="K93" s="5">
        <v>250557207533</v>
      </c>
      <c r="L93" s="5">
        <v>258155437875</v>
      </c>
      <c r="M93" s="5">
        <v>297750826293</v>
      </c>
      <c r="N93" s="5">
        <v>302064214603</v>
      </c>
      <c r="O93" s="5">
        <v>91844136197</v>
      </c>
    </row>
    <row r="94" spans="2:15" ht="15.5" x14ac:dyDescent="0.35">
      <c r="C94" t="s">
        <v>104</v>
      </c>
    </row>
    <row r="95" spans="2:15" ht="15.5" x14ac:dyDescent="0.35">
      <c r="C95" t="s">
        <v>105</v>
      </c>
      <c r="D95" s="5">
        <v>8639585144</v>
      </c>
      <c r="E95" s="5">
        <v>9054360780</v>
      </c>
      <c r="F95" s="5">
        <v>9492322342</v>
      </c>
      <c r="G95" s="5">
        <v>9847956442</v>
      </c>
      <c r="I95" s="5">
        <v>9492322342</v>
      </c>
      <c r="J95" s="5">
        <v>10972158902</v>
      </c>
      <c r="K95" s="5">
        <v>7690651438</v>
      </c>
      <c r="L95" s="5">
        <v>4408746188</v>
      </c>
      <c r="M95" s="5">
        <v>3576039995</v>
      </c>
      <c r="N95" s="5">
        <v>4048884401</v>
      </c>
      <c r="O95" s="5">
        <v>2620078489</v>
      </c>
    </row>
    <row r="96" spans="2:15" ht="15.5" x14ac:dyDescent="0.35">
      <c r="C96" t="s">
        <v>353</v>
      </c>
      <c r="D96" s="5">
        <v>108458350000</v>
      </c>
      <c r="E96" s="5">
        <v>108458350000</v>
      </c>
      <c r="F96" s="5">
        <v>108458350000</v>
      </c>
      <c r="G96" s="5">
        <v>105493000000</v>
      </c>
      <c r="I96" s="5">
        <v>108458350000</v>
      </c>
      <c r="J96" s="5">
        <v>105493000000</v>
      </c>
      <c r="K96" s="5">
        <v>105493000000</v>
      </c>
      <c r="L96" s="5">
        <v>105493000000</v>
      </c>
      <c r="M96" s="5">
        <v>96591000000</v>
      </c>
      <c r="N96" s="5">
        <v>96591000000</v>
      </c>
      <c r="O96" s="5">
        <v>96591000000</v>
      </c>
    </row>
    <row r="97" spans="3:15" ht="15.5" x14ac:dyDescent="0.35">
      <c r="C97" t="s">
        <v>109</v>
      </c>
      <c r="D97" s="5">
        <v>221251376128</v>
      </c>
      <c r="E97" s="5">
        <v>194574942814</v>
      </c>
      <c r="F97" s="5">
        <v>195012904376</v>
      </c>
      <c r="G97" s="5">
        <v>186795955172</v>
      </c>
      <c r="I97" s="5">
        <v>195012904376</v>
      </c>
      <c r="J97" s="5">
        <v>187913030277</v>
      </c>
      <c r="K97" s="5">
        <v>174288962969</v>
      </c>
      <c r="L97" s="5">
        <v>185267475731</v>
      </c>
      <c r="M97" s="5">
        <v>160993774995</v>
      </c>
      <c r="N97" s="5">
        <v>161427244401</v>
      </c>
      <c r="O97" s="5">
        <v>159998438489</v>
      </c>
    </row>
    <row r="98" spans="3:15" ht="15.5" x14ac:dyDescent="0.35">
      <c r="C98" t="s">
        <v>110</v>
      </c>
      <c r="D98" s="5">
        <v>393940612261</v>
      </c>
      <c r="E98" s="5">
        <v>400389811830</v>
      </c>
      <c r="F98" s="5">
        <v>401189357963</v>
      </c>
      <c r="G98" s="5">
        <v>406922648680</v>
      </c>
      <c r="I98" s="5">
        <v>401189357963</v>
      </c>
      <c r="J98" s="5">
        <v>413383635874</v>
      </c>
      <c r="K98" s="5">
        <v>424846170502</v>
      </c>
      <c r="L98" s="5">
        <v>443422913606</v>
      </c>
      <c r="M98" s="5">
        <v>458744601288</v>
      </c>
      <c r="N98" s="5">
        <v>463491459004</v>
      </c>
      <c r="O98" s="5">
        <v>251842574686</v>
      </c>
    </row>
    <row r="99" spans="3:15" ht="15.5" x14ac:dyDescent="0.35">
      <c r="C99" t="s">
        <v>111</v>
      </c>
    </row>
    <row r="100" spans="3:15" ht="15.5" x14ac:dyDescent="0.35">
      <c r="C100" t="s">
        <v>112</v>
      </c>
    </row>
    <row r="101" spans="3:15" ht="15.5" x14ac:dyDescent="0.35">
      <c r="C101" t="s">
        <v>113</v>
      </c>
      <c r="D101" s="5">
        <v>52812299054</v>
      </c>
      <c r="E101" s="5">
        <v>54002582028</v>
      </c>
      <c r="F101" s="5">
        <v>51130217905</v>
      </c>
      <c r="G101" s="5">
        <v>56742047885</v>
      </c>
      <c r="I101" s="5">
        <v>51130217905</v>
      </c>
      <c r="J101" s="5">
        <v>53791516653</v>
      </c>
      <c r="K101" s="5">
        <v>26825493334</v>
      </c>
      <c r="L101" s="5">
        <v>27172644143</v>
      </c>
      <c r="M101" s="5">
        <v>75497800270</v>
      </c>
      <c r="N101" s="5">
        <v>79225533811</v>
      </c>
      <c r="O101" s="5">
        <v>77893829511</v>
      </c>
    </row>
    <row r="102" spans="3:15" ht="15.5" x14ac:dyDescent="0.35">
      <c r="C102" t="s">
        <v>114</v>
      </c>
    </row>
    <row r="103" spans="3:15" ht="15.5" x14ac:dyDescent="0.35">
      <c r="C103" t="s">
        <v>115</v>
      </c>
      <c r="D103" s="5">
        <v>4109525753</v>
      </c>
      <c r="E103" s="5">
        <v>443759873</v>
      </c>
      <c r="F103" s="5">
        <v>332939567</v>
      </c>
      <c r="G103" s="5">
        <v>398664139</v>
      </c>
      <c r="I103" s="5">
        <v>332939567</v>
      </c>
      <c r="J103" s="5">
        <v>193124281</v>
      </c>
      <c r="K103" s="5">
        <v>143870284</v>
      </c>
      <c r="L103" s="5">
        <v>349404602</v>
      </c>
      <c r="M103" s="5">
        <v>250028755</v>
      </c>
      <c r="N103" s="5">
        <v>1339241876</v>
      </c>
      <c r="O103" s="5">
        <v>4327524615</v>
      </c>
    </row>
    <row r="104" spans="3:15" ht="15.5" x14ac:dyDescent="0.35">
      <c r="C104" t="s">
        <v>325</v>
      </c>
    </row>
    <row r="105" spans="3:15" ht="15.5" x14ac:dyDescent="0.35">
      <c r="C105" t="s">
        <v>326</v>
      </c>
      <c r="D105" s="5">
        <v>1493071472</v>
      </c>
      <c r="E105" s="5">
        <v>2745790765</v>
      </c>
      <c r="F105" s="5">
        <v>2219059990</v>
      </c>
      <c r="G105" s="5">
        <v>1816971646</v>
      </c>
      <c r="I105" s="5">
        <v>2219059990</v>
      </c>
      <c r="J105" s="5">
        <v>364558430</v>
      </c>
      <c r="K105" s="5">
        <v>230044561</v>
      </c>
      <c r="L105" s="5">
        <v>125687351</v>
      </c>
      <c r="M105" s="5">
        <v>868089200</v>
      </c>
      <c r="N105" s="5">
        <v>12719771728</v>
      </c>
      <c r="O105" s="5">
        <v>6502546834</v>
      </c>
    </row>
    <row r="106" spans="3:15" ht="15.5" x14ac:dyDescent="0.35">
      <c r="C106" t="s">
        <v>119</v>
      </c>
      <c r="D106" s="5">
        <v>1407472309</v>
      </c>
      <c r="E106" s="5">
        <v>1088885450</v>
      </c>
      <c r="F106" s="5">
        <v>514216368</v>
      </c>
      <c r="G106" s="5">
        <v>850678283</v>
      </c>
      <c r="I106" s="5">
        <v>514216368</v>
      </c>
      <c r="J106" s="5">
        <v>691607151</v>
      </c>
      <c r="K106" s="5">
        <v>790093214</v>
      </c>
      <c r="L106" s="5">
        <v>1427127007</v>
      </c>
      <c r="M106" s="5">
        <v>817684394</v>
      </c>
      <c r="N106" s="5">
        <v>2555255006</v>
      </c>
      <c r="O106" s="5">
        <v>1393691855</v>
      </c>
    </row>
    <row r="107" spans="3:15" ht="15.5" x14ac:dyDescent="0.35">
      <c r="C107" t="s">
        <v>481</v>
      </c>
      <c r="G107" s="5">
        <v>193990124</v>
      </c>
      <c r="J107" s="5">
        <v>193990124</v>
      </c>
      <c r="K107" s="5">
        <v>618606690</v>
      </c>
      <c r="M107" s="5">
        <v>166768493</v>
      </c>
    </row>
    <row r="108" spans="3:15" ht="15.5" x14ac:dyDescent="0.35">
      <c r="C108" t="s">
        <v>288</v>
      </c>
      <c r="D108" s="5">
        <v>735207503</v>
      </c>
      <c r="E108" s="5">
        <v>1112195450</v>
      </c>
      <c r="F108" s="5">
        <v>368720155</v>
      </c>
      <c r="G108" s="5">
        <v>434064015</v>
      </c>
      <c r="I108" s="5">
        <v>368720155</v>
      </c>
      <c r="J108" s="5">
        <v>246129336</v>
      </c>
      <c r="K108" s="5">
        <v>331644397</v>
      </c>
      <c r="L108" s="5">
        <v>209539341</v>
      </c>
      <c r="M108" s="5">
        <v>572640327</v>
      </c>
      <c r="N108" s="5">
        <v>494079565</v>
      </c>
      <c r="O108" s="5">
        <v>829607077</v>
      </c>
    </row>
    <row r="109" spans="3:15" ht="15.5" x14ac:dyDescent="0.35">
      <c r="C109" t="s">
        <v>116</v>
      </c>
      <c r="E109" s="5">
        <v>4648137976</v>
      </c>
      <c r="F109" s="5">
        <v>6170000000</v>
      </c>
      <c r="G109" s="5">
        <v>8420000000</v>
      </c>
      <c r="I109" s="5">
        <v>6170000000</v>
      </c>
      <c r="J109" s="5">
        <v>15170000000</v>
      </c>
      <c r="K109" s="5">
        <v>9000000000</v>
      </c>
      <c r="L109" s="5">
        <v>9000000000</v>
      </c>
      <c r="M109" s="5">
        <v>36620000000</v>
      </c>
      <c r="N109" s="5">
        <v>37911947981</v>
      </c>
      <c r="O109" s="5">
        <v>43409248809</v>
      </c>
    </row>
    <row r="110" spans="3:15" ht="15.5" x14ac:dyDescent="0.35">
      <c r="C110" t="s">
        <v>121</v>
      </c>
      <c r="D110" s="5">
        <v>3485269726</v>
      </c>
      <c r="E110" s="5">
        <v>3482565566</v>
      </c>
      <c r="F110" s="5">
        <v>3482277471</v>
      </c>
      <c r="G110" s="5">
        <v>3262158156</v>
      </c>
      <c r="I110" s="5">
        <v>3482277471</v>
      </c>
      <c r="J110" s="5">
        <v>3246124380</v>
      </c>
      <c r="K110" s="5">
        <v>17408668056</v>
      </c>
      <c r="L110" s="5">
        <v>26221618174</v>
      </c>
      <c r="M110" s="5">
        <v>1746042162</v>
      </c>
      <c r="N110" s="5">
        <v>1813371921</v>
      </c>
      <c r="O110" s="5">
        <v>389939795</v>
      </c>
    </row>
    <row r="111" spans="3:15" ht="15.5" x14ac:dyDescent="0.35">
      <c r="C111" t="s">
        <v>122</v>
      </c>
      <c r="D111" s="5">
        <v>3485269726</v>
      </c>
      <c r="E111" s="5">
        <v>3482565566</v>
      </c>
      <c r="F111" s="5">
        <v>3482277471</v>
      </c>
      <c r="G111" s="5">
        <v>3262158156</v>
      </c>
      <c r="I111" s="5">
        <v>3482277471</v>
      </c>
      <c r="J111" s="5">
        <v>3246124380</v>
      </c>
      <c r="K111" s="5">
        <v>17408668056</v>
      </c>
      <c r="L111" s="5">
        <v>26221618174</v>
      </c>
      <c r="M111" s="5">
        <v>1746042162</v>
      </c>
      <c r="N111" s="5">
        <v>1813371921</v>
      </c>
      <c r="O111" s="5">
        <v>389939795</v>
      </c>
    </row>
    <row r="112" spans="3:15" ht="15.5" x14ac:dyDescent="0.35">
      <c r="C112" t="s">
        <v>327</v>
      </c>
      <c r="K112" s="5">
        <v>15170000000</v>
      </c>
      <c r="L112" s="5">
        <v>24170000000</v>
      </c>
    </row>
    <row r="113" spans="2:15" ht="15.5" x14ac:dyDescent="0.35">
      <c r="C113" t="s">
        <v>123</v>
      </c>
      <c r="D113" s="5">
        <v>56297568780</v>
      </c>
      <c r="E113" s="5">
        <v>57485147594</v>
      </c>
      <c r="F113" s="5">
        <v>54612495376</v>
      </c>
      <c r="G113" s="5">
        <v>60004206041</v>
      </c>
      <c r="I113" s="5">
        <v>54612495376</v>
      </c>
      <c r="J113" s="5">
        <v>57037641033</v>
      </c>
      <c r="K113" s="5">
        <v>44234161390</v>
      </c>
      <c r="L113" s="5">
        <v>53394262317</v>
      </c>
      <c r="M113" s="5">
        <v>77243842432</v>
      </c>
      <c r="N113" s="5">
        <v>81038905732</v>
      </c>
      <c r="O113" s="5">
        <v>78283769306</v>
      </c>
    </row>
    <row r="114" spans="2:15" ht="15.5" x14ac:dyDescent="0.35">
      <c r="C114" t="s">
        <v>124</v>
      </c>
    </row>
    <row r="115" spans="2:15" ht="15.5" x14ac:dyDescent="0.35">
      <c r="C115" t="s">
        <v>125</v>
      </c>
      <c r="D115" s="5">
        <v>143000052060</v>
      </c>
      <c r="E115" s="5">
        <v>143000052060</v>
      </c>
      <c r="F115" s="5">
        <v>143000052060</v>
      </c>
      <c r="G115" s="5">
        <v>143000052060</v>
      </c>
      <c r="I115" s="5">
        <v>143000052060</v>
      </c>
      <c r="J115" s="5">
        <v>143000052060</v>
      </c>
      <c r="K115" s="5">
        <v>143000052060</v>
      </c>
      <c r="L115" s="5">
        <v>143000033820</v>
      </c>
      <c r="M115" s="5">
        <v>143000030180</v>
      </c>
      <c r="N115" s="5">
        <v>143000002120</v>
      </c>
      <c r="O115" s="5">
        <v>100000000000</v>
      </c>
    </row>
    <row r="116" spans="2:15" ht="15.5" x14ac:dyDescent="0.35">
      <c r="C116" t="s">
        <v>126</v>
      </c>
      <c r="D116" s="5">
        <v>168898405716</v>
      </c>
      <c r="E116" s="5">
        <v>168898405716</v>
      </c>
      <c r="F116" s="5">
        <v>168898405716</v>
      </c>
      <c r="G116" s="5">
        <v>168898405716</v>
      </c>
      <c r="I116" s="5">
        <v>168898405716</v>
      </c>
      <c r="J116" s="5">
        <v>168898405716</v>
      </c>
      <c r="K116" s="5">
        <v>168898405716</v>
      </c>
      <c r="L116" s="5">
        <v>168898309956</v>
      </c>
      <c r="M116" s="5">
        <v>168898290846</v>
      </c>
      <c r="N116" s="5">
        <v>168898143531</v>
      </c>
      <c r="O116" s="5">
        <v>102099450</v>
      </c>
    </row>
    <row r="117" spans="2:15" ht="15.5" x14ac:dyDescent="0.35">
      <c r="C117" t="s">
        <v>127</v>
      </c>
      <c r="D117" s="5">
        <v>25755352333</v>
      </c>
      <c r="E117" s="5">
        <v>31015520038</v>
      </c>
      <c r="F117" s="5">
        <v>34687455314</v>
      </c>
      <c r="G117" s="5">
        <v>34927545571</v>
      </c>
      <c r="I117" s="5">
        <v>34687455314</v>
      </c>
      <c r="J117" s="5">
        <v>44353888787</v>
      </c>
      <c r="K117" s="5">
        <v>68608553442</v>
      </c>
      <c r="L117" s="5">
        <v>78014381105</v>
      </c>
      <c r="M117" s="5">
        <v>69482467448</v>
      </c>
      <c r="N117" s="5">
        <v>70424584292</v>
      </c>
      <c r="O117" s="5">
        <v>73333406940</v>
      </c>
    </row>
    <row r="118" spans="2:15" ht="15.5" x14ac:dyDescent="0.35">
      <c r="C118" t="s">
        <v>128</v>
      </c>
      <c r="D118" s="5">
        <v>1050000000</v>
      </c>
      <c r="E118" s="5">
        <v>1050000000</v>
      </c>
      <c r="F118" s="5">
        <v>1050000000</v>
      </c>
      <c r="G118" s="5">
        <v>1050000000</v>
      </c>
      <c r="I118" s="5">
        <v>1050000000</v>
      </c>
      <c r="J118" s="5">
        <v>1050000000</v>
      </c>
      <c r="K118" s="5">
        <v>1050000000</v>
      </c>
      <c r="L118" s="5">
        <v>1050000000</v>
      </c>
      <c r="M118" s="5">
        <v>1050000000</v>
      </c>
      <c r="N118" s="5">
        <v>1050000000</v>
      </c>
      <c r="O118" s="5">
        <v>50000000</v>
      </c>
    </row>
    <row r="119" spans="2:15" ht="15.5" x14ac:dyDescent="0.35">
      <c r="C119" t="s">
        <v>129</v>
      </c>
      <c r="D119" s="5">
        <v>24705352333</v>
      </c>
      <c r="E119" s="5">
        <v>29965520038</v>
      </c>
      <c r="F119" s="5">
        <v>33637455314</v>
      </c>
      <c r="G119" s="5">
        <v>33877545571</v>
      </c>
      <c r="I119" s="5">
        <v>33637455314</v>
      </c>
      <c r="J119" s="5">
        <v>43303888787</v>
      </c>
      <c r="K119" s="5">
        <v>67558553442</v>
      </c>
      <c r="L119" s="5">
        <v>76964381105</v>
      </c>
      <c r="M119" s="5">
        <v>68432467448</v>
      </c>
      <c r="N119" s="5">
        <v>69374584292</v>
      </c>
      <c r="O119" s="5">
        <v>73283406940</v>
      </c>
    </row>
    <row r="120" spans="2:15" ht="15.5" x14ac:dyDescent="0.35">
      <c r="C120" t="s">
        <v>130</v>
      </c>
      <c r="D120" s="5">
        <v>25755352333</v>
      </c>
      <c r="E120" s="5">
        <v>31015520038</v>
      </c>
      <c r="F120" s="5">
        <v>34687455314</v>
      </c>
      <c r="G120" s="5">
        <v>34927545571</v>
      </c>
      <c r="I120" s="5">
        <v>34687455314</v>
      </c>
      <c r="J120" s="5">
        <v>44353888787</v>
      </c>
      <c r="K120" s="5">
        <v>68608553442</v>
      </c>
      <c r="L120" s="5">
        <v>78014381105</v>
      </c>
      <c r="M120" s="5">
        <v>69482467448</v>
      </c>
      <c r="N120" s="5">
        <v>70424584292</v>
      </c>
      <c r="O120" s="5">
        <v>73333406940</v>
      </c>
    </row>
    <row r="121" spans="2:15" ht="15.5" x14ac:dyDescent="0.35">
      <c r="C121" t="s">
        <v>131</v>
      </c>
      <c r="D121" s="5">
        <v>123008179</v>
      </c>
      <c r="E121" s="5">
        <v>124461229</v>
      </c>
      <c r="F121" s="5">
        <v>124724304</v>
      </c>
      <c r="G121" s="5">
        <v>122754853</v>
      </c>
      <c r="I121" s="5">
        <v>124724304</v>
      </c>
      <c r="J121" s="5">
        <v>123963839</v>
      </c>
      <c r="K121" s="5">
        <v>124866690</v>
      </c>
      <c r="L121" s="5">
        <v>126042910</v>
      </c>
      <c r="M121" s="5">
        <v>122346258</v>
      </c>
      <c r="N121" s="5">
        <v>122756803</v>
      </c>
      <c r="O121" s="5">
        <v>123298990</v>
      </c>
    </row>
    <row r="122" spans="2:15" ht="15.5" x14ac:dyDescent="0.35">
      <c r="C122" t="s">
        <v>10</v>
      </c>
      <c r="D122" s="5">
        <v>337643043481</v>
      </c>
      <c r="E122" s="5">
        <v>342904664236</v>
      </c>
      <c r="F122" s="5">
        <v>346576862587</v>
      </c>
      <c r="G122" s="5">
        <v>346918442639</v>
      </c>
      <c r="I122" s="5">
        <v>346576862587</v>
      </c>
      <c r="J122" s="5">
        <v>356345994841</v>
      </c>
      <c r="K122" s="5">
        <v>380612009112</v>
      </c>
      <c r="L122" s="5">
        <v>390028651289</v>
      </c>
      <c r="M122" s="5">
        <v>381500758856</v>
      </c>
      <c r="N122" s="5">
        <v>382452553272</v>
      </c>
      <c r="O122" s="5">
        <v>173558805380</v>
      </c>
    </row>
    <row r="123" spans="2:15" ht="15.5" x14ac:dyDescent="0.35">
      <c r="C123" t="s">
        <v>132</v>
      </c>
      <c r="D123" s="5">
        <v>393940612261</v>
      </c>
      <c r="E123" s="5">
        <v>400389811830</v>
      </c>
      <c r="F123" s="5">
        <v>401189357963</v>
      </c>
      <c r="G123" s="5">
        <v>406922648680</v>
      </c>
      <c r="I123" s="5">
        <v>401189357963</v>
      </c>
      <c r="J123" s="5">
        <v>413383635874</v>
      </c>
      <c r="K123" s="5">
        <v>424846170502</v>
      </c>
      <c r="L123" s="5">
        <v>443422913606</v>
      </c>
      <c r="M123" s="5">
        <v>458744601288</v>
      </c>
      <c r="N123" s="5">
        <v>463491459004</v>
      </c>
      <c r="O123" s="5">
        <v>251842574686</v>
      </c>
    </row>
    <row r="124" spans="2:15" ht="15.5" x14ac:dyDescent="0.35">
      <c r="C124" t="s">
        <v>133</v>
      </c>
      <c r="D124" s="5">
        <v>7150002603</v>
      </c>
      <c r="E124" s="5">
        <v>7150002603</v>
      </c>
      <c r="F124" s="5">
        <v>7150002603</v>
      </c>
      <c r="G124" s="5">
        <v>7150002603</v>
      </c>
      <c r="I124" s="5">
        <v>7150002603</v>
      </c>
      <c r="J124" s="5">
        <v>7150002603</v>
      </c>
      <c r="K124" s="5">
        <v>7150002603</v>
      </c>
      <c r="L124" s="5">
        <v>7150001691</v>
      </c>
      <c r="M124" s="5">
        <v>7150000000</v>
      </c>
      <c r="N124" s="5">
        <v>7150000000</v>
      </c>
      <c r="O124" s="5">
        <v>100000</v>
      </c>
    </row>
    <row r="126" spans="2:15" ht="15.5" x14ac:dyDescent="0.35">
      <c r="B126" t="s">
        <v>134</v>
      </c>
      <c r="C126" t="s">
        <v>135</v>
      </c>
      <c r="D126" s="5">
        <v>3915869092</v>
      </c>
      <c r="E126" s="5">
        <v>1426852196</v>
      </c>
      <c r="F126" s="5">
        <v>2934179025</v>
      </c>
      <c r="G126" s="5">
        <v>3255962225</v>
      </c>
      <c r="I126" s="5">
        <v>8772495325</v>
      </c>
      <c r="J126" s="5">
        <v>1843311674</v>
      </c>
      <c r="K126" s="5">
        <v>20102128965</v>
      </c>
      <c r="L126" s="5">
        <v>13397024751</v>
      </c>
      <c r="M126" s="5">
        <v>-16919127546</v>
      </c>
      <c r="N126" s="5">
        <v>-5627589741</v>
      </c>
      <c r="O126" s="5">
        <v>-69017726651</v>
      </c>
    </row>
    <row r="127" spans="2:15" ht="15.5" x14ac:dyDescent="0.35">
      <c r="C127" t="s">
        <v>296</v>
      </c>
      <c r="D127" s="5">
        <v>3802587646</v>
      </c>
      <c r="E127" s="5">
        <v>5586971888</v>
      </c>
      <c r="F127" s="5">
        <v>7991377167</v>
      </c>
      <c r="G127" s="5">
        <v>8256386690</v>
      </c>
      <c r="I127" s="5">
        <v>29648458221</v>
      </c>
      <c r="J127" s="5">
        <v>42681766327</v>
      </c>
      <c r="K127" s="5">
        <v>58082663323</v>
      </c>
      <c r="L127" s="5">
        <v>49160582342</v>
      </c>
      <c r="M127" s="5">
        <v>44200525564</v>
      </c>
      <c r="N127" s="5">
        <v>34361023588</v>
      </c>
      <c r="O127" s="5">
        <v>24452478242</v>
      </c>
    </row>
    <row r="128" spans="2:15" ht="15.5" x14ac:dyDescent="0.35">
      <c r="C128" t="s">
        <v>298</v>
      </c>
      <c r="D128" s="5">
        <v>4573682543</v>
      </c>
      <c r="E128" s="5">
        <v>-1050225366</v>
      </c>
      <c r="F128" s="5">
        <v>-2348490025</v>
      </c>
      <c r="G128" s="5">
        <v>-459726444</v>
      </c>
      <c r="I128" s="5">
        <v>-7665195154</v>
      </c>
      <c r="J128" s="5">
        <v>-24838116011</v>
      </c>
      <c r="K128" s="5">
        <v>-21495697296</v>
      </c>
      <c r="L128" s="5">
        <v>-20772551925</v>
      </c>
      <c r="M128" s="5">
        <v>-52964066914</v>
      </c>
      <c r="N128" s="5">
        <v>-31115852183</v>
      </c>
      <c r="O128" s="5">
        <v>-87963676024</v>
      </c>
    </row>
    <row r="129" spans="3:15" ht="15.5" x14ac:dyDescent="0.35">
      <c r="C129" t="s">
        <v>461</v>
      </c>
    </row>
    <row r="130" spans="3:15" ht="15.5" x14ac:dyDescent="0.35">
      <c r="C130" t="s">
        <v>468</v>
      </c>
      <c r="D130" s="5">
        <v>-4431955352</v>
      </c>
      <c r="E130" s="5">
        <v>-3075941985</v>
      </c>
      <c r="F130" s="5">
        <v>-2923711535</v>
      </c>
      <c r="G130" s="5">
        <v>-2648014482</v>
      </c>
      <c r="I130" s="5">
        <v>-11457612691</v>
      </c>
      <c r="J130" s="5">
        <v>-13151018164</v>
      </c>
      <c r="K130" s="5">
        <v>-11764859005</v>
      </c>
      <c r="L130" s="5">
        <v>-9044106539</v>
      </c>
      <c r="M130" s="5">
        <v>-7077074366</v>
      </c>
      <c r="N130" s="5">
        <v>-5306734193</v>
      </c>
      <c r="O130" s="5">
        <v>-2590819356</v>
      </c>
    </row>
    <row r="131" spans="3:15" ht="15.5" x14ac:dyDescent="0.35">
      <c r="C131" t="s">
        <v>572</v>
      </c>
      <c r="F131" s="5">
        <v>-328283167</v>
      </c>
      <c r="I131" s="5">
        <v>-328283167</v>
      </c>
      <c r="J131" s="5">
        <v>-419980805</v>
      </c>
      <c r="K131" s="5">
        <v>-1069235153</v>
      </c>
      <c r="L131" s="5">
        <v>-1061635575</v>
      </c>
      <c r="M131" s="5">
        <v>-1078511830</v>
      </c>
    </row>
    <row r="132" spans="3:15" ht="15.5" x14ac:dyDescent="0.35">
      <c r="C132" t="s">
        <v>573</v>
      </c>
      <c r="F132" s="5">
        <v>1758410186</v>
      </c>
      <c r="G132" s="5">
        <v>-1835048164</v>
      </c>
      <c r="N132" s="5">
        <v>-2295196642</v>
      </c>
      <c r="O132" s="5">
        <v>-1251344663</v>
      </c>
    </row>
    <row r="133" spans="3:15" ht="15.5" x14ac:dyDescent="0.35">
      <c r="C133" t="s">
        <v>574</v>
      </c>
      <c r="D133" s="5">
        <v>-29737012</v>
      </c>
      <c r="E133" s="5">
        <v>-36868171</v>
      </c>
      <c r="F133" s="5">
        <v>-1208622095</v>
      </c>
      <c r="G133" s="5">
        <v>-58935276</v>
      </c>
      <c r="I133" s="5">
        <v>-1431794198</v>
      </c>
      <c r="J133" s="5">
        <v>-2687733423</v>
      </c>
      <c r="K133" s="5">
        <v>-3669820265</v>
      </c>
      <c r="L133" s="5">
        <v>-4913240748</v>
      </c>
      <c r="N133" s="5">
        <v>-4992380519</v>
      </c>
      <c r="O133" s="5">
        <v>-1996408839</v>
      </c>
    </row>
    <row r="134" spans="3:15" ht="15.5" x14ac:dyDescent="0.35">
      <c r="C134" t="s">
        <v>575</v>
      </c>
      <c r="F134" s="5">
        <v>-8371000</v>
      </c>
      <c r="I134" s="5">
        <v>-8371000</v>
      </c>
      <c r="J134" s="5">
        <v>-22149380</v>
      </c>
      <c r="K134" s="5">
        <v>-54723975</v>
      </c>
      <c r="L134" s="5">
        <v>-15502325</v>
      </c>
    </row>
    <row r="135" spans="3:15" ht="15.5" x14ac:dyDescent="0.35">
      <c r="C135" t="s">
        <v>536</v>
      </c>
      <c r="D135" s="5">
        <v>1291267</v>
      </c>
      <c r="E135" s="5">
        <v>2915830</v>
      </c>
      <c r="F135" s="5">
        <v>1869494</v>
      </c>
      <c r="G135" s="5">
        <v>1299901</v>
      </c>
      <c r="I135" s="5">
        <v>15293314</v>
      </c>
      <c r="J135" s="5">
        <v>280543130</v>
      </c>
      <c r="K135" s="5">
        <v>73801336</v>
      </c>
      <c r="L135" s="5">
        <v>43479521</v>
      </c>
      <c r="N135" s="5">
        <v>3721550208</v>
      </c>
      <c r="O135" s="5">
        <v>332043989</v>
      </c>
    </row>
    <row r="136" spans="3:15" ht="15.5" x14ac:dyDescent="0.35">
      <c r="C136" t="s">
        <v>144</v>
      </c>
      <c r="D136" s="5">
        <v>-4027808258</v>
      </c>
      <c r="E136" s="5">
        <v>-1775497158</v>
      </c>
      <c r="F136" s="5">
        <v>-2113660878</v>
      </c>
      <c r="G136" s="5">
        <v>-2442985312</v>
      </c>
      <c r="I136" s="5">
        <v>-9451090229</v>
      </c>
      <c r="J136" s="5">
        <v>-10145134422</v>
      </c>
      <c r="K136" s="5">
        <v>-11259895106</v>
      </c>
      <c r="L136" s="5">
        <v>-5019271157</v>
      </c>
      <c r="M136" s="5">
        <v>-11486000789</v>
      </c>
      <c r="N136" s="5">
        <v>204608416168</v>
      </c>
      <c r="O136" s="5">
        <v>85125747250</v>
      </c>
    </row>
    <row r="137" spans="3:15" ht="15.5" x14ac:dyDescent="0.35">
      <c r="C137" t="s">
        <v>145</v>
      </c>
      <c r="D137" s="5">
        <v>-530933784</v>
      </c>
      <c r="E137" s="5">
        <v>-1034935000</v>
      </c>
      <c r="F137" s="5">
        <v>-7082460</v>
      </c>
      <c r="G137" s="5">
        <v>-5550000</v>
      </c>
      <c r="I137" s="5">
        <v>-18432888</v>
      </c>
      <c r="J137" s="5">
        <v>-186960006</v>
      </c>
      <c r="K137" s="5">
        <v>-175392591</v>
      </c>
      <c r="L137" s="5">
        <v>-9740679678</v>
      </c>
      <c r="M137" s="5">
        <v>29340241778</v>
      </c>
      <c r="N137" s="5">
        <v>-196542495678</v>
      </c>
      <c r="O137" s="5">
        <v>-14976204321</v>
      </c>
    </row>
    <row r="138" spans="3:15" ht="15.5" x14ac:dyDescent="0.35">
      <c r="C138" t="s">
        <v>151</v>
      </c>
      <c r="D138" s="5">
        <v>-50803200</v>
      </c>
      <c r="E138" s="5">
        <v>-10385000</v>
      </c>
      <c r="F138" s="5">
        <v>-7082460</v>
      </c>
      <c r="G138" s="5">
        <v>-5550000</v>
      </c>
      <c r="I138" s="5">
        <v>-18432888</v>
      </c>
      <c r="J138" s="5">
        <v>-181960006</v>
      </c>
      <c r="K138" s="5">
        <v>-175392591</v>
      </c>
      <c r="L138" s="5">
        <v>-884660135</v>
      </c>
      <c r="M138" s="5">
        <v>-198664909</v>
      </c>
      <c r="N138" s="5">
        <v>-320995678</v>
      </c>
      <c r="O138" s="5">
        <v>-2737579321</v>
      </c>
    </row>
    <row r="139" spans="3:15" ht="15.5" x14ac:dyDescent="0.35">
      <c r="C139" t="s">
        <v>304</v>
      </c>
      <c r="E139" s="5">
        <v>25105450000</v>
      </c>
      <c r="L139" s="5">
        <v>-8817025000</v>
      </c>
      <c r="N139" s="5">
        <v>-152316750000</v>
      </c>
    </row>
    <row r="140" spans="3:15" ht="15.5" x14ac:dyDescent="0.35">
      <c r="C140" t="s">
        <v>137</v>
      </c>
      <c r="D140" s="5">
        <v>481078366</v>
      </c>
      <c r="M140" s="5">
        <v>1371271644</v>
      </c>
    </row>
    <row r="141" spans="3:15" ht="15.5" x14ac:dyDescent="0.35">
      <c r="C141" t="s">
        <v>576</v>
      </c>
      <c r="M141" s="5">
        <v>45316848877</v>
      </c>
    </row>
    <row r="142" spans="3:15" ht="15.5" x14ac:dyDescent="0.35">
      <c r="C142" t="s">
        <v>577</v>
      </c>
      <c r="N142" s="5">
        <v>-43904750000</v>
      </c>
    </row>
    <row r="143" spans="3:15" ht="15.5" x14ac:dyDescent="0.35">
      <c r="C143" t="s">
        <v>578</v>
      </c>
      <c r="M143" s="5">
        <v>-17149213834</v>
      </c>
    </row>
    <row r="144" spans="3:15" ht="15.5" x14ac:dyDescent="0.35">
      <c r="C144" t="s">
        <v>579</v>
      </c>
      <c r="L144" s="5">
        <v>-38994543</v>
      </c>
    </row>
    <row r="145" spans="3:15" ht="15.5" x14ac:dyDescent="0.35">
      <c r="C145" t="s">
        <v>479</v>
      </c>
      <c r="D145" s="5">
        <v>-481000000</v>
      </c>
      <c r="E145" s="5">
        <v>-26130000000</v>
      </c>
    </row>
    <row r="146" spans="3:15" ht="15.5" x14ac:dyDescent="0.35">
      <c r="C146" t="s">
        <v>102</v>
      </c>
    </row>
    <row r="147" spans="3:15" ht="15.5" x14ac:dyDescent="0.35">
      <c r="C147" t="s">
        <v>412</v>
      </c>
    </row>
    <row r="148" spans="3:15" ht="15.5" x14ac:dyDescent="0.35">
      <c r="C148" t="s">
        <v>363</v>
      </c>
      <c r="D148" s="5">
        <v>-480208950</v>
      </c>
      <c r="J148" s="5">
        <v>-5000000</v>
      </c>
      <c r="O148" s="5">
        <v>-12238625000</v>
      </c>
    </row>
    <row r="149" spans="3:15" ht="15.5" x14ac:dyDescent="0.35">
      <c r="C149" t="s">
        <v>153</v>
      </c>
      <c r="D149" s="5">
        <v>-4027808258</v>
      </c>
      <c r="E149" s="5">
        <v>-1775497158</v>
      </c>
      <c r="F149" s="5">
        <v>-2113660878</v>
      </c>
      <c r="G149" s="5">
        <v>-2442985312</v>
      </c>
      <c r="I149" s="5">
        <v>-9451090229</v>
      </c>
      <c r="J149" s="5">
        <v>-10145134422</v>
      </c>
      <c r="K149" s="5">
        <v>-11259895106</v>
      </c>
      <c r="L149" s="5">
        <v>-5019271157</v>
      </c>
      <c r="M149" s="5">
        <v>-11486000789</v>
      </c>
      <c r="N149" s="5">
        <v>204608416168</v>
      </c>
      <c r="O149" s="5">
        <v>85125747250</v>
      </c>
    </row>
    <row r="150" spans="3:15" ht="15.5" x14ac:dyDescent="0.35">
      <c r="C150" t="s">
        <v>458</v>
      </c>
      <c r="N150" s="5">
        <v>43000002120</v>
      </c>
      <c r="O150" s="5">
        <v>98000000000</v>
      </c>
    </row>
    <row r="151" spans="3:15" ht="15.5" x14ac:dyDescent="0.35">
      <c r="C151" t="s">
        <v>495</v>
      </c>
      <c r="D151" s="5">
        <v>-4648137976</v>
      </c>
      <c r="E151" s="5">
        <v>-1521862024</v>
      </c>
      <c r="F151" s="5">
        <v>-2250000000</v>
      </c>
      <c r="G151" s="5">
        <v>-2250000000</v>
      </c>
      <c r="I151" s="5">
        <v>-9000000000</v>
      </c>
      <c r="J151" s="5">
        <v>-9000000000</v>
      </c>
      <c r="K151" s="5">
        <v>-9000000000</v>
      </c>
      <c r="L151" s="5">
        <v>-3450000000</v>
      </c>
      <c r="M151" s="5">
        <v>-1291947981</v>
      </c>
      <c r="N151" s="5">
        <v>-5497300828</v>
      </c>
      <c r="O151" s="5">
        <v>-742908591</v>
      </c>
    </row>
    <row r="152" spans="3:15" ht="15.5" x14ac:dyDescent="0.35">
      <c r="C152" t="s">
        <v>580</v>
      </c>
      <c r="N152" s="5">
        <v>-2401200000</v>
      </c>
    </row>
    <row r="153" spans="3:15" ht="15.5" x14ac:dyDescent="0.35">
      <c r="C153" t="s">
        <v>581</v>
      </c>
      <c r="O153" s="5">
        <v>1363200000</v>
      </c>
    </row>
    <row r="154" spans="3:15" ht="15.5" x14ac:dyDescent="0.35">
      <c r="C154" t="s">
        <v>543</v>
      </c>
      <c r="N154" s="5">
        <v>172000011130</v>
      </c>
    </row>
    <row r="155" spans="3:15" ht="15.5" x14ac:dyDescent="0.35">
      <c r="C155" t="s">
        <v>582</v>
      </c>
      <c r="L155" s="5">
        <v>-23828119</v>
      </c>
      <c r="M155" s="5">
        <v>-2650859869</v>
      </c>
      <c r="N155" s="5">
        <v>-2083395971</v>
      </c>
      <c r="O155" s="5">
        <v>-18010593143</v>
      </c>
    </row>
    <row r="156" spans="3:15" ht="15.5" x14ac:dyDescent="0.35">
      <c r="C156" t="s">
        <v>583</v>
      </c>
      <c r="D156" s="5">
        <v>-91566363</v>
      </c>
      <c r="E156" s="5">
        <v>-138512379</v>
      </c>
      <c r="F156" s="5">
        <v>247757115</v>
      </c>
      <c r="G156" s="5">
        <v>-85152859</v>
      </c>
      <c r="I156" s="5">
        <v>-26473663</v>
      </c>
      <c r="J156" s="5">
        <v>-772593863</v>
      </c>
      <c r="K156" s="5">
        <v>-954417524</v>
      </c>
      <c r="L156" s="5">
        <v>-513685126</v>
      </c>
      <c r="M156" s="5">
        <v>-490591235</v>
      </c>
      <c r="N156" s="5">
        <v>-409700283</v>
      </c>
    </row>
    <row r="157" spans="3:15" ht="15.5" x14ac:dyDescent="0.35">
      <c r="C157" t="s">
        <v>456</v>
      </c>
      <c r="D157" s="5">
        <v>-78867369</v>
      </c>
      <c r="E157" s="5">
        <v>-115122755</v>
      </c>
      <c r="F157" s="5">
        <v>-111417993</v>
      </c>
      <c r="G157" s="5">
        <v>-107832453</v>
      </c>
      <c r="I157" s="5">
        <v>-424616566</v>
      </c>
      <c r="J157" s="5">
        <v>-372540559</v>
      </c>
      <c r="K157" s="5">
        <v>-1305591582</v>
      </c>
      <c r="L157" s="5">
        <v>-245280476</v>
      </c>
      <c r="M157" s="5">
        <v>-52610693</v>
      </c>
    </row>
    <row r="158" spans="3:15" ht="15.5" x14ac:dyDescent="0.35">
      <c r="C158" t="s">
        <v>584</v>
      </c>
      <c r="K158" s="5">
        <v>114000</v>
      </c>
      <c r="L158" s="5">
        <v>22750</v>
      </c>
      <c r="M158" s="5">
        <v>175375</v>
      </c>
    </row>
    <row r="159" spans="3:15" ht="15.5" x14ac:dyDescent="0.35">
      <c r="C159" t="s">
        <v>585</v>
      </c>
      <c r="O159" s="5">
        <v>4516048984</v>
      </c>
    </row>
    <row r="160" spans="3:15" ht="15.5" x14ac:dyDescent="0.35">
      <c r="C160" t="s">
        <v>586</v>
      </c>
    </row>
    <row r="161" spans="2:15" ht="15.5" x14ac:dyDescent="0.35">
      <c r="C161" t="s">
        <v>141</v>
      </c>
      <c r="M161" s="5">
        <v>-4497666349</v>
      </c>
    </row>
    <row r="162" spans="2:15" ht="15.5" x14ac:dyDescent="0.35">
      <c r="C162" t="s">
        <v>399</v>
      </c>
      <c r="L162" s="5">
        <v>-786500186</v>
      </c>
      <c r="M162" s="5">
        <v>-2502500037</v>
      </c>
    </row>
    <row r="163" spans="2:15" ht="15.5" x14ac:dyDescent="0.35">
      <c r="C163" t="s">
        <v>587</v>
      </c>
      <c r="D163" s="5">
        <v>790763450</v>
      </c>
    </row>
    <row r="164" spans="2:15" ht="15.5" x14ac:dyDescent="0.35">
      <c r="C164" t="s">
        <v>164</v>
      </c>
      <c r="D164" s="5">
        <v>-642872950</v>
      </c>
      <c r="E164" s="5">
        <v>-1383579962</v>
      </c>
      <c r="F164" s="5">
        <v>813435687</v>
      </c>
      <c r="G164" s="5">
        <v>807426913</v>
      </c>
      <c r="I164" s="5">
        <v>-697027792</v>
      </c>
      <c r="J164" s="5">
        <v>-8488782754</v>
      </c>
      <c r="K164" s="5">
        <v>8666841268</v>
      </c>
      <c r="L164" s="5">
        <v>-1362926084</v>
      </c>
      <c r="M164" s="5">
        <v>935113443</v>
      </c>
      <c r="N164" s="5">
        <v>2438330749</v>
      </c>
      <c r="O164" s="5">
        <v>1131816278</v>
      </c>
    </row>
    <row r="165" spans="2:15" ht="15.5" x14ac:dyDescent="0.35">
      <c r="C165" t="s">
        <v>165</v>
      </c>
      <c r="E165" s="5">
        <v>5049989225</v>
      </c>
      <c r="I165" s="5">
        <v>5747017017</v>
      </c>
      <c r="J165" s="5">
        <v>14235799771</v>
      </c>
      <c r="K165" s="5">
        <v>5568958503</v>
      </c>
      <c r="L165" s="5">
        <v>6931884587</v>
      </c>
      <c r="M165" s="5">
        <v>5996771144</v>
      </c>
      <c r="N165" s="5">
        <v>3558440395</v>
      </c>
      <c r="O165" s="5">
        <v>2426624117</v>
      </c>
    </row>
    <row r="166" spans="2:15" ht="15.5" x14ac:dyDescent="0.35">
      <c r="C166" t="s">
        <v>166</v>
      </c>
      <c r="D166" s="5">
        <v>-642872950</v>
      </c>
      <c r="E166" s="5">
        <v>3666409263</v>
      </c>
      <c r="F166" s="5">
        <v>813435687</v>
      </c>
      <c r="G166" s="5">
        <v>807426913</v>
      </c>
      <c r="I166" s="5">
        <v>5049989225</v>
      </c>
      <c r="J166" s="5">
        <v>5747017017</v>
      </c>
      <c r="K166" s="5">
        <v>14235799771</v>
      </c>
      <c r="L166" s="5">
        <v>5568958503</v>
      </c>
      <c r="M166" s="5">
        <v>6931884587</v>
      </c>
      <c r="N166" s="5">
        <v>5996771144</v>
      </c>
      <c r="O166" s="5">
        <v>3558440395</v>
      </c>
    </row>
    <row r="168" spans="2:15" ht="15.5" x14ac:dyDescent="0.35">
      <c r="B168" t="s">
        <v>167</v>
      </c>
      <c r="C168" t="s">
        <v>12</v>
      </c>
      <c r="D168" s="5">
        <v>7150000000</v>
      </c>
      <c r="E168" s="5">
        <v>7150000000</v>
      </c>
      <c r="F168" s="5">
        <v>7150000000</v>
      </c>
      <c r="G168" s="5">
        <v>7150000000</v>
      </c>
      <c r="I168" s="5">
        <v>7150000000</v>
      </c>
      <c r="J168" s="5">
        <v>7150000000</v>
      </c>
      <c r="K168" s="5">
        <v>7150000000</v>
      </c>
      <c r="L168" s="5">
        <v>7150000000</v>
      </c>
      <c r="M168" s="5">
        <v>7150000000</v>
      </c>
      <c r="N168" s="5">
        <v>7150000000</v>
      </c>
      <c r="O168" s="5">
        <v>0</v>
      </c>
    </row>
    <row r="169" spans="2:15" ht="15.5" x14ac:dyDescent="0.35">
      <c r="C169" t="s">
        <v>168</v>
      </c>
      <c r="D169" s="6">
        <v>-0.74</v>
      </c>
      <c r="E169" s="6">
        <v>-0.51</v>
      </c>
      <c r="F169" s="6">
        <v>-0.03</v>
      </c>
      <c r="G169" s="6">
        <v>-0.23</v>
      </c>
    </row>
    <row r="170" spans="2:15" ht="15.5" x14ac:dyDescent="0.35">
      <c r="C170" t="s">
        <v>169</v>
      </c>
      <c r="D170" s="6">
        <v>-48.65</v>
      </c>
      <c r="E170" s="6">
        <v>-86.27</v>
      </c>
      <c r="F170" s="6">
        <v>-1633.33</v>
      </c>
      <c r="G170" s="6">
        <v>-213.04</v>
      </c>
    </row>
    <row r="171" spans="2:15" ht="15.5" x14ac:dyDescent="0.35">
      <c r="C171" t="s">
        <v>62</v>
      </c>
      <c r="D171" s="6">
        <v>130.25</v>
      </c>
      <c r="E171" s="6">
        <v>149.24</v>
      </c>
      <c r="F171" s="6">
        <v>33.799999999999997</v>
      </c>
      <c r="G171" s="5">
        <v>40</v>
      </c>
    </row>
    <row r="172" spans="2:15" ht="15.5" x14ac:dyDescent="0.35">
      <c r="C172" t="s">
        <v>170</v>
      </c>
      <c r="D172" s="5">
        <v>-5590000000</v>
      </c>
      <c r="E172" s="5">
        <v>-4360000000</v>
      </c>
      <c r="F172" s="5">
        <v>-3400000000</v>
      </c>
      <c r="G172" s="5">
        <v>-1750000000</v>
      </c>
    </row>
    <row r="173" spans="2:15" ht="15.5" x14ac:dyDescent="0.35">
      <c r="C173" t="s">
        <v>171</v>
      </c>
      <c r="D173" s="6">
        <v>-1.34E-2</v>
      </c>
      <c r="E173" s="6">
        <v>-9.1999999999999998E-3</v>
      </c>
      <c r="F173" s="6">
        <v>-5.9999999999999995E-4</v>
      </c>
      <c r="G173" s="6">
        <v>-4.0999999999999995E-3</v>
      </c>
    </row>
    <row r="174" spans="2:15" ht="15.5" x14ac:dyDescent="0.35">
      <c r="C174" t="s">
        <v>172</v>
      </c>
      <c r="D174" s="6">
        <v>-1.5600000000000001E-2</v>
      </c>
      <c r="E174" s="6">
        <v>-1.0700000000000001E-2</v>
      </c>
      <c r="F174" s="6">
        <v>-7.000000000000001E-4</v>
      </c>
      <c r="G174" s="6">
        <v>-4.7999999999999996E-3</v>
      </c>
    </row>
    <row r="175" spans="2:15" ht="15.5" x14ac:dyDescent="0.35">
      <c r="C175" t="s">
        <v>173</v>
      </c>
      <c r="D175" s="6">
        <v>-1.7500000000000002E-2</v>
      </c>
      <c r="E175" s="6">
        <v>-1.3899999999999999E-2</v>
      </c>
      <c r="F175" s="6">
        <v>-1.0700000000000001E-2</v>
      </c>
      <c r="G175" s="6">
        <v>-6.0999999999999995E-3</v>
      </c>
    </row>
    <row r="176" spans="2:15" ht="15.5" x14ac:dyDescent="0.35">
      <c r="C176" t="s">
        <v>174</v>
      </c>
      <c r="D176" s="6">
        <v>-202.78</v>
      </c>
      <c r="E176" s="6">
        <v>-131.07</v>
      </c>
      <c r="F176" s="6">
        <v>-268.27</v>
      </c>
      <c r="G176" s="6">
        <v>-36.15</v>
      </c>
    </row>
    <row r="177" spans="3:15" ht="15.5" x14ac:dyDescent="0.35">
      <c r="C177" t="s">
        <v>175</v>
      </c>
      <c r="D177" s="5">
        <v>338000000000</v>
      </c>
      <c r="E177" s="5">
        <v>343000000000</v>
      </c>
      <c r="F177" s="5">
        <v>347000000000</v>
      </c>
      <c r="G177" s="5">
        <v>347000000000</v>
      </c>
    </row>
    <row r="178" spans="3:15" ht="15.5" x14ac:dyDescent="0.35">
      <c r="C178" t="s">
        <v>176</v>
      </c>
      <c r="D178" s="6">
        <v>0.76</v>
      </c>
      <c r="E178" s="6">
        <v>0.92</v>
      </c>
      <c r="F178" s="6">
        <v>1.01</v>
      </c>
      <c r="G178" s="6">
        <v>1.01</v>
      </c>
    </row>
    <row r="179" spans="3:15" ht="15.5" x14ac:dyDescent="0.35">
      <c r="C179" t="s">
        <v>177</v>
      </c>
      <c r="D179" s="6">
        <v>47.21</v>
      </c>
      <c r="E179" s="6">
        <v>47.94</v>
      </c>
      <c r="F179" s="6">
        <v>48.45</v>
      </c>
      <c r="G179" s="6">
        <v>48.5</v>
      </c>
    </row>
    <row r="180" spans="3:15" ht="15.5" x14ac:dyDescent="0.35">
      <c r="C180" t="s">
        <v>178</v>
      </c>
      <c r="D180" s="6">
        <v>0.76</v>
      </c>
      <c r="E180" s="6">
        <v>0.92</v>
      </c>
      <c r="F180" s="6">
        <v>1.01</v>
      </c>
      <c r="G180" s="6">
        <v>1.01</v>
      </c>
    </row>
    <row r="181" spans="3:15" ht="15.5" x14ac:dyDescent="0.35">
      <c r="C181" t="s">
        <v>179</v>
      </c>
      <c r="D181" s="6">
        <v>47.21</v>
      </c>
      <c r="E181" s="6">
        <v>47.94</v>
      </c>
      <c r="F181" s="6">
        <v>48.45</v>
      </c>
      <c r="G181" s="6">
        <v>48.5</v>
      </c>
    </row>
    <row r="182" spans="3:15" ht="15.5" x14ac:dyDescent="0.35">
      <c r="C182" t="s">
        <v>180</v>
      </c>
      <c r="E182" s="5">
        <v>5000000000</v>
      </c>
      <c r="F182" s="5">
        <v>6000000000</v>
      </c>
      <c r="G182" s="5">
        <v>9000000000</v>
      </c>
    </row>
    <row r="183" spans="3:15" ht="15.5" x14ac:dyDescent="0.35">
      <c r="C183" t="s">
        <v>181</v>
      </c>
      <c r="G183" s="5">
        <v>0</v>
      </c>
    </row>
    <row r="184" spans="3:15" ht="15.5" x14ac:dyDescent="0.35">
      <c r="C184" t="s">
        <v>182</v>
      </c>
      <c r="D184" s="5">
        <v>338000000000</v>
      </c>
      <c r="E184" s="5">
        <v>343000000000</v>
      </c>
      <c r="F184" s="5">
        <v>346000000000</v>
      </c>
      <c r="G184" s="5">
        <v>347000000000</v>
      </c>
    </row>
    <row r="185" spans="3:15" ht="15.5" x14ac:dyDescent="0.35">
      <c r="C185" t="s">
        <v>24</v>
      </c>
      <c r="E185" s="5">
        <v>5000000000</v>
      </c>
      <c r="F185" s="5">
        <v>6000000000</v>
      </c>
      <c r="G185" s="5">
        <v>9000000000</v>
      </c>
    </row>
    <row r="186" spans="3:15" ht="15.5" x14ac:dyDescent="0.35">
      <c r="C186" t="s">
        <v>21</v>
      </c>
      <c r="D186" s="5">
        <v>-3000000000</v>
      </c>
      <c r="E186" s="5">
        <v>1000000000</v>
      </c>
      <c r="F186" s="5">
        <v>1000000000</v>
      </c>
      <c r="G186" s="5">
        <v>4000000000</v>
      </c>
    </row>
    <row r="187" spans="3:15" ht="15.5" x14ac:dyDescent="0.35">
      <c r="C187" t="s">
        <v>183</v>
      </c>
      <c r="D187" s="5">
        <v>120000000000</v>
      </c>
      <c r="E187" s="5">
        <v>152000000000</v>
      </c>
      <c r="F187" s="5">
        <v>155000000000</v>
      </c>
      <c r="G187" s="5">
        <v>163000000000</v>
      </c>
    </row>
    <row r="188" spans="3:15" ht="15.5" x14ac:dyDescent="0.35">
      <c r="C188" t="s">
        <v>184</v>
      </c>
      <c r="D188" s="5">
        <v>4000000000</v>
      </c>
      <c r="E188" s="5">
        <v>1000000000</v>
      </c>
      <c r="F188" s="5">
        <v>3000000000</v>
      </c>
      <c r="G188" s="5">
        <v>3000000000</v>
      </c>
    </row>
    <row r="189" spans="3:15" ht="15.5" x14ac:dyDescent="0.35">
      <c r="C189" t="s">
        <v>185</v>
      </c>
      <c r="D189" s="5">
        <v>-1000000000</v>
      </c>
      <c r="E189" s="5">
        <v>25000000000</v>
      </c>
      <c r="F189" s="5">
        <v>0</v>
      </c>
      <c r="G189" s="5">
        <v>0</v>
      </c>
    </row>
    <row r="190" spans="3:15" ht="15.5" x14ac:dyDescent="0.35">
      <c r="C190" t="s">
        <v>13</v>
      </c>
      <c r="D190" s="5">
        <v>3000000000</v>
      </c>
      <c r="E190" s="5">
        <v>27000000000</v>
      </c>
      <c r="F190" s="5">
        <v>3000000000</v>
      </c>
      <c r="G190" s="5">
        <v>3000000000</v>
      </c>
    </row>
    <row r="191" spans="3:15" ht="15.5" x14ac:dyDescent="0.35">
      <c r="C191" t="s">
        <v>16</v>
      </c>
      <c r="D191" s="6">
        <v>0.47</v>
      </c>
      <c r="E191" s="6">
        <v>3.71</v>
      </c>
      <c r="F191" s="6">
        <v>0.41</v>
      </c>
      <c r="G191" s="6">
        <v>0.45</v>
      </c>
    </row>
    <row r="192" spans="3:15" ht="15.5" x14ac:dyDescent="0.35">
      <c r="C192" t="s">
        <v>47</v>
      </c>
      <c r="I192" s="6">
        <v>-1.35</v>
      </c>
      <c r="J192" s="6">
        <v>-3.39</v>
      </c>
      <c r="K192" s="6">
        <v>-1.32</v>
      </c>
      <c r="L192" s="6">
        <v>1.3</v>
      </c>
      <c r="M192" s="6">
        <v>0.22</v>
      </c>
      <c r="N192" s="6">
        <v>0.7</v>
      </c>
      <c r="O192" s="6">
        <v>855865.73</v>
      </c>
    </row>
    <row r="193" spans="3:15" ht="15.5" x14ac:dyDescent="0.35">
      <c r="C193" t="s">
        <v>61</v>
      </c>
      <c r="I193" s="6">
        <v>-36.299999999999997</v>
      </c>
      <c r="J193" s="6">
        <v>-6.19</v>
      </c>
      <c r="K193" s="6">
        <v>-37.880000000000003</v>
      </c>
      <c r="L193" s="6">
        <v>38.46</v>
      </c>
      <c r="M193" s="6">
        <v>281.82</v>
      </c>
      <c r="N193" s="6">
        <v>71.430000000000007</v>
      </c>
      <c r="O193" s="5">
        <v>0</v>
      </c>
    </row>
    <row r="194" spans="3:15" ht="15.5" x14ac:dyDescent="0.35">
      <c r="C194" t="s">
        <v>64</v>
      </c>
      <c r="I194" s="6">
        <v>16.46</v>
      </c>
      <c r="J194" s="6">
        <v>10.210000000000001</v>
      </c>
      <c r="K194" s="6">
        <v>7.57</v>
      </c>
      <c r="L194" s="6">
        <v>4.62</v>
      </c>
      <c r="M194" s="6">
        <v>11.34</v>
      </c>
      <c r="N194" s="6">
        <v>10.78</v>
      </c>
      <c r="O194" s="5">
        <v>0</v>
      </c>
    </row>
    <row r="195" spans="3:15" ht="15.5" x14ac:dyDescent="0.35">
      <c r="C195" t="s">
        <v>186</v>
      </c>
      <c r="I195" s="5">
        <v>-14300000000</v>
      </c>
      <c r="J195" s="5">
        <v>-19300000000</v>
      </c>
      <c r="K195" s="6">
        <v>-8539999999.999999</v>
      </c>
      <c r="L195" s="6">
        <v>4219999999.9999995</v>
      </c>
      <c r="M195" s="5">
        <v>2530000000</v>
      </c>
      <c r="N195" s="5">
        <v>2900000000</v>
      </c>
      <c r="O195" s="5">
        <v>4120000000</v>
      </c>
    </row>
    <row r="196" spans="3:15" ht="15.5" x14ac:dyDescent="0.35">
      <c r="C196" t="s">
        <v>187</v>
      </c>
      <c r="I196" s="6">
        <v>-2.41E-2</v>
      </c>
      <c r="J196" s="6">
        <v>-5.8700000000000002E-2</v>
      </c>
      <c r="K196" s="6">
        <v>-2.2099999999999998E-2</v>
      </c>
      <c r="L196" s="6">
        <v>2.1000000000000001E-2</v>
      </c>
      <c r="M196" s="6">
        <v>3.4000000000000002E-3</v>
      </c>
      <c r="N196" s="6">
        <v>1.0800000000000001E-2</v>
      </c>
      <c r="O196" s="6">
        <v>0.33979999999999999</v>
      </c>
    </row>
    <row r="197" spans="3:15" ht="15.5" x14ac:dyDescent="0.35">
      <c r="C197" t="s">
        <v>188</v>
      </c>
      <c r="I197" s="6">
        <v>-2.7900000000000001E-2</v>
      </c>
      <c r="J197" s="6">
        <v>-6.8099999999999994E-2</v>
      </c>
      <c r="K197" s="6">
        <v>-2.4700000000000003E-2</v>
      </c>
      <c r="L197" s="6">
        <v>2.3900000000000001E-2</v>
      </c>
      <c r="M197" s="6">
        <v>4.0999999999999995E-3</v>
      </c>
      <c r="N197" s="6">
        <v>1.3100000000000001E-2</v>
      </c>
      <c r="O197" s="6">
        <v>0.49349999999999999</v>
      </c>
    </row>
    <row r="198" spans="3:15" ht="15.5" x14ac:dyDescent="0.35">
      <c r="C198" t="s">
        <v>189</v>
      </c>
      <c r="I198" s="6">
        <v>-4.4500000000000005E-2</v>
      </c>
      <c r="J198" s="6">
        <v>-5.5999999999999994E-2</v>
      </c>
      <c r="K198" s="6">
        <v>-2.6200000000000001E-2</v>
      </c>
      <c r="L198" s="6">
        <v>7.4000000000000003E-3</v>
      </c>
      <c r="M198" s="6">
        <v>3.7000000000000002E-3</v>
      </c>
      <c r="N198" s="6">
        <v>6.7000000000000002E-3</v>
      </c>
      <c r="O198" s="6">
        <v>4.0899999999999999E-2</v>
      </c>
    </row>
    <row r="199" spans="3:15" ht="15.5" x14ac:dyDescent="0.35">
      <c r="C199" t="s">
        <v>190</v>
      </c>
      <c r="I199" s="6">
        <v>-75.52</v>
      </c>
      <c r="J199" s="6">
        <v>-82.8</v>
      </c>
      <c r="K199" s="6">
        <v>-42.62</v>
      </c>
      <c r="L199" s="6">
        <v>6.76</v>
      </c>
      <c r="M199" s="6">
        <v>4.42</v>
      </c>
      <c r="N199" s="6">
        <v>19.920000000000002</v>
      </c>
      <c r="O199" s="6">
        <v>2.16</v>
      </c>
    </row>
    <row r="200" spans="3:15" ht="15.5" x14ac:dyDescent="0.35">
      <c r="C200" t="s">
        <v>58</v>
      </c>
      <c r="I200" s="6">
        <v>1.01</v>
      </c>
      <c r="J200" s="6">
        <v>0.42</v>
      </c>
      <c r="K200" s="6">
        <v>0.94</v>
      </c>
      <c r="L200" s="6">
        <v>0.92</v>
      </c>
      <c r="M200" s="6">
        <v>1.1599999999999999</v>
      </c>
      <c r="N200" s="6">
        <v>0.94</v>
      </c>
      <c r="O200" s="5">
        <v>0</v>
      </c>
    </row>
    <row r="201" spans="3:15" ht="15.5" x14ac:dyDescent="0.35">
      <c r="C201" t="s">
        <v>55</v>
      </c>
      <c r="I201" s="6">
        <v>48.45</v>
      </c>
      <c r="J201" s="6">
        <v>49.82</v>
      </c>
      <c r="K201" s="6">
        <v>53.21</v>
      </c>
      <c r="L201" s="6">
        <v>54.53</v>
      </c>
      <c r="M201" s="6">
        <v>53.34</v>
      </c>
      <c r="N201" s="6">
        <v>53.47</v>
      </c>
      <c r="O201" s="6">
        <v>1734355.06</v>
      </c>
    </row>
    <row r="202" spans="3:15" ht="15.5" x14ac:dyDescent="0.35">
      <c r="C202" t="s">
        <v>191</v>
      </c>
      <c r="I202" s="6">
        <v>1.01</v>
      </c>
      <c r="J202" s="6">
        <v>0.42</v>
      </c>
      <c r="K202" s="6">
        <v>0.94</v>
      </c>
      <c r="L202" s="6">
        <v>0.92</v>
      </c>
      <c r="M202" s="6">
        <v>1.1599999999999999</v>
      </c>
      <c r="N202" s="6">
        <v>0.94</v>
      </c>
      <c r="O202" s="5">
        <v>0</v>
      </c>
    </row>
    <row r="203" spans="3:15" ht="15.5" x14ac:dyDescent="0.35">
      <c r="C203" t="s">
        <v>192</v>
      </c>
      <c r="I203" s="6">
        <v>48.45</v>
      </c>
      <c r="J203" s="6">
        <v>49.82</v>
      </c>
      <c r="K203" s="6">
        <v>53.21</v>
      </c>
      <c r="L203" s="6">
        <v>54.53</v>
      </c>
      <c r="M203" s="6">
        <v>53.34</v>
      </c>
      <c r="N203" s="6">
        <v>53.47</v>
      </c>
      <c r="O203" s="6">
        <v>1734355.06</v>
      </c>
    </row>
    <row r="204" spans="3:15" ht="15.5" x14ac:dyDescent="0.35">
      <c r="C204" t="s">
        <v>193</v>
      </c>
      <c r="I204" s="5">
        <v>6000000000</v>
      </c>
      <c r="J204" s="5">
        <v>16000000000</v>
      </c>
      <c r="K204" s="5">
        <v>9000000000</v>
      </c>
      <c r="L204" s="5">
        <v>9000000000</v>
      </c>
      <c r="M204" s="5">
        <v>37000000000</v>
      </c>
      <c r="N204" s="5">
        <v>38000000000</v>
      </c>
      <c r="O204" s="5">
        <v>43000000000</v>
      </c>
    </row>
    <row r="205" spans="3:15" ht="15.5" x14ac:dyDescent="0.35">
      <c r="C205" t="s">
        <v>194</v>
      </c>
      <c r="J205" s="5">
        <v>0</v>
      </c>
      <c r="K205" s="5">
        <v>16000000000</v>
      </c>
      <c r="L205" s="5">
        <v>24000000000</v>
      </c>
      <c r="M205" s="5">
        <v>0</v>
      </c>
    </row>
    <row r="206" spans="3:15" ht="15.5" x14ac:dyDescent="0.35">
      <c r="C206" t="s">
        <v>26</v>
      </c>
      <c r="I206" s="5">
        <v>6000000000</v>
      </c>
      <c r="J206" s="5">
        <v>16000000000</v>
      </c>
      <c r="K206" s="5">
        <v>25000000000</v>
      </c>
      <c r="L206" s="5">
        <v>33000000000</v>
      </c>
      <c r="M206" s="5">
        <v>37000000000</v>
      </c>
      <c r="N206" s="5">
        <v>38000000000</v>
      </c>
      <c r="O206" s="5">
        <v>43000000000</v>
      </c>
    </row>
    <row r="207" spans="3:15" ht="15.5" x14ac:dyDescent="0.35">
      <c r="C207" t="s">
        <v>23</v>
      </c>
      <c r="I207" s="5">
        <v>1000000000</v>
      </c>
      <c r="J207" s="5">
        <v>10000000000</v>
      </c>
      <c r="K207" s="5">
        <v>11000000000</v>
      </c>
      <c r="L207" s="5">
        <v>28000000000</v>
      </c>
      <c r="M207" s="5">
        <v>30000000000</v>
      </c>
      <c r="N207" s="5">
        <v>32000000000</v>
      </c>
      <c r="O207" s="5">
        <v>40000000000</v>
      </c>
    </row>
    <row r="208" spans="3:15" ht="15.5" x14ac:dyDescent="0.35">
      <c r="C208" t="s">
        <v>195</v>
      </c>
      <c r="I208" s="5">
        <v>155000000000</v>
      </c>
      <c r="J208" s="5">
        <v>172000000000</v>
      </c>
      <c r="K208" s="5">
        <v>224000000000</v>
      </c>
      <c r="L208" s="5">
        <v>231000000000</v>
      </c>
      <c r="M208" s="5">
        <v>222000000000</v>
      </c>
      <c r="N208" s="5">
        <v>223000000000</v>
      </c>
      <c r="O208" s="5">
        <v>14000000000</v>
      </c>
    </row>
    <row r="209" spans="2:15" ht="15.5" x14ac:dyDescent="0.35">
      <c r="C209" t="s">
        <v>196</v>
      </c>
      <c r="I209" s="5">
        <v>9000000000</v>
      </c>
      <c r="J209" s="5">
        <v>2000000000</v>
      </c>
      <c r="K209" s="5">
        <v>20000000000</v>
      </c>
      <c r="L209" s="5">
        <v>13000000000</v>
      </c>
      <c r="M209" s="5">
        <v>-17000000000</v>
      </c>
      <c r="N209" s="5">
        <v>-6000000000</v>
      </c>
      <c r="O209" s="5">
        <v>-69000000000</v>
      </c>
    </row>
    <row r="210" spans="2:15" ht="15.5" x14ac:dyDescent="0.35">
      <c r="C210" t="s">
        <v>197</v>
      </c>
      <c r="I210" s="5">
        <v>0</v>
      </c>
      <c r="J210" s="5">
        <v>0</v>
      </c>
      <c r="K210" s="5">
        <v>0</v>
      </c>
      <c r="L210" s="5">
        <v>-10000000000</v>
      </c>
      <c r="M210" s="5">
        <v>0</v>
      </c>
      <c r="N210" s="5">
        <v>-153000000000</v>
      </c>
      <c r="O210" s="5">
        <v>-15000000000</v>
      </c>
    </row>
    <row r="211" spans="2:15" ht="15.5" x14ac:dyDescent="0.35">
      <c r="C211" t="s">
        <v>15</v>
      </c>
      <c r="I211" s="5">
        <v>9000000000</v>
      </c>
      <c r="J211" s="5">
        <v>2000000000</v>
      </c>
      <c r="K211" s="5">
        <v>20000000000</v>
      </c>
      <c r="L211" s="5">
        <v>4000000000</v>
      </c>
      <c r="M211" s="5">
        <v>-17000000000</v>
      </c>
      <c r="N211" s="5">
        <v>-158000000000</v>
      </c>
      <c r="O211" s="5">
        <v>-84000000000</v>
      </c>
    </row>
    <row r="212" spans="2:15" ht="15.5" x14ac:dyDescent="0.35">
      <c r="C212" t="s">
        <v>17</v>
      </c>
      <c r="I212" s="6">
        <v>1.22</v>
      </c>
      <c r="J212" s="6">
        <v>0.23</v>
      </c>
      <c r="K212" s="6">
        <v>2.79</v>
      </c>
      <c r="L212" s="6">
        <v>0.52</v>
      </c>
      <c r="M212" s="6">
        <v>-2.39</v>
      </c>
      <c r="N212" s="6">
        <v>-22.14</v>
      </c>
      <c r="O212" s="6">
        <v>-839939.31</v>
      </c>
    </row>
    <row r="214" spans="2:15" ht="15.5" x14ac:dyDescent="0.35">
      <c r="B214" t="s">
        <v>198</v>
      </c>
      <c r="C214" t="s">
        <v>199</v>
      </c>
      <c r="D214" s="5">
        <v>-5000000000</v>
      </c>
      <c r="E214" s="5">
        <v>-4000000000</v>
      </c>
      <c r="F214" s="5">
        <v>-240000000</v>
      </c>
      <c r="G214" s="5">
        <v>-2000000000</v>
      </c>
      <c r="H214" s="5">
        <v>-18000000000</v>
      </c>
      <c r="I214" s="5">
        <v>-10000000000</v>
      </c>
      <c r="J214" s="5">
        <v>-24000000000</v>
      </c>
      <c r="K214" s="5">
        <v>-9000000000</v>
      </c>
      <c r="L214" s="5">
        <v>9000000000</v>
      </c>
      <c r="M214" s="5">
        <v>2000000000</v>
      </c>
      <c r="N214" s="5">
        <v>5000000000</v>
      </c>
      <c r="O214" s="5">
        <v>86000000000</v>
      </c>
    </row>
    <row r="215" spans="2:15" ht="15.5" x14ac:dyDescent="0.35">
      <c r="C215" t="s">
        <v>200</v>
      </c>
      <c r="M215" s="6">
        <v>0.11</v>
      </c>
      <c r="N215" s="6">
        <v>0.35</v>
      </c>
    </row>
    <row r="216" spans="2:15" ht="15.5" x14ac:dyDescent="0.35">
      <c r="C216" t="s">
        <v>66</v>
      </c>
      <c r="M216" s="6">
        <v>0.504</v>
      </c>
      <c r="N216" s="6">
        <v>0.50049999999999994</v>
      </c>
    </row>
    <row r="217" spans="2:15" ht="15.5" x14ac:dyDescent="0.35">
      <c r="C217" t="s">
        <v>201</v>
      </c>
      <c r="M217" s="6">
        <v>2.2000000000000001E-3</v>
      </c>
      <c r="N217" s="6">
        <v>6.7000000000000002E-3</v>
      </c>
    </row>
    <row r="218" spans="2:15" ht="15.5" x14ac:dyDescent="0.35">
      <c r="C218" t="s">
        <v>46</v>
      </c>
      <c r="D218" s="6">
        <v>-0.74</v>
      </c>
      <c r="E218" s="6">
        <v>-0.51</v>
      </c>
      <c r="F218" s="6">
        <v>-0.03</v>
      </c>
      <c r="G218" s="6">
        <v>-0.23</v>
      </c>
      <c r="H218" s="6">
        <v>-2.5</v>
      </c>
      <c r="I218" s="6">
        <v>-1.35</v>
      </c>
      <c r="J218" s="6">
        <v>-3.39</v>
      </c>
      <c r="K218" s="6">
        <v>-1.32</v>
      </c>
      <c r="L218" s="6">
        <v>1.3</v>
      </c>
      <c r="M218" s="6">
        <v>0.22</v>
      </c>
      <c r="N218" s="6">
        <v>0.7</v>
      </c>
      <c r="O218" s="6">
        <v>11.97</v>
      </c>
    </row>
    <row r="219" spans="2:15" ht="15.5" x14ac:dyDescent="0.35">
      <c r="C219" t="s">
        <v>68</v>
      </c>
      <c r="M219" s="6">
        <v>0.11</v>
      </c>
      <c r="N219" s="6">
        <v>0.35</v>
      </c>
    </row>
    <row r="220" spans="2:15" ht="15.5" x14ac:dyDescent="0.35">
      <c r="C220" t="s">
        <v>202</v>
      </c>
      <c r="M220" s="6">
        <v>0.504</v>
      </c>
      <c r="N220" s="6">
        <v>0.50049999999999994</v>
      </c>
    </row>
    <row r="221" spans="2:15" ht="15.5" x14ac:dyDescent="0.35">
      <c r="C221" t="s">
        <v>203</v>
      </c>
      <c r="M221" s="6">
        <v>2.2000000000000001E-3</v>
      </c>
      <c r="N221" s="6">
        <v>6.7000000000000002E-3</v>
      </c>
    </row>
    <row r="222" spans="2:15" ht="15.5" x14ac:dyDescent="0.35">
      <c r="C222" t="s">
        <v>204</v>
      </c>
      <c r="D222" s="5">
        <v>2000000000</v>
      </c>
      <c r="E222" s="5">
        <v>2000000000</v>
      </c>
      <c r="F222" s="5">
        <v>10000000000</v>
      </c>
      <c r="G222" s="5">
        <v>9000000000</v>
      </c>
      <c r="H222" s="5">
        <v>8000000000</v>
      </c>
      <c r="I222" s="5">
        <v>21000000000</v>
      </c>
      <c r="J222" s="5">
        <v>15000000000</v>
      </c>
      <c r="K222" s="5">
        <v>47000000000</v>
      </c>
      <c r="L222" s="5">
        <v>77000000000</v>
      </c>
      <c r="M222" s="5">
        <v>39000000000</v>
      </c>
      <c r="N222" s="5">
        <v>33000000000</v>
      </c>
      <c r="O222" s="5">
        <v>24000000000</v>
      </c>
    </row>
    <row r="223" spans="2:15" ht="15.5" x14ac:dyDescent="0.35">
      <c r="C223" t="s">
        <v>205</v>
      </c>
      <c r="M223" s="6">
        <v>0.11</v>
      </c>
      <c r="N223" s="6">
        <v>0.35</v>
      </c>
    </row>
    <row r="224" spans="2:15" ht="15.5" x14ac:dyDescent="0.35">
      <c r="C224" t="s">
        <v>206</v>
      </c>
      <c r="M224" s="6">
        <v>0.504</v>
      </c>
      <c r="N224" s="6">
        <v>0.50049999999999994</v>
      </c>
    </row>
    <row r="225" spans="3:14" ht="15.5" x14ac:dyDescent="0.35">
      <c r="C225" t="s">
        <v>207</v>
      </c>
      <c r="M225" s="6">
        <v>2.2000000000000001E-3</v>
      </c>
      <c r="N225" s="6">
        <v>6.7000000000000002E-3</v>
      </c>
    </row>
    <row r="226" spans="3:14" ht="15.5" x14ac:dyDescent="0.35">
      <c r="C226" t="s">
        <v>208</v>
      </c>
      <c r="I226" s="6">
        <v>-13.21</v>
      </c>
    </row>
    <row r="227" spans="3:14" ht="15.5" x14ac:dyDescent="0.35">
      <c r="C227" t="s">
        <v>209</v>
      </c>
      <c r="I227" s="6">
        <v>-21.79</v>
      </c>
    </row>
    <row r="228" spans="3:14" ht="15.5" x14ac:dyDescent="0.35">
      <c r="C228" t="s">
        <v>210</v>
      </c>
      <c r="I228" s="6">
        <v>6.95</v>
      </c>
    </row>
    <row r="229" spans="3:14" ht="15.5" x14ac:dyDescent="0.35">
      <c r="C229" t="s">
        <v>211</v>
      </c>
      <c r="I229" s="6">
        <v>-4.5899999999999996E-2</v>
      </c>
    </row>
    <row r="230" spans="3:14" ht="15.5" x14ac:dyDescent="0.35">
      <c r="C230" t="s">
        <v>212</v>
      </c>
      <c r="I230" s="6">
        <v>10.17</v>
      </c>
    </row>
    <row r="231" spans="3:14" ht="15.5" x14ac:dyDescent="0.35">
      <c r="C231" t="s">
        <v>213</v>
      </c>
      <c r="I231" s="6">
        <v>0.7</v>
      </c>
    </row>
    <row r="232" spans="3:14" ht="15.5" x14ac:dyDescent="0.35">
      <c r="C232" t="s">
        <v>214</v>
      </c>
      <c r="I232" s="6">
        <v>20.46</v>
      </c>
    </row>
    <row r="233" spans="3:14" ht="15.5" x14ac:dyDescent="0.35">
      <c r="C233" t="s">
        <v>215</v>
      </c>
      <c r="I233" s="6">
        <v>6.54</v>
      </c>
    </row>
    <row r="234" spans="3:14" ht="15.5" x14ac:dyDescent="0.35">
      <c r="C234" t="s">
        <v>216</v>
      </c>
      <c r="I234" s="6">
        <v>-13.91</v>
      </c>
    </row>
    <row r="235" spans="3:14" ht="15.5" x14ac:dyDescent="0.35">
      <c r="C235" t="s">
        <v>217</v>
      </c>
      <c r="I235" s="6">
        <v>-15.44</v>
      </c>
    </row>
    <row r="236" spans="3:14" ht="15.5" x14ac:dyDescent="0.35">
      <c r="C236" t="s">
        <v>218</v>
      </c>
      <c r="I236" s="6">
        <v>-0.36</v>
      </c>
    </row>
    <row r="237" spans="3:14" ht="15.5" x14ac:dyDescent="0.35">
      <c r="C237" t="s">
        <v>219</v>
      </c>
      <c r="I237" s="6">
        <v>-17.16</v>
      </c>
    </row>
    <row r="238" spans="3:14" ht="15.5" x14ac:dyDescent="0.35">
      <c r="C238" t="s">
        <v>220</v>
      </c>
      <c r="I238" s="6">
        <v>-1.51</v>
      </c>
    </row>
    <row r="239" spans="3:14" ht="15.5" x14ac:dyDescent="0.35">
      <c r="C239" t="s">
        <v>221</v>
      </c>
      <c r="I239" s="6">
        <v>-2.5</v>
      </c>
    </row>
    <row r="240" spans="3:14" ht="15.5" x14ac:dyDescent="0.35">
      <c r="C240" t="s">
        <v>222</v>
      </c>
      <c r="I240" s="6">
        <v>3.25</v>
      </c>
    </row>
    <row r="241" spans="3:9" ht="15.5" x14ac:dyDescent="0.35">
      <c r="C241" t="s">
        <v>223</v>
      </c>
      <c r="D241" s="6">
        <v>0.42</v>
      </c>
    </row>
    <row r="242" spans="3:9" ht="15.5" x14ac:dyDescent="0.35">
      <c r="C242" t="s">
        <v>224</v>
      </c>
      <c r="I242" s="6">
        <v>47.21</v>
      </c>
    </row>
    <row r="243" spans="3:9" ht="15.5" x14ac:dyDescent="0.35">
      <c r="C243" t="s">
        <v>225</v>
      </c>
      <c r="I243" s="6">
        <v>5.05</v>
      </c>
    </row>
    <row r="244" spans="3:9" ht="15.5" x14ac:dyDescent="0.35">
      <c r="C244" t="s">
        <v>226</v>
      </c>
      <c r="D244" s="6">
        <v>3.27</v>
      </c>
    </row>
    <row r="245" spans="3:9" ht="15.5" x14ac:dyDescent="0.35">
      <c r="C245" t="s">
        <v>227</v>
      </c>
      <c r="D245" s="6">
        <v>0.2</v>
      </c>
    </row>
    <row r="246" spans="3:9" ht="15.5" x14ac:dyDescent="0.35">
      <c r="C246" t="s">
        <v>230</v>
      </c>
      <c r="D246" s="6">
        <v>0.17</v>
      </c>
    </row>
    <row r="247" spans="3:9" ht="15.5" x14ac:dyDescent="0.35">
      <c r="C247" t="s">
        <v>232</v>
      </c>
      <c r="D247" s="6">
        <v>1.17</v>
      </c>
    </row>
    <row r="248" spans="3:9" ht="15.5" x14ac:dyDescent="0.35">
      <c r="C248" t="s">
        <v>233</v>
      </c>
      <c r="I248" s="6">
        <v>-150.19999999999999</v>
      </c>
    </row>
    <row r="249" spans="3:9" ht="15.5" x14ac:dyDescent="0.35">
      <c r="C249" t="s">
        <v>13</v>
      </c>
      <c r="D249" s="5">
        <v>3000000000</v>
      </c>
    </row>
    <row r="250" spans="3:9" ht="15.5" x14ac:dyDescent="0.35">
      <c r="C250" t="s">
        <v>234</v>
      </c>
      <c r="I250" s="6">
        <v>8.2200000000000006</v>
      </c>
    </row>
    <row r="251" spans="3:9" ht="15.5" x14ac:dyDescent="0.35">
      <c r="C251" t="s">
        <v>235</v>
      </c>
      <c r="I251" s="6">
        <v>-2.75E-2</v>
      </c>
    </row>
    <row r="252" spans="3:9" ht="15.5" x14ac:dyDescent="0.35">
      <c r="C252" t="s">
        <v>236</v>
      </c>
      <c r="I252" s="6">
        <v>-3.2099999999999997E-2</v>
      </c>
    </row>
    <row r="253" spans="3:9" ht="15.5" x14ac:dyDescent="0.35">
      <c r="C253" t="s">
        <v>237</v>
      </c>
      <c r="I253" s="6">
        <v>-4.87E-2</v>
      </c>
    </row>
    <row r="254" spans="3:9" ht="15.5" x14ac:dyDescent="0.35">
      <c r="C254" t="s">
        <v>238</v>
      </c>
      <c r="I254" s="6">
        <v>-4.5999999999999999E-2</v>
      </c>
    </row>
    <row r="255" spans="3:9" ht="15.5" x14ac:dyDescent="0.35">
      <c r="C255" t="s">
        <v>239</v>
      </c>
      <c r="D255" s="6">
        <v>16.32</v>
      </c>
    </row>
    <row r="256" spans="3:9" ht="15.5" x14ac:dyDescent="0.35">
      <c r="C256" t="s">
        <v>240</v>
      </c>
      <c r="D256" s="6">
        <v>13952.93</v>
      </c>
    </row>
    <row r="257" spans="3:9" ht="15.5" x14ac:dyDescent="0.35">
      <c r="C257" t="s">
        <v>241</v>
      </c>
      <c r="D257" s="6">
        <v>196.45</v>
      </c>
    </row>
    <row r="258" spans="3:9" ht="15.5" x14ac:dyDescent="0.35">
      <c r="C258" t="s">
        <v>242</v>
      </c>
      <c r="D258" s="6">
        <v>13772.8</v>
      </c>
    </row>
    <row r="259" spans="3:9" ht="15.5" x14ac:dyDescent="0.35">
      <c r="C259" t="s">
        <v>243</v>
      </c>
      <c r="D259" s="6">
        <v>5.58</v>
      </c>
    </row>
    <row r="260" spans="3:9" ht="15.5" x14ac:dyDescent="0.35">
      <c r="C260" t="s">
        <v>244</v>
      </c>
      <c r="I260" s="6">
        <v>0.06</v>
      </c>
    </row>
    <row r="261" spans="3:9" ht="15.5" x14ac:dyDescent="0.35">
      <c r="C261" t="s">
        <v>245</v>
      </c>
      <c r="I261" s="6">
        <v>0.1</v>
      </c>
    </row>
    <row r="262" spans="3:9" ht="15.5" x14ac:dyDescent="0.35">
      <c r="C262" t="s">
        <v>42</v>
      </c>
      <c r="I262" s="5">
        <v>236000000000</v>
      </c>
    </row>
    <row r="263" spans="3:9" ht="15.5" x14ac:dyDescent="0.35">
      <c r="C263" t="s">
        <v>246</v>
      </c>
      <c r="I263" s="5">
        <v>233000000000</v>
      </c>
    </row>
    <row r="264" spans="3:9" ht="15.5" x14ac:dyDescent="0.35">
      <c r="C264" t="s">
        <v>247</v>
      </c>
      <c r="I264" s="5">
        <v>7150000000</v>
      </c>
    </row>
    <row r="265" spans="3:9" ht="15.5" x14ac:dyDescent="0.35">
      <c r="C265" t="s">
        <v>248</v>
      </c>
      <c r="I265" s="6">
        <v>0.34159999999999996</v>
      </c>
    </row>
    <row r="266" spans="3:9" ht="15.5" x14ac:dyDescent="0.35">
      <c r="C266" t="s">
        <v>249</v>
      </c>
      <c r="D266" s="6">
        <v>0.46639999999999998</v>
      </c>
    </row>
    <row r="267" spans="3:9" ht="15.5" x14ac:dyDescent="0.35">
      <c r="C267" t="s">
        <v>250</v>
      </c>
      <c r="D267" s="6">
        <v>-3.0513999999999997</v>
      </c>
    </row>
    <row r="268" spans="3:9" ht="15.5" x14ac:dyDescent="0.35">
      <c r="C268" t="s">
        <v>251</v>
      </c>
      <c r="D268" s="6">
        <v>-2.6617999999999999</v>
      </c>
    </row>
    <row r="269" spans="3:9" ht="15.5" x14ac:dyDescent="0.35">
      <c r="C269" t="s">
        <v>252</v>
      </c>
      <c r="D269" s="6">
        <v>0.99939999999999996</v>
      </c>
    </row>
    <row r="270" spans="3:9" ht="15.5" x14ac:dyDescent="0.35">
      <c r="C270" t="s">
        <v>253</v>
      </c>
      <c r="D270" s="6">
        <v>1.1858</v>
      </c>
    </row>
    <row r="271" spans="3:9" ht="15.5" x14ac:dyDescent="0.35">
      <c r="C271" t="s">
        <v>254</v>
      </c>
      <c r="D271" s="6">
        <v>-1.2026999999999999</v>
      </c>
    </row>
    <row r="272" spans="3:9" ht="15.5" x14ac:dyDescent="0.35">
      <c r="C272" t="s">
        <v>255</v>
      </c>
      <c r="I272" s="6">
        <v>0.35</v>
      </c>
    </row>
    <row r="273" spans="3:9" ht="15.5" x14ac:dyDescent="0.35">
      <c r="C273" t="s">
        <v>259</v>
      </c>
      <c r="I273" t="s">
        <v>588</v>
      </c>
    </row>
    <row r="274" spans="3:9" ht="15.5" x14ac:dyDescent="0.35">
      <c r="C274" t="s">
        <v>261</v>
      </c>
      <c r="I274" s="5">
        <v>6</v>
      </c>
    </row>
    <row r="275" spans="3:9" ht="15.5" x14ac:dyDescent="0.35">
      <c r="C275" t="s">
        <v>262</v>
      </c>
      <c r="I275" s="6">
        <v>0.17</v>
      </c>
    </row>
    <row r="276" spans="3:9" ht="15.5" x14ac:dyDescent="0.35">
      <c r="C276" t="s">
        <v>263</v>
      </c>
      <c r="I276" s="6">
        <v>0.23</v>
      </c>
    </row>
    <row r="277" spans="3:9" ht="15.5" x14ac:dyDescent="0.35">
      <c r="C277" t="s">
        <v>265</v>
      </c>
      <c r="I277" s="6">
        <v>0.31</v>
      </c>
    </row>
    <row r="278" spans="3:9" ht="15.5" x14ac:dyDescent="0.35">
      <c r="C278" t="s">
        <v>266</v>
      </c>
      <c r="I278" s="6">
        <v>0.13</v>
      </c>
    </row>
    <row r="279" spans="3:9" ht="15.5" x14ac:dyDescent="0.35">
      <c r="C279" t="s">
        <v>267</v>
      </c>
      <c r="I279" s="6">
        <v>0.7</v>
      </c>
    </row>
    <row r="280" spans="3:9" ht="15.5" x14ac:dyDescent="0.35">
      <c r="C280" t="s">
        <v>268</v>
      </c>
      <c r="I280" s="6">
        <v>0.4</v>
      </c>
    </row>
    <row r="281" spans="3:9" ht="15.5" x14ac:dyDescent="0.35">
      <c r="C281" t="s">
        <v>269</v>
      </c>
      <c r="I281" s="5">
        <v>23000000000</v>
      </c>
    </row>
    <row r="282" spans="3:9" ht="15.5" x14ac:dyDescent="0.35">
      <c r="C282" t="s">
        <v>270</v>
      </c>
      <c r="I282" s="5">
        <v>7000000000</v>
      </c>
    </row>
    <row r="283" spans="3:9" ht="15.5" x14ac:dyDescent="0.35">
      <c r="C283" t="s">
        <v>271</v>
      </c>
      <c r="I283" s="5">
        <v>-15000000000</v>
      </c>
    </row>
    <row r="284" spans="3:9" ht="15.5" x14ac:dyDescent="0.35">
      <c r="C284" t="s">
        <v>272</v>
      </c>
      <c r="I284" s="5">
        <v>-11000000000</v>
      </c>
    </row>
    <row r="285" spans="3:9" ht="15.5" x14ac:dyDescent="0.35">
      <c r="C285" t="s">
        <v>273</v>
      </c>
      <c r="D285" s="5">
        <v>3000000000</v>
      </c>
    </row>
    <row r="286" spans="3:9" ht="15.5" x14ac:dyDescent="0.35">
      <c r="C286" t="s">
        <v>274</v>
      </c>
      <c r="D286" s="5">
        <v>394000000000</v>
      </c>
    </row>
    <row r="287" spans="3:9" ht="15.5" x14ac:dyDescent="0.35">
      <c r="C287" t="s">
        <v>275</v>
      </c>
      <c r="D287" s="5">
        <v>56000000000</v>
      </c>
    </row>
    <row r="288" spans="3:9" ht="15.5" x14ac:dyDescent="0.35">
      <c r="C288" t="s">
        <v>183</v>
      </c>
      <c r="D288" s="5">
        <v>120000000000</v>
      </c>
    </row>
    <row r="289" spans="3:9" ht="15.5" x14ac:dyDescent="0.35">
      <c r="C289" t="s">
        <v>182</v>
      </c>
      <c r="I289" s="5">
        <v>338000000000</v>
      </c>
    </row>
    <row r="290" spans="3:9" ht="15.5" x14ac:dyDescent="0.35">
      <c r="C290" t="s">
        <v>21</v>
      </c>
      <c r="D290" s="5">
        <v>-3000000000</v>
      </c>
    </row>
    <row r="291" spans="3:9" ht="15.5" x14ac:dyDescent="0.35">
      <c r="C291" t="s">
        <v>276</v>
      </c>
      <c r="I291" s="5">
        <v>338000000000</v>
      </c>
    </row>
    <row r="292" spans="3:9" ht="15.5" x14ac:dyDescent="0.35">
      <c r="C292" t="s">
        <v>277</v>
      </c>
      <c r="I292" s="5">
        <v>12000000000</v>
      </c>
    </row>
    <row r="293" spans="3:9" ht="15.5" x14ac:dyDescent="0.35">
      <c r="C293" t="s">
        <v>278</v>
      </c>
      <c r="I293" s="5">
        <v>-2000000000</v>
      </c>
    </row>
    <row r="294" spans="3:9" ht="15.5" x14ac:dyDescent="0.35">
      <c r="C294" t="s">
        <v>279</v>
      </c>
      <c r="I294" s="5">
        <v>-10000000000</v>
      </c>
    </row>
    <row r="295" spans="3:9" ht="15.5" x14ac:dyDescent="0.35">
      <c r="C295" t="s">
        <v>280</v>
      </c>
      <c r="I295" s="5">
        <v>25000000000</v>
      </c>
    </row>
    <row r="296" spans="3:9" ht="15.5" x14ac:dyDescent="0.35">
      <c r="C296" t="s">
        <v>281</v>
      </c>
      <c r="I296" s="5">
        <v>36000000000</v>
      </c>
    </row>
  </sheetData>
  <pageMargins left="0.7" right="0.7" top="0.75" bottom="0.75" header="0.3" footer="0.3"/>
  <ignoredErrors>
    <ignoredError sqref="A1:O297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6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589</v>
      </c>
      <c r="D1" t="s">
        <v>1</v>
      </c>
      <c r="E1" t="s">
        <v>2</v>
      </c>
      <c r="H1" t="s">
        <v>3</v>
      </c>
      <c r="I1" s="1">
        <v>44925</v>
      </c>
      <c r="J1" s="1">
        <v>44560</v>
      </c>
      <c r="K1" s="1">
        <v>44195</v>
      </c>
      <c r="L1" s="1">
        <v>43829</v>
      </c>
    </row>
    <row r="2" spans="1:12" ht="15.5" x14ac:dyDescent="0.35">
      <c r="C2" t="s">
        <v>590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11">
        <f ca="1">IFERROR(_xlfn.STOCKHISTORY("XIDX:" &amp; $C$1, I1, , 0, 0, 1), "Libur")</f>
        <v>50</v>
      </c>
      <c r="J2" s="2" vm="90">
        <f ca="1">IFERROR(_xlfn.STOCKHISTORY("XIDX:" &amp; $C$1, J1, , 0, 0, 1), "Libur")</f>
        <v>98</v>
      </c>
      <c r="K2" s="2" vm="91">
        <f ca="1">IFERROR(_xlfn.STOCKHISTORY("XIDX:" &amp; $C$1, K1, , 0, 0, 1), "Libur")</f>
        <v>570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380115612</v>
      </c>
      <c r="E4" s="2">
        <f>IFERROR(INDEX(E51:E500,MATCH($C$4,$C$51:$C$500,0)),"")</f>
        <v>870344778</v>
      </c>
      <c r="H4" s="2">
        <f>IFERROR(SUM(D4:G4)*(4/MAX(1,COUNT(D4:G4))),"")</f>
        <v>2500920780</v>
      </c>
      <c r="I4" s="2">
        <f>IFERROR(INDEX(I51:I500,MATCH($C$4,$C$51:$C$500,0)),"")</f>
        <v>23624767020</v>
      </c>
      <c r="J4" s="2">
        <f>IFERROR(INDEX(J51:J500,MATCH($C$4,$C$51:$C$500,0)),"")</f>
        <v>27224582215</v>
      </c>
      <c r="K4" s="2">
        <f>IFERROR(INDEX(K51:K500,MATCH($C$4,$C$51:$C$500,0)),"")</f>
        <v>79469675234</v>
      </c>
      <c r="L4" s="2">
        <f>IFERROR(INDEX(L51:L500,MATCH($C$4,$C$51:$C$500,0)),"")</f>
        <v>153337495036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-8241644246</v>
      </c>
      <c r="E5" s="2">
        <f>IFERROR(INDEX(E51:E500,MATCH($C$5,$C$51:$C$500,0)),"")</f>
        <v>679606951</v>
      </c>
      <c r="H5" s="2">
        <f>IFERROR(SUM(D5:G5)*(4/MAX(1,COUNT(D5:G5))),"")</f>
        <v>-15124074590</v>
      </c>
      <c r="I5" s="2">
        <f>IFERROR(INDEX(I51:I500,MATCH($C$5,$C$51:$C$500,0)),"")</f>
        <v>-1210172462</v>
      </c>
      <c r="J5" s="2">
        <f>IFERROR(INDEX(J51:J500,MATCH($C$5,$C$51:$C$500,0)),"")</f>
        <v>1555593016</v>
      </c>
      <c r="K5" s="2">
        <f>IFERROR(INDEX(K51:K500,MATCH($C$5,$C$51:$C$500,0)),"")</f>
        <v>5303178428</v>
      </c>
      <c r="L5" s="2">
        <f>IFERROR(INDEX(L51:L500,MATCH($C$5,$C$51:$C$500,0)),"")</f>
        <v>26435597673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237960564694</v>
      </c>
      <c r="E6" s="2">
        <f>IFERROR(INDEX(E51:E500,MATCH($C$6,$C$51:$C$500,0)),"")</f>
        <v>246202208940</v>
      </c>
      <c r="H6" s="2">
        <f>IFERROR(INDEX(D6:G6,COUNT(D6:G6)),"")</f>
        <v>246202208940</v>
      </c>
      <c r="I6" s="2">
        <f>IFERROR(INDEX(I51:I500,MATCH($C$6,$C$51:$C$500,0)),"")</f>
        <v>249598437800</v>
      </c>
      <c r="J6" s="2">
        <f>IFERROR(INDEX(J51:J500,MATCH($C$6,$C$51:$C$500,0)),"")</f>
        <v>250808610260</v>
      </c>
      <c r="K6" s="2">
        <f>IFERROR(INDEX(K51:K500,MATCH($C$6,$C$51:$C$500,0)),"")</f>
        <v>249253017244</v>
      </c>
      <c r="L6" s="2">
        <f>IFERROR(INDEX(L51:L500,MATCH($C$6,$C$51:$C$500,0)),"")</f>
        <v>188710351816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1.88</v>
      </c>
      <c r="E7" s="3">
        <f>IFERROR(INDEX(E51:E500,MATCH($C$7,$C$51:$C$500,0))/1000000000,"")</f>
        <v>1.88</v>
      </c>
      <c r="H7" s="3">
        <f>IFERROR(INDEX(D7:G7,COUNT(D7:G7)),"")</f>
        <v>1.88</v>
      </c>
      <c r="I7" s="3">
        <f>IFERROR(INDEX(I51:I500,MATCH($C$7,$C$51:$C$500,0))/1000000000,"")</f>
        <v>1.88</v>
      </c>
      <c r="J7" s="3">
        <f>IFERROR(INDEX(J51:J500,MATCH($C$7,$C$51:$C$500,0))/1000000000,"")</f>
        <v>1.88</v>
      </c>
      <c r="K7" s="3">
        <f>IFERROR(INDEX(K51:K500,MATCH($C$7,$C$51:$C$500,0))/1000000000,"")</f>
        <v>1.88</v>
      </c>
      <c r="L7" s="3">
        <f>IFERROR(INDEX(L51:L500,MATCH($C$7,$C$51:$C$500,0))/1000000000,"")</f>
        <v>1.5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0</v>
      </c>
      <c r="J8" s="2">
        <f>IFERROR(INDEX(J51:J500,MATCH($C$8,$C$51:$C$500,0)),"")</f>
        <v>0</v>
      </c>
      <c r="K8" s="2">
        <f>IFERROR(INDEX(K51:K500,MATCH($C$8,$C$51:$C$500,0)),"")</f>
        <v>-58000000000</v>
      </c>
      <c r="L8" s="2">
        <f>IFERROR(INDEX(L51:L500,MATCH($C$8,$C$51:$C$500,0)),"")</f>
        <v>-35000000000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-0.02</v>
      </c>
      <c r="E9" s="3">
        <f>IFERROR(INDEX(E51:E500,MATCH("Free cash flow per share (Quarter)",$C$51:$C$500,0)),"")</f>
        <v>0.01</v>
      </c>
      <c r="H9" s="3">
        <f>IFERROR(INDEX(D9:G9,COUNT(D9:G9)),"")</f>
        <v>0.01</v>
      </c>
      <c r="I9" s="3">
        <f>IFERROR(INDEX(I51:I500,MATCH($C$9,$C$51:$C$500,0)),"")</f>
        <v>0.01</v>
      </c>
      <c r="J9" s="3">
        <f>IFERROR(INDEX(J51:J500,MATCH($C$9,$C$51:$C$500,0)),"")</f>
        <v>-0.11</v>
      </c>
      <c r="K9" s="3">
        <f>IFERROR(INDEX(K51:K500,MATCH($C$9,$C$51:$C$500,0)),"")</f>
        <v>-30.77</v>
      </c>
      <c r="L9" s="3">
        <f>IFERROR(INDEX(L51:L500,MATCH($C$9,$C$51:$C$500,0)),"")</f>
        <v>-23.03</v>
      </c>
    </row>
    <row r="10" spans="1:12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ca="1">IFERROR(IF(I9=0,"",I2/I9),"")</f>
        <v>5000</v>
      </c>
      <c r="J10" s="3">
        <f ca="1">IFERROR(IF(J9=0,"",J2/J9),"")</f>
        <v>-890.90909090909088</v>
      </c>
      <c r="K10" s="3">
        <f ca="1">IFERROR(IF(K9=0,"",K2/K9),"")</f>
        <v>-18.524536886577835</v>
      </c>
      <c r="L10" s="3" t="str">
        <f ca="1"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72895425</v>
      </c>
      <c r="E11" s="2">
        <f>IFERROR(INDEX(E51:E500,MATCH($C$11,$C$51:$C$500,0)),"")</f>
        <v>101812398</v>
      </c>
      <c r="H11" s="2">
        <f>IFERROR(INDEX(D11:G11,COUNT(D11:G11)),"")</f>
        <v>101812398</v>
      </c>
      <c r="I11" s="2">
        <f>IFERROR(INDEX(I51:I500,MATCH($C$11,$C$51:$C$500,0)),"")</f>
        <v>75586182</v>
      </c>
      <c r="J11" s="2">
        <f>IFERROR(INDEX(J51:J500,MATCH($C$11,$C$51:$C$500,0)),"")</f>
        <v>52033764</v>
      </c>
      <c r="K11" s="2">
        <f>IFERROR(INDEX(K51:K500,MATCH($C$11,$C$51:$C$500,0)),"")</f>
        <v>247066221</v>
      </c>
      <c r="L11" s="2">
        <f>IFERROR(INDEX(L51:L500,MATCH($C$11,$C$51:$C$500,0)),"")</f>
        <v>453207679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72000000000</v>
      </c>
      <c r="E12" s="2">
        <f>IFERROR(INDEX(E51:E500,MATCH("Net Debt (Quarter)",$C$51:$C$500,0)),"")</f>
        <v>72000000000</v>
      </c>
      <c r="H12" s="2">
        <f>IFERROR(INDEX(D12:G12,COUNT(D12:G12)),"")</f>
        <v>72000000000</v>
      </c>
      <c r="I12" s="2">
        <f>IFERROR(INDEX(I51:I500,MATCH($C$12,$C$51:$C$500,0)),"")</f>
        <v>72000000000</v>
      </c>
      <c r="J12" s="2">
        <f>IFERROR(INDEX(J51:J500,MATCH($C$12,$C$51:$C$500,0)),"")</f>
        <v>72000000000</v>
      </c>
      <c r="K12" s="2">
        <f>IFERROR(INDEX(K51:K500,MATCH($C$12,$C$51:$C$500,0)),"")</f>
        <v>72000000000</v>
      </c>
      <c r="L12" s="2">
        <f>IFERROR(INDEX(L51:L500,MATCH($C$12,$C$51:$C$500,0)),"")</f>
        <v>69000000000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72000000000</v>
      </c>
      <c r="E13" s="2">
        <f>IFERROR(INDEX(E51:E500,MATCH("Total Debt (Quarter)",$C$51:$C$500,0)),"")</f>
        <v>72000000000</v>
      </c>
      <c r="H13" s="2">
        <f>IFERROR(INDEX(D13:G13,COUNT(D13:G13)),"")</f>
        <v>72000000000</v>
      </c>
      <c r="I13" s="2">
        <f>IFERROR(INDEX(I51:I500,MATCH($C$13,$C$51:$C$500,0)),"")</f>
        <v>72000000000</v>
      </c>
      <c r="J13" s="2">
        <f>IFERROR(INDEX(J51:J500,MATCH($C$13,$C$51:$C$500,0)),"")</f>
        <v>72000000000</v>
      </c>
      <c r="K13" s="2">
        <f>IFERROR(INDEX(K51:K500,MATCH($C$13,$C$51:$C$500,0)),"")</f>
        <v>72000000000</v>
      </c>
      <c r="L13" s="2">
        <f>IFERROR(INDEX(L51:L500,MATCH($C$13,$C$51:$C$500,0)),"")</f>
        <v>70000000000</v>
      </c>
    </row>
    <row r="14" spans="1:12" ht="15.5" x14ac:dyDescent="0.35">
      <c r="C14" t="s">
        <v>27</v>
      </c>
      <c r="D14" s="2">
        <f>IFERROR(INDEX(D51:D500,MATCH($C$14,$C$51:$C$500,0)),"")</f>
        <v>-4067826388</v>
      </c>
      <c r="E14" s="2">
        <f>IFERROR(INDEX(E51:E500,MATCH($C$14,$C$51:$C$500,0)),"")</f>
        <v>2011562500</v>
      </c>
      <c r="H14" s="2">
        <f>IFERROR(SUM(D14:G14)*(4/MAX(1,COUNT(D14:G14))),"")</f>
        <v>-4112527776</v>
      </c>
      <c r="I14" s="2">
        <f>IFERROR(INDEX(I51:I500,MATCH($C$14,$C$51:$C$500,0)),"")</f>
        <v>-7759498878</v>
      </c>
      <c r="J14" s="2">
        <f>IFERROR(INDEX(J51:J500,MATCH($C$14,$C$51:$C$500,0)),"")</f>
        <v>-6606315378</v>
      </c>
      <c r="K14" s="2">
        <f>IFERROR(INDEX(K51:K500,MATCH($C$14,$C$51:$C$500,0)),"")</f>
        <v>-6852174736</v>
      </c>
      <c r="L14" s="2">
        <f>IFERROR(INDEX(L51:L500,MATCH($C$14,$C$51:$C$500,0)),"")</f>
        <v>-6963187557</v>
      </c>
    </row>
    <row r="15" spans="1:12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269546166</v>
      </c>
      <c r="J15" s="2">
        <f>IFERROR(INDEX(J51:J500,MATCH($C$15,$C$51:$C$500,0)),"")</f>
        <v>-548594466</v>
      </c>
      <c r="K15" s="2">
        <f>IFERROR(INDEX(K51:K500,MATCH($C$15,$C$51:$C$500,0)),"")</f>
        <v>-2076182667</v>
      </c>
      <c r="L15" s="2">
        <f>IFERROR(INDEX(L51:L500,MATCH($C$15,$C$51:$C$500,0)),"")</f>
        <v>-10634199950</v>
      </c>
    </row>
    <row r="16" spans="1:12" ht="15.5" x14ac:dyDescent="0.35">
      <c r="C16" t="s">
        <v>29</v>
      </c>
      <c r="D16" s="2">
        <f>IFERROR(INDEX(D51:D500,MATCH($C$16,$C$51:$C$500,0)),"")</f>
        <v>-8241644245</v>
      </c>
      <c r="E16" s="2">
        <f>IFERROR(INDEX(E51:E500,MATCH($C$16,$C$51:$C$500,0)),"")</f>
        <v>679606951</v>
      </c>
      <c r="H16" s="2">
        <f>IFERROR(SUM(D16:G16)*(4/MAX(1,COUNT(D16:G16))),"")</f>
        <v>-15124074588</v>
      </c>
      <c r="I16" s="2">
        <f>IFERROR(INDEX(I51:I500,MATCH($C$16,$C$51:$C$500,0)),"")</f>
        <v>-1856981275</v>
      </c>
      <c r="J16" s="2">
        <f>IFERROR(INDEX(J51:J500,MATCH($C$16,$C$51:$C$500,0)),"")</f>
        <v>2019085547</v>
      </c>
      <c r="K16" s="2">
        <f>IFERROR(INDEX(K51:K500,MATCH($C$16,$C$51:$C$500,0)),"")</f>
        <v>7362335036</v>
      </c>
      <c r="L16" s="2">
        <f>IFERROR(INDEX(L51:L500,MATCH($C$16,$C$51:$C$500,0)),"")</f>
        <v>36965645416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35</v>
      </c>
      <c r="J18" t="s">
        <v>36</v>
      </c>
      <c r="K18" t="s">
        <v>37</v>
      </c>
      <c r="L18" t="s">
        <v>38</v>
      </c>
    </row>
    <row r="19" spans="1:12" ht="15.5" x14ac:dyDescent="0.35">
      <c r="A19" t="s">
        <v>39</v>
      </c>
      <c r="C19" t="s">
        <v>40</v>
      </c>
    </row>
    <row r="20" spans="1:12" ht="15.5" x14ac:dyDescent="0.35">
      <c r="A20" t="s">
        <v>41</v>
      </c>
      <c r="C20" t="s">
        <v>42</v>
      </c>
      <c r="D20" s="2" t="str">
        <f ca="1">IFERROR(D21*D2,"")</f>
        <v/>
      </c>
      <c r="E20" s="2" t="str">
        <f ca="1">IFERROR(E21*E2,"")</f>
        <v/>
      </c>
      <c r="H20" s="2" t="str">
        <f ca="1">IFERROR(H21*H2,"")</f>
        <v/>
      </c>
      <c r="I20" s="2">
        <f ca="1">IFERROR(I21*I2,"")</f>
        <v>94000000000</v>
      </c>
      <c r="J20" s="2">
        <f ca="1">IFERROR(J21*J2,"")</f>
        <v>184240000000</v>
      </c>
      <c r="K20" s="2">
        <f ca="1">IFERROR(K21*K2,"")</f>
        <v>1071600000000</v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1880000000</v>
      </c>
      <c r="E21" s="2">
        <f>IFERROR(INDEX(E51:E500,MATCH($C$7,$C$51:$C$500,0)),"")</f>
        <v>1880000000</v>
      </c>
      <c r="H21" s="2">
        <f>IFERROR(INDEX(D21:G21,COUNT(D21:G21)),"")</f>
        <v>1880000000</v>
      </c>
      <c r="I21" s="2">
        <f>IFERROR(INDEX(I51:I500,MATCH($C$7,$C$51:$C$500,0)),"")</f>
        <v>1880000000</v>
      </c>
      <c r="J21" s="2">
        <f>IFERROR(INDEX(J51:J500,MATCH($C$7,$C$51:$C$500,0)),"")</f>
        <v>1880000000</v>
      </c>
      <c r="K21" s="2">
        <f>IFERROR(INDEX(K51:K500,MATCH($C$7,$C$51:$C$500,0)),"")</f>
        <v>1880000000</v>
      </c>
      <c r="L21" s="2">
        <f>IFERROR(INDEX(L51:L500,MATCH($C$7,$C$51:$C$500,0)),"")</f>
        <v>1500000000</v>
      </c>
    </row>
    <row r="23" spans="1:12" ht="15.5" x14ac:dyDescent="0.35">
      <c r="B23" t="s">
        <v>43</v>
      </c>
      <c r="C23" t="s">
        <v>44</v>
      </c>
      <c r="D23" s="3">
        <f>IFERROR(D5/D6*100,"")</f>
        <v>-3.4634496083828661</v>
      </c>
      <c r="E23" s="3">
        <f>IFERROR(E5/E6*100,"")</f>
        <v>0.276036089979039</v>
      </c>
      <c r="H23" s="3">
        <f>IFERROR(H5/H6*100,"")</f>
        <v>-6.1429483736621426</v>
      </c>
      <c r="I23" s="3">
        <f>IFERROR(I5/I6*100,"")</f>
        <v>-0.48484777095027154</v>
      </c>
      <c r="J23" s="3">
        <f>IFERROR(J5/J6*100,"")</f>
        <v>0.62023110545822135</v>
      </c>
      <c r="K23" s="3">
        <f>IFERROR(K5/K6*100,"")</f>
        <v>2.1276285786376605</v>
      </c>
      <c r="L23" s="3">
        <f>IFERROR(L5/L6*100,"")</f>
        <v>14.0085572511548</v>
      </c>
    </row>
    <row r="24" spans="1:12" ht="15.5" x14ac:dyDescent="0.35">
      <c r="C24" t="s">
        <v>45</v>
      </c>
      <c r="D24" s="4">
        <f>IFERROR(_xlfn.RRI(5,I23,D23),"")</f>
        <v>0.48176964583995074</v>
      </c>
      <c r="E24" s="4">
        <f>IFERROR(_xlfn.RRI(5,J23,E23),"")</f>
        <v>-0.14948404542810034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46</v>
      </c>
      <c r="C25" t="s">
        <v>47</v>
      </c>
      <c r="D25" s="3">
        <f>IFERROR(INDEX(D51:D500,MATCH($A$25,$C$51:$C$500,0)),"")</f>
        <v>-4.4000000000000004</v>
      </c>
      <c r="E25" s="3">
        <f>IFERROR(INDEX(E51:E500,MATCH($A$25,$C$51:$C$500,0)),"")</f>
        <v>0.36</v>
      </c>
      <c r="H25" s="3">
        <f>IFERROR(INDEX(D25:G25,COUNT(D25:G25)),"")</f>
        <v>0.36</v>
      </c>
      <c r="I25" s="3">
        <f>IFERROR(INDEX(I51:I500,MATCH($C$25,$C$51:$C$500,0)),"")</f>
        <v>-0.85</v>
      </c>
      <c r="J25" s="3">
        <f>IFERROR(INDEX(J51:J500,MATCH($C$25,$C$51:$C$500,0)),"")</f>
        <v>0.78</v>
      </c>
      <c r="K25" s="3">
        <f>IFERROR(INDEX(K51:K500,MATCH($C$25,$C$51:$C$500,0)),"")</f>
        <v>2.82</v>
      </c>
      <c r="L25" s="3">
        <f>IFERROR(INDEX(L51:L500,MATCH($C$25,$C$51:$C$500,0)),"")</f>
        <v>17.55</v>
      </c>
    </row>
    <row r="26" spans="1:12" ht="15.5" x14ac:dyDescent="0.35">
      <c r="C26" t="s">
        <v>48</v>
      </c>
      <c r="D26" s="4">
        <f>IFERROR(_xlfn.RRI(5,I25,D25),"")</f>
        <v>0.38933427572045631</v>
      </c>
      <c r="E26" s="4">
        <f>IFERROR(_xlfn.RRI(5,J25,E25),"")</f>
        <v>-0.14327472495069049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49</v>
      </c>
      <c r="D27" s="3">
        <f>IFERROR(D4/D21,"")</f>
        <v>0.20218915531914894</v>
      </c>
      <c r="E27" s="3">
        <f>IFERROR(E4/E21,"")</f>
        <v>0.46294934999999998</v>
      </c>
      <c r="H27" s="3">
        <f>IFERROR(H4/H21,"")</f>
        <v>1.330277010638298</v>
      </c>
      <c r="I27" s="3">
        <f>IFERROR(I4/I21,"")</f>
        <v>12.566365436170212</v>
      </c>
      <c r="J27" s="3">
        <f>IFERROR(J4/J21,"")</f>
        <v>14.481160752659575</v>
      </c>
      <c r="K27" s="3">
        <f>IFERROR(K4/K21,"")</f>
        <v>42.27110384787234</v>
      </c>
      <c r="L27" s="3">
        <f>IFERROR(L4/L21,"")</f>
        <v>102.22499669066667</v>
      </c>
    </row>
    <row r="28" spans="1:12" ht="15.5" x14ac:dyDescent="0.35">
      <c r="C28" t="s">
        <v>50</v>
      </c>
      <c r="D28" s="4">
        <f>IFERROR(_xlfn.RRI(5,I27,D27),"")</f>
        <v>-0.56216584787810175</v>
      </c>
      <c r="E28" s="4">
        <f>IFERROR(_xlfn.RRI(5,J27,E27),"")</f>
        <v>-0.49771984359427623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51</v>
      </c>
      <c r="H29" s="4">
        <f>IFERROR(((H25-I25)/I25)*100%,"")</f>
        <v>-1.4235294117647059</v>
      </c>
      <c r="I29" s="4">
        <f>IFERROR(((I25-J25)/J25)*100%,"")</f>
        <v>-2.0897435897435894</v>
      </c>
      <c r="J29" s="4">
        <f>IFERROR(((J25-K25)/K25)*100%,"")</f>
        <v>-0.72340425531914898</v>
      </c>
      <c r="K29" s="4">
        <f>IFERROR(((K25-L25)/L25)*100%,"")</f>
        <v>-0.83931623931623933</v>
      </c>
      <c r="L29" s="4" t="str">
        <f>IFERROR(((L25-M25)/M25)*100%,"")</f>
        <v/>
      </c>
    </row>
    <row r="30" spans="1:12" ht="15.5" x14ac:dyDescent="0.35">
      <c r="C30" t="s">
        <v>52</v>
      </c>
      <c r="H30" s="4">
        <f>IFERROR(((H27-I27)/I27)*100%,"")</f>
        <v>-0.89413987541621898</v>
      </c>
      <c r="I30" s="4">
        <f>IFERROR(((I27-J27)/J27)*100%,"")</f>
        <v>-0.13222664599850506</v>
      </c>
      <c r="J30" s="4">
        <f>IFERROR(((J27-K27)/K27)*100%,"")</f>
        <v>-0.65742175068871622</v>
      </c>
      <c r="K30" s="4">
        <f>IFERROR(((K27-L27)/L27)*100%,"")</f>
        <v>-0.58648955523290547</v>
      </c>
      <c r="L30" s="4" t="str">
        <f>IFERROR(((L27-M27)/M27)*100%,"")</f>
        <v/>
      </c>
    </row>
    <row r="32" spans="1:12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126.91</v>
      </c>
      <c r="E32" s="3">
        <f>IFERROR(INDEX(E51:E500,MATCH($A$32,$C$51:$C$500,0)),"")</f>
        <v>131.31</v>
      </c>
      <c r="H32" s="3">
        <f>IFERROR(INDEX(D32:G32,COUNT(D32:G32)),"")</f>
        <v>131.31</v>
      </c>
      <c r="I32" s="3">
        <f>IFERROR(INDEX(I51:I500,MATCH($C$32,$C$51:$C$500,0)),"")</f>
        <v>133.12</v>
      </c>
      <c r="J32" s="3">
        <f>IFERROR(INDEX(J51:J500,MATCH($C$32,$C$51:$C$500,0)),"")</f>
        <v>133.76</v>
      </c>
      <c r="K32" s="3">
        <f>IFERROR(INDEX(K51:K500,MATCH($C$32,$C$51:$C$500,0)),"")</f>
        <v>132.93</v>
      </c>
      <c r="L32" s="3">
        <f>IFERROR(INDEX(L51:L500,MATCH($C$32,$C$51:$C$500,0)),"")</f>
        <v>125.81</v>
      </c>
    </row>
    <row r="33" spans="1:12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0.39</v>
      </c>
      <c r="E33" s="3">
        <f>IFERROR(INDEX(E51:E500,MATCH($A$33,$C$51:$C$500,0)),"")</f>
        <v>0.38</v>
      </c>
      <c r="H33" s="3">
        <f>IFERROR(INDEX(D33:G33,COUNT(D33:G33)),"")</f>
        <v>0.38</v>
      </c>
      <c r="I33" s="3">
        <f>IFERROR(INDEX(I51:I500,MATCH($C$33,$C$51:$C$500,0)),"")</f>
        <v>0.38</v>
      </c>
      <c r="J33" s="3">
        <f>IFERROR(INDEX(J51:J500,MATCH($C$33,$C$51:$C$500,0)),"")</f>
        <v>0.73</v>
      </c>
      <c r="K33" s="3">
        <f>IFERROR(INDEX(K51:K500,MATCH($C$33,$C$51:$C$500,0)),"")</f>
        <v>4.29</v>
      </c>
      <c r="L33" s="3">
        <f>IFERROR(INDEX(L51:L500,MATCH($C$33,$C$51:$C$500,0)),"")</f>
        <v>0</v>
      </c>
    </row>
    <row r="34" spans="1:12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-11.36</v>
      </c>
      <c r="E34" s="3">
        <f>IFERROR(INDEX(E51:E500,MATCH($A$34,$C$51:$C$500,0)),"")</f>
        <v>138.88999999999999</v>
      </c>
      <c r="H34" s="3">
        <f>IFERROR(INDEX(D34:G34,COUNT(D34:G34)),"")</f>
        <v>138.88999999999999</v>
      </c>
      <c r="I34" s="3">
        <f>IFERROR(INDEX(I51:I500,MATCH($C$34,$C$51:$C$500,0)),"")</f>
        <v>-58.82</v>
      </c>
      <c r="J34" s="3">
        <f>IFERROR(INDEX(J51:J500,MATCH($C$34,$C$51:$C$500,0)),"")</f>
        <v>125.64</v>
      </c>
      <c r="K34" s="3">
        <f>IFERROR(INDEX(K51:K500,MATCH($C$34,$C$51:$C$500,0)),"")</f>
        <v>202.13</v>
      </c>
      <c r="L34" s="3">
        <f>IFERROR(INDEX(L51:L500,MATCH($C$34,$C$51:$C$500,0)),"")</f>
        <v>0</v>
      </c>
    </row>
    <row r="35" spans="1:12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246.64</v>
      </c>
      <c r="E35" s="3">
        <f>IFERROR(INDEX(E51:E500,MATCH($A$35,$C$51:$C$500,0)),"")</f>
        <v>107.72</v>
      </c>
      <c r="H35" s="3">
        <f>IFERROR(INDEX(D35:G35,COUNT(D35:G35)),"")</f>
        <v>107.72</v>
      </c>
      <c r="I35" s="3">
        <f>IFERROR(INDEX(I51:I500,MATCH($C$35,$C$51:$C$500,0)),"")</f>
        <v>3.97</v>
      </c>
      <c r="J35" s="3">
        <f>IFERROR(INDEX(J51:J500,MATCH($C$35,$C$51:$C$500,0)),"")</f>
        <v>6.75</v>
      </c>
      <c r="K35" s="3">
        <f>IFERROR(INDEX(K51:K500,MATCH($C$35,$C$51:$C$500,0)),"")</f>
        <v>13.45</v>
      </c>
      <c r="L35" s="3">
        <f>IFERROR(INDEX(L51:L500,MATCH($C$35,$C$51:$C$500,0)),"")</f>
        <v>0</v>
      </c>
    </row>
    <row r="36" spans="1:12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553</v>
      </c>
      <c r="E50" t="s">
        <v>554</v>
      </c>
      <c r="F50" t="s">
        <v>555</v>
      </c>
      <c r="G50" t="s">
        <v>556</v>
      </c>
      <c r="H50" t="s">
        <v>557</v>
      </c>
      <c r="I50" t="s">
        <v>35</v>
      </c>
      <c r="J50" t="s">
        <v>36</v>
      </c>
      <c r="K50" t="s">
        <v>37</v>
      </c>
      <c r="L50" t="s">
        <v>38</v>
      </c>
    </row>
    <row r="51" spans="2:12" ht="15.5" x14ac:dyDescent="0.35">
      <c r="B51" t="s">
        <v>74</v>
      </c>
      <c r="C51" t="s">
        <v>6</v>
      </c>
      <c r="D51" s="5">
        <v>380115612</v>
      </c>
      <c r="E51" s="5">
        <v>870344778</v>
      </c>
      <c r="F51" s="5">
        <v>1818366344</v>
      </c>
      <c r="G51" s="5">
        <v>5562451882</v>
      </c>
      <c r="I51" s="5">
        <v>23624767020</v>
      </c>
      <c r="J51" s="5">
        <v>27224582215</v>
      </c>
      <c r="K51" s="5">
        <v>79469675234</v>
      </c>
      <c r="L51" s="5">
        <v>153337495036</v>
      </c>
    </row>
    <row r="52" spans="2:12" ht="15.5" x14ac:dyDescent="0.35">
      <c r="C52" t="s">
        <v>75</v>
      </c>
      <c r="D52" s="5">
        <v>-3550677625</v>
      </c>
      <c r="E52" s="5">
        <v>-1844493946</v>
      </c>
      <c r="F52" s="5">
        <v>-1588585977</v>
      </c>
      <c r="G52" s="5">
        <v>-5215160081</v>
      </c>
      <c r="I52" s="5">
        <v>-12279513891</v>
      </c>
      <c r="J52" s="5">
        <v>-11979513529</v>
      </c>
      <c r="K52" s="5">
        <v>-54330355626</v>
      </c>
      <c r="L52" s="5">
        <v>-97163614202</v>
      </c>
    </row>
    <row r="53" spans="2:12" ht="15.5" x14ac:dyDescent="0.35">
      <c r="C53" t="s">
        <v>76</v>
      </c>
      <c r="D53" s="5">
        <v>-3170562013</v>
      </c>
      <c r="E53" s="5">
        <v>-974149168</v>
      </c>
      <c r="F53" s="5">
        <v>229780367</v>
      </c>
      <c r="G53" s="5">
        <v>347291801</v>
      </c>
      <c r="I53" s="5">
        <v>11345253129</v>
      </c>
      <c r="J53" s="5">
        <v>15245068686</v>
      </c>
      <c r="K53" s="5">
        <v>25139319608</v>
      </c>
      <c r="L53" s="5">
        <v>56173880834</v>
      </c>
    </row>
    <row r="54" spans="2:12" ht="15.5" x14ac:dyDescent="0.35">
      <c r="C54" t="s">
        <v>77</v>
      </c>
      <c r="D54" s="5">
        <v>-1001015118</v>
      </c>
      <c r="E54" s="5">
        <v>-364410032</v>
      </c>
      <c r="F54" s="5">
        <v>-2307668133</v>
      </c>
      <c r="G54" s="5">
        <v>-1180761575</v>
      </c>
      <c r="I54" s="5">
        <v>-5427255068</v>
      </c>
      <c r="J54" s="5">
        <v>-6681609442</v>
      </c>
      <c r="K54" s="5">
        <v>-9376819392</v>
      </c>
      <c r="L54" s="5">
        <v>-7135769655</v>
      </c>
    </row>
    <row r="55" spans="2:12" ht="15.5" x14ac:dyDescent="0.35">
      <c r="C55" t="s">
        <v>79</v>
      </c>
      <c r="D55" s="5">
        <v>-1001015118</v>
      </c>
      <c r="E55" s="5">
        <v>-364410032</v>
      </c>
      <c r="F55" s="5">
        <v>-2307668133</v>
      </c>
      <c r="G55" s="5">
        <v>-1180761575</v>
      </c>
      <c r="I55" s="5">
        <v>-5427255068</v>
      </c>
      <c r="J55" s="5">
        <v>-6681609442</v>
      </c>
      <c r="K55" s="5">
        <v>-9376819392</v>
      </c>
      <c r="L55" s="5">
        <v>-7135769655</v>
      </c>
    </row>
    <row r="56" spans="2:12" ht="15.5" x14ac:dyDescent="0.35">
      <c r="C56" t="s">
        <v>80</v>
      </c>
      <c r="D56" s="5">
        <v>-4171577131</v>
      </c>
      <c r="E56" s="5">
        <v>-1338559200</v>
      </c>
      <c r="F56" s="5">
        <v>-2077887766</v>
      </c>
      <c r="G56" s="5">
        <v>-833469774</v>
      </c>
      <c r="I56" s="5">
        <v>5917998061</v>
      </c>
      <c r="J56" s="5">
        <v>8563459244</v>
      </c>
      <c r="K56" s="5">
        <v>15762500216</v>
      </c>
      <c r="L56" s="5">
        <v>49038111179</v>
      </c>
    </row>
    <row r="57" spans="2:12" ht="15.5" x14ac:dyDescent="0.35">
      <c r="C57" t="s">
        <v>81</v>
      </c>
      <c r="D57" s="5">
        <v>-4070067114</v>
      </c>
      <c r="E57" s="5">
        <v>2018166151</v>
      </c>
      <c r="F57" s="5">
        <v>-1997948045</v>
      </c>
      <c r="G57" s="5">
        <v>-1765294464</v>
      </c>
      <c r="I57" s="5">
        <v>-7774979336</v>
      </c>
      <c r="J57" s="5">
        <v>-6544373697</v>
      </c>
      <c r="K57" s="5">
        <v>-8400165180</v>
      </c>
      <c r="L57" s="5">
        <v>-12072465763</v>
      </c>
    </row>
    <row r="58" spans="2:12" ht="15.5" x14ac:dyDescent="0.35">
      <c r="C58" t="s">
        <v>83</v>
      </c>
      <c r="E58" s="5">
        <v>1827</v>
      </c>
      <c r="F58" s="5">
        <v>14891</v>
      </c>
      <c r="G58" s="5">
        <v>66118</v>
      </c>
      <c r="I58" s="5">
        <v>5771100</v>
      </c>
      <c r="J58" s="5">
        <v>53962</v>
      </c>
      <c r="K58" s="5">
        <v>393525</v>
      </c>
      <c r="L58" s="5">
        <v>702257</v>
      </c>
    </row>
    <row r="59" spans="2:12" ht="15.5" x14ac:dyDescent="0.35">
      <c r="C59" t="s">
        <v>442</v>
      </c>
      <c r="K59" s="5">
        <v>-18331668</v>
      </c>
    </row>
    <row r="60" spans="2:12" ht="15.5" x14ac:dyDescent="0.35">
      <c r="C60" t="s">
        <v>27</v>
      </c>
      <c r="D60" s="5">
        <v>-4067826388</v>
      </c>
      <c r="E60" s="5">
        <v>2011562500</v>
      </c>
      <c r="F60" s="5">
        <v>-2011562500</v>
      </c>
      <c r="G60" s="5">
        <v>-1764146709</v>
      </c>
      <c r="I60" s="5">
        <v>-7759498878</v>
      </c>
      <c r="J60" s="5">
        <v>-6606315378</v>
      </c>
      <c r="K60" s="5">
        <v>-6852174736</v>
      </c>
      <c r="L60" s="5">
        <v>-6963187557</v>
      </c>
    </row>
    <row r="61" spans="2:12" ht="15.5" x14ac:dyDescent="0.35">
      <c r="C61" t="s">
        <v>85</v>
      </c>
      <c r="D61" s="5">
        <v>-2240726</v>
      </c>
      <c r="E61" s="5">
        <v>6601824</v>
      </c>
      <c r="F61" s="5">
        <v>13599564</v>
      </c>
      <c r="G61" s="5">
        <v>-1213873</v>
      </c>
      <c r="I61" s="5">
        <v>-21251558</v>
      </c>
      <c r="J61" s="5">
        <v>61887719</v>
      </c>
      <c r="K61" s="5">
        <v>-1530052301</v>
      </c>
      <c r="L61" s="5">
        <v>-5109980463</v>
      </c>
    </row>
    <row r="62" spans="2:12" ht="15.5" x14ac:dyDescent="0.35">
      <c r="C62" t="s">
        <v>86</v>
      </c>
      <c r="D62" s="5">
        <v>-4070067114</v>
      </c>
      <c r="E62" s="5">
        <v>2018166151</v>
      </c>
      <c r="F62" s="5">
        <v>-1997948045</v>
      </c>
      <c r="G62" s="5">
        <v>-1765294464</v>
      </c>
      <c r="I62" s="5">
        <v>-7774979336</v>
      </c>
      <c r="J62" s="5">
        <v>-6544373697</v>
      </c>
      <c r="K62" s="5">
        <v>-8400165180</v>
      </c>
      <c r="L62" s="5">
        <v>-12072465763</v>
      </c>
    </row>
    <row r="63" spans="2:12" ht="15.5" x14ac:dyDescent="0.35">
      <c r="C63" t="s">
        <v>29</v>
      </c>
      <c r="D63" s="5">
        <v>-8241644245</v>
      </c>
      <c r="E63" s="5">
        <v>679606951</v>
      </c>
      <c r="F63" s="5">
        <v>-4075835811</v>
      </c>
      <c r="G63" s="5">
        <v>-2598764238</v>
      </c>
      <c r="I63" s="5">
        <v>-1856981275</v>
      </c>
      <c r="J63" s="5">
        <v>2019085547</v>
      </c>
      <c r="K63" s="5">
        <v>7362335036</v>
      </c>
      <c r="L63" s="5">
        <v>36965645416</v>
      </c>
    </row>
    <row r="64" spans="2:12" ht="15.5" x14ac:dyDescent="0.35">
      <c r="C64" t="s">
        <v>28</v>
      </c>
      <c r="G64" s="5">
        <v>423619748</v>
      </c>
      <c r="I64" s="5">
        <v>269546166</v>
      </c>
      <c r="J64" s="5">
        <v>-548594466</v>
      </c>
      <c r="K64" s="5">
        <v>-2076182667</v>
      </c>
      <c r="L64" s="5">
        <v>-10634199950</v>
      </c>
    </row>
    <row r="65" spans="2:12" ht="15.5" x14ac:dyDescent="0.35">
      <c r="C65" t="s">
        <v>374</v>
      </c>
      <c r="G65" s="5">
        <v>154073582</v>
      </c>
      <c r="J65" s="5">
        <v>-505677260</v>
      </c>
      <c r="K65" s="5">
        <v>-2247194974</v>
      </c>
      <c r="L65" s="5">
        <v>-10671476305</v>
      </c>
    </row>
    <row r="66" spans="2:12" ht="15.5" x14ac:dyDescent="0.35">
      <c r="C66" t="s">
        <v>375</v>
      </c>
      <c r="G66" s="5">
        <v>269546166</v>
      </c>
      <c r="I66" s="5">
        <v>269546166</v>
      </c>
      <c r="J66" s="5">
        <v>-42917206</v>
      </c>
      <c r="K66" s="5">
        <v>171012307</v>
      </c>
      <c r="L66" s="5">
        <v>37276355</v>
      </c>
    </row>
    <row r="67" spans="2:12" ht="15.5" x14ac:dyDescent="0.35">
      <c r="C67" t="s">
        <v>376</v>
      </c>
      <c r="G67" s="5">
        <v>423619748</v>
      </c>
      <c r="I67" s="5">
        <v>269546166</v>
      </c>
      <c r="J67" s="5">
        <v>-548594466</v>
      </c>
      <c r="K67" s="5">
        <v>-2076182667</v>
      </c>
      <c r="L67" s="5">
        <v>-10634199950</v>
      </c>
    </row>
    <row r="68" spans="2:12" ht="15.5" x14ac:dyDescent="0.35">
      <c r="C68" t="s">
        <v>87</v>
      </c>
      <c r="D68" s="5">
        <v>-8241644245</v>
      </c>
      <c r="E68" s="5">
        <v>679606951</v>
      </c>
      <c r="F68" s="5">
        <v>-4075835811</v>
      </c>
      <c r="G68" s="5">
        <v>-2175144490</v>
      </c>
      <c r="I68" s="5">
        <v>-1587435109</v>
      </c>
      <c r="J68" s="5">
        <v>1470491081</v>
      </c>
      <c r="K68" s="5">
        <v>5286152369</v>
      </c>
      <c r="L68" s="5">
        <v>26331445466</v>
      </c>
    </row>
    <row r="69" spans="2:12" ht="15.5" x14ac:dyDescent="0.35">
      <c r="C69" t="s">
        <v>88</v>
      </c>
      <c r="G69" s="5">
        <v>377262647</v>
      </c>
      <c r="I69" s="5">
        <v>377262647</v>
      </c>
      <c r="J69" s="5">
        <v>85101934</v>
      </c>
      <c r="K69" s="5">
        <v>17026059</v>
      </c>
      <c r="L69" s="5">
        <v>104152207</v>
      </c>
    </row>
    <row r="70" spans="2:12" ht="15.5" x14ac:dyDescent="0.35">
      <c r="C70" t="s">
        <v>89</v>
      </c>
      <c r="D70" s="5">
        <v>-8241644245</v>
      </c>
      <c r="E70" s="5">
        <v>679606951</v>
      </c>
      <c r="F70" s="5">
        <v>-4075835811</v>
      </c>
      <c r="G70" s="5">
        <v>-1797881843</v>
      </c>
      <c r="I70" s="5">
        <v>-1210172462</v>
      </c>
      <c r="J70" s="5">
        <v>1555593015</v>
      </c>
      <c r="K70" s="5">
        <v>5303178428</v>
      </c>
      <c r="L70" s="5">
        <v>26435597673</v>
      </c>
    </row>
    <row r="71" spans="2:12" ht="15.5" x14ac:dyDescent="0.35">
      <c r="C71" t="s">
        <v>90</v>
      </c>
      <c r="D71" s="5">
        <v>-8241644246</v>
      </c>
      <c r="E71" s="5">
        <v>679606951</v>
      </c>
      <c r="F71" s="5">
        <v>-4075835811</v>
      </c>
      <c r="G71" s="5">
        <v>-2175144491</v>
      </c>
      <c r="I71" s="5">
        <v>-1587435109</v>
      </c>
      <c r="J71" s="5">
        <v>1470491082</v>
      </c>
      <c r="K71" s="5">
        <v>5286152369</v>
      </c>
      <c r="L71" s="5">
        <v>26331445466</v>
      </c>
    </row>
    <row r="72" spans="2:12" ht="15.5" x14ac:dyDescent="0.35">
      <c r="C72" t="s">
        <v>8</v>
      </c>
      <c r="D72" s="5">
        <v>-8241644246</v>
      </c>
      <c r="E72" s="5">
        <v>679606951</v>
      </c>
      <c r="F72" s="5">
        <v>-4075835811</v>
      </c>
      <c r="G72" s="5">
        <v>-1797881844</v>
      </c>
      <c r="I72" s="5">
        <v>-1210172462</v>
      </c>
      <c r="J72" s="5">
        <v>1555593016</v>
      </c>
      <c r="K72" s="5">
        <v>5303178428</v>
      </c>
      <c r="L72" s="5">
        <v>26435597673</v>
      </c>
    </row>
    <row r="73" spans="2:12" ht="15.5" x14ac:dyDescent="0.35">
      <c r="C73" t="s">
        <v>284</v>
      </c>
    </row>
    <row r="74" spans="2:12" ht="15.5" x14ac:dyDescent="0.35">
      <c r="C74" t="s">
        <v>91</v>
      </c>
      <c r="D74" s="5">
        <v>-8241644246</v>
      </c>
      <c r="E74" s="5">
        <v>679606951</v>
      </c>
      <c r="F74" s="5">
        <v>-4075835811</v>
      </c>
      <c r="G74" s="5">
        <v>-2175144491</v>
      </c>
      <c r="I74" s="5">
        <v>-1587435109</v>
      </c>
      <c r="J74" s="5">
        <v>1470491082</v>
      </c>
      <c r="K74" s="5">
        <v>5286152369</v>
      </c>
      <c r="L74" s="5">
        <v>26331445466</v>
      </c>
    </row>
    <row r="75" spans="2:12" ht="15.5" x14ac:dyDescent="0.35">
      <c r="C75" t="s">
        <v>92</v>
      </c>
      <c r="D75" s="5">
        <v>-8241644246</v>
      </c>
      <c r="E75" s="5">
        <v>679606951</v>
      </c>
      <c r="F75" s="5">
        <v>-4075835811</v>
      </c>
      <c r="G75" s="5">
        <v>-1797881844</v>
      </c>
      <c r="I75" s="5">
        <v>-1210172462</v>
      </c>
      <c r="J75" s="5">
        <v>1555593016</v>
      </c>
      <c r="K75" s="5">
        <v>5303178428</v>
      </c>
      <c r="L75" s="5">
        <v>26435597673</v>
      </c>
    </row>
    <row r="76" spans="2:12" ht="15.5" x14ac:dyDescent="0.35">
      <c r="C76" t="s">
        <v>93</v>
      </c>
      <c r="D76" s="5">
        <v>-8241644246</v>
      </c>
      <c r="E76" s="5">
        <v>679606951</v>
      </c>
      <c r="F76" s="5">
        <v>-4075835811</v>
      </c>
      <c r="G76" s="5">
        <v>-1797881844</v>
      </c>
      <c r="I76" s="5">
        <v>-1210172462</v>
      </c>
      <c r="J76" s="5">
        <v>1555593016</v>
      </c>
      <c r="K76" s="5">
        <v>5303178428</v>
      </c>
      <c r="L76" s="5">
        <v>26435597673</v>
      </c>
    </row>
    <row r="78" spans="2:12" ht="15.5" x14ac:dyDescent="0.35">
      <c r="B78" t="s">
        <v>94</v>
      </c>
      <c r="C78" t="s">
        <v>95</v>
      </c>
    </row>
    <row r="79" spans="2:12" ht="15.5" x14ac:dyDescent="0.35">
      <c r="C79" t="s">
        <v>96</v>
      </c>
    </row>
    <row r="80" spans="2:12" ht="15.5" x14ac:dyDescent="0.35">
      <c r="C80" t="s">
        <v>20</v>
      </c>
      <c r="D80" s="5">
        <v>72895425</v>
      </c>
      <c r="E80" s="5">
        <v>101812398</v>
      </c>
      <c r="F80" s="5">
        <v>87256421</v>
      </c>
      <c r="G80" s="5">
        <v>75586182</v>
      </c>
      <c r="I80" s="5">
        <v>75586182</v>
      </c>
      <c r="J80" s="5">
        <v>52033764</v>
      </c>
      <c r="K80" s="5">
        <v>247066221</v>
      </c>
      <c r="L80" s="5">
        <v>453207679</v>
      </c>
    </row>
    <row r="81" spans="3:12" ht="15.5" x14ac:dyDescent="0.35">
      <c r="C81" t="s">
        <v>98</v>
      </c>
      <c r="D81" s="5">
        <v>7108614965</v>
      </c>
      <c r="E81" s="5">
        <v>8445454962</v>
      </c>
      <c r="F81" s="5">
        <v>8842316694</v>
      </c>
      <c r="G81" s="5">
        <v>9946197476</v>
      </c>
      <c r="I81" s="5">
        <v>9946197476</v>
      </c>
      <c r="J81" s="5">
        <v>7005764352</v>
      </c>
      <c r="K81" s="5">
        <v>9868319223</v>
      </c>
      <c r="L81" s="5">
        <v>21403281124</v>
      </c>
    </row>
    <row r="82" spans="3:12" ht="15.5" x14ac:dyDescent="0.35">
      <c r="C82" t="s">
        <v>99</v>
      </c>
      <c r="D82" s="5">
        <v>2997909250</v>
      </c>
      <c r="E82" s="5">
        <v>5481343111</v>
      </c>
      <c r="F82" s="5">
        <v>5467103112</v>
      </c>
      <c r="G82" s="5">
        <v>5049449746</v>
      </c>
      <c r="I82" s="5">
        <v>5049449746</v>
      </c>
      <c r="J82" s="5">
        <v>2355294564</v>
      </c>
      <c r="K82" s="5">
        <v>2440095342</v>
      </c>
      <c r="L82" s="5">
        <v>2968329764</v>
      </c>
    </row>
    <row r="83" spans="3:12" ht="15.5" x14ac:dyDescent="0.35">
      <c r="C83" t="s">
        <v>100</v>
      </c>
    </row>
    <row r="84" spans="3:12" ht="15.5" x14ac:dyDescent="0.35">
      <c r="C84" t="s">
        <v>101</v>
      </c>
      <c r="D84" s="5">
        <v>7108614965</v>
      </c>
      <c r="E84" s="5">
        <v>8445454962</v>
      </c>
      <c r="F84" s="5">
        <v>8842316694</v>
      </c>
      <c r="G84" s="5">
        <v>9946197476</v>
      </c>
      <c r="I84" s="5">
        <v>9946197476</v>
      </c>
      <c r="J84" s="5">
        <v>7005764352</v>
      </c>
      <c r="K84" s="5">
        <v>9868319223</v>
      </c>
      <c r="L84" s="5">
        <v>21403281124</v>
      </c>
    </row>
    <row r="85" spans="3:12" ht="15.5" x14ac:dyDescent="0.35">
      <c r="C85" t="s">
        <v>285</v>
      </c>
    </row>
    <row r="86" spans="3:12" ht="15.5" x14ac:dyDescent="0.35">
      <c r="C86" t="s">
        <v>102</v>
      </c>
      <c r="D86" s="5">
        <v>202103865924</v>
      </c>
      <c r="E86" s="5">
        <v>204597597929</v>
      </c>
      <c r="F86" s="5">
        <v>203515502238</v>
      </c>
      <c r="G86" s="5">
        <v>202331354823</v>
      </c>
      <c r="I86" s="5">
        <v>202331354823</v>
      </c>
      <c r="J86" s="5">
        <v>159824365343</v>
      </c>
      <c r="K86" s="5">
        <v>108856965856</v>
      </c>
      <c r="L86" s="5">
        <v>61021359549</v>
      </c>
    </row>
    <row r="87" spans="3:12" ht="15.5" x14ac:dyDescent="0.35">
      <c r="C87" t="s">
        <v>85</v>
      </c>
      <c r="D87" s="5">
        <v>275255563</v>
      </c>
      <c r="E87" s="5">
        <v>275255563</v>
      </c>
      <c r="F87" s="5">
        <v>275255563</v>
      </c>
      <c r="G87" s="5">
        <v>275255563</v>
      </c>
      <c r="I87" s="5">
        <v>275255563</v>
      </c>
    </row>
    <row r="88" spans="3:12" ht="15.5" x14ac:dyDescent="0.35">
      <c r="C88" t="s">
        <v>103</v>
      </c>
      <c r="D88" s="5">
        <v>224205268243</v>
      </c>
      <c r="E88" s="5">
        <v>230163144296</v>
      </c>
      <c r="F88" s="5">
        <v>230345881438</v>
      </c>
      <c r="G88" s="5">
        <v>230293208062</v>
      </c>
      <c r="I88" s="5">
        <v>230293208062</v>
      </c>
      <c r="J88" s="5">
        <v>212807674257</v>
      </c>
      <c r="K88" s="5">
        <v>195041977758</v>
      </c>
      <c r="L88" s="5">
        <v>117365948809</v>
      </c>
    </row>
    <row r="89" spans="3:12" ht="15.5" x14ac:dyDescent="0.35">
      <c r="C89" t="s">
        <v>104</v>
      </c>
    </row>
    <row r="90" spans="3:12" ht="15.5" x14ac:dyDescent="0.35">
      <c r="C90" t="s">
        <v>105</v>
      </c>
      <c r="D90" s="5">
        <v>131057431874</v>
      </c>
      <c r="E90" s="5">
        <v>132375763681</v>
      </c>
      <c r="F90" s="5">
        <v>133694447175</v>
      </c>
      <c r="G90" s="5">
        <v>135013492335</v>
      </c>
      <c r="I90" s="5">
        <v>135013492335</v>
      </c>
      <c r="J90" s="5">
        <v>141750483317</v>
      </c>
      <c r="K90" s="5">
        <v>148833132263</v>
      </c>
      <c r="L90" s="5">
        <v>156187591112</v>
      </c>
    </row>
    <row r="91" spans="3:12" ht="15.5" x14ac:dyDescent="0.35">
      <c r="C91" t="s">
        <v>108</v>
      </c>
      <c r="D91" s="5">
        <v>502791929</v>
      </c>
      <c r="E91" s="5">
        <v>502791929</v>
      </c>
      <c r="F91" s="5">
        <v>502791929</v>
      </c>
      <c r="G91" s="5">
        <v>502791929</v>
      </c>
      <c r="I91" s="5">
        <v>502791929</v>
      </c>
      <c r="J91" s="5">
        <v>310881949</v>
      </c>
      <c r="K91" s="5">
        <v>353799154</v>
      </c>
      <c r="L91" s="5">
        <v>187589069</v>
      </c>
    </row>
    <row r="92" spans="3:12" ht="15.5" x14ac:dyDescent="0.35">
      <c r="C92" t="s">
        <v>109</v>
      </c>
      <c r="D92" s="5">
        <v>131560223803</v>
      </c>
      <c r="E92" s="5">
        <v>132878555610</v>
      </c>
      <c r="F92" s="5">
        <v>134197239104</v>
      </c>
      <c r="G92" s="5">
        <v>135516284264</v>
      </c>
      <c r="I92" s="5">
        <v>135516284264</v>
      </c>
      <c r="J92" s="5">
        <v>142061365266</v>
      </c>
      <c r="K92" s="5">
        <v>149186931417</v>
      </c>
      <c r="L92" s="5">
        <v>156375180181</v>
      </c>
    </row>
    <row r="93" spans="3:12" ht="15.5" x14ac:dyDescent="0.35">
      <c r="C93" t="s">
        <v>110</v>
      </c>
      <c r="D93" s="5">
        <v>355765492046</v>
      </c>
      <c r="E93" s="5">
        <v>363041699906</v>
      </c>
      <c r="F93" s="5">
        <v>364543120542</v>
      </c>
      <c r="G93" s="5">
        <v>365809492326</v>
      </c>
      <c r="I93" s="5">
        <v>365809492326</v>
      </c>
      <c r="J93" s="5">
        <v>354869039523</v>
      </c>
      <c r="K93" s="5">
        <v>344228909175</v>
      </c>
      <c r="L93" s="5">
        <v>273741128990</v>
      </c>
    </row>
    <row r="94" spans="3:12" ht="15.5" x14ac:dyDescent="0.35">
      <c r="C94" t="s">
        <v>111</v>
      </c>
    </row>
    <row r="95" spans="3:12" ht="15.5" x14ac:dyDescent="0.35">
      <c r="C95" t="s">
        <v>112</v>
      </c>
    </row>
    <row r="96" spans="3:12" ht="15.5" x14ac:dyDescent="0.35">
      <c r="C96" t="s">
        <v>113</v>
      </c>
      <c r="D96" s="5">
        <v>117375600503</v>
      </c>
      <c r="E96" s="5">
        <v>116410164117</v>
      </c>
      <c r="F96" s="5">
        <v>118591191704</v>
      </c>
      <c r="G96" s="5">
        <v>115781727678</v>
      </c>
      <c r="I96" s="5">
        <v>115781727678</v>
      </c>
      <c r="J96" s="5">
        <v>103283883509</v>
      </c>
      <c r="K96" s="5">
        <v>94106589278</v>
      </c>
      <c r="L96" s="5">
        <v>84280420898</v>
      </c>
    </row>
    <row r="97" spans="3:12" ht="15.5" x14ac:dyDescent="0.35">
      <c r="C97" t="s">
        <v>114</v>
      </c>
    </row>
    <row r="98" spans="3:12" ht="15.5" x14ac:dyDescent="0.35">
      <c r="C98" t="s">
        <v>115</v>
      </c>
      <c r="D98" s="5">
        <v>2997909250</v>
      </c>
      <c r="E98" s="5">
        <v>5481343111</v>
      </c>
      <c r="F98" s="5">
        <v>5467103112</v>
      </c>
      <c r="G98" s="5">
        <v>5049449746</v>
      </c>
      <c r="I98" s="5">
        <v>5049449746</v>
      </c>
      <c r="J98" s="5">
        <v>2355294564</v>
      </c>
      <c r="K98" s="5">
        <v>2440095342</v>
      </c>
      <c r="L98" s="5">
        <v>2968329764</v>
      </c>
    </row>
    <row r="99" spans="3:12" ht="15.5" x14ac:dyDescent="0.35">
      <c r="C99" t="s">
        <v>119</v>
      </c>
      <c r="D99" s="5">
        <v>24474845046</v>
      </c>
      <c r="E99" s="5">
        <v>24433032331</v>
      </c>
      <c r="F99" s="5">
        <v>24326958397</v>
      </c>
      <c r="G99" s="5">
        <v>24135015484</v>
      </c>
      <c r="I99" s="5">
        <v>24135015484</v>
      </c>
      <c r="J99" s="5">
        <v>22495441485</v>
      </c>
      <c r="K99" s="5">
        <v>19616609357</v>
      </c>
      <c r="L99" s="5">
        <v>11540959337</v>
      </c>
    </row>
    <row r="100" spans="3:12" ht="15.5" x14ac:dyDescent="0.35">
      <c r="C100" t="s">
        <v>288</v>
      </c>
      <c r="D100" s="5">
        <v>17902846207</v>
      </c>
      <c r="E100" s="5">
        <v>13577288675</v>
      </c>
      <c r="F100" s="5">
        <v>15918630195</v>
      </c>
      <c r="G100" s="5">
        <v>13718762448</v>
      </c>
      <c r="I100" s="5">
        <v>13718762448</v>
      </c>
      <c r="J100" s="5">
        <v>5554647460</v>
      </c>
      <c r="K100" s="5">
        <v>52425000</v>
      </c>
    </row>
    <row r="101" spans="3:12" ht="15.5" x14ac:dyDescent="0.35">
      <c r="C101" t="s">
        <v>289</v>
      </c>
    </row>
    <row r="102" spans="3:12" ht="15.5" x14ac:dyDescent="0.35">
      <c r="C102" t="s">
        <v>290</v>
      </c>
    </row>
    <row r="103" spans="3:12" ht="15.5" x14ac:dyDescent="0.35">
      <c r="C103" t="s">
        <v>293</v>
      </c>
      <c r="D103" s="5">
        <v>72000000000</v>
      </c>
      <c r="E103" s="5">
        <v>72000000000</v>
      </c>
      <c r="F103" s="5">
        <v>72000000000</v>
      </c>
      <c r="G103" s="5">
        <v>72000000000</v>
      </c>
      <c r="I103" s="5">
        <v>72000000000</v>
      </c>
      <c r="J103" s="5">
        <v>72000000000</v>
      </c>
      <c r="K103" s="5">
        <v>71997459579</v>
      </c>
      <c r="L103" s="5">
        <v>69771131797</v>
      </c>
    </row>
    <row r="104" spans="3:12" ht="15.5" x14ac:dyDescent="0.35">
      <c r="C104" t="s">
        <v>121</v>
      </c>
      <c r="D104" s="5">
        <v>429326849</v>
      </c>
      <c r="E104" s="5">
        <v>429326849</v>
      </c>
      <c r="F104" s="5">
        <v>429326849</v>
      </c>
      <c r="G104" s="5">
        <v>429326849</v>
      </c>
      <c r="I104" s="5">
        <v>429326849</v>
      </c>
      <c r="J104" s="5">
        <v>776545754</v>
      </c>
      <c r="K104" s="5">
        <v>869302653</v>
      </c>
      <c r="L104" s="5">
        <v>750356276</v>
      </c>
    </row>
    <row r="105" spans="3:12" ht="15.5" x14ac:dyDescent="0.35">
      <c r="C105" t="s">
        <v>122</v>
      </c>
      <c r="D105" s="5">
        <v>429326849</v>
      </c>
      <c r="E105" s="5">
        <v>429326849</v>
      </c>
      <c r="F105" s="5">
        <v>429326849</v>
      </c>
      <c r="G105" s="5">
        <v>429326849</v>
      </c>
      <c r="I105" s="5">
        <v>429326849</v>
      </c>
      <c r="J105" s="5">
        <v>776545754</v>
      </c>
      <c r="K105" s="5">
        <v>869302653</v>
      </c>
      <c r="L105" s="5">
        <v>750356276</v>
      </c>
    </row>
    <row r="106" spans="3:12" ht="15.5" x14ac:dyDescent="0.35">
      <c r="C106" t="s">
        <v>294</v>
      </c>
    </row>
    <row r="107" spans="3:12" ht="15.5" x14ac:dyDescent="0.35">
      <c r="C107" t="s">
        <v>295</v>
      </c>
    </row>
    <row r="108" spans="3:12" ht="15.5" x14ac:dyDescent="0.35">
      <c r="C108" t="s">
        <v>123</v>
      </c>
      <c r="D108" s="5">
        <v>117804927352</v>
      </c>
      <c r="E108" s="5">
        <v>116839490966</v>
      </c>
      <c r="F108" s="5">
        <v>119020518553</v>
      </c>
      <c r="G108" s="5">
        <v>116211054527</v>
      </c>
      <c r="I108" s="5">
        <v>116211054527</v>
      </c>
      <c r="J108" s="5">
        <v>104060429263</v>
      </c>
      <c r="K108" s="5">
        <v>94975891931</v>
      </c>
      <c r="L108" s="5">
        <v>85030777174</v>
      </c>
    </row>
    <row r="109" spans="3:12" ht="15.5" x14ac:dyDescent="0.35">
      <c r="C109" t="s">
        <v>124</v>
      </c>
    </row>
    <row r="110" spans="3:12" ht="15.5" x14ac:dyDescent="0.35">
      <c r="C110" t="s">
        <v>125</v>
      </c>
      <c r="D110" s="5">
        <v>187500000000</v>
      </c>
      <c r="E110" s="5">
        <v>187500000000</v>
      </c>
      <c r="F110" s="5">
        <v>187500000000</v>
      </c>
      <c r="G110" s="5">
        <v>187500000000</v>
      </c>
      <c r="I110" s="5">
        <v>187500000000</v>
      </c>
      <c r="J110" s="5">
        <v>187500000000</v>
      </c>
      <c r="K110" s="5">
        <v>187500000000</v>
      </c>
      <c r="L110" s="5">
        <v>150000000000</v>
      </c>
    </row>
    <row r="111" spans="3:12" ht="15.5" x14ac:dyDescent="0.35">
      <c r="C111" t="s">
        <v>126</v>
      </c>
      <c r="D111" s="5">
        <v>20189487000</v>
      </c>
      <c r="E111" s="5">
        <v>20189487000</v>
      </c>
      <c r="F111" s="5">
        <v>20189487000</v>
      </c>
      <c r="G111" s="5">
        <v>20189487000</v>
      </c>
      <c r="I111" s="5">
        <v>20189487000</v>
      </c>
      <c r="J111" s="5">
        <v>20189487000</v>
      </c>
      <c r="K111" s="5">
        <v>20189487000</v>
      </c>
      <c r="L111" s="5">
        <v>2450000000</v>
      </c>
    </row>
    <row r="112" spans="3:12" ht="15.5" x14ac:dyDescent="0.35">
      <c r="C112" t="s">
        <v>127</v>
      </c>
      <c r="D112" s="5">
        <v>30271077694</v>
      </c>
      <c r="E112" s="5">
        <v>38512721940</v>
      </c>
      <c r="F112" s="5">
        <v>37833114989</v>
      </c>
      <c r="G112" s="5">
        <v>41908950800</v>
      </c>
      <c r="I112" s="5">
        <v>41908950800</v>
      </c>
      <c r="J112" s="5">
        <v>43119123260</v>
      </c>
      <c r="K112" s="5">
        <v>41563530244</v>
      </c>
      <c r="L112" s="5">
        <v>36260351816</v>
      </c>
    </row>
    <row r="113" spans="2:12" ht="15.5" x14ac:dyDescent="0.35">
      <c r="C113" t="s">
        <v>128</v>
      </c>
      <c r="D113" s="5">
        <v>20000000</v>
      </c>
      <c r="E113" s="5">
        <v>20000000</v>
      </c>
      <c r="F113" s="5">
        <v>20000000</v>
      </c>
      <c r="G113" s="5">
        <v>20000000</v>
      </c>
      <c r="I113" s="5">
        <v>20000000</v>
      </c>
      <c r="J113" s="5">
        <v>20000000</v>
      </c>
      <c r="K113" s="5">
        <v>20000000</v>
      </c>
    </row>
    <row r="114" spans="2:12" ht="15.5" x14ac:dyDescent="0.35">
      <c r="C114" t="s">
        <v>129</v>
      </c>
      <c r="D114" s="5">
        <v>29975822131</v>
      </c>
      <c r="E114" s="5">
        <v>38217466377</v>
      </c>
      <c r="F114" s="5">
        <v>37537859426</v>
      </c>
      <c r="G114" s="5">
        <v>41613695237</v>
      </c>
      <c r="I114" s="5">
        <v>41613695237</v>
      </c>
      <c r="J114" s="5">
        <v>43099123260</v>
      </c>
      <c r="K114" s="5">
        <v>41543530244</v>
      </c>
    </row>
    <row r="115" spans="2:12" ht="15.5" x14ac:dyDescent="0.35">
      <c r="C115" t="s">
        <v>130</v>
      </c>
      <c r="D115" s="5">
        <v>30271077694</v>
      </c>
      <c r="E115" s="5">
        <v>38512721940</v>
      </c>
      <c r="F115" s="5">
        <v>37833114989</v>
      </c>
      <c r="G115" s="5">
        <v>41908950800</v>
      </c>
      <c r="I115" s="5">
        <v>41908950800</v>
      </c>
      <c r="J115" s="5">
        <v>43119123260</v>
      </c>
      <c r="K115" s="5">
        <v>41563530244</v>
      </c>
      <c r="L115" s="5">
        <v>36260351816</v>
      </c>
    </row>
    <row r="116" spans="2:12" ht="15.5" x14ac:dyDescent="0.35">
      <c r="C116" t="s">
        <v>10</v>
      </c>
      <c r="D116" s="5">
        <v>237960564694</v>
      </c>
      <c r="E116" s="5">
        <v>246202208940</v>
      </c>
      <c r="F116" s="5">
        <v>245522601989</v>
      </c>
      <c r="G116" s="5">
        <v>249598437800</v>
      </c>
      <c r="I116" s="5">
        <v>249598437800</v>
      </c>
      <c r="J116" s="5">
        <v>250808610260</v>
      </c>
      <c r="K116" s="5">
        <v>249253017244</v>
      </c>
      <c r="L116" s="5">
        <v>188710351816</v>
      </c>
    </row>
    <row r="117" spans="2:12" ht="15.5" x14ac:dyDescent="0.35">
      <c r="C117" t="s">
        <v>132</v>
      </c>
      <c r="D117" s="5">
        <v>355765492046</v>
      </c>
      <c r="E117" s="5">
        <v>363041699906</v>
      </c>
      <c r="F117" s="5">
        <v>364543120542</v>
      </c>
      <c r="G117" s="5">
        <v>365809492327</v>
      </c>
      <c r="I117" s="5">
        <v>365809492327</v>
      </c>
      <c r="J117" s="5">
        <v>354869039523</v>
      </c>
      <c r="K117" s="5">
        <v>344228909175</v>
      </c>
      <c r="L117" s="5">
        <v>273741128990</v>
      </c>
    </row>
    <row r="118" spans="2:12" ht="15.5" x14ac:dyDescent="0.35">
      <c r="C118" t="s">
        <v>133</v>
      </c>
      <c r="D118" s="5">
        <v>1875000000</v>
      </c>
      <c r="E118" s="5">
        <v>1875000000</v>
      </c>
      <c r="F118" s="5">
        <v>1875000000</v>
      </c>
      <c r="G118" s="5">
        <v>1875000000</v>
      </c>
      <c r="I118" s="5">
        <v>1875000000</v>
      </c>
      <c r="J118" s="5">
        <v>1875000000</v>
      </c>
      <c r="K118" s="5">
        <v>1875000000</v>
      </c>
      <c r="L118" s="5">
        <v>1500000000</v>
      </c>
    </row>
    <row r="120" spans="2:12" ht="15.5" x14ac:dyDescent="0.35">
      <c r="B120" t="s">
        <v>134</v>
      </c>
      <c r="C120" t="s">
        <v>135</v>
      </c>
      <c r="D120" s="5">
        <v>-28916972</v>
      </c>
      <c r="E120" s="5">
        <v>14555976</v>
      </c>
      <c r="F120" s="5">
        <v>11670240</v>
      </c>
      <c r="G120" s="5">
        <v>113189634</v>
      </c>
      <c r="I120" s="5">
        <v>452446126</v>
      </c>
      <c r="J120" s="5">
        <v>-197572879</v>
      </c>
      <c r="K120" s="5">
        <v>-29101956240</v>
      </c>
      <c r="L120" s="5">
        <v>-31644548593</v>
      </c>
    </row>
    <row r="121" spans="2:12" ht="15.5" x14ac:dyDescent="0.35">
      <c r="C121" t="s">
        <v>136</v>
      </c>
      <c r="D121" s="5">
        <v>1716955609</v>
      </c>
      <c r="E121" s="5">
        <v>1267206510</v>
      </c>
      <c r="F121" s="5">
        <v>2922247126</v>
      </c>
      <c r="G121" s="5">
        <v>5047730327</v>
      </c>
      <c r="I121" s="5">
        <v>20684333896</v>
      </c>
      <c r="J121" s="5">
        <v>30087137086</v>
      </c>
      <c r="K121" s="5">
        <v>91004637135</v>
      </c>
      <c r="L121" s="5">
        <v>138172772708</v>
      </c>
    </row>
    <row r="122" spans="2:12" ht="15.5" x14ac:dyDescent="0.35">
      <c r="C122" t="s">
        <v>138</v>
      </c>
      <c r="D122" s="5">
        <v>-3472760988</v>
      </c>
      <c r="E122" s="5">
        <v>-1343531854</v>
      </c>
      <c r="F122" s="5">
        <v>-2328416283</v>
      </c>
      <c r="G122" s="5">
        <v>-4623307815</v>
      </c>
      <c r="I122" s="5">
        <v>-47164089511</v>
      </c>
      <c r="J122" s="5">
        <v>-27314040252</v>
      </c>
      <c r="K122" s="5">
        <v>-107968941772</v>
      </c>
      <c r="L122" s="5">
        <v>-134960033451</v>
      </c>
    </row>
    <row r="123" spans="2:12" ht="15.5" x14ac:dyDescent="0.35">
      <c r="C123" t="s">
        <v>591</v>
      </c>
      <c r="D123" s="5">
        <v>-295003582</v>
      </c>
      <c r="E123" s="5">
        <v>-771606265</v>
      </c>
      <c r="F123" s="5">
        <v>-694264389</v>
      </c>
      <c r="G123" s="5">
        <v>-758351635</v>
      </c>
      <c r="I123" s="5">
        <v>-2895518611</v>
      </c>
      <c r="J123" s="5">
        <v>-4533378292</v>
      </c>
      <c r="K123" s="5">
        <v>-9589075360</v>
      </c>
      <c r="L123" s="5">
        <v>-9004718776</v>
      </c>
    </row>
    <row r="124" spans="2:12" ht="15.5" x14ac:dyDescent="0.35">
      <c r="C124" t="s">
        <v>592</v>
      </c>
      <c r="D124" s="5">
        <v>1982320000</v>
      </c>
      <c r="E124" s="5">
        <v>749810000</v>
      </c>
      <c r="G124" s="5">
        <v>1</v>
      </c>
      <c r="I124" s="5">
        <v>28593720082</v>
      </c>
    </row>
    <row r="125" spans="2:12" ht="15.5" x14ac:dyDescent="0.35">
      <c r="C125" t="s">
        <v>297</v>
      </c>
    </row>
    <row r="126" spans="2:12" ht="15.5" x14ac:dyDescent="0.35">
      <c r="C126" t="s">
        <v>382</v>
      </c>
      <c r="D126" s="5">
        <v>41812715</v>
      </c>
      <c r="E126" s="5">
        <v>101975934</v>
      </c>
      <c r="F126" s="5">
        <v>96988894</v>
      </c>
      <c r="G126" s="5">
        <v>442834775</v>
      </c>
      <c r="I126" s="5">
        <v>1240137662</v>
      </c>
      <c r="J126" s="5">
        <v>3178839520</v>
      </c>
      <c r="K126" s="5">
        <v>4303204967</v>
      </c>
      <c r="L126" s="5">
        <v>-18890083774</v>
      </c>
    </row>
    <row r="127" spans="2:12" ht="15.5" x14ac:dyDescent="0.35">
      <c r="C127" t="s">
        <v>593</v>
      </c>
    </row>
    <row r="128" spans="2:12" ht="15.5" x14ac:dyDescent="0.35">
      <c r="C128" t="s">
        <v>594</v>
      </c>
    </row>
    <row r="129" spans="3:12" ht="15.5" x14ac:dyDescent="0.35">
      <c r="C129" t="s">
        <v>332</v>
      </c>
      <c r="D129" s="5">
        <v>-2240726</v>
      </c>
      <c r="E129" s="5">
        <v>10701651</v>
      </c>
      <c r="F129" s="5">
        <v>15114892</v>
      </c>
      <c r="G129" s="5">
        <v>4283981</v>
      </c>
      <c r="I129" s="5">
        <v>-6137392</v>
      </c>
      <c r="J129" s="5">
        <v>-1616130941</v>
      </c>
      <c r="K129" s="5">
        <v>-6851781210</v>
      </c>
      <c r="L129" s="5">
        <v>-6962485300</v>
      </c>
    </row>
    <row r="130" spans="3:12" ht="15.5" x14ac:dyDescent="0.35">
      <c r="C130" t="s">
        <v>144</v>
      </c>
      <c r="J130" s="5">
        <v>2540422</v>
      </c>
      <c r="K130" s="5">
        <v>57465814782</v>
      </c>
      <c r="L130" s="5">
        <v>12307354802</v>
      </c>
    </row>
    <row r="131" spans="3:12" ht="15.5" x14ac:dyDescent="0.35">
      <c r="C131" t="s">
        <v>145</v>
      </c>
      <c r="G131" s="5">
        <v>-428893708</v>
      </c>
      <c r="I131" s="5">
        <v>-428893708</v>
      </c>
      <c r="K131" s="5">
        <v>-28570000000</v>
      </c>
      <c r="L131" s="5">
        <v>15647597227</v>
      </c>
    </row>
    <row r="132" spans="3:12" ht="15.5" x14ac:dyDescent="0.35">
      <c r="C132" t="s">
        <v>151</v>
      </c>
      <c r="G132" s="5">
        <v>-428893708</v>
      </c>
      <c r="I132" s="5">
        <v>-428893708</v>
      </c>
      <c r="L132" s="5">
        <v>-63885736</v>
      </c>
    </row>
    <row r="133" spans="3:12" ht="15.5" x14ac:dyDescent="0.35">
      <c r="C133" t="s">
        <v>358</v>
      </c>
      <c r="K133" s="5">
        <v>30000000</v>
      </c>
    </row>
    <row r="134" spans="3:12" ht="15.5" x14ac:dyDescent="0.35">
      <c r="C134" t="s">
        <v>361</v>
      </c>
      <c r="L134" s="5">
        <v>18554377481</v>
      </c>
    </row>
    <row r="135" spans="3:12" ht="15.5" x14ac:dyDescent="0.35">
      <c r="C135" t="s">
        <v>595</v>
      </c>
    </row>
    <row r="136" spans="3:12" ht="15.5" x14ac:dyDescent="0.35">
      <c r="C136" t="s">
        <v>359</v>
      </c>
      <c r="K136" s="5">
        <v>-28600000000</v>
      </c>
      <c r="L136" s="5">
        <v>-2842894518</v>
      </c>
    </row>
    <row r="137" spans="3:12" ht="15.5" x14ac:dyDescent="0.35">
      <c r="C137" t="s">
        <v>153</v>
      </c>
      <c r="J137" s="5">
        <v>2540422</v>
      </c>
      <c r="K137" s="5">
        <v>57465814782</v>
      </c>
      <c r="L137" s="5">
        <v>12307354802</v>
      </c>
    </row>
    <row r="138" spans="3:12" ht="15.5" x14ac:dyDescent="0.35">
      <c r="C138" t="s">
        <v>596</v>
      </c>
      <c r="J138" s="5">
        <v>2540422</v>
      </c>
      <c r="K138" s="5">
        <v>140854421823</v>
      </c>
      <c r="L138" s="5">
        <v>41500000000</v>
      </c>
    </row>
    <row r="139" spans="3:12" ht="15.5" x14ac:dyDescent="0.35">
      <c r="C139" t="s">
        <v>371</v>
      </c>
      <c r="L139" s="5">
        <v>-564648422</v>
      </c>
    </row>
    <row r="140" spans="3:12" ht="15.5" x14ac:dyDescent="0.35">
      <c r="C140" t="s">
        <v>597</v>
      </c>
      <c r="L140" s="5">
        <v>-5443350000</v>
      </c>
    </row>
    <row r="141" spans="3:12" ht="15.5" x14ac:dyDescent="0.35">
      <c r="C141" t="s">
        <v>417</v>
      </c>
      <c r="K141" s="5">
        <v>60000000000</v>
      </c>
    </row>
    <row r="142" spans="3:12" ht="15.5" x14ac:dyDescent="0.35">
      <c r="C142" t="s">
        <v>158</v>
      </c>
      <c r="K142" s="5">
        <v>-4760513000</v>
      </c>
    </row>
    <row r="143" spans="3:12" ht="15.5" x14ac:dyDescent="0.35">
      <c r="C143" t="s">
        <v>159</v>
      </c>
      <c r="K143" s="5">
        <v>-138628094041</v>
      </c>
      <c r="L143" s="5">
        <v>-23184646776</v>
      </c>
    </row>
    <row r="144" spans="3:12" ht="15.5" x14ac:dyDescent="0.35">
      <c r="C144" t="s">
        <v>164</v>
      </c>
      <c r="D144" s="5">
        <v>-28916972</v>
      </c>
      <c r="E144" s="5">
        <v>14555976</v>
      </c>
      <c r="F144" s="5">
        <v>11670240</v>
      </c>
      <c r="G144" s="5">
        <v>-315704074</v>
      </c>
      <c r="I144" s="5">
        <v>23552418</v>
      </c>
      <c r="J144" s="5">
        <v>-195032457</v>
      </c>
      <c r="K144" s="5">
        <v>-206141458</v>
      </c>
      <c r="L144" s="5">
        <v>-3689596564</v>
      </c>
    </row>
    <row r="145" spans="2:12" ht="15.5" x14ac:dyDescent="0.35">
      <c r="C145" t="s">
        <v>165</v>
      </c>
      <c r="F145" s="5">
        <v>75586182</v>
      </c>
      <c r="I145" s="5">
        <v>52033764</v>
      </c>
      <c r="J145" s="5">
        <v>247066221</v>
      </c>
      <c r="K145" s="5">
        <v>453207679</v>
      </c>
      <c r="L145" s="5">
        <v>4142804243</v>
      </c>
    </row>
    <row r="146" spans="2:12" ht="15.5" x14ac:dyDescent="0.35">
      <c r="C146" t="s">
        <v>400</v>
      </c>
    </row>
    <row r="147" spans="2:12" ht="15.5" x14ac:dyDescent="0.35">
      <c r="C147" t="s">
        <v>166</v>
      </c>
      <c r="D147" s="5">
        <v>-28916972</v>
      </c>
      <c r="E147" s="5">
        <v>14555976</v>
      </c>
      <c r="F147" s="5">
        <v>87256422</v>
      </c>
      <c r="G147" s="5">
        <v>-315704074</v>
      </c>
      <c r="I147" s="5">
        <v>75586182</v>
      </c>
      <c r="J147" s="5">
        <v>52033764</v>
      </c>
      <c r="K147" s="5">
        <v>247066221</v>
      </c>
      <c r="L147" s="5">
        <v>453207679</v>
      </c>
    </row>
    <row r="149" spans="2:12" ht="15.5" x14ac:dyDescent="0.35">
      <c r="B149" t="s">
        <v>167</v>
      </c>
      <c r="C149" t="s">
        <v>12</v>
      </c>
      <c r="D149" s="5">
        <v>1880000000</v>
      </c>
      <c r="E149" s="5">
        <v>1880000000</v>
      </c>
      <c r="F149" s="5">
        <v>1880000000</v>
      </c>
      <c r="G149" s="5">
        <v>1880000000</v>
      </c>
      <c r="I149" s="5">
        <v>1880000000</v>
      </c>
      <c r="J149" s="5">
        <v>1880000000</v>
      </c>
      <c r="K149" s="5">
        <v>1880000000</v>
      </c>
      <c r="L149" s="5">
        <v>1500000000</v>
      </c>
    </row>
    <row r="150" spans="2:12" ht="15.5" x14ac:dyDescent="0.35">
      <c r="C150" t="s">
        <v>168</v>
      </c>
      <c r="D150" s="6">
        <v>-4.4000000000000004</v>
      </c>
      <c r="E150" s="6">
        <v>0.36</v>
      </c>
      <c r="F150" s="6">
        <v>-2.17</v>
      </c>
      <c r="G150" s="6">
        <v>-1.1599999999999999</v>
      </c>
    </row>
    <row r="151" spans="2:12" ht="15.5" x14ac:dyDescent="0.35">
      <c r="C151" t="s">
        <v>169</v>
      </c>
      <c r="D151" s="6">
        <v>-11.36</v>
      </c>
      <c r="E151" s="6">
        <v>138.88999999999999</v>
      </c>
      <c r="F151" s="6">
        <v>-23.04</v>
      </c>
      <c r="G151" s="6">
        <v>-43.1</v>
      </c>
    </row>
    <row r="152" spans="2:12" ht="15.5" x14ac:dyDescent="0.35">
      <c r="C152" t="s">
        <v>62</v>
      </c>
      <c r="D152" s="6">
        <v>246.64</v>
      </c>
      <c r="E152" s="6">
        <v>107.72</v>
      </c>
      <c r="F152" s="6">
        <v>51.56</v>
      </c>
      <c r="G152" s="6">
        <v>16.850000000000001</v>
      </c>
    </row>
    <row r="153" spans="2:12" ht="15.5" x14ac:dyDescent="0.35">
      <c r="C153" t="s">
        <v>170</v>
      </c>
      <c r="F153" s="5">
        <v>-760000000</v>
      </c>
      <c r="G153" s="5">
        <v>1020000000</v>
      </c>
    </row>
    <row r="154" spans="2:12" ht="15.5" x14ac:dyDescent="0.35">
      <c r="C154" t="s">
        <v>171</v>
      </c>
      <c r="D154" s="6">
        <v>-2.3199999999999998E-2</v>
      </c>
      <c r="E154" s="6">
        <v>1.9E-3</v>
      </c>
      <c r="F154" s="6">
        <v>-1.1200000000000002E-2</v>
      </c>
      <c r="G154" s="6">
        <v>-5.8999999999999999E-3</v>
      </c>
    </row>
    <row r="155" spans="2:12" ht="15.5" x14ac:dyDescent="0.35">
      <c r="C155" t="s">
        <v>172</v>
      </c>
      <c r="D155" s="6">
        <v>-3.4599999999999999E-2</v>
      </c>
      <c r="E155" s="6">
        <v>2.8000000000000004E-3</v>
      </c>
      <c r="F155" s="6">
        <v>-1.66E-2</v>
      </c>
      <c r="G155" s="6">
        <v>-8.6999999999999994E-3</v>
      </c>
    </row>
    <row r="156" spans="2:12" ht="15.5" x14ac:dyDescent="0.35">
      <c r="C156" t="s">
        <v>173</v>
      </c>
      <c r="D156" s="6">
        <v>-1.72E-2</v>
      </c>
      <c r="E156" s="6">
        <v>-5.4000000000000003E-3</v>
      </c>
      <c r="F156" s="6">
        <v>-8.3999999999999995E-3</v>
      </c>
      <c r="G156" s="6">
        <v>-3.3E-3</v>
      </c>
    </row>
    <row r="157" spans="2:12" ht="15.5" x14ac:dyDescent="0.35">
      <c r="C157" t="s">
        <v>174</v>
      </c>
      <c r="D157" s="6">
        <v>-1.03</v>
      </c>
      <c r="E157" s="6">
        <v>-0.67</v>
      </c>
      <c r="F157" s="6">
        <v>-1.03</v>
      </c>
      <c r="G157" s="6">
        <v>-0.47</v>
      </c>
    </row>
    <row r="158" spans="2:12" ht="15.5" x14ac:dyDescent="0.35">
      <c r="C158" t="s">
        <v>176</v>
      </c>
      <c r="D158" s="6">
        <v>0.39</v>
      </c>
      <c r="E158" s="6">
        <v>0.38</v>
      </c>
      <c r="F158" s="6">
        <v>0.38</v>
      </c>
      <c r="G158" s="6">
        <v>0.38</v>
      </c>
    </row>
    <row r="159" spans="2:12" ht="15.5" x14ac:dyDescent="0.35">
      <c r="C159" t="s">
        <v>177</v>
      </c>
      <c r="D159" s="6">
        <v>126.91</v>
      </c>
      <c r="E159" s="6">
        <v>131.31</v>
      </c>
      <c r="F159" s="6">
        <v>130.94999999999999</v>
      </c>
      <c r="G159" s="6">
        <v>133.12</v>
      </c>
    </row>
    <row r="160" spans="2:12" ht="15.5" x14ac:dyDescent="0.35">
      <c r="C160" t="s">
        <v>178</v>
      </c>
      <c r="D160" s="6">
        <v>0.39</v>
      </c>
      <c r="E160" s="6">
        <v>0.38</v>
      </c>
      <c r="F160" s="6">
        <v>0.38</v>
      </c>
      <c r="G160" s="6">
        <v>0.38</v>
      </c>
    </row>
    <row r="161" spans="3:12" ht="15.5" x14ac:dyDescent="0.35">
      <c r="C161" t="s">
        <v>179</v>
      </c>
      <c r="D161" s="6">
        <v>126.91</v>
      </c>
      <c r="E161" s="6">
        <v>131.31</v>
      </c>
      <c r="F161" s="6">
        <v>130.94999999999999</v>
      </c>
      <c r="G161" s="6">
        <v>133.12</v>
      </c>
    </row>
    <row r="162" spans="3:12" ht="15.5" x14ac:dyDescent="0.35">
      <c r="C162" t="s">
        <v>180</v>
      </c>
      <c r="D162" s="5">
        <v>72000000000</v>
      </c>
      <c r="E162" s="5">
        <v>72000000000</v>
      </c>
      <c r="F162" s="5">
        <v>72000000000</v>
      </c>
      <c r="G162" s="5">
        <v>72000000000</v>
      </c>
    </row>
    <row r="163" spans="3:12" ht="15.5" x14ac:dyDescent="0.35">
      <c r="C163" t="s">
        <v>181</v>
      </c>
    </row>
    <row r="164" spans="3:12" ht="15.5" x14ac:dyDescent="0.35">
      <c r="C164" t="s">
        <v>276</v>
      </c>
      <c r="D164" s="5">
        <v>238000000000</v>
      </c>
      <c r="E164" s="5">
        <v>246000000000</v>
      </c>
      <c r="F164" s="5">
        <v>246000000000</v>
      </c>
      <c r="G164" s="5">
        <v>250000000000</v>
      </c>
    </row>
    <row r="165" spans="3:12" ht="15.5" x14ac:dyDescent="0.35">
      <c r="C165" t="s">
        <v>24</v>
      </c>
      <c r="D165" s="5">
        <v>72000000000</v>
      </c>
      <c r="E165" s="5">
        <v>72000000000</v>
      </c>
      <c r="F165" s="5">
        <v>72000000000</v>
      </c>
      <c r="G165" s="5">
        <v>72000000000</v>
      </c>
    </row>
    <row r="166" spans="3:12" ht="15.5" x14ac:dyDescent="0.35">
      <c r="C166" t="s">
        <v>21</v>
      </c>
      <c r="D166" s="5">
        <v>72000000000</v>
      </c>
      <c r="E166" s="5">
        <v>72000000000</v>
      </c>
      <c r="F166" s="5">
        <v>72000000000</v>
      </c>
      <c r="G166" s="5">
        <v>72000000000</v>
      </c>
    </row>
    <row r="167" spans="3:12" ht="15.5" x14ac:dyDescent="0.35">
      <c r="C167" t="s">
        <v>183</v>
      </c>
      <c r="D167" s="5">
        <v>107000000000</v>
      </c>
      <c r="E167" s="5">
        <v>114000000000</v>
      </c>
      <c r="F167" s="5">
        <v>112000000000</v>
      </c>
      <c r="G167" s="5">
        <v>115000000000</v>
      </c>
    </row>
    <row r="168" spans="3:12" ht="15.5" x14ac:dyDescent="0.35">
      <c r="C168" t="s">
        <v>184</v>
      </c>
      <c r="D168" s="5">
        <v>0</v>
      </c>
      <c r="E168" s="5">
        <v>0</v>
      </c>
      <c r="F168" s="5">
        <v>0</v>
      </c>
      <c r="G168" s="5">
        <v>0</v>
      </c>
    </row>
    <row r="169" spans="3:12" ht="15.5" x14ac:dyDescent="0.35">
      <c r="C169" t="s">
        <v>185</v>
      </c>
      <c r="G169" s="5">
        <v>0</v>
      </c>
    </row>
    <row r="170" spans="3:12" ht="15.5" x14ac:dyDescent="0.35">
      <c r="C170" t="s">
        <v>13</v>
      </c>
      <c r="D170" s="5">
        <v>0</v>
      </c>
      <c r="E170" s="5">
        <v>0</v>
      </c>
      <c r="F170" s="5">
        <v>0</v>
      </c>
      <c r="G170" s="5">
        <v>0</v>
      </c>
    </row>
    <row r="171" spans="3:12" ht="15.5" x14ac:dyDescent="0.35">
      <c r="C171" t="s">
        <v>16</v>
      </c>
      <c r="D171" s="6">
        <v>-0.02</v>
      </c>
      <c r="E171" s="6">
        <v>0.01</v>
      </c>
      <c r="F171" s="6">
        <v>0.01</v>
      </c>
      <c r="G171" s="6">
        <v>-0.17</v>
      </c>
    </row>
    <row r="172" spans="3:12" ht="15.5" x14ac:dyDescent="0.35">
      <c r="C172" t="s">
        <v>47</v>
      </c>
      <c r="I172" s="6">
        <v>-0.85</v>
      </c>
      <c r="J172" s="6">
        <v>0.78</v>
      </c>
      <c r="K172" s="6">
        <v>2.82</v>
      </c>
      <c r="L172" s="6">
        <v>17.55</v>
      </c>
    </row>
    <row r="173" spans="3:12" ht="15.5" x14ac:dyDescent="0.35">
      <c r="C173" t="s">
        <v>61</v>
      </c>
      <c r="I173" s="6">
        <v>-58.82</v>
      </c>
      <c r="J173" s="6">
        <v>125.64</v>
      </c>
      <c r="K173" s="6">
        <v>202.13</v>
      </c>
      <c r="L173" s="5">
        <v>0</v>
      </c>
    </row>
    <row r="174" spans="3:12" ht="15.5" x14ac:dyDescent="0.35">
      <c r="C174" t="s">
        <v>64</v>
      </c>
      <c r="I174" s="6">
        <v>3.97</v>
      </c>
      <c r="J174" s="6">
        <v>6.75</v>
      </c>
      <c r="K174" s="6">
        <v>13.45</v>
      </c>
      <c r="L174" s="5">
        <v>0</v>
      </c>
    </row>
    <row r="175" spans="3:12" ht="15.5" x14ac:dyDescent="0.35">
      <c r="C175" t="s">
        <v>186</v>
      </c>
      <c r="I175" s="5">
        <v>13080000000</v>
      </c>
      <c r="J175" s="5">
        <v>15650000000</v>
      </c>
      <c r="K175" s="5">
        <v>23070000000</v>
      </c>
      <c r="L175" s="5">
        <v>56180000000</v>
      </c>
    </row>
    <row r="176" spans="3:12" ht="15.5" x14ac:dyDescent="0.35">
      <c r="C176" t="s">
        <v>187</v>
      </c>
      <c r="I176" s="6">
        <v>-4.3E-3</v>
      </c>
      <c r="J176" s="6">
        <v>4.0999999999999995E-3</v>
      </c>
      <c r="K176" s="6">
        <v>1.54E-2</v>
      </c>
      <c r="L176" s="6">
        <v>9.6199999999999994E-2</v>
      </c>
    </row>
    <row r="177" spans="3:12" ht="15.5" x14ac:dyDescent="0.35">
      <c r="C177" t="s">
        <v>188</v>
      </c>
      <c r="I177" s="6">
        <v>-6.4000000000000003E-3</v>
      </c>
      <c r="J177" s="6">
        <v>5.8999999999999999E-3</v>
      </c>
      <c r="K177" s="6">
        <v>2.12E-2</v>
      </c>
      <c r="L177" s="6">
        <v>0.13949999999999999</v>
      </c>
    </row>
    <row r="178" spans="3:12" ht="15.5" x14ac:dyDescent="0.35">
      <c r="C178" t="s">
        <v>189</v>
      </c>
      <c r="I178" s="6">
        <v>2.3599999999999999E-2</v>
      </c>
      <c r="J178" s="6">
        <v>3.4099999999999998E-2</v>
      </c>
      <c r="K178" s="6">
        <v>7.17E-2</v>
      </c>
      <c r="L178" s="6">
        <v>0.51770000000000005</v>
      </c>
    </row>
    <row r="179" spans="3:12" ht="15.5" x14ac:dyDescent="0.35">
      <c r="C179" t="s">
        <v>190</v>
      </c>
      <c r="I179" s="6">
        <v>0.76</v>
      </c>
      <c r="J179" s="6">
        <v>1.3</v>
      </c>
      <c r="K179" s="6">
        <v>2.2999999999999998</v>
      </c>
      <c r="L179" s="6">
        <v>7.04</v>
      </c>
    </row>
    <row r="180" spans="3:12" ht="15.5" x14ac:dyDescent="0.35">
      <c r="C180" t="s">
        <v>58</v>
      </c>
      <c r="I180" s="6">
        <v>0.38</v>
      </c>
      <c r="J180" s="6">
        <v>0.73</v>
      </c>
      <c r="K180" s="6">
        <v>4.29</v>
      </c>
      <c r="L180" s="5">
        <v>0</v>
      </c>
    </row>
    <row r="181" spans="3:12" ht="15.5" x14ac:dyDescent="0.35">
      <c r="C181" t="s">
        <v>55</v>
      </c>
      <c r="I181" s="6">
        <v>133.12</v>
      </c>
      <c r="J181" s="6">
        <v>133.76</v>
      </c>
      <c r="K181" s="6">
        <v>132.93</v>
      </c>
      <c r="L181" s="6">
        <v>125.81</v>
      </c>
    </row>
    <row r="182" spans="3:12" ht="15.5" x14ac:dyDescent="0.35">
      <c r="C182" t="s">
        <v>191</v>
      </c>
      <c r="I182" s="6">
        <v>0.38</v>
      </c>
      <c r="J182" s="6">
        <v>0.73</v>
      </c>
      <c r="K182" s="6">
        <v>4.29</v>
      </c>
      <c r="L182" s="5">
        <v>0</v>
      </c>
    </row>
    <row r="183" spans="3:12" ht="15.5" x14ac:dyDescent="0.35">
      <c r="C183" t="s">
        <v>192</v>
      </c>
      <c r="I183" s="6">
        <v>133.12</v>
      </c>
      <c r="J183" s="6">
        <v>133.76</v>
      </c>
      <c r="K183" s="6">
        <v>132.93</v>
      </c>
      <c r="L183" s="6">
        <v>125.81</v>
      </c>
    </row>
    <row r="184" spans="3:12" ht="15.5" x14ac:dyDescent="0.35">
      <c r="C184" t="s">
        <v>193</v>
      </c>
      <c r="I184" s="5">
        <v>72000000000</v>
      </c>
      <c r="J184" s="5">
        <v>72000000000</v>
      </c>
      <c r="K184" s="5">
        <v>72000000000</v>
      </c>
      <c r="L184" s="5">
        <v>70000000000</v>
      </c>
    </row>
    <row r="185" spans="3:12" ht="15.5" x14ac:dyDescent="0.35">
      <c r="C185" t="s">
        <v>194</v>
      </c>
    </row>
    <row r="186" spans="3:12" ht="15.5" x14ac:dyDescent="0.35">
      <c r="C186" t="s">
        <v>26</v>
      </c>
      <c r="I186" s="5">
        <v>72000000000</v>
      </c>
      <c r="J186" s="5">
        <v>72000000000</v>
      </c>
      <c r="K186" s="5">
        <v>72000000000</v>
      </c>
      <c r="L186" s="5">
        <v>70000000000</v>
      </c>
    </row>
    <row r="187" spans="3:12" ht="15.5" x14ac:dyDescent="0.35">
      <c r="C187" t="s">
        <v>23</v>
      </c>
      <c r="I187" s="5">
        <v>72000000000</v>
      </c>
      <c r="J187" s="5">
        <v>72000000000</v>
      </c>
      <c r="K187" s="5">
        <v>72000000000</v>
      </c>
      <c r="L187" s="5">
        <v>69000000000</v>
      </c>
    </row>
    <row r="188" spans="3:12" ht="15.5" x14ac:dyDescent="0.35">
      <c r="C188" t="s">
        <v>195</v>
      </c>
      <c r="I188" s="5">
        <v>115000000000</v>
      </c>
      <c r="J188" s="5">
        <v>110000000000</v>
      </c>
      <c r="K188" s="5">
        <v>101000000000</v>
      </c>
      <c r="L188" s="5">
        <v>33000000000</v>
      </c>
    </row>
    <row r="189" spans="3:12" ht="15.5" x14ac:dyDescent="0.35">
      <c r="C189" t="s">
        <v>196</v>
      </c>
      <c r="I189" s="5">
        <v>0</v>
      </c>
      <c r="J189" s="5">
        <v>0</v>
      </c>
      <c r="K189" s="5">
        <v>-29000000000</v>
      </c>
      <c r="L189" s="5">
        <v>-32000000000</v>
      </c>
    </row>
    <row r="190" spans="3:12" ht="15.5" x14ac:dyDescent="0.35">
      <c r="C190" t="s">
        <v>197</v>
      </c>
      <c r="I190" s="5">
        <v>0</v>
      </c>
      <c r="K190" s="5">
        <v>-29000000000</v>
      </c>
      <c r="L190" s="5">
        <v>-3000000000</v>
      </c>
    </row>
    <row r="191" spans="3:12" ht="15.5" x14ac:dyDescent="0.35">
      <c r="C191" t="s">
        <v>15</v>
      </c>
      <c r="I191" s="5">
        <v>0</v>
      </c>
      <c r="J191" s="5">
        <v>0</v>
      </c>
      <c r="K191" s="5">
        <v>-58000000000</v>
      </c>
      <c r="L191" s="5">
        <v>-35000000000</v>
      </c>
    </row>
    <row r="192" spans="3:12" ht="15.5" x14ac:dyDescent="0.35">
      <c r="C192" t="s">
        <v>17</v>
      </c>
      <c r="I192" s="6">
        <v>0.01</v>
      </c>
      <c r="J192" s="6">
        <v>-0.11</v>
      </c>
      <c r="K192" s="6">
        <v>-30.77</v>
      </c>
      <c r="L192" s="6">
        <v>-23.03</v>
      </c>
    </row>
    <row r="194" spans="2:12" ht="15.5" x14ac:dyDescent="0.35">
      <c r="B194" t="s">
        <v>198</v>
      </c>
      <c r="C194" t="s">
        <v>199</v>
      </c>
      <c r="D194" s="5">
        <v>-8000000000</v>
      </c>
      <c r="E194" s="5">
        <v>680000000</v>
      </c>
      <c r="F194" s="5">
        <v>-4000000000</v>
      </c>
      <c r="G194" s="5">
        <v>-2000000000</v>
      </c>
      <c r="H194" s="5">
        <v>-16000000000</v>
      </c>
      <c r="I194" s="5">
        <v>-2000000000</v>
      </c>
      <c r="J194" s="5">
        <v>1000000000</v>
      </c>
      <c r="K194" s="5">
        <v>5000000000</v>
      </c>
      <c r="L194" s="5">
        <v>26000000000</v>
      </c>
    </row>
    <row r="195" spans="2:12" ht="15.5" x14ac:dyDescent="0.35">
      <c r="C195" t="s">
        <v>46</v>
      </c>
      <c r="D195" s="6">
        <v>-4.4000000000000004</v>
      </c>
      <c r="E195" s="6">
        <v>0.36</v>
      </c>
      <c r="F195" s="6">
        <v>-2.17</v>
      </c>
      <c r="G195" s="6">
        <v>-1.1599999999999999</v>
      </c>
      <c r="H195" s="6">
        <v>-8.2799999999999994</v>
      </c>
      <c r="I195" s="6">
        <v>-0.85</v>
      </c>
      <c r="J195" s="6">
        <v>0.78</v>
      </c>
      <c r="K195" s="6">
        <v>2.82</v>
      </c>
      <c r="L195" s="6">
        <v>14.04</v>
      </c>
    </row>
    <row r="196" spans="2:12" ht="15.5" x14ac:dyDescent="0.35">
      <c r="C196" t="s">
        <v>204</v>
      </c>
      <c r="D196" s="5">
        <v>380000000</v>
      </c>
      <c r="E196" s="5">
        <v>870000000</v>
      </c>
      <c r="F196" s="5">
        <v>2000000000</v>
      </c>
      <c r="G196" s="5">
        <v>6000000000</v>
      </c>
      <c r="H196" s="5">
        <v>4000000000</v>
      </c>
      <c r="I196" s="5">
        <v>24000000000</v>
      </c>
      <c r="J196" s="5">
        <v>27000000000</v>
      </c>
      <c r="K196" s="5">
        <v>79000000000</v>
      </c>
      <c r="L196" s="5">
        <v>153000000000</v>
      </c>
    </row>
    <row r="197" spans="2:12" ht="15.5" x14ac:dyDescent="0.35">
      <c r="C197" t="s">
        <v>208</v>
      </c>
      <c r="I197" s="6">
        <v>-6.04</v>
      </c>
    </row>
    <row r="198" spans="2:12" ht="15.5" x14ac:dyDescent="0.35">
      <c r="C198" t="s">
        <v>209</v>
      </c>
      <c r="I198" s="6">
        <v>-6.79</v>
      </c>
    </row>
    <row r="199" spans="2:12" ht="15.5" x14ac:dyDescent="0.35">
      <c r="C199" t="s">
        <v>210</v>
      </c>
      <c r="I199" s="6">
        <v>6.95</v>
      </c>
    </row>
    <row r="200" spans="2:12" ht="15.5" x14ac:dyDescent="0.35">
      <c r="C200" t="s">
        <v>211</v>
      </c>
      <c r="I200" s="6">
        <v>-0.14730000000000001</v>
      </c>
    </row>
    <row r="201" spans="2:12" ht="15.5" x14ac:dyDescent="0.35">
      <c r="C201" t="s">
        <v>212</v>
      </c>
      <c r="I201" s="6">
        <v>10.86</v>
      </c>
    </row>
    <row r="202" spans="2:12" ht="15.5" x14ac:dyDescent="0.35">
      <c r="C202" t="s">
        <v>213</v>
      </c>
      <c r="I202" s="6">
        <v>0.39</v>
      </c>
    </row>
    <row r="203" spans="2:12" ht="15.5" x14ac:dyDescent="0.35">
      <c r="C203" t="s">
        <v>214</v>
      </c>
      <c r="I203" s="6">
        <v>848.42</v>
      </c>
    </row>
    <row r="204" spans="2:12" ht="15.5" x14ac:dyDescent="0.35">
      <c r="C204" t="s">
        <v>215</v>
      </c>
      <c r="I204" s="6">
        <v>-294.45</v>
      </c>
    </row>
    <row r="205" spans="2:12" ht="15.5" x14ac:dyDescent="0.35">
      <c r="C205" t="s">
        <v>216</v>
      </c>
      <c r="I205" s="6">
        <v>-19.670000000000002</v>
      </c>
    </row>
    <row r="206" spans="2:12" ht="15.5" x14ac:dyDescent="0.35">
      <c r="C206" t="s">
        <v>217</v>
      </c>
      <c r="I206" s="6">
        <v>19.54</v>
      </c>
    </row>
    <row r="207" spans="2:12" ht="15.5" x14ac:dyDescent="0.35">
      <c r="C207" t="s">
        <v>220</v>
      </c>
      <c r="I207" s="6">
        <v>-7.37</v>
      </c>
    </row>
    <row r="208" spans="2:12" ht="15.5" x14ac:dyDescent="0.35">
      <c r="C208" t="s">
        <v>221</v>
      </c>
      <c r="I208" s="6">
        <v>-8.2799999999999994</v>
      </c>
    </row>
    <row r="209" spans="3:9" ht="15.5" x14ac:dyDescent="0.35">
      <c r="C209" t="s">
        <v>222</v>
      </c>
      <c r="I209" s="6">
        <v>4.5999999999999996</v>
      </c>
    </row>
    <row r="210" spans="3:9" ht="15.5" x14ac:dyDescent="0.35">
      <c r="C210" t="s">
        <v>223</v>
      </c>
      <c r="D210" s="6">
        <v>0.04</v>
      </c>
    </row>
    <row r="211" spans="3:9" ht="15.5" x14ac:dyDescent="0.35">
      <c r="C211" t="s">
        <v>224</v>
      </c>
      <c r="I211" s="6">
        <v>126.91</v>
      </c>
    </row>
    <row r="212" spans="3:9" ht="15.5" x14ac:dyDescent="0.35">
      <c r="C212" t="s">
        <v>225</v>
      </c>
      <c r="I212" s="6">
        <v>-0.17</v>
      </c>
    </row>
    <row r="213" spans="3:9" ht="15.5" x14ac:dyDescent="0.35">
      <c r="C213" t="s">
        <v>226</v>
      </c>
      <c r="D213" s="6">
        <v>1.91</v>
      </c>
    </row>
    <row r="214" spans="3:9" ht="15.5" x14ac:dyDescent="0.35">
      <c r="C214" t="s">
        <v>227</v>
      </c>
      <c r="D214" s="6">
        <v>0.19</v>
      </c>
    </row>
    <row r="215" spans="3:9" ht="15.5" x14ac:dyDescent="0.35">
      <c r="C215" t="s">
        <v>228</v>
      </c>
      <c r="D215" s="6">
        <v>0.3</v>
      </c>
    </row>
    <row r="216" spans="3:9" ht="15.5" x14ac:dyDescent="0.35">
      <c r="C216" t="s">
        <v>230</v>
      </c>
      <c r="D216" s="6">
        <v>0.5</v>
      </c>
    </row>
    <row r="217" spans="3:9" ht="15.5" x14ac:dyDescent="0.35">
      <c r="C217" t="s">
        <v>231</v>
      </c>
      <c r="D217" s="6">
        <v>0.2</v>
      </c>
    </row>
    <row r="218" spans="3:9" ht="15.5" x14ac:dyDescent="0.35">
      <c r="C218" t="s">
        <v>232</v>
      </c>
      <c r="D218" s="6">
        <v>1.5</v>
      </c>
    </row>
    <row r="219" spans="3:9" ht="15.5" x14ac:dyDescent="0.35">
      <c r="C219" t="s">
        <v>233</v>
      </c>
      <c r="I219" s="6">
        <v>-1.44</v>
      </c>
    </row>
    <row r="220" spans="3:9" ht="15.5" x14ac:dyDescent="0.35">
      <c r="C220" t="s">
        <v>13</v>
      </c>
      <c r="D220" s="5">
        <v>0</v>
      </c>
    </row>
    <row r="221" spans="3:9" ht="15.5" x14ac:dyDescent="0.35">
      <c r="C221" t="s">
        <v>234</v>
      </c>
      <c r="I221" s="6">
        <v>4.21</v>
      </c>
    </row>
    <row r="222" spans="3:9" ht="15.5" x14ac:dyDescent="0.35">
      <c r="C222" t="s">
        <v>235</v>
      </c>
      <c r="I222" s="6">
        <v>-3.8800000000000001E-2</v>
      </c>
    </row>
    <row r="223" spans="3:9" ht="15.5" x14ac:dyDescent="0.35">
      <c r="C223" t="s">
        <v>236</v>
      </c>
      <c r="I223" s="6">
        <v>-5.7999999999999996E-2</v>
      </c>
    </row>
    <row r="224" spans="3:9" ht="15.5" x14ac:dyDescent="0.35">
      <c r="C224" t="s">
        <v>237</v>
      </c>
      <c r="I224" s="6">
        <v>-3.4700000000000002E-2</v>
      </c>
    </row>
    <row r="225" spans="3:9" ht="15.5" x14ac:dyDescent="0.35">
      <c r="C225" t="s">
        <v>238</v>
      </c>
      <c r="I225" s="6">
        <v>-2.76E-2</v>
      </c>
    </row>
    <row r="226" spans="3:9" ht="15.5" x14ac:dyDescent="0.35">
      <c r="C226" t="s">
        <v>239</v>
      </c>
      <c r="D226" s="6">
        <v>1861.83</v>
      </c>
    </row>
    <row r="227" spans="3:9" ht="15.5" x14ac:dyDescent="0.35">
      <c r="C227" t="s">
        <v>240</v>
      </c>
      <c r="D227" s="6">
        <v>5211.66</v>
      </c>
    </row>
    <row r="228" spans="3:9" ht="15.5" x14ac:dyDescent="0.35">
      <c r="C228" t="s">
        <v>241</v>
      </c>
      <c r="D228" s="6">
        <v>108.66</v>
      </c>
    </row>
    <row r="229" spans="3:9" ht="15.5" x14ac:dyDescent="0.35">
      <c r="C229" t="s">
        <v>242</v>
      </c>
      <c r="D229" s="6">
        <v>6964.83</v>
      </c>
    </row>
    <row r="230" spans="3:9" ht="15.5" x14ac:dyDescent="0.35">
      <c r="C230" t="s">
        <v>243</v>
      </c>
      <c r="D230" s="6">
        <v>0.05</v>
      </c>
    </row>
    <row r="231" spans="3:9" ht="15.5" x14ac:dyDescent="0.35">
      <c r="C231" t="s">
        <v>244</v>
      </c>
      <c r="I231" s="6">
        <v>0.02</v>
      </c>
    </row>
    <row r="232" spans="3:9" ht="15.5" x14ac:dyDescent="0.35">
      <c r="C232" t="s">
        <v>245</v>
      </c>
      <c r="I232" s="6">
        <v>0.06</v>
      </c>
    </row>
    <row r="233" spans="3:9" ht="15.5" x14ac:dyDescent="0.35">
      <c r="C233" t="s">
        <v>42</v>
      </c>
      <c r="I233" s="5">
        <v>94000000000</v>
      </c>
    </row>
    <row r="234" spans="3:9" ht="15.5" x14ac:dyDescent="0.35">
      <c r="C234" t="s">
        <v>246</v>
      </c>
      <c r="I234" s="5">
        <v>166000000000</v>
      </c>
    </row>
    <row r="235" spans="3:9" ht="15.5" x14ac:dyDescent="0.35">
      <c r="C235" t="s">
        <v>247</v>
      </c>
      <c r="I235" s="5">
        <v>1880000000</v>
      </c>
    </row>
    <row r="236" spans="3:9" ht="15.5" x14ac:dyDescent="0.35">
      <c r="C236" t="s">
        <v>248</v>
      </c>
      <c r="I236" s="6">
        <v>0.24</v>
      </c>
    </row>
    <row r="237" spans="3:9" ht="15.5" x14ac:dyDescent="0.35">
      <c r="C237" t="s">
        <v>249</v>
      </c>
      <c r="D237" s="6">
        <v>-8.3410000000000011</v>
      </c>
    </row>
    <row r="238" spans="3:9" ht="15.5" x14ac:dyDescent="0.35">
      <c r="C238" t="s">
        <v>250</v>
      </c>
      <c r="D238" s="6">
        <v>-10.974500000000001</v>
      </c>
    </row>
    <row r="239" spans="3:9" ht="15.5" x14ac:dyDescent="0.35">
      <c r="C239" t="s">
        <v>251</v>
      </c>
      <c r="D239" s="6">
        <v>-21.681899999999999</v>
      </c>
    </row>
    <row r="240" spans="3:9" ht="15.5" x14ac:dyDescent="0.35">
      <c r="C240" t="s">
        <v>252</v>
      </c>
      <c r="D240" s="6">
        <v>-0.93669999999999998</v>
      </c>
    </row>
    <row r="241" spans="3:9" ht="15.5" x14ac:dyDescent="0.35">
      <c r="C241" t="s">
        <v>253</v>
      </c>
      <c r="D241" s="6">
        <v>-1.8851</v>
      </c>
    </row>
    <row r="242" spans="3:9" ht="15.5" x14ac:dyDescent="0.35">
      <c r="C242" t="s">
        <v>254</v>
      </c>
      <c r="D242" s="6">
        <v>-43.458199999999998</v>
      </c>
    </row>
    <row r="243" spans="3:9" ht="15.5" x14ac:dyDescent="0.35">
      <c r="C243" t="s">
        <v>261</v>
      </c>
      <c r="I243" s="5">
        <v>4</v>
      </c>
    </row>
    <row r="244" spans="3:9" ht="15.5" x14ac:dyDescent="0.35">
      <c r="C244" t="s">
        <v>262</v>
      </c>
      <c r="I244" s="6">
        <v>0.71</v>
      </c>
    </row>
    <row r="245" spans="3:9" ht="15.5" x14ac:dyDescent="0.35">
      <c r="C245" t="s">
        <v>263</v>
      </c>
      <c r="I245" s="6">
        <v>0.08</v>
      </c>
    </row>
    <row r="246" spans="3:9" ht="15.5" x14ac:dyDescent="0.35">
      <c r="C246" t="s">
        <v>265</v>
      </c>
      <c r="I246" s="6">
        <v>0.19</v>
      </c>
    </row>
    <row r="247" spans="3:9" ht="15.5" x14ac:dyDescent="0.35">
      <c r="C247" t="s">
        <v>266</v>
      </c>
      <c r="I247" s="6">
        <v>0.13</v>
      </c>
    </row>
    <row r="248" spans="3:9" ht="15.5" x14ac:dyDescent="0.35">
      <c r="C248" t="s">
        <v>267</v>
      </c>
      <c r="I248" s="6">
        <v>0.87</v>
      </c>
    </row>
    <row r="249" spans="3:9" ht="15.5" x14ac:dyDescent="0.35">
      <c r="C249" t="s">
        <v>268</v>
      </c>
      <c r="I249" s="6">
        <v>0.95</v>
      </c>
    </row>
    <row r="250" spans="3:9" ht="15.5" x14ac:dyDescent="0.35">
      <c r="C250" t="s">
        <v>269</v>
      </c>
      <c r="I250" s="5">
        <v>9000000000</v>
      </c>
    </row>
    <row r="251" spans="3:9" ht="15.5" x14ac:dyDescent="0.35">
      <c r="C251" t="s">
        <v>270</v>
      </c>
      <c r="I251" s="5">
        <v>-4000000000</v>
      </c>
    </row>
    <row r="252" spans="3:9" ht="15.5" x14ac:dyDescent="0.35">
      <c r="C252" t="s">
        <v>271</v>
      </c>
      <c r="I252" s="5">
        <v>8000000000</v>
      </c>
    </row>
    <row r="253" spans="3:9" ht="15.5" x14ac:dyDescent="0.35">
      <c r="C253" t="s">
        <v>272</v>
      </c>
      <c r="I253" s="5">
        <v>-14000000000</v>
      </c>
    </row>
    <row r="254" spans="3:9" ht="15.5" x14ac:dyDescent="0.35">
      <c r="C254" t="s">
        <v>273</v>
      </c>
      <c r="D254" s="5">
        <v>0</v>
      </c>
    </row>
    <row r="255" spans="3:9" ht="15.5" x14ac:dyDescent="0.35">
      <c r="C255" t="s">
        <v>274</v>
      </c>
      <c r="D255" s="5">
        <v>356000000000</v>
      </c>
    </row>
    <row r="256" spans="3:9" ht="15.5" x14ac:dyDescent="0.35">
      <c r="C256" t="s">
        <v>275</v>
      </c>
      <c r="D256" s="5">
        <v>118000000000</v>
      </c>
    </row>
    <row r="257" spans="3:9" ht="15.5" x14ac:dyDescent="0.35">
      <c r="C257" t="s">
        <v>183</v>
      </c>
      <c r="D257" s="5">
        <v>107000000000</v>
      </c>
    </row>
    <row r="258" spans="3:9" ht="15.5" x14ac:dyDescent="0.35">
      <c r="C258" t="s">
        <v>182</v>
      </c>
      <c r="I258" s="5">
        <v>238000000000</v>
      </c>
    </row>
    <row r="259" spans="3:9" ht="15.5" x14ac:dyDescent="0.35">
      <c r="C259" t="s">
        <v>180</v>
      </c>
      <c r="D259" s="5">
        <v>72000000000</v>
      </c>
    </row>
    <row r="260" spans="3:9" ht="15.5" x14ac:dyDescent="0.35">
      <c r="C260" t="s">
        <v>24</v>
      </c>
      <c r="D260" s="5">
        <v>72000000000</v>
      </c>
    </row>
    <row r="261" spans="3:9" ht="15.5" x14ac:dyDescent="0.35">
      <c r="C261" t="s">
        <v>21</v>
      </c>
      <c r="D261" s="5">
        <v>72000000000</v>
      </c>
    </row>
    <row r="262" spans="3:9" ht="15.5" x14ac:dyDescent="0.35">
      <c r="C262" t="s">
        <v>276</v>
      </c>
      <c r="I262" s="5">
        <v>238000000000</v>
      </c>
    </row>
    <row r="263" spans="3:9" ht="15.5" x14ac:dyDescent="0.35">
      <c r="C263" t="s">
        <v>277</v>
      </c>
      <c r="I263" s="5">
        <v>0</v>
      </c>
    </row>
    <row r="264" spans="3:9" ht="15.5" x14ac:dyDescent="0.35">
      <c r="C264" t="s">
        <v>278</v>
      </c>
      <c r="I264" s="5">
        <v>0</v>
      </c>
    </row>
    <row r="265" spans="3:9" ht="15.5" x14ac:dyDescent="0.35">
      <c r="C265" t="s">
        <v>280</v>
      </c>
      <c r="I265" s="5">
        <v>0</v>
      </c>
    </row>
    <row r="266" spans="3:9" ht="15.5" x14ac:dyDescent="0.35">
      <c r="C266" t="s">
        <v>281</v>
      </c>
      <c r="I266" s="5">
        <v>0</v>
      </c>
    </row>
  </sheetData>
  <pageMargins left="0.7" right="0.7" top="0.75" bottom="0.75" header="0.3" footer="0.3"/>
  <ignoredErrors>
    <ignoredError sqref="A1:L267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7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598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599</v>
      </c>
      <c r="D2" s="2" vm="92">
        <f ca="1">IFERROR(_xlfn.STOCKHISTORY("XIDX:" &amp; $C$1, D3, , 0, 0, 1), "Libur")</f>
        <v>1510</v>
      </c>
      <c r="E2" s="2" vm="93">
        <f ca="1">IFERROR(_xlfn.STOCKHISTORY("XIDX:" &amp; $C$1, E3, , 0, 0, 1), "Libur")</f>
        <v>1060</v>
      </c>
      <c r="H2" s="2" vm="93">
        <f ca="1">IFERROR(INDEX(D2:G2,COUNT(D2:G2)),"")</f>
        <v>1060</v>
      </c>
      <c r="I2" s="2" vm="94">
        <f t="shared" ref="I2:P2" ca="1" si="0">IFERROR(_xlfn.STOCKHISTORY("XIDX:" &amp; $C$1, I1, , 0, 0, 1), "Libur")</f>
        <v>3720</v>
      </c>
      <c r="J2" s="2" t="str">
        <f t="shared" ca="1" si="0"/>
        <v>Libur</v>
      </c>
      <c r="K2" s="2" vm="95">
        <f t="shared" ca="1" si="0"/>
        <v>306</v>
      </c>
      <c r="L2" s="2" t="str">
        <f t="shared" ca="1" si="0"/>
        <v>Libur</v>
      </c>
      <c r="M2" s="2" t="str">
        <f t="shared" ca="1" si="0"/>
        <v>Libur</v>
      </c>
      <c r="N2" s="2" vm="96">
        <f t="shared" ca="1" si="0"/>
        <v>180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6785633535</v>
      </c>
      <c r="E4" s="2">
        <f>IFERROR(INDEX(E51:E500,MATCH($C$4,$C$51:$C$500,0)),"")</f>
        <v>8851563814</v>
      </c>
      <c r="H4" s="2">
        <f>IFERROR(SUM(D4:G4)*(4/MAX(1,COUNT(D4:G4))),"")</f>
        <v>31274394698</v>
      </c>
      <c r="I4" s="2">
        <f t="shared" ref="I4:P4" si="1">IFERROR(INDEX(I51:I500,MATCH($C$4,$C$51:$C$500,0)),"")</f>
        <v>26460354354</v>
      </c>
      <c r="J4" s="2">
        <f t="shared" si="1"/>
        <v>2600628521</v>
      </c>
      <c r="K4" s="2">
        <f t="shared" si="1"/>
        <v>4884035625</v>
      </c>
      <c r="L4" s="2">
        <f t="shared" si="1"/>
        <v>7828382847</v>
      </c>
      <c r="M4" s="2">
        <f t="shared" si="1"/>
        <v>8622135706</v>
      </c>
      <c r="N4" s="2">
        <f t="shared" si="1"/>
        <v>4221041136</v>
      </c>
      <c r="O4" s="2">
        <f t="shared" si="1"/>
        <v>12257202795</v>
      </c>
      <c r="P4" s="2">
        <f t="shared" si="1"/>
        <v>6459519001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-2753449773</v>
      </c>
      <c r="E5" s="2">
        <f>IFERROR(INDEX(E51:E500,MATCH($C$5,$C$51:$C$500,0)),"")</f>
        <v>-1758701215</v>
      </c>
      <c r="H5" s="2">
        <f>IFERROR(SUM(D5:G5)*(4/MAX(1,COUNT(D5:G5))),"")</f>
        <v>-9024301976</v>
      </c>
      <c r="I5" s="2">
        <f t="shared" ref="I5:P5" si="2">IFERROR(INDEX(I51:I500,MATCH($C$5,$C$51:$C$500,0)),"")</f>
        <v>207332273</v>
      </c>
      <c r="J5" s="2">
        <f t="shared" si="2"/>
        <v>1846092987</v>
      </c>
      <c r="K5" s="2">
        <f t="shared" si="2"/>
        <v>159147495</v>
      </c>
      <c r="L5" s="2">
        <f t="shared" si="2"/>
        <v>-27388561027</v>
      </c>
      <c r="M5" s="2">
        <f t="shared" si="2"/>
        <v>-2931618224</v>
      </c>
      <c r="N5" s="2">
        <f t="shared" si="2"/>
        <v>-4557245930</v>
      </c>
      <c r="O5" s="2">
        <f t="shared" si="2"/>
        <v>4882541190</v>
      </c>
      <c r="P5" s="2">
        <f t="shared" si="2"/>
        <v>2200557134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2464524730</v>
      </c>
      <c r="E6" s="2">
        <f>IFERROR(INDEX(E51:E500,MATCH($C$6,$C$51:$C$500,0)),"")</f>
        <v>5203400141</v>
      </c>
      <c r="H6" s="2">
        <f>IFERROR(INDEX(D6:G6,COUNT(D6:G6)),"")</f>
        <v>5203400141</v>
      </c>
      <c r="I6" s="2">
        <f t="shared" ref="I6:P6" si="3">IFERROR(INDEX(I51:I500,MATCH($C$6,$C$51:$C$500,0)),"")</f>
        <v>6961743153</v>
      </c>
      <c r="J6" s="2">
        <f t="shared" si="3"/>
        <v>6580404153</v>
      </c>
      <c r="K6" s="2">
        <f t="shared" si="3"/>
        <v>4734311166</v>
      </c>
      <c r="L6" s="2">
        <f t="shared" si="3"/>
        <v>4575163671</v>
      </c>
      <c r="M6" s="2">
        <f t="shared" si="3"/>
        <v>31963724698</v>
      </c>
      <c r="N6" s="2">
        <f t="shared" si="3"/>
        <v>34895342922</v>
      </c>
      <c r="O6" s="2">
        <f t="shared" si="3"/>
        <v>16071998988</v>
      </c>
      <c r="P6" s="2">
        <f t="shared" si="3"/>
        <v>1289457798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1.25</v>
      </c>
      <c r="E7" s="3">
        <f>IFERROR(INDEX(E51:E500,MATCH($C$7,$C$51:$C$500,0))/1000000000,"")</f>
        <v>1.25</v>
      </c>
      <c r="H7" s="3">
        <f>IFERROR(INDEX(D7:G7,COUNT(D7:G7)),"")</f>
        <v>1.25</v>
      </c>
      <c r="I7" s="3">
        <f t="shared" ref="I7:P7" si="4">IFERROR(INDEX(I51:I500,MATCH($C$7,$C$51:$C$500,0))/1000000000,"")</f>
        <v>1.25</v>
      </c>
      <c r="J7" s="3">
        <f t="shared" si="4"/>
        <v>1.25</v>
      </c>
      <c r="K7" s="3">
        <f t="shared" si="4"/>
        <v>1.25</v>
      </c>
      <c r="L7" s="3">
        <f t="shared" si="4"/>
        <v>1.25</v>
      </c>
      <c r="M7" s="3">
        <f t="shared" si="4"/>
        <v>1.25</v>
      </c>
      <c r="N7" s="3">
        <f t="shared" si="4"/>
        <v>1.25</v>
      </c>
      <c r="O7" s="3">
        <f t="shared" si="4"/>
        <v>1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-9000000000</v>
      </c>
      <c r="E8" s="2">
        <f>IFERROR(INDEX(E51:E500,MATCH("Free cash flow (Quarter)",$C$51:$C$500,0)),"")</f>
        <v>7000000000</v>
      </c>
      <c r="H8" s="2">
        <f>IFERROR(INDEX(D8:G8,COUNT(D8:G8)),"")</f>
        <v>7000000000</v>
      </c>
      <c r="I8" s="2">
        <f t="shared" ref="I8:P8" si="5">IFERROR(INDEX(I51:I500,MATCH($C$8,$C$51:$C$500,0)),"")</f>
        <v>6000000000</v>
      </c>
      <c r="J8" s="2">
        <f t="shared" si="5"/>
        <v>0</v>
      </c>
      <c r="K8" s="2">
        <f t="shared" si="5"/>
        <v>-1000000000</v>
      </c>
      <c r="L8" s="2">
        <f t="shared" si="5"/>
        <v>2000000000</v>
      </c>
      <c r="M8" s="2">
        <f t="shared" si="5"/>
        <v>0</v>
      </c>
      <c r="N8" s="2">
        <f t="shared" si="5"/>
        <v>-24000000000</v>
      </c>
      <c r="O8" s="2">
        <f t="shared" si="5"/>
        <v>-11000000000</v>
      </c>
      <c r="P8" s="2">
        <f t="shared" si="5"/>
        <v>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-7.32</v>
      </c>
      <c r="E9" s="3">
        <f>IFERROR(INDEX(E51:E500,MATCH("Free cash flow per share (Quarter)",$C$51:$C$500,0)),"")</f>
        <v>5.44</v>
      </c>
      <c r="H9" s="3">
        <f>IFERROR(INDEX(D9:G9,COUNT(D9:G9)),"")</f>
        <v>5.44</v>
      </c>
      <c r="I9" s="3">
        <f t="shared" ref="I9:P9" si="6">IFERROR(INDEX(I51:I500,MATCH($C$9,$C$51:$C$500,0)),"")</f>
        <v>4.79</v>
      </c>
      <c r="J9" s="3">
        <f t="shared" si="6"/>
        <v>0</v>
      </c>
      <c r="K9" s="3">
        <f t="shared" si="6"/>
        <v>-0.57999999999999996</v>
      </c>
      <c r="L9" s="3">
        <f t="shared" si="6"/>
        <v>1.68</v>
      </c>
      <c r="M9" s="3">
        <f t="shared" si="6"/>
        <v>-0.3</v>
      </c>
      <c r="N9" s="3">
        <f t="shared" si="6"/>
        <v>-18.95</v>
      </c>
      <c r="O9" s="3">
        <f t="shared" si="6"/>
        <v>-10.68</v>
      </c>
      <c r="P9" s="3">
        <f t="shared" si="6"/>
        <v>235.83</v>
      </c>
    </row>
    <row r="10" spans="1:16" ht="15.5" x14ac:dyDescent="0.35">
      <c r="C10" t="s">
        <v>18</v>
      </c>
      <c r="D10" s="3">
        <f ca="1">IFERROR(IF(D9=0,"",D2/D9),"")</f>
        <v>-206.28415300546447</v>
      </c>
      <c r="E10" s="3">
        <f ca="1">IFERROR(IF(E9=0,"",E2/E9),"")</f>
        <v>194.85294117647058</v>
      </c>
      <c r="I10" s="3">
        <f t="shared" ref="I10:P10" ca="1" si="7">IFERROR(IF(I9=0,"",I2/I9),"")</f>
        <v>776.61795407098123</v>
      </c>
      <c r="J10" s="3" t="str">
        <f t="shared" si="7"/>
        <v/>
      </c>
      <c r="K10" s="3">
        <f t="shared" ca="1" si="7"/>
        <v>-527.58620689655174</v>
      </c>
      <c r="L10" s="3" t="str">
        <f t="shared" ca="1" si="7"/>
        <v/>
      </c>
      <c r="M10" s="3" t="str">
        <f t="shared" ca="1" si="7"/>
        <v/>
      </c>
      <c r="N10" s="3">
        <f t="shared" ca="1" si="7"/>
        <v>-9.4986807387862804</v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47009364036</v>
      </c>
      <c r="E11" s="2">
        <f>IFERROR(INDEX(E51:E500,MATCH($C$11,$C$51:$C$500,0)),"")</f>
        <v>46586134996</v>
      </c>
      <c r="H11" s="2">
        <f>IFERROR(INDEX(D11:G11,COUNT(D11:G11)),"")</f>
        <v>46586134996</v>
      </c>
      <c r="I11" s="2">
        <f t="shared" ref="I11:P11" si="8">IFERROR(INDEX(I51:I500,MATCH($C$11,$C$51:$C$500,0)),"")</f>
        <v>33879772096</v>
      </c>
      <c r="J11" s="2">
        <f t="shared" si="8"/>
        <v>9805856</v>
      </c>
      <c r="K11" s="2">
        <f t="shared" si="8"/>
        <v>6734254</v>
      </c>
      <c r="L11" s="2">
        <f t="shared" si="8"/>
        <v>44898339</v>
      </c>
      <c r="M11" s="2">
        <f t="shared" si="8"/>
        <v>3448414</v>
      </c>
      <c r="N11" s="2">
        <f t="shared" si="8"/>
        <v>139000183</v>
      </c>
      <c r="O11" s="2">
        <f t="shared" si="8"/>
        <v>849326989</v>
      </c>
      <c r="P11" s="2">
        <f t="shared" si="8"/>
        <v>689584432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3000000000</v>
      </c>
      <c r="E12" s="2">
        <f>IFERROR(INDEX(E51:E500,MATCH("Net Debt (Quarter)",$C$51:$C$500,0)),"")</f>
        <v>-5000000000</v>
      </c>
      <c r="H12" s="2">
        <f>IFERROR(INDEX(D12:G12,COUNT(D12:G12)),"")</f>
        <v>-5000000000</v>
      </c>
      <c r="I12" s="2">
        <f t="shared" ref="I12:P12" si="9">IFERROR(INDEX(I51:I500,MATCH($C$12,$C$51:$C$500,0)),"")</f>
        <v>-1000000000</v>
      </c>
      <c r="J12" s="2">
        <f t="shared" si="9"/>
        <v>0</v>
      </c>
      <c r="K12" s="2">
        <f t="shared" si="9"/>
        <v>2000000000</v>
      </c>
      <c r="L12" s="2">
        <f t="shared" si="9"/>
        <v>2000000000</v>
      </c>
      <c r="M12" s="2">
        <f t="shared" si="9"/>
        <v>2000000000</v>
      </c>
      <c r="N12" s="2">
        <f t="shared" si="9"/>
        <v>2000000000</v>
      </c>
      <c r="O12" s="2">
        <f t="shared" si="9"/>
        <v>1000000000</v>
      </c>
      <c r="P12" s="2">
        <f t="shared" si="9"/>
        <v>-1000000000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50000000000</v>
      </c>
      <c r="E13" s="2">
        <f>IFERROR(INDEX(E51:E500,MATCH("Total Debt (Quarter)",$C$51:$C$500,0)),"")</f>
        <v>41000000000</v>
      </c>
      <c r="H13" s="2">
        <f>IFERROR(INDEX(D13:G13,COUNT(D13:G13)),"")</f>
        <v>41000000000</v>
      </c>
      <c r="I13" s="2">
        <f t="shared" ref="I13:P13" si="10">IFERROR(INDEX(I51:I500,MATCH($C$13,$C$51:$C$500,0)),"")</f>
        <v>33000000000</v>
      </c>
      <c r="J13" s="2">
        <f t="shared" si="10"/>
        <v>0</v>
      </c>
      <c r="K13" s="2">
        <f t="shared" si="10"/>
        <v>2000000000</v>
      </c>
      <c r="L13" s="2">
        <f t="shared" si="10"/>
        <v>2000000000</v>
      </c>
      <c r="M13" s="2">
        <f t="shared" si="10"/>
        <v>2000000000</v>
      </c>
      <c r="N13" s="2">
        <f t="shared" si="10"/>
        <v>2000000000</v>
      </c>
      <c r="O13" s="2">
        <f t="shared" si="10"/>
        <v>2000000000</v>
      </c>
      <c r="P13" s="2">
        <f t="shared" si="10"/>
        <v>0</v>
      </c>
    </row>
    <row r="14" spans="1:16" ht="15.5" x14ac:dyDescent="0.35">
      <c r="C14" t="s">
        <v>27</v>
      </c>
      <c r="D14" s="2">
        <f>IFERROR(INDEX(D51:D500,MATCH($C$14,$C$51:$C$500,0)),"")</f>
        <v>-690600999</v>
      </c>
      <c r="E14" s="2">
        <f>IFERROR(INDEX(E51:E500,MATCH($C$14,$C$51:$C$500,0)),"")</f>
        <v>-429685147</v>
      </c>
      <c r="H14" s="2">
        <f>IFERROR(SUM(D14:G14)*(4/MAX(1,COUNT(D14:G14))),"")</f>
        <v>-2240572292</v>
      </c>
      <c r="I14" s="2">
        <f t="shared" ref="I14:P14" si="11">IFERROR(INDEX(I51:I500,MATCH($C$14,$C$51:$C$500,0)),"")</f>
        <v>-717118066</v>
      </c>
      <c r="J14" s="2">
        <f t="shared" si="11"/>
        <v>-15958639</v>
      </c>
      <c r="K14" s="2">
        <f t="shared" si="11"/>
        <v>-46333456</v>
      </c>
      <c r="L14" s="2">
        <f t="shared" si="11"/>
        <v>-93426183</v>
      </c>
      <c r="M14" s="2">
        <f t="shared" si="11"/>
        <v>-124839191</v>
      </c>
      <c r="N14" s="2">
        <f t="shared" si="11"/>
        <v>-663954579</v>
      </c>
      <c r="O14" s="2">
        <f t="shared" si="11"/>
        <v>-61284505</v>
      </c>
      <c r="P14" s="2">
        <f t="shared" si="11"/>
        <v>-4298173</v>
      </c>
    </row>
    <row r="15" spans="1:16" ht="15.5" x14ac:dyDescent="0.35">
      <c r="C15" t="s">
        <v>28</v>
      </c>
      <c r="D15" s="2">
        <f>IFERROR(INDEX(D51:D500,MATCH($C$15,$C$51:$C$500,0)),"")</f>
        <v>156402280</v>
      </c>
      <c r="E15" s="2">
        <f>IFERROR(INDEX(E51:E500,MATCH($C$15,$C$51:$C$500,0)),"")</f>
        <v>-156402280</v>
      </c>
      <c r="H15" s="2">
        <f>IFERROR(SUM(D15:G15)*(4/MAX(1,COUNT(D15:G15))),"")</f>
        <v>0</v>
      </c>
      <c r="I15" s="2">
        <f t="shared" ref="I15:P15" si="12">IFERROR(INDEX(I51:I500,MATCH($C$15,$C$51:$C$500,0)),"")</f>
        <v>-247940429</v>
      </c>
      <c r="J15" s="2">
        <f t="shared" si="12"/>
        <v>-68916656</v>
      </c>
      <c r="K15" s="2">
        <f t="shared" si="12"/>
        <v>-129426944</v>
      </c>
      <c r="L15" s="2">
        <f t="shared" si="12"/>
        <v>-313135314</v>
      </c>
      <c r="M15" s="2">
        <f t="shared" si="12"/>
        <v>-344885429</v>
      </c>
      <c r="N15" s="2">
        <f t="shared" si="12"/>
        <v>-170573558</v>
      </c>
      <c r="O15" s="2">
        <f t="shared" si="12"/>
        <v>-691494202</v>
      </c>
      <c r="P15" s="2">
        <f t="shared" si="12"/>
        <v>-387571140</v>
      </c>
    </row>
    <row r="16" spans="1:16" ht="15.5" x14ac:dyDescent="0.35">
      <c r="C16" t="s">
        <v>29</v>
      </c>
      <c r="D16" s="2">
        <f>IFERROR(INDEX(D51:D500,MATCH($C$16,$C$51:$C$500,0)),"")</f>
        <v>-2896777691</v>
      </c>
      <c r="E16" s="2">
        <f>IFERROR(INDEX(E51:E500,MATCH($C$16,$C$51:$C$500,0)),"")</f>
        <v>-1606940732</v>
      </c>
      <c r="H16" s="2">
        <f>IFERROR(SUM(D16:G16)*(4/MAX(1,COUNT(D16:G16))),"")</f>
        <v>-9007436846</v>
      </c>
      <c r="I16" s="2">
        <f t="shared" ref="I16:P16" si="13">IFERROR(INDEX(I51:I500,MATCH($C$16,$C$51:$C$500,0)),"")</f>
        <v>447841478</v>
      </c>
      <c r="J16" s="2">
        <f t="shared" si="13"/>
        <v>1949583488</v>
      </c>
      <c r="K16" s="2">
        <f t="shared" si="13"/>
        <v>232204380</v>
      </c>
      <c r="L16" s="2">
        <f t="shared" si="13"/>
        <v>-27055758654</v>
      </c>
      <c r="M16" s="2">
        <f t="shared" si="13"/>
        <v>-2712292867</v>
      </c>
      <c r="N16" s="2">
        <f t="shared" si="13"/>
        <v>-4491203029</v>
      </c>
      <c r="O16" s="2">
        <f t="shared" si="13"/>
        <v>5482312551</v>
      </c>
      <c r="P16" s="2">
        <f t="shared" si="13"/>
        <v>2396423888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</row>
    <row r="19" spans="1:16" ht="15.5" x14ac:dyDescent="0.35">
      <c r="A19" t="s">
        <v>39</v>
      </c>
      <c r="C19" t="s">
        <v>40</v>
      </c>
    </row>
    <row r="20" spans="1:16" ht="15.5" x14ac:dyDescent="0.35">
      <c r="A20" t="s">
        <v>41</v>
      </c>
      <c r="C20" t="s">
        <v>42</v>
      </c>
      <c r="D20" s="2">
        <f ca="1">IFERROR(D21*D2,"")</f>
        <v>1887500000000</v>
      </c>
      <c r="E20" s="2">
        <f ca="1">IFERROR(E21*E2,"")</f>
        <v>1325000000000</v>
      </c>
      <c r="H20" s="2">
        <f t="shared" ref="H20:P20" ca="1" si="14">IFERROR(H21*H2,"")</f>
        <v>1325000000000</v>
      </c>
      <c r="I20" s="2">
        <f t="shared" ca="1" si="14"/>
        <v>4650000000000</v>
      </c>
      <c r="J20" s="2" t="str">
        <f t="shared" ca="1" si="14"/>
        <v/>
      </c>
      <c r="K20" s="2">
        <f t="shared" ca="1" si="14"/>
        <v>382500000000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225000000000</v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1250000000</v>
      </c>
      <c r="E21" s="2">
        <f>IFERROR(INDEX(E51:E500,MATCH($C$7,$C$51:$C$500,0)),"")</f>
        <v>1250000000</v>
      </c>
      <c r="H21" s="2">
        <f>IFERROR(INDEX(D21:G21,COUNT(D21:G21)),"")</f>
        <v>1250000000</v>
      </c>
      <c r="I21" s="2">
        <f t="shared" ref="I21:P21" si="15">IFERROR(INDEX(I51:I500,MATCH($C$7,$C$51:$C$500,0)),"")</f>
        <v>1250000000</v>
      </c>
      <c r="J21" s="2">
        <f t="shared" si="15"/>
        <v>1250000000</v>
      </c>
      <c r="K21" s="2">
        <f t="shared" si="15"/>
        <v>1250000000</v>
      </c>
      <c r="L21" s="2">
        <f t="shared" si="15"/>
        <v>1250000000</v>
      </c>
      <c r="M21" s="2">
        <f t="shared" si="15"/>
        <v>1250000000</v>
      </c>
      <c r="N21" s="2">
        <f t="shared" si="15"/>
        <v>1250000000</v>
      </c>
      <c r="O21" s="2">
        <f t="shared" si="15"/>
        <v>1000000000</v>
      </c>
      <c r="P21" s="2">
        <f t="shared" si="15"/>
        <v>0</v>
      </c>
    </row>
    <row r="23" spans="1:16" ht="15.5" x14ac:dyDescent="0.35">
      <c r="B23" t="s">
        <v>43</v>
      </c>
      <c r="C23" t="s">
        <v>44</v>
      </c>
      <c r="D23" s="3">
        <f>IFERROR(D5/D6*100,"")</f>
        <v>-111.7233574280263</v>
      </c>
      <c r="E23" s="3">
        <f>IFERROR(E5/E6*100,"")</f>
        <v>-33.799076898629771</v>
      </c>
      <c r="H23" s="3">
        <f t="shared" ref="H23:P23" si="16">IFERROR(H5/H6*100,"")</f>
        <v>-173.43086696126528</v>
      </c>
      <c r="I23" s="3">
        <f t="shared" si="16"/>
        <v>2.9781660777107959</v>
      </c>
      <c r="J23" s="3">
        <f t="shared" si="16"/>
        <v>28.054401281087998</v>
      </c>
      <c r="K23" s="3">
        <f t="shared" si="16"/>
        <v>3.3615765719612187</v>
      </c>
      <c r="L23" s="3">
        <f t="shared" si="16"/>
        <v>-598.63565538877526</v>
      </c>
      <c r="M23" s="3">
        <f t="shared" si="16"/>
        <v>-9.1717040229151827</v>
      </c>
      <c r="N23" s="3">
        <f t="shared" si="16"/>
        <v>-13.059753962546258</v>
      </c>
      <c r="O23" s="3">
        <f t="shared" si="16"/>
        <v>30.379178057723255</v>
      </c>
      <c r="P23" s="3">
        <f t="shared" si="16"/>
        <v>170.65755369529356</v>
      </c>
    </row>
    <row r="24" spans="1:16" ht="15.5" x14ac:dyDescent="0.35">
      <c r="C24" t="s">
        <v>45</v>
      </c>
      <c r="D24" s="4" t="str">
        <f>IFERROR(_xlfn.RRI(5,I23,D23),"")</f>
        <v/>
      </c>
      <c r="E24" s="4" t="str">
        <f>IFERROR(_xlfn.RRI(5,J23,E23),"")</f>
        <v/>
      </c>
      <c r="H24" s="4">
        <f t="shared" ref="H24:P24" si="17">IFERROR(_xlfn.RRI(5,M23,H23),"")</f>
        <v>0.80026016895211094</v>
      </c>
      <c r="I24" s="4" t="str">
        <f t="shared" si="17"/>
        <v/>
      </c>
      <c r="J24" s="4">
        <f t="shared" si="17"/>
        <v>-1.5796291645378768E-2</v>
      </c>
      <c r="K24" s="4">
        <f t="shared" si="17"/>
        <v>-0.54408540166983754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46</v>
      </c>
      <c r="C25" t="s">
        <v>47</v>
      </c>
      <c r="D25" s="3">
        <f>IFERROR(INDEX(D51:D500,MATCH($A$25,$C$51:$C$500,0)),"")</f>
        <v>-2.2000000000000002</v>
      </c>
      <c r="E25" s="3">
        <f>IFERROR(INDEX(E51:E500,MATCH($A$25,$C$51:$C$500,0)),"")</f>
        <v>-1.41</v>
      </c>
      <c r="H25" s="3">
        <f>IFERROR(INDEX(D25:G25,COUNT(D25:G25)),"")</f>
        <v>-1.41</v>
      </c>
      <c r="I25" s="3">
        <f t="shared" ref="I25:P25" si="18">IFERROR(INDEX(I51:I500,MATCH($C$25,$C$51:$C$500,0)),"")</f>
        <v>0.11</v>
      </c>
      <c r="J25" s="3">
        <f t="shared" si="18"/>
        <v>1.5</v>
      </c>
      <c r="K25" s="3">
        <f t="shared" si="18"/>
        <v>0.08</v>
      </c>
      <c r="L25" s="3">
        <f t="shared" si="18"/>
        <v>-21.9</v>
      </c>
      <c r="M25" s="3">
        <f t="shared" si="18"/>
        <v>-2.4500000000000002</v>
      </c>
      <c r="N25" s="3">
        <f t="shared" si="18"/>
        <v>-3.73</v>
      </c>
      <c r="O25" s="3">
        <f t="shared" si="18"/>
        <v>4.79</v>
      </c>
      <c r="P25" s="3">
        <f t="shared" si="18"/>
        <v>2008.85</v>
      </c>
    </row>
    <row r="26" spans="1:16" ht="15.5" x14ac:dyDescent="0.35">
      <c r="C26" t="s">
        <v>48</v>
      </c>
      <c r="D26" s="4" t="str">
        <f>IFERROR(_xlfn.RRI(5,I25,D25),"")</f>
        <v/>
      </c>
      <c r="E26" s="4" t="str">
        <f>IFERROR(_xlfn.RRI(5,J25,E25),"")</f>
        <v/>
      </c>
      <c r="H26" s="4">
        <f t="shared" ref="H26:P26" si="19">IFERROR(_xlfn.RRI(5,M25,H25),"")</f>
        <v>-0.10461336899048346</v>
      </c>
      <c r="I26" s="4" t="str">
        <f t="shared" si="19"/>
        <v/>
      </c>
      <c r="J26" s="4">
        <f t="shared" si="19"/>
        <v>-0.20722280432346185</v>
      </c>
      <c r="K26" s="4">
        <f t="shared" si="19"/>
        <v>-0.8681656763338752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49</v>
      </c>
      <c r="D27" s="3">
        <f>IFERROR(D4/D21,"")</f>
        <v>5.4285068279999997</v>
      </c>
      <c r="E27" s="3">
        <f>IFERROR(E4/E21,"")</f>
        <v>7.0812510511999998</v>
      </c>
      <c r="H27" s="3">
        <f t="shared" ref="H27:P27" si="20">IFERROR(H4/H21,"")</f>
        <v>25.019515758400001</v>
      </c>
      <c r="I27" s="3">
        <f t="shared" si="20"/>
        <v>21.1682834832</v>
      </c>
      <c r="J27" s="3">
        <f t="shared" si="20"/>
        <v>2.0805028168000002</v>
      </c>
      <c r="K27" s="3">
        <f t="shared" si="20"/>
        <v>3.9072285</v>
      </c>
      <c r="L27" s="3">
        <f t="shared" si="20"/>
        <v>6.2627062776000004</v>
      </c>
      <c r="M27" s="3">
        <f t="shared" si="20"/>
        <v>6.8977085648000003</v>
      </c>
      <c r="N27" s="3">
        <f t="shared" si="20"/>
        <v>3.3768329088</v>
      </c>
      <c r="O27" s="3">
        <f t="shared" si="20"/>
        <v>12.257202795</v>
      </c>
      <c r="P27" s="3" t="str">
        <f t="shared" si="20"/>
        <v/>
      </c>
    </row>
    <row r="28" spans="1:16" ht="15.5" x14ac:dyDescent="0.35">
      <c r="C28" t="s">
        <v>50</v>
      </c>
      <c r="D28" s="4">
        <f>IFERROR(_xlfn.RRI(5,I27,D27),"")</f>
        <v>-0.23827370274238069</v>
      </c>
      <c r="E28" s="4">
        <f>IFERROR(_xlfn.RRI(5,J27,E27),"")</f>
        <v>0.2775806831672194</v>
      </c>
      <c r="H28" s="4">
        <f t="shared" ref="H28:P28" si="21">IFERROR(_xlfn.RRI(5,M27,H27),"")</f>
        <v>0.29394200574313256</v>
      </c>
      <c r="I28" s="4">
        <f t="shared" si="21"/>
        <v>0.44356124546638331</v>
      </c>
      <c r="J28" s="4">
        <f t="shared" si="21"/>
        <v>-0.29861675452550174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51</v>
      </c>
      <c r="H29" s="4">
        <f t="shared" ref="H29:P29" si="22">IFERROR(((H25-I25)/I25)*100%,"")</f>
        <v>-13.818181818181818</v>
      </c>
      <c r="I29" s="4">
        <f t="shared" si="22"/>
        <v>-0.92666666666666664</v>
      </c>
      <c r="J29" s="4">
        <f t="shared" si="22"/>
        <v>17.75</v>
      </c>
      <c r="K29" s="4">
        <f t="shared" si="22"/>
        <v>-1.0036529680365296</v>
      </c>
      <c r="L29" s="4">
        <f t="shared" si="22"/>
        <v>7.9387755102040805</v>
      </c>
      <c r="M29" s="4">
        <f t="shared" si="22"/>
        <v>-0.34316353887399459</v>
      </c>
      <c r="N29" s="4">
        <f t="shared" si="22"/>
        <v>-1.778705636743215</v>
      </c>
      <c r="O29" s="4">
        <f t="shared" si="22"/>
        <v>-0.99761555118600198</v>
      </c>
      <c r="P29" s="4" t="str">
        <f t="shared" si="22"/>
        <v/>
      </c>
    </row>
    <row r="30" spans="1:16" ht="15.5" x14ac:dyDescent="0.35">
      <c r="C30" t="s">
        <v>52</v>
      </c>
      <c r="H30" s="4">
        <f t="shared" ref="H30:P30" si="23">IFERROR(((H27-I27)/I27)*100%,"")</f>
        <v>0.18193408446445333</v>
      </c>
      <c r="I30" s="4">
        <f t="shared" si="23"/>
        <v>9.1745997709143783</v>
      </c>
      <c r="J30" s="4">
        <f t="shared" si="23"/>
        <v>-0.46752466184150732</v>
      </c>
      <c r="K30" s="4">
        <f t="shared" si="23"/>
        <v>-0.37611180745054335</v>
      </c>
      <c r="L30" s="4">
        <f t="shared" si="23"/>
        <v>-9.2059889343615919E-2</v>
      </c>
      <c r="M30" s="4">
        <f t="shared" si="23"/>
        <v>1.0426561666183205</v>
      </c>
      <c r="N30" s="4">
        <f t="shared" si="23"/>
        <v>-0.72450215883043978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1.82</v>
      </c>
      <c r="E32" s="3">
        <f>IFERROR(INDEX(E51:E500,MATCH($A$32,$C$51:$C$500,0)),"")</f>
        <v>4.0199999999999996</v>
      </c>
      <c r="H32" s="3">
        <f>IFERROR(INDEX(D32:G32,COUNT(D32:G32)),"")</f>
        <v>4.0199999999999996</v>
      </c>
      <c r="I32" s="3">
        <f t="shared" ref="I32:P32" si="24">IFERROR(INDEX(I51:I500,MATCH($C$32,$C$51:$C$500,0)),"")</f>
        <v>5.43</v>
      </c>
      <c r="J32" s="3">
        <f t="shared" si="24"/>
        <v>5.26</v>
      </c>
      <c r="K32" s="3">
        <f t="shared" si="24"/>
        <v>3.79</v>
      </c>
      <c r="L32" s="3">
        <f t="shared" si="24"/>
        <v>3.66</v>
      </c>
      <c r="M32" s="3">
        <f t="shared" si="24"/>
        <v>25.57</v>
      </c>
      <c r="N32" s="3">
        <f t="shared" si="24"/>
        <v>27.92</v>
      </c>
      <c r="O32" s="3">
        <f t="shared" si="24"/>
        <v>16.07</v>
      </c>
      <c r="P32" s="3">
        <f t="shared" si="24"/>
        <v>1289.46</v>
      </c>
    </row>
    <row r="33" spans="1:16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582.41999999999996</v>
      </c>
      <c r="E33" s="3">
        <f>IFERROR(INDEX(E51:E500,MATCH($A$33,$C$51:$C$500,0)),"")</f>
        <v>329.6</v>
      </c>
      <c r="H33" s="3">
        <f>IFERROR(INDEX(D33:G33,COUNT(D33:G33)),"")</f>
        <v>329.6</v>
      </c>
      <c r="I33" s="3">
        <f t="shared" ref="I33:P33" si="25">IFERROR(INDEX(I51:I500,MATCH($C$33,$C$51:$C$500,0)),"")</f>
        <v>685.08</v>
      </c>
      <c r="J33" s="3">
        <f t="shared" si="25"/>
        <v>345.06</v>
      </c>
      <c r="K33" s="3">
        <f t="shared" si="25"/>
        <v>80.739999999999995</v>
      </c>
      <c r="L33" s="3">
        <f t="shared" si="25"/>
        <v>218.58</v>
      </c>
      <c r="M33" s="3">
        <f t="shared" si="25"/>
        <v>31.29</v>
      </c>
      <c r="N33" s="3">
        <f t="shared" si="25"/>
        <v>6.45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-481.82</v>
      </c>
      <c r="E34" s="3">
        <f>IFERROR(INDEX(E51:E500,MATCH($A$34,$C$51:$C$500,0)),"")</f>
        <v>-939.72</v>
      </c>
      <c r="H34" s="3">
        <f>IFERROR(INDEX(D34:G34,COUNT(D34:G34)),"")</f>
        <v>-939.72</v>
      </c>
      <c r="I34" s="3">
        <f t="shared" ref="I34:P34" si="26">IFERROR(INDEX(I51:I500,MATCH($C$34,$C$51:$C$500,0)),"")</f>
        <v>33818.18</v>
      </c>
      <c r="J34" s="3">
        <f t="shared" si="26"/>
        <v>1210</v>
      </c>
      <c r="K34" s="3">
        <f t="shared" si="26"/>
        <v>3825</v>
      </c>
      <c r="L34" s="3">
        <f t="shared" si="26"/>
        <v>-36.53</v>
      </c>
      <c r="M34" s="3">
        <f t="shared" si="26"/>
        <v>-326.52999999999997</v>
      </c>
      <c r="N34" s="3">
        <f t="shared" si="26"/>
        <v>-48.26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195.27</v>
      </c>
      <c r="E35" s="3">
        <f>IFERROR(INDEX(E51:E500,MATCH($A$35,$C$51:$C$500,0)),"")</f>
        <v>187.11</v>
      </c>
      <c r="H35" s="3">
        <f>IFERROR(INDEX(D35:G35,COUNT(D35:G35)),"")</f>
        <v>187.11</v>
      </c>
      <c r="I35" s="3">
        <f t="shared" ref="I35:P35" si="27">IFERROR(INDEX(I51:I500,MATCH($C$35,$C$51:$C$500,0)),"")</f>
        <v>175.73</v>
      </c>
      <c r="J35" s="3">
        <f t="shared" si="27"/>
        <v>872.39</v>
      </c>
      <c r="K35" s="3">
        <f t="shared" si="27"/>
        <v>78.319999999999993</v>
      </c>
      <c r="L35" s="3">
        <f t="shared" si="27"/>
        <v>127.74</v>
      </c>
      <c r="M35" s="3">
        <f t="shared" si="27"/>
        <v>115.98</v>
      </c>
      <c r="N35" s="3">
        <f t="shared" si="27"/>
        <v>53.3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</row>
    <row r="51" spans="2:16" ht="15.5" x14ac:dyDescent="0.35">
      <c r="B51" t="s">
        <v>74</v>
      </c>
      <c r="C51" t="s">
        <v>6</v>
      </c>
      <c r="D51" s="5">
        <v>6785633535</v>
      </c>
      <c r="E51" s="5">
        <v>8851563814</v>
      </c>
      <c r="F51" s="5">
        <v>25624678354</v>
      </c>
      <c r="G51" s="5">
        <v>405676000</v>
      </c>
      <c r="I51" s="5">
        <v>26460354354</v>
      </c>
      <c r="J51" s="5">
        <v>2600628521</v>
      </c>
      <c r="K51" s="5">
        <v>4884035625</v>
      </c>
      <c r="L51" s="5">
        <v>7828382847</v>
      </c>
      <c r="M51" s="5">
        <v>8622135706</v>
      </c>
      <c r="N51" s="5">
        <v>4221041136</v>
      </c>
      <c r="O51" s="5">
        <v>12257202795</v>
      </c>
      <c r="P51" s="5">
        <v>6459519001</v>
      </c>
    </row>
    <row r="52" spans="2:16" ht="15.5" x14ac:dyDescent="0.35">
      <c r="C52" t="s">
        <v>75</v>
      </c>
      <c r="D52" s="5">
        <v>-4574785928</v>
      </c>
      <c r="E52" s="5">
        <v>-6289169498</v>
      </c>
      <c r="F52" s="5">
        <v>-17409882033</v>
      </c>
      <c r="G52" s="5">
        <v>-255003704</v>
      </c>
      <c r="I52" s="5">
        <v>-17774337975</v>
      </c>
      <c r="J52" s="5">
        <v>-1036205430</v>
      </c>
      <c r="K52" s="5">
        <v>-2644227400</v>
      </c>
      <c r="L52" s="5">
        <v>-3542616455</v>
      </c>
      <c r="M52" s="5">
        <v>-2075681909</v>
      </c>
      <c r="N52" s="5">
        <v>-1301914705</v>
      </c>
      <c r="O52" s="5">
        <v>-3201870840</v>
      </c>
      <c r="P52" s="5">
        <v>-3021121332</v>
      </c>
    </row>
    <row r="53" spans="2:16" ht="15.5" x14ac:dyDescent="0.35">
      <c r="C53" t="s">
        <v>76</v>
      </c>
      <c r="D53" s="5">
        <v>2210847607</v>
      </c>
      <c r="E53" s="5">
        <v>2562394316</v>
      </c>
      <c r="F53" s="5">
        <v>8214796321</v>
      </c>
      <c r="G53" s="5">
        <v>150672296</v>
      </c>
      <c r="I53" s="5">
        <v>8686016379</v>
      </c>
      <c r="J53" s="5">
        <v>1564423091</v>
      </c>
      <c r="K53" s="5">
        <v>2239808225</v>
      </c>
      <c r="L53" s="5">
        <v>4285766392</v>
      </c>
      <c r="M53" s="5">
        <v>6546453797</v>
      </c>
      <c r="N53" s="5">
        <v>2919126431</v>
      </c>
      <c r="O53" s="5">
        <v>9055331955</v>
      </c>
      <c r="P53" s="5">
        <v>3438397669</v>
      </c>
    </row>
    <row r="54" spans="2:16" ht="15.5" x14ac:dyDescent="0.35">
      <c r="C54" t="s">
        <v>77</v>
      </c>
      <c r="D54" s="5">
        <v>-2647208041</v>
      </c>
      <c r="E54" s="5">
        <v>-3354676114</v>
      </c>
      <c r="F54" s="5">
        <v>-3003547268</v>
      </c>
      <c r="G54" s="5">
        <v>-1937975458</v>
      </c>
      <c r="I54" s="5">
        <v>-6865166988</v>
      </c>
      <c r="J54" s="5">
        <v>-1369069849</v>
      </c>
      <c r="K54" s="5">
        <v>-1961476412</v>
      </c>
      <c r="L54" s="5">
        <v>-31248322774</v>
      </c>
      <c r="M54" s="5">
        <v>-9134194629</v>
      </c>
      <c r="N54" s="5">
        <v>-6748753785</v>
      </c>
      <c r="O54" s="5">
        <v>-3517748752</v>
      </c>
      <c r="P54" s="5">
        <v>-1038864349</v>
      </c>
    </row>
    <row r="55" spans="2:16" ht="15.5" x14ac:dyDescent="0.35">
      <c r="C55" t="s">
        <v>79</v>
      </c>
      <c r="D55" s="5">
        <v>-2647208041</v>
      </c>
      <c r="E55" s="5">
        <v>-3354676114</v>
      </c>
      <c r="F55" s="5">
        <v>-3003547268</v>
      </c>
      <c r="G55" s="5">
        <v>-1937975458</v>
      </c>
      <c r="I55" s="5">
        <v>-6865166988</v>
      </c>
      <c r="J55" s="5">
        <v>-1369069849</v>
      </c>
      <c r="K55" s="5">
        <v>-1851015365</v>
      </c>
      <c r="L55" s="5">
        <v>-4065411852</v>
      </c>
      <c r="M55" s="5">
        <v>-4356863401</v>
      </c>
      <c r="N55" s="5">
        <v>-6300473235</v>
      </c>
      <c r="O55" s="5">
        <v>-3069282012</v>
      </c>
      <c r="P55" s="5">
        <v>-1018531386</v>
      </c>
    </row>
    <row r="56" spans="2:16" ht="15.5" x14ac:dyDescent="0.35">
      <c r="C56" t="s">
        <v>78</v>
      </c>
      <c r="M56" s="5">
        <v>-20251080</v>
      </c>
      <c r="N56" s="5">
        <v>-448280550</v>
      </c>
      <c r="O56" s="5">
        <v>-448466740</v>
      </c>
      <c r="P56" s="5">
        <v>-20332963</v>
      </c>
    </row>
    <row r="57" spans="2:16" ht="15.5" x14ac:dyDescent="0.35">
      <c r="C57" t="s">
        <v>600</v>
      </c>
      <c r="L57" s="5">
        <v>57792574</v>
      </c>
      <c r="M57" s="5">
        <v>188839451</v>
      </c>
    </row>
    <row r="58" spans="2:16" ht="15.5" x14ac:dyDescent="0.35">
      <c r="C58" t="s">
        <v>601</v>
      </c>
      <c r="K58" s="5">
        <v>-110461047</v>
      </c>
      <c r="L58" s="5">
        <v>-27240703496</v>
      </c>
      <c r="M58" s="5">
        <v>-4945919599</v>
      </c>
    </row>
    <row r="59" spans="2:16" ht="15.5" x14ac:dyDescent="0.35">
      <c r="C59" t="s">
        <v>80</v>
      </c>
      <c r="D59" s="5">
        <v>-436360434</v>
      </c>
      <c r="E59" s="5">
        <v>-792281798</v>
      </c>
      <c r="F59" s="5">
        <v>5211249053</v>
      </c>
      <c r="G59" s="5">
        <v>-1787303162</v>
      </c>
      <c r="I59" s="5">
        <v>1820849391</v>
      </c>
      <c r="J59" s="5">
        <v>195353242</v>
      </c>
      <c r="K59" s="5">
        <v>278331813</v>
      </c>
      <c r="L59" s="5">
        <v>-26962556382</v>
      </c>
      <c r="M59" s="5">
        <v>-2587740832</v>
      </c>
      <c r="N59" s="5">
        <v>-3829627354</v>
      </c>
      <c r="O59" s="5">
        <v>5537583203</v>
      </c>
      <c r="P59" s="5">
        <v>2399533320</v>
      </c>
    </row>
    <row r="60" spans="2:16" ht="15.5" x14ac:dyDescent="0.35">
      <c r="C60" t="s">
        <v>81</v>
      </c>
      <c r="D60" s="5">
        <v>-2460417257</v>
      </c>
      <c r="E60" s="5">
        <v>-814658934</v>
      </c>
      <c r="F60" s="5">
        <v>-816829107</v>
      </c>
      <c r="G60" s="5">
        <v>-530315794</v>
      </c>
      <c r="I60" s="5">
        <v>-1373007913</v>
      </c>
      <c r="J60" s="5">
        <v>1754230246</v>
      </c>
      <c r="K60" s="5">
        <v>-46127433</v>
      </c>
      <c r="L60" s="5">
        <v>-93202272</v>
      </c>
      <c r="M60" s="5">
        <v>-124552035</v>
      </c>
      <c r="N60" s="5">
        <v>-661575675</v>
      </c>
      <c r="O60" s="5">
        <v>-55270652</v>
      </c>
      <c r="P60" s="5">
        <v>-3109432</v>
      </c>
    </row>
    <row r="61" spans="2:16" ht="15.5" x14ac:dyDescent="0.35">
      <c r="C61" t="s">
        <v>83</v>
      </c>
      <c r="D61" s="5">
        <v>44778974</v>
      </c>
      <c r="E61" s="5">
        <v>94046808</v>
      </c>
      <c r="F61" s="5">
        <v>51968008</v>
      </c>
      <c r="G61" s="5">
        <v>27774525</v>
      </c>
      <c r="I61" s="5">
        <v>82014755</v>
      </c>
      <c r="J61" s="5">
        <v>188885</v>
      </c>
      <c r="K61" s="5">
        <v>206023</v>
      </c>
      <c r="L61" s="5">
        <v>223911</v>
      </c>
      <c r="M61" s="5">
        <v>287156</v>
      </c>
      <c r="N61" s="5">
        <v>2378904</v>
      </c>
      <c r="O61" s="5">
        <v>6013853</v>
      </c>
      <c r="P61" s="5">
        <v>1188741</v>
      </c>
    </row>
    <row r="62" spans="2:16" ht="15.5" x14ac:dyDescent="0.35">
      <c r="C62" t="s">
        <v>82</v>
      </c>
      <c r="D62" s="5">
        <v>-1814595232</v>
      </c>
      <c r="E62" s="5">
        <v>-479020595</v>
      </c>
      <c r="F62" s="5">
        <v>-360425462</v>
      </c>
      <c r="G62" s="5">
        <v>-377479140</v>
      </c>
      <c r="I62" s="5">
        <v>-737904602</v>
      </c>
    </row>
    <row r="63" spans="2:16" ht="15.5" x14ac:dyDescent="0.35">
      <c r="C63" t="s">
        <v>27</v>
      </c>
      <c r="D63" s="5">
        <v>-690600999</v>
      </c>
      <c r="E63" s="5">
        <v>-429685147</v>
      </c>
      <c r="F63" s="5">
        <v>-508371653</v>
      </c>
      <c r="G63" s="5">
        <v>-180611179</v>
      </c>
      <c r="I63" s="5">
        <v>-717118066</v>
      </c>
      <c r="J63" s="5">
        <v>-15958639</v>
      </c>
      <c r="K63" s="5">
        <v>-46333456</v>
      </c>
      <c r="L63" s="5">
        <v>-93426183</v>
      </c>
      <c r="M63" s="5">
        <v>-124839191</v>
      </c>
      <c r="N63" s="5">
        <v>-663954579</v>
      </c>
      <c r="O63" s="5">
        <v>-61284505</v>
      </c>
      <c r="P63" s="5">
        <v>-4298173</v>
      </c>
    </row>
    <row r="64" spans="2:16" ht="15.5" x14ac:dyDescent="0.35">
      <c r="C64" t="s">
        <v>85</v>
      </c>
      <c r="D64" s="5">
        <v>13074362</v>
      </c>
      <c r="E64" s="5">
        <v>-4641797</v>
      </c>
      <c r="F64" s="5">
        <v>63823703</v>
      </c>
      <c r="G64" s="5">
        <v>-26976</v>
      </c>
      <c r="I64" s="5">
        <v>63796727</v>
      </c>
    </row>
    <row r="65" spans="2:16" ht="15.5" x14ac:dyDescent="0.35">
      <c r="C65" t="s">
        <v>86</v>
      </c>
      <c r="D65" s="5">
        <v>-2460417257</v>
      </c>
      <c r="E65" s="5">
        <v>-814658934</v>
      </c>
      <c r="F65" s="5">
        <v>-816829107</v>
      </c>
      <c r="G65" s="5">
        <v>-530315794</v>
      </c>
      <c r="I65" s="5">
        <v>-1373007913</v>
      </c>
      <c r="J65" s="5">
        <v>1754230246</v>
      </c>
      <c r="K65" s="5">
        <v>-46127433</v>
      </c>
      <c r="L65" s="5">
        <v>-93202272</v>
      </c>
      <c r="M65" s="5">
        <v>-124552035</v>
      </c>
      <c r="N65" s="5">
        <v>-661575675</v>
      </c>
      <c r="O65" s="5">
        <v>-55270652</v>
      </c>
      <c r="P65" s="5">
        <v>-3109432</v>
      </c>
    </row>
    <row r="66" spans="2:16" ht="15.5" x14ac:dyDescent="0.35">
      <c r="C66" t="s">
        <v>29</v>
      </c>
      <c r="D66" s="5">
        <v>-2896777691</v>
      </c>
      <c r="E66" s="5">
        <v>-1606940732</v>
      </c>
      <c r="F66" s="5">
        <v>4394419946</v>
      </c>
      <c r="G66" s="5">
        <v>-2317618956</v>
      </c>
      <c r="I66" s="5">
        <v>447841478</v>
      </c>
      <c r="J66" s="5">
        <v>1949583488</v>
      </c>
      <c r="K66" s="5">
        <v>232204380</v>
      </c>
      <c r="L66" s="5">
        <v>-27055758654</v>
      </c>
      <c r="M66" s="5">
        <v>-2712292867</v>
      </c>
      <c r="N66" s="5">
        <v>-4491203029</v>
      </c>
      <c r="O66" s="5">
        <v>5482312551</v>
      </c>
      <c r="P66" s="5">
        <v>2396423888</v>
      </c>
    </row>
    <row r="67" spans="2:16" ht="15.5" x14ac:dyDescent="0.35">
      <c r="C67" t="s">
        <v>28</v>
      </c>
      <c r="D67" s="5">
        <v>156402280</v>
      </c>
      <c r="E67" s="5">
        <v>-156402280</v>
      </c>
      <c r="F67" s="5">
        <v>-165882215</v>
      </c>
      <c r="G67" s="5">
        <v>-82058214</v>
      </c>
      <c r="I67" s="5">
        <v>-247940429</v>
      </c>
      <c r="J67" s="5">
        <v>-68916656</v>
      </c>
      <c r="K67" s="5">
        <v>-129426944</v>
      </c>
      <c r="L67" s="5">
        <v>-313135314</v>
      </c>
      <c r="M67" s="5">
        <v>-344885429</v>
      </c>
      <c r="N67" s="5">
        <v>-170573558</v>
      </c>
      <c r="O67" s="5">
        <v>-691494202</v>
      </c>
      <c r="P67" s="5">
        <v>-387571140</v>
      </c>
    </row>
    <row r="68" spans="2:16" ht="15.5" x14ac:dyDescent="0.35">
      <c r="C68" t="s">
        <v>351</v>
      </c>
    </row>
    <row r="69" spans="2:16" ht="15.5" x14ac:dyDescent="0.35">
      <c r="C69" t="s">
        <v>374</v>
      </c>
      <c r="G69" s="5">
        <v>-82058214</v>
      </c>
    </row>
    <row r="70" spans="2:16" ht="15.5" x14ac:dyDescent="0.35">
      <c r="C70" t="s">
        <v>376</v>
      </c>
      <c r="D70" s="5">
        <v>156402280</v>
      </c>
      <c r="E70" s="5">
        <v>-156402280</v>
      </c>
      <c r="F70" s="5">
        <v>-165882215</v>
      </c>
      <c r="G70" s="5">
        <v>-82058214</v>
      </c>
      <c r="I70" s="5">
        <v>-247940429</v>
      </c>
      <c r="J70" s="5">
        <v>-68916656</v>
      </c>
      <c r="K70" s="5">
        <v>-129426944</v>
      </c>
      <c r="L70" s="5">
        <v>-313135314</v>
      </c>
      <c r="M70" s="5">
        <v>-344885429</v>
      </c>
      <c r="N70" s="5">
        <v>-170573558</v>
      </c>
      <c r="O70" s="5">
        <v>-691494202</v>
      </c>
      <c r="P70" s="5">
        <v>-387571140</v>
      </c>
    </row>
    <row r="71" spans="2:16" ht="15.5" x14ac:dyDescent="0.35">
      <c r="C71" t="s">
        <v>87</v>
      </c>
      <c r="D71" s="5">
        <v>-2740375411</v>
      </c>
      <c r="E71" s="5">
        <v>-1763343012</v>
      </c>
      <c r="F71" s="5">
        <v>4228537731</v>
      </c>
      <c r="G71" s="5">
        <v>-2399677170</v>
      </c>
      <c r="I71" s="5">
        <v>199901049</v>
      </c>
      <c r="J71" s="5">
        <v>1880666832</v>
      </c>
      <c r="K71" s="5">
        <v>102777436</v>
      </c>
      <c r="L71" s="5">
        <v>-27368893968</v>
      </c>
      <c r="M71" s="5">
        <v>-3057178296</v>
      </c>
      <c r="N71" s="5">
        <v>-4661776587</v>
      </c>
      <c r="O71" s="5">
        <v>4790818349</v>
      </c>
      <c r="P71" s="5">
        <v>2008852748</v>
      </c>
    </row>
    <row r="72" spans="2:16" ht="15.5" x14ac:dyDescent="0.35">
      <c r="C72" t="s">
        <v>88</v>
      </c>
      <c r="F72" s="5">
        <v>-18548316</v>
      </c>
      <c r="G72" s="5">
        <v>83196415</v>
      </c>
      <c r="I72" s="5">
        <v>71227951</v>
      </c>
      <c r="J72" s="5">
        <v>-34573845</v>
      </c>
      <c r="K72" s="5">
        <v>56370059</v>
      </c>
      <c r="L72" s="5">
        <v>-19667059</v>
      </c>
      <c r="M72" s="5">
        <v>125560072</v>
      </c>
      <c r="N72" s="5">
        <v>104530657</v>
      </c>
      <c r="O72" s="5">
        <v>91722841</v>
      </c>
      <c r="P72" s="5">
        <v>191704386</v>
      </c>
    </row>
    <row r="73" spans="2:16" ht="15.5" x14ac:dyDescent="0.35">
      <c r="C73" t="s">
        <v>89</v>
      </c>
      <c r="D73" s="5">
        <v>-2740375411</v>
      </c>
      <c r="E73" s="5">
        <v>-1763343012</v>
      </c>
      <c r="F73" s="5">
        <v>4209989415</v>
      </c>
      <c r="G73" s="5">
        <v>-2316480755</v>
      </c>
      <c r="I73" s="5">
        <v>271129000</v>
      </c>
      <c r="J73" s="5">
        <v>1846092987</v>
      </c>
      <c r="K73" s="5">
        <v>159147495</v>
      </c>
      <c r="L73" s="5">
        <v>-27388561027</v>
      </c>
      <c r="M73" s="5">
        <v>-2931618224</v>
      </c>
      <c r="N73" s="5">
        <v>-4557245930</v>
      </c>
      <c r="O73" s="5">
        <v>4882541190</v>
      </c>
      <c r="P73" s="5">
        <v>2200557134</v>
      </c>
    </row>
    <row r="74" spans="2:16" ht="15.5" x14ac:dyDescent="0.35">
      <c r="C74" t="s">
        <v>90</v>
      </c>
      <c r="D74" s="5">
        <v>-2740375411</v>
      </c>
      <c r="E74" s="5">
        <v>-1763343012</v>
      </c>
      <c r="F74" s="5">
        <v>4228537731</v>
      </c>
      <c r="G74" s="5">
        <v>-2399677170</v>
      </c>
      <c r="I74" s="5">
        <v>199901049</v>
      </c>
      <c r="J74" s="5">
        <v>1880666832</v>
      </c>
      <c r="K74" s="5">
        <v>102777436</v>
      </c>
      <c r="L74" s="5">
        <v>-27368893968</v>
      </c>
      <c r="M74" s="5">
        <v>-3057178296</v>
      </c>
      <c r="N74" s="5">
        <v>-4661776587</v>
      </c>
      <c r="O74" s="5">
        <v>4790818349</v>
      </c>
      <c r="P74" s="5">
        <v>2008852748</v>
      </c>
    </row>
    <row r="75" spans="2:16" ht="15.5" x14ac:dyDescent="0.35">
      <c r="C75" t="s">
        <v>8</v>
      </c>
      <c r="D75" s="5">
        <v>-2753449773</v>
      </c>
      <c r="E75" s="5">
        <v>-1758701215</v>
      </c>
      <c r="F75" s="5">
        <v>4146165712</v>
      </c>
      <c r="G75" s="5">
        <v>-2316453779</v>
      </c>
      <c r="I75" s="5">
        <v>207332273</v>
      </c>
      <c r="J75" s="5">
        <v>1846092987</v>
      </c>
      <c r="K75" s="5">
        <v>159147495</v>
      </c>
      <c r="L75" s="5">
        <v>-27388561027</v>
      </c>
      <c r="M75" s="5">
        <v>-2931618224</v>
      </c>
      <c r="N75" s="5">
        <v>-4557245930</v>
      </c>
      <c r="O75" s="5">
        <v>4882541190</v>
      </c>
      <c r="P75" s="5">
        <v>2200557134</v>
      </c>
    </row>
    <row r="76" spans="2:16" ht="15.5" x14ac:dyDescent="0.35">
      <c r="C76" t="s">
        <v>91</v>
      </c>
      <c r="D76" s="5">
        <v>-2740375411</v>
      </c>
      <c r="E76" s="5">
        <v>-1763343012</v>
      </c>
      <c r="F76" s="5">
        <v>4228537731</v>
      </c>
      <c r="G76" s="5">
        <v>-2399677170</v>
      </c>
      <c r="I76" s="5">
        <v>199901049</v>
      </c>
      <c r="J76" s="5">
        <v>1880666832</v>
      </c>
      <c r="K76" s="5">
        <v>102777436</v>
      </c>
      <c r="L76" s="5">
        <v>-27368893968</v>
      </c>
      <c r="M76" s="5">
        <v>-3057178296</v>
      </c>
      <c r="N76" s="5">
        <v>-4661776587</v>
      </c>
      <c r="O76" s="5">
        <v>4790818349</v>
      </c>
      <c r="P76" s="5">
        <v>2008852748</v>
      </c>
    </row>
    <row r="77" spans="2:16" ht="15.5" x14ac:dyDescent="0.35">
      <c r="C77" t="s">
        <v>92</v>
      </c>
      <c r="D77" s="5">
        <v>-2740375411</v>
      </c>
      <c r="E77" s="5">
        <v>-1763343012</v>
      </c>
      <c r="F77" s="5">
        <v>4209989415</v>
      </c>
      <c r="G77" s="5">
        <v>-2316480755</v>
      </c>
      <c r="I77" s="5">
        <v>271129000</v>
      </c>
      <c r="J77" s="5">
        <v>1846092987</v>
      </c>
      <c r="K77" s="5">
        <v>159147495</v>
      </c>
      <c r="L77" s="5">
        <v>-27388561027</v>
      </c>
      <c r="M77" s="5">
        <v>-2931618224</v>
      </c>
      <c r="N77" s="5">
        <v>-4557245930</v>
      </c>
      <c r="O77" s="5">
        <v>4882541190</v>
      </c>
      <c r="P77" s="5">
        <v>2200557134</v>
      </c>
    </row>
    <row r="78" spans="2:16" ht="15.5" x14ac:dyDescent="0.35">
      <c r="C78" t="s">
        <v>93</v>
      </c>
      <c r="D78" s="5">
        <v>-2740375411</v>
      </c>
      <c r="E78" s="5">
        <v>-1763343012</v>
      </c>
      <c r="F78" s="5">
        <v>4209989415</v>
      </c>
      <c r="G78" s="5">
        <v>-2316480755</v>
      </c>
      <c r="I78" s="5">
        <v>271129000</v>
      </c>
      <c r="J78" s="5">
        <v>1846092987</v>
      </c>
      <c r="K78" s="5">
        <v>159147495</v>
      </c>
      <c r="L78" s="5">
        <v>-27388561027</v>
      </c>
      <c r="M78" s="5">
        <v>-2931618224</v>
      </c>
      <c r="N78" s="5">
        <v>-4557245930</v>
      </c>
      <c r="O78" s="5">
        <v>4882541190</v>
      </c>
      <c r="P78" s="5">
        <v>2200557134</v>
      </c>
    </row>
    <row r="80" spans="2:16" ht="15.5" x14ac:dyDescent="0.35">
      <c r="B80" t="s">
        <v>94</v>
      </c>
      <c r="C80" t="s">
        <v>95</v>
      </c>
    </row>
    <row r="81" spans="3:16" ht="15.5" x14ac:dyDescent="0.35">
      <c r="C81" t="s">
        <v>96</v>
      </c>
    </row>
    <row r="82" spans="3:16" ht="15.5" x14ac:dyDescent="0.35">
      <c r="C82" t="s">
        <v>20</v>
      </c>
      <c r="D82" s="5">
        <v>47009364036</v>
      </c>
      <c r="E82" s="5">
        <v>46586134996</v>
      </c>
      <c r="F82" s="5">
        <v>33879772096</v>
      </c>
      <c r="G82" s="5">
        <v>22114185470</v>
      </c>
      <c r="I82" s="5">
        <v>33879772096</v>
      </c>
      <c r="J82" s="5">
        <v>9805856</v>
      </c>
      <c r="K82" s="5">
        <v>6734254</v>
      </c>
      <c r="L82" s="5">
        <v>44898339</v>
      </c>
      <c r="M82" s="5">
        <v>3448414</v>
      </c>
      <c r="N82" s="5">
        <v>139000183</v>
      </c>
      <c r="O82" s="5">
        <v>849326989</v>
      </c>
      <c r="P82" s="5">
        <v>689584432</v>
      </c>
    </row>
    <row r="83" spans="3:16" ht="15.5" x14ac:dyDescent="0.35">
      <c r="C83" t="s">
        <v>98</v>
      </c>
      <c r="D83" s="5">
        <v>3466877322</v>
      </c>
      <c r="E83" s="5">
        <v>7287225702</v>
      </c>
      <c r="F83" s="5">
        <v>18614978068</v>
      </c>
      <c r="I83" s="5">
        <v>18614978068</v>
      </c>
      <c r="J83" s="5">
        <v>6101632604</v>
      </c>
      <c r="K83" s="5">
        <v>6904231703</v>
      </c>
      <c r="L83" s="5">
        <v>5112809524</v>
      </c>
      <c r="M83" s="5">
        <v>5864116653</v>
      </c>
      <c r="N83" s="5">
        <v>4925620222</v>
      </c>
      <c r="O83" s="5">
        <v>6725632714</v>
      </c>
      <c r="P83" s="5">
        <v>2370878190</v>
      </c>
    </row>
    <row r="84" spans="3:16" ht="15.5" x14ac:dyDescent="0.35">
      <c r="C84" t="s">
        <v>100</v>
      </c>
      <c r="D84" s="5">
        <v>1525366120</v>
      </c>
      <c r="E84" s="5">
        <v>951932736</v>
      </c>
      <c r="F84" s="5">
        <v>536928510</v>
      </c>
      <c r="I84" s="5">
        <v>536928510</v>
      </c>
      <c r="M84" s="5">
        <v>1844021112</v>
      </c>
      <c r="N84" s="5">
        <v>1544021112</v>
      </c>
      <c r="O84" s="5">
        <v>669963395</v>
      </c>
      <c r="P84" s="5">
        <v>669963395</v>
      </c>
    </row>
    <row r="85" spans="3:16" ht="15.5" x14ac:dyDescent="0.35">
      <c r="C85" t="s">
        <v>99</v>
      </c>
    </row>
    <row r="86" spans="3:16" ht="15.5" x14ac:dyDescent="0.35">
      <c r="C86" t="s">
        <v>85</v>
      </c>
      <c r="D86" s="5">
        <v>720617440</v>
      </c>
      <c r="E86" s="5">
        <v>720617440</v>
      </c>
      <c r="F86" s="5">
        <v>720617440</v>
      </c>
      <c r="G86" s="5">
        <v>739165756</v>
      </c>
      <c r="I86" s="5">
        <v>720617440</v>
      </c>
      <c r="J86" s="5">
        <v>649389489</v>
      </c>
      <c r="K86" s="5">
        <v>683963334</v>
      </c>
      <c r="L86" s="5">
        <v>627593275</v>
      </c>
      <c r="M86" s="5">
        <v>647260334</v>
      </c>
      <c r="N86" s="5">
        <v>521700262</v>
      </c>
      <c r="O86" s="5">
        <v>417169605</v>
      </c>
      <c r="P86" s="5">
        <v>325446764</v>
      </c>
    </row>
    <row r="87" spans="3:16" ht="15.5" x14ac:dyDescent="0.35">
      <c r="C87" t="s">
        <v>101</v>
      </c>
      <c r="D87" s="5">
        <v>3466877322</v>
      </c>
      <c r="E87" s="5">
        <v>7287225702</v>
      </c>
      <c r="F87" s="5">
        <v>18614978068</v>
      </c>
      <c r="I87" s="5">
        <v>18614978068</v>
      </c>
      <c r="J87" s="5">
        <v>6101632604</v>
      </c>
      <c r="K87" s="5">
        <v>6904231703</v>
      </c>
      <c r="L87" s="5">
        <v>5112809524</v>
      </c>
      <c r="M87" s="5">
        <v>5864116653</v>
      </c>
      <c r="N87" s="5">
        <v>4925620222</v>
      </c>
      <c r="O87" s="5">
        <v>6725632714</v>
      </c>
      <c r="P87" s="5">
        <v>2370878190</v>
      </c>
    </row>
    <row r="88" spans="3:16" ht="15.5" x14ac:dyDescent="0.35">
      <c r="C88" t="s">
        <v>285</v>
      </c>
      <c r="E88" s="5">
        <v>97488143</v>
      </c>
      <c r="P88" s="5">
        <v>100000000</v>
      </c>
    </row>
    <row r="89" spans="3:16" ht="15.5" x14ac:dyDescent="0.35">
      <c r="C89" t="s">
        <v>286</v>
      </c>
      <c r="E89" s="5">
        <v>97488143</v>
      </c>
      <c r="P89" s="5">
        <v>100000000</v>
      </c>
    </row>
    <row r="90" spans="3:16" ht="15.5" x14ac:dyDescent="0.35">
      <c r="C90" t="s">
        <v>355</v>
      </c>
    </row>
    <row r="91" spans="3:16" ht="15.5" x14ac:dyDescent="0.35">
      <c r="C91" t="s">
        <v>103</v>
      </c>
      <c r="D91" s="5">
        <v>53482276639</v>
      </c>
      <c r="E91" s="5">
        <v>55745630136</v>
      </c>
      <c r="F91" s="5">
        <v>53402868538</v>
      </c>
      <c r="G91" s="5">
        <v>22427178727</v>
      </c>
      <c r="I91" s="5">
        <v>53402868538</v>
      </c>
      <c r="J91" s="5">
        <v>6111438460</v>
      </c>
      <c r="K91" s="5">
        <v>6910965957</v>
      </c>
      <c r="L91" s="5">
        <v>5157707863</v>
      </c>
      <c r="M91" s="5">
        <v>5879223524</v>
      </c>
      <c r="N91" s="5">
        <v>5248103473</v>
      </c>
      <c r="O91" s="5">
        <v>8264463933</v>
      </c>
      <c r="P91" s="5">
        <v>3652456946</v>
      </c>
    </row>
    <row r="92" spans="3:16" ht="15.5" x14ac:dyDescent="0.35">
      <c r="C92" t="s">
        <v>104</v>
      </c>
    </row>
    <row r="93" spans="3:16" ht="15.5" x14ac:dyDescent="0.35">
      <c r="C93" t="s">
        <v>105</v>
      </c>
      <c r="D93" s="5">
        <v>485107247</v>
      </c>
      <c r="E93" s="5">
        <v>597609498</v>
      </c>
      <c r="F93" s="5">
        <v>721949527</v>
      </c>
      <c r="G93" s="5">
        <v>813742156</v>
      </c>
      <c r="I93" s="5">
        <v>721949527</v>
      </c>
      <c r="J93" s="5">
        <v>1109664125</v>
      </c>
      <c r="K93" s="5">
        <v>1553038476</v>
      </c>
      <c r="L93" s="5">
        <v>2348764698</v>
      </c>
      <c r="M93" s="5">
        <v>5135392692</v>
      </c>
      <c r="N93" s="5">
        <v>8799235215</v>
      </c>
      <c r="O93" s="5">
        <v>10805174178</v>
      </c>
      <c r="P93" s="5">
        <v>53872096</v>
      </c>
    </row>
    <row r="94" spans="3:16" ht="15.5" x14ac:dyDescent="0.35">
      <c r="C94" t="s">
        <v>108</v>
      </c>
      <c r="D94" s="5">
        <v>1520095096</v>
      </c>
      <c r="E94" s="5">
        <v>1520095096</v>
      </c>
      <c r="F94" s="5">
        <v>1520095096</v>
      </c>
      <c r="I94" s="5">
        <v>1520095096</v>
      </c>
    </row>
    <row r="95" spans="3:16" ht="15.5" x14ac:dyDescent="0.35">
      <c r="C95" t="s">
        <v>109</v>
      </c>
      <c r="D95" s="5">
        <v>5155121846</v>
      </c>
      <c r="E95" s="5">
        <v>5567616047</v>
      </c>
      <c r="F95" s="5">
        <v>5841948027</v>
      </c>
      <c r="G95" s="5">
        <v>4724352400</v>
      </c>
      <c r="I95" s="5">
        <v>5841948027</v>
      </c>
      <c r="J95" s="5">
        <v>1109664125</v>
      </c>
      <c r="K95" s="5">
        <v>1842307313</v>
      </c>
      <c r="L95" s="5">
        <v>2927302372</v>
      </c>
      <c r="M95" s="5">
        <v>32793881602</v>
      </c>
      <c r="N95" s="5">
        <v>35389918432</v>
      </c>
      <c r="O95" s="5">
        <v>11819950178</v>
      </c>
      <c r="P95" s="5">
        <v>58872096</v>
      </c>
    </row>
    <row r="96" spans="3:16" ht="15.5" x14ac:dyDescent="0.35">
      <c r="C96" t="s">
        <v>110</v>
      </c>
      <c r="D96" s="5">
        <v>58637398485</v>
      </c>
      <c r="E96" s="5">
        <v>61313246183</v>
      </c>
      <c r="F96" s="5">
        <v>59244816565</v>
      </c>
      <c r="G96" s="5">
        <v>27151531127</v>
      </c>
      <c r="I96" s="5">
        <v>59244816565</v>
      </c>
      <c r="J96" s="5">
        <v>7221102585</v>
      </c>
      <c r="K96" s="5">
        <v>8753273270</v>
      </c>
      <c r="L96" s="5">
        <v>8085010235</v>
      </c>
      <c r="M96" s="5">
        <v>38673105126</v>
      </c>
      <c r="N96" s="5">
        <v>40638021905</v>
      </c>
      <c r="O96" s="5">
        <v>20084414111</v>
      </c>
      <c r="P96" s="5">
        <v>3711329042</v>
      </c>
    </row>
    <row r="97" spans="3:16" ht="15.5" x14ac:dyDescent="0.35">
      <c r="C97" t="s">
        <v>111</v>
      </c>
    </row>
    <row r="98" spans="3:16" ht="15.5" x14ac:dyDescent="0.35">
      <c r="C98" t="s">
        <v>112</v>
      </c>
    </row>
    <row r="99" spans="3:16" ht="15.5" x14ac:dyDescent="0.35">
      <c r="C99" t="s">
        <v>113</v>
      </c>
      <c r="D99" s="5">
        <v>4947837881</v>
      </c>
      <c r="E99" s="5">
        <v>14731848097</v>
      </c>
      <c r="F99" s="5">
        <v>19582210006</v>
      </c>
      <c r="G99" s="5">
        <v>1477939394</v>
      </c>
      <c r="I99" s="5">
        <v>19582210006</v>
      </c>
      <c r="J99" s="5">
        <v>555448914</v>
      </c>
      <c r="K99" s="5">
        <v>3989704181</v>
      </c>
      <c r="L99" s="5">
        <v>3102028251</v>
      </c>
      <c r="M99" s="5">
        <v>3667517622</v>
      </c>
      <c r="N99" s="5">
        <v>2607449661</v>
      </c>
      <c r="O99" s="5">
        <v>2830474148</v>
      </c>
      <c r="P99" s="5">
        <v>1648080850</v>
      </c>
    </row>
    <row r="100" spans="3:16" ht="15.5" x14ac:dyDescent="0.35">
      <c r="C100" t="s">
        <v>114</v>
      </c>
      <c r="D100" s="5">
        <v>2618068266</v>
      </c>
      <c r="E100" s="5">
        <v>11954675024</v>
      </c>
      <c r="F100" s="5">
        <v>15621484124</v>
      </c>
      <c r="I100" s="5">
        <v>15621484124</v>
      </c>
    </row>
    <row r="101" spans="3:16" ht="15.5" x14ac:dyDescent="0.35">
      <c r="C101" t="s">
        <v>115</v>
      </c>
      <c r="D101" s="5">
        <v>2618068266</v>
      </c>
      <c r="E101" s="5">
        <v>11954675024</v>
      </c>
      <c r="F101" s="5">
        <v>15621484124</v>
      </c>
      <c r="I101" s="5">
        <v>15621484124</v>
      </c>
      <c r="K101" s="5">
        <v>1716068650</v>
      </c>
      <c r="M101" s="5">
        <v>873388283</v>
      </c>
      <c r="N101" s="5">
        <v>1101733136</v>
      </c>
      <c r="O101" s="5">
        <v>471592100</v>
      </c>
      <c r="P101" s="5">
        <v>40748361</v>
      </c>
    </row>
    <row r="102" spans="3:16" ht="15.5" x14ac:dyDescent="0.35">
      <c r="C102" t="s">
        <v>288</v>
      </c>
      <c r="D102" s="5">
        <v>632660042</v>
      </c>
      <c r="E102" s="5">
        <v>216000000</v>
      </c>
      <c r="F102" s="5">
        <v>639412136</v>
      </c>
      <c r="G102" s="5">
        <v>485935869</v>
      </c>
      <c r="I102" s="5">
        <v>639412136</v>
      </c>
      <c r="L102" s="5">
        <v>1122865272</v>
      </c>
      <c r="M102" s="5">
        <v>729061933</v>
      </c>
      <c r="N102" s="5">
        <v>359475142</v>
      </c>
      <c r="O102" s="5">
        <v>147842034</v>
      </c>
      <c r="P102" s="5">
        <v>28505966</v>
      </c>
    </row>
    <row r="103" spans="3:16" ht="15.5" x14ac:dyDescent="0.35">
      <c r="C103" t="s">
        <v>119</v>
      </c>
      <c r="D103" s="5">
        <v>308029973</v>
      </c>
      <c r="E103" s="5">
        <v>393931682</v>
      </c>
      <c r="F103" s="5">
        <v>2366810015</v>
      </c>
      <c r="G103" s="5">
        <v>127119376</v>
      </c>
      <c r="I103" s="5">
        <v>2366810015</v>
      </c>
      <c r="J103" s="5">
        <v>555448914</v>
      </c>
      <c r="K103" s="5">
        <v>518960170</v>
      </c>
      <c r="L103" s="5">
        <v>605218784</v>
      </c>
      <c r="M103" s="5">
        <v>776414340</v>
      </c>
      <c r="N103" s="5">
        <v>458749693</v>
      </c>
      <c r="O103" s="5">
        <v>303079574</v>
      </c>
      <c r="P103" s="5">
        <v>147404293</v>
      </c>
    </row>
    <row r="104" spans="3:16" ht="15.5" x14ac:dyDescent="0.35">
      <c r="C104" t="s">
        <v>116</v>
      </c>
      <c r="O104" s="5">
        <v>1500000000</v>
      </c>
    </row>
    <row r="105" spans="3:16" ht="15.5" x14ac:dyDescent="0.35">
      <c r="C105" t="s">
        <v>289</v>
      </c>
    </row>
    <row r="106" spans="3:16" ht="15.5" x14ac:dyDescent="0.35">
      <c r="C106" t="s">
        <v>328</v>
      </c>
      <c r="D106" s="5">
        <v>1968906810</v>
      </c>
      <c r="E106" s="5">
        <v>2269012244</v>
      </c>
      <c r="F106" s="5">
        <v>2561631952</v>
      </c>
      <c r="G106" s="5">
        <v>2823779781</v>
      </c>
      <c r="I106" s="5">
        <v>2561631952</v>
      </c>
      <c r="L106" s="5">
        <v>338675361</v>
      </c>
      <c r="M106" s="5">
        <v>650619556</v>
      </c>
      <c r="N106" s="5">
        <v>937942439</v>
      </c>
    </row>
    <row r="107" spans="3:16" ht="15.5" x14ac:dyDescent="0.35">
      <c r="C107" t="s">
        <v>292</v>
      </c>
      <c r="M107" s="5">
        <v>146011228</v>
      </c>
      <c r="N107" s="5">
        <v>214381805</v>
      </c>
      <c r="O107" s="5">
        <v>260916128</v>
      </c>
    </row>
    <row r="108" spans="3:16" ht="15.5" x14ac:dyDescent="0.35">
      <c r="C108" t="s">
        <v>293</v>
      </c>
      <c r="D108" s="5">
        <v>804079600</v>
      </c>
      <c r="E108" s="5">
        <v>1127408505</v>
      </c>
      <c r="F108" s="5">
        <v>747116811</v>
      </c>
      <c r="G108" s="5">
        <v>713838581</v>
      </c>
      <c r="I108" s="5">
        <v>747116811</v>
      </c>
      <c r="K108" s="5">
        <v>1754675361</v>
      </c>
      <c r="L108" s="5">
        <v>1373944195</v>
      </c>
      <c r="M108" s="5">
        <v>1069653066</v>
      </c>
      <c r="N108" s="5">
        <v>687491690</v>
      </c>
      <c r="O108" s="5">
        <v>65114695</v>
      </c>
    </row>
    <row r="109" spans="3:16" ht="15.5" x14ac:dyDescent="0.35">
      <c r="C109" t="s">
        <v>121</v>
      </c>
      <c r="D109" s="5">
        <v>51225035874</v>
      </c>
      <c r="E109" s="5">
        <v>41377997945</v>
      </c>
      <c r="F109" s="5">
        <v>32700863406</v>
      </c>
      <c r="G109" s="5">
        <v>22921837995</v>
      </c>
      <c r="I109" s="5">
        <v>32700863406</v>
      </c>
      <c r="J109" s="5">
        <v>85249518</v>
      </c>
      <c r="K109" s="5">
        <v>29257923</v>
      </c>
      <c r="L109" s="5">
        <v>407818313</v>
      </c>
      <c r="M109" s="5">
        <v>3041862806</v>
      </c>
      <c r="N109" s="5">
        <v>3135229322</v>
      </c>
      <c r="O109" s="5">
        <v>1181940975</v>
      </c>
      <c r="P109" s="5">
        <v>773790394</v>
      </c>
    </row>
    <row r="110" spans="3:16" ht="15.5" x14ac:dyDescent="0.35">
      <c r="C110" t="s">
        <v>122</v>
      </c>
      <c r="D110" s="5">
        <v>51225035874</v>
      </c>
      <c r="E110" s="5">
        <v>41377997945</v>
      </c>
      <c r="F110" s="5">
        <v>32700863406</v>
      </c>
      <c r="G110" s="5">
        <v>22921837995</v>
      </c>
      <c r="I110" s="5">
        <v>32700863406</v>
      </c>
      <c r="J110" s="5">
        <v>85249518</v>
      </c>
      <c r="K110" s="5">
        <v>29257923</v>
      </c>
      <c r="L110" s="5">
        <v>407818313</v>
      </c>
      <c r="M110" s="5">
        <v>3041862806</v>
      </c>
      <c r="N110" s="5">
        <v>3135229322</v>
      </c>
      <c r="O110" s="5">
        <v>1181940975</v>
      </c>
      <c r="P110" s="5">
        <v>773790394</v>
      </c>
    </row>
    <row r="111" spans="3:16" ht="15.5" x14ac:dyDescent="0.35">
      <c r="C111" t="s">
        <v>354</v>
      </c>
      <c r="D111" s="5">
        <v>47496960000</v>
      </c>
      <c r="E111" s="5">
        <v>37923250021</v>
      </c>
      <c r="F111" s="5">
        <v>29368500000</v>
      </c>
      <c r="G111" s="5">
        <v>20016000000</v>
      </c>
      <c r="I111" s="5">
        <v>29368500000</v>
      </c>
    </row>
    <row r="112" spans="3:16" ht="15.5" x14ac:dyDescent="0.35">
      <c r="C112" t="s">
        <v>117</v>
      </c>
      <c r="G112" s="5">
        <v>82058214</v>
      </c>
    </row>
    <row r="113" spans="3:16" ht="15.5" x14ac:dyDescent="0.35">
      <c r="C113" t="s">
        <v>325</v>
      </c>
    </row>
    <row r="114" spans="3:16" ht="15.5" x14ac:dyDescent="0.35">
      <c r="C114" t="s">
        <v>326</v>
      </c>
      <c r="D114" s="5">
        <v>1525366120</v>
      </c>
      <c r="E114" s="5">
        <v>951932736</v>
      </c>
      <c r="F114" s="5">
        <v>536928510</v>
      </c>
      <c r="I114" s="5">
        <v>536928510</v>
      </c>
      <c r="M114" s="5">
        <v>1844021112</v>
      </c>
      <c r="N114" s="5">
        <v>1544021112</v>
      </c>
      <c r="O114" s="5">
        <v>669963395</v>
      </c>
      <c r="P114" s="5">
        <v>669963395</v>
      </c>
    </row>
    <row r="115" spans="3:16" ht="15.5" x14ac:dyDescent="0.35">
      <c r="C115" t="s">
        <v>294</v>
      </c>
    </row>
    <row r="116" spans="3:16" ht="15.5" x14ac:dyDescent="0.35">
      <c r="C116" t="s">
        <v>295</v>
      </c>
      <c r="D116" s="5">
        <v>1968906810</v>
      </c>
      <c r="E116" s="5">
        <v>2269012244</v>
      </c>
      <c r="F116" s="5">
        <v>2561631952</v>
      </c>
      <c r="G116" s="5">
        <v>2823779781</v>
      </c>
      <c r="I116" s="5">
        <v>2561631952</v>
      </c>
      <c r="L116" s="5">
        <v>338675361</v>
      </c>
      <c r="M116" s="5">
        <v>796630784</v>
      </c>
      <c r="N116" s="5">
        <v>1152324244</v>
      </c>
      <c r="O116" s="5">
        <v>260916128</v>
      </c>
    </row>
    <row r="117" spans="3:16" ht="15.5" x14ac:dyDescent="0.35">
      <c r="C117" t="s">
        <v>123</v>
      </c>
      <c r="D117" s="5">
        <v>56172873755</v>
      </c>
      <c r="E117" s="5">
        <v>56109846042</v>
      </c>
      <c r="F117" s="5">
        <v>52283073412</v>
      </c>
      <c r="G117" s="5">
        <v>24399777389</v>
      </c>
      <c r="I117" s="5">
        <v>52283073412</v>
      </c>
      <c r="J117" s="5">
        <v>640698432</v>
      </c>
      <c r="K117" s="5">
        <v>4018962104</v>
      </c>
      <c r="L117" s="5">
        <v>3509846564</v>
      </c>
      <c r="M117" s="5">
        <v>6709380428</v>
      </c>
      <c r="N117" s="5">
        <v>5742678983</v>
      </c>
      <c r="O117" s="5">
        <v>4012415123</v>
      </c>
      <c r="P117" s="5">
        <v>2421871244</v>
      </c>
    </row>
    <row r="118" spans="3:16" ht="15.5" x14ac:dyDescent="0.35">
      <c r="C118" t="s">
        <v>124</v>
      </c>
    </row>
    <row r="119" spans="3:16" ht="15.5" x14ac:dyDescent="0.35">
      <c r="C119" t="s">
        <v>125</v>
      </c>
      <c r="D119" s="5">
        <v>12500000000</v>
      </c>
      <c r="E119" s="5">
        <v>12500000000</v>
      </c>
      <c r="F119" s="5">
        <v>12500000000</v>
      </c>
      <c r="G119" s="5">
        <v>12500000000</v>
      </c>
      <c r="I119" s="5">
        <v>12500000000</v>
      </c>
      <c r="J119" s="5">
        <v>12500000000</v>
      </c>
      <c r="K119" s="5">
        <v>12500000000</v>
      </c>
      <c r="L119" s="5">
        <v>12500000000</v>
      </c>
      <c r="M119" s="5">
        <v>12500000000</v>
      </c>
      <c r="N119" s="5">
        <v>12500000000</v>
      </c>
      <c r="O119" s="5">
        <v>10000000000</v>
      </c>
      <c r="P119" s="5">
        <v>100000000</v>
      </c>
    </row>
    <row r="120" spans="3:16" ht="15.5" x14ac:dyDescent="0.35">
      <c r="C120" t="s">
        <v>126</v>
      </c>
      <c r="D120" s="5">
        <v>21243857143</v>
      </c>
      <c r="E120" s="5">
        <v>21243857143</v>
      </c>
      <c r="F120" s="5">
        <v>21243857143</v>
      </c>
      <c r="G120" s="5">
        <v>21243857143</v>
      </c>
      <c r="I120" s="5">
        <v>21243857143</v>
      </c>
      <c r="J120" s="5">
        <v>21243857143</v>
      </c>
      <c r="K120" s="5">
        <v>21243857143</v>
      </c>
      <c r="L120" s="5">
        <v>21243857143</v>
      </c>
      <c r="M120" s="5">
        <v>21243857143</v>
      </c>
      <c r="N120" s="5">
        <v>21243857143</v>
      </c>
    </row>
    <row r="121" spans="3:16" ht="15.5" x14ac:dyDescent="0.35">
      <c r="C121" t="s">
        <v>127</v>
      </c>
      <c r="D121" s="5">
        <v>-32188889145</v>
      </c>
      <c r="E121" s="5">
        <v>-29435439372</v>
      </c>
      <c r="F121" s="5">
        <v>-27676738157</v>
      </c>
      <c r="G121" s="5">
        <v>-31841452185</v>
      </c>
      <c r="I121" s="5">
        <v>-27676738157</v>
      </c>
      <c r="J121" s="5">
        <v>-27812842479</v>
      </c>
      <c r="K121" s="5">
        <v>-29693509311</v>
      </c>
      <c r="L121" s="5">
        <v>-29796286747</v>
      </c>
      <c r="M121" s="5">
        <v>-2427392779</v>
      </c>
      <c r="N121" s="5">
        <v>629785517</v>
      </c>
      <c r="O121" s="5">
        <v>5654829383</v>
      </c>
      <c r="P121" s="5">
        <v>864011034</v>
      </c>
    </row>
    <row r="122" spans="3:16" ht="15.5" x14ac:dyDescent="0.35">
      <c r="C122" t="s">
        <v>128</v>
      </c>
      <c r="D122" s="5">
        <v>401770550</v>
      </c>
      <c r="E122" s="5">
        <v>401770550</v>
      </c>
      <c r="F122" s="5">
        <v>401770550</v>
      </c>
      <c r="G122" s="5">
        <v>401770550</v>
      </c>
      <c r="I122" s="5">
        <v>401770550</v>
      </c>
      <c r="J122" s="5">
        <v>401770550</v>
      </c>
      <c r="K122" s="5">
        <v>-30095279861</v>
      </c>
    </row>
    <row r="123" spans="3:16" ht="15.5" x14ac:dyDescent="0.35">
      <c r="C123" t="s">
        <v>129</v>
      </c>
      <c r="D123" s="5">
        <v>-32590659695</v>
      </c>
      <c r="E123" s="5">
        <v>-29837209922</v>
      </c>
      <c r="F123" s="5">
        <v>-28078508707</v>
      </c>
      <c r="G123" s="5">
        <v>-32243222735</v>
      </c>
      <c r="I123" s="5">
        <v>-28078508707</v>
      </c>
      <c r="J123" s="5">
        <v>-28214613029</v>
      </c>
      <c r="K123" s="5">
        <v>401770550</v>
      </c>
    </row>
    <row r="124" spans="3:16" ht="15.5" x14ac:dyDescent="0.35">
      <c r="C124" t="s">
        <v>130</v>
      </c>
      <c r="D124" s="5">
        <v>-32188889145</v>
      </c>
      <c r="E124" s="5">
        <v>-29435439372</v>
      </c>
      <c r="F124" s="5">
        <v>-27676738157</v>
      </c>
      <c r="G124" s="5">
        <v>-31841452185</v>
      </c>
      <c r="I124" s="5">
        <v>-27676738157</v>
      </c>
      <c r="J124" s="5">
        <v>-27812842479</v>
      </c>
      <c r="K124" s="5">
        <v>-29693509311</v>
      </c>
      <c r="L124" s="5">
        <v>-29796286747</v>
      </c>
      <c r="M124" s="5">
        <v>-2427392779</v>
      </c>
      <c r="N124" s="5">
        <v>629785517</v>
      </c>
      <c r="O124" s="5">
        <v>5654829383</v>
      </c>
      <c r="P124" s="5">
        <v>864011034</v>
      </c>
    </row>
    <row r="125" spans="3:16" ht="15.5" x14ac:dyDescent="0.35">
      <c r="C125" t="s">
        <v>131</v>
      </c>
      <c r="D125" s="5">
        <v>188939292</v>
      </c>
      <c r="E125" s="5">
        <v>174364930</v>
      </c>
      <c r="F125" s="5">
        <v>174006727</v>
      </c>
      <c r="G125" s="5">
        <v>110183024</v>
      </c>
      <c r="I125" s="5">
        <v>174006727</v>
      </c>
    </row>
    <row r="126" spans="3:16" ht="15.5" x14ac:dyDescent="0.35">
      <c r="C126" t="s">
        <v>10</v>
      </c>
      <c r="D126" s="5">
        <v>2464524730</v>
      </c>
      <c r="E126" s="5">
        <v>5203400141</v>
      </c>
      <c r="F126" s="5">
        <v>6961743153</v>
      </c>
      <c r="G126" s="5">
        <v>2751753738</v>
      </c>
      <c r="I126" s="5">
        <v>6961743153</v>
      </c>
      <c r="J126" s="5">
        <v>6580404153</v>
      </c>
      <c r="K126" s="5">
        <v>4734311166</v>
      </c>
      <c r="L126" s="5">
        <v>4575163671</v>
      </c>
      <c r="M126" s="5">
        <v>31963724698</v>
      </c>
      <c r="N126" s="5">
        <v>34895342922</v>
      </c>
      <c r="O126" s="5">
        <v>16071998988</v>
      </c>
      <c r="P126" s="5">
        <v>1289457798</v>
      </c>
    </row>
    <row r="127" spans="3:16" ht="15.5" x14ac:dyDescent="0.35">
      <c r="C127" t="s">
        <v>132</v>
      </c>
      <c r="D127" s="5">
        <v>58637398485</v>
      </c>
      <c r="E127" s="5">
        <v>61313246183</v>
      </c>
      <c r="F127" s="5">
        <v>59244816565</v>
      </c>
      <c r="G127" s="5">
        <v>27151531127</v>
      </c>
      <c r="I127" s="5">
        <v>59244816565</v>
      </c>
      <c r="J127" s="5">
        <v>7221102585</v>
      </c>
      <c r="K127" s="5">
        <v>8753273270</v>
      </c>
      <c r="L127" s="5">
        <v>8085010235</v>
      </c>
      <c r="M127" s="5">
        <v>38673105126</v>
      </c>
      <c r="N127" s="5">
        <v>40638021905</v>
      </c>
      <c r="O127" s="5">
        <v>20084414111</v>
      </c>
      <c r="P127" s="5">
        <v>3711329042</v>
      </c>
    </row>
    <row r="128" spans="3:16" ht="15.5" x14ac:dyDescent="0.35">
      <c r="C128" t="s">
        <v>133</v>
      </c>
      <c r="D128" s="5">
        <v>1250000000</v>
      </c>
      <c r="E128" s="5">
        <v>1250000000</v>
      </c>
      <c r="F128" s="5">
        <v>1250000000</v>
      </c>
      <c r="G128" s="5">
        <v>1250000000</v>
      </c>
      <c r="I128" s="5">
        <v>1250000000</v>
      </c>
      <c r="J128" s="5">
        <v>1250000000</v>
      </c>
      <c r="K128" s="5">
        <v>1250000000</v>
      </c>
      <c r="L128" s="5">
        <v>1250000000</v>
      </c>
      <c r="M128" s="5">
        <v>1250000000</v>
      </c>
      <c r="N128" s="5">
        <v>1250000000</v>
      </c>
      <c r="O128" s="5">
        <v>1000000000</v>
      </c>
      <c r="P128" s="5">
        <v>1000000</v>
      </c>
    </row>
    <row r="130" spans="2:16" ht="15.5" x14ac:dyDescent="0.35">
      <c r="B130" t="s">
        <v>134</v>
      </c>
      <c r="C130" t="s">
        <v>135</v>
      </c>
      <c r="D130" s="5">
        <v>-8984833510</v>
      </c>
      <c r="E130" s="5">
        <v>6794016722</v>
      </c>
      <c r="F130" s="5">
        <v>2870342764</v>
      </c>
      <c r="G130" s="5">
        <v>2369094602</v>
      </c>
      <c r="I130" s="5">
        <v>6082680641</v>
      </c>
      <c r="J130" s="5">
        <v>3071602</v>
      </c>
      <c r="K130" s="5">
        <v>-725215969</v>
      </c>
      <c r="L130" s="5">
        <v>2105812448</v>
      </c>
      <c r="M130" s="5">
        <v>-377664581</v>
      </c>
      <c r="N130" s="5">
        <v>-23685439442</v>
      </c>
      <c r="O130" s="5">
        <v>1221471486</v>
      </c>
      <c r="P130" s="5">
        <v>301439016</v>
      </c>
    </row>
    <row r="131" spans="2:16" ht="15.5" x14ac:dyDescent="0.35">
      <c r="C131" t="s">
        <v>296</v>
      </c>
      <c r="D131" s="5">
        <v>9460255968</v>
      </c>
      <c r="E131" s="5">
        <v>20738586921</v>
      </c>
      <c r="F131" s="5">
        <v>7190532394</v>
      </c>
      <c r="G131" s="5">
        <v>3721014481</v>
      </c>
      <c r="I131" s="5">
        <v>14127840999</v>
      </c>
      <c r="J131" s="5">
        <v>3403227622</v>
      </c>
      <c r="K131" s="5">
        <v>2405561563</v>
      </c>
      <c r="L131" s="5">
        <v>8360689976</v>
      </c>
      <c r="M131" s="5">
        <v>3423767337</v>
      </c>
      <c r="N131" s="5">
        <v>3498662140</v>
      </c>
      <c r="O131" s="5">
        <v>6418232910</v>
      </c>
      <c r="P131" s="5">
        <v>4805925917</v>
      </c>
    </row>
    <row r="132" spans="2:16" ht="15.5" x14ac:dyDescent="0.35">
      <c r="C132" t="s">
        <v>559</v>
      </c>
      <c r="D132" s="5">
        <v>44781474</v>
      </c>
      <c r="E132" s="5">
        <v>94044308</v>
      </c>
      <c r="F132" s="5">
        <v>51968008</v>
      </c>
      <c r="G132" s="5">
        <v>27774525</v>
      </c>
      <c r="I132" s="5">
        <v>82014755</v>
      </c>
      <c r="J132" s="5">
        <v>188885</v>
      </c>
      <c r="K132" s="5">
        <v>206023</v>
      </c>
      <c r="L132" s="5">
        <v>223910</v>
      </c>
      <c r="M132" s="5">
        <v>189127320</v>
      </c>
      <c r="N132" s="5">
        <v>6310486</v>
      </c>
      <c r="O132" s="5">
        <v>6013853</v>
      </c>
      <c r="P132" s="5">
        <v>1188741</v>
      </c>
    </row>
    <row r="133" spans="2:16" ht="15.5" x14ac:dyDescent="0.35">
      <c r="C133" t="s">
        <v>330</v>
      </c>
      <c r="D133" s="5">
        <v>-16692997326</v>
      </c>
      <c r="E133" s="5">
        <v>-14014150833</v>
      </c>
      <c r="F133" s="5">
        <v>-4230891578</v>
      </c>
      <c r="G133" s="5">
        <v>-1263990994</v>
      </c>
      <c r="I133" s="5">
        <v>-7842070409</v>
      </c>
      <c r="J133" s="5">
        <v>-3331428249</v>
      </c>
      <c r="K133" s="5">
        <v>-3001556611</v>
      </c>
      <c r="L133" s="5">
        <v>-6083054692</v>
      </c>
      <c r="M133" s="5">
        <v>-3795279921</v>
      </c>
      <c r="N133" s="5">
        <v>-26661000655</v>
      </c>
      <c r="O133" s="5">
        <v>-4471209157</v>
      </c>
      <c r="P133" s="5">
        <v>-4050276797</v>
      </c>
    </row>
    <row r="134" spans="2:16" ht="15.5" x14ac:dyDescent="0.35">
      <c r="C134" t="s">
        <v>602</v>
      </c>
      <c r="D134" s="5">
        <v>-134214414</v>
      </c>
      <c r="E134" s="5">
        <v>-24463674</v>
      </c>
      <c r="F134" s="5">
        <v>-15799812</v>
      </c>
      <c r="G134" s="5">
        <v>-115703410</v>
      </c>
      <c r="I134" s="5">
        <v>-159638456</v>
      </c>
      <c r="L134" s="5">
        <v>-93426182</v>
      </c>
      <c r="M134" s="5">
        <v>-168058535</v>
      </c>
      <c r="N134" s="5">
        <v>-196365683</v>
      </c>
      <c r="O134" s="5">
        <v>-61284505</v>
      </c>
      <c r="P134" s="5">
        <v>-4298173</v>
      </c>
    </row>
    <row r="135" spans="2:16" ht="15.5" x14ac:dyDescent="0.35">
      <c r="C135" t="s">
        <v>143</v>
      </c>
      <c r="D135" s="5">
        <v>-1662659212</v>
      </c>
      <c r="F135" s="5">
        <v>-125466248</v>
      </c>
      <c r="I135" s="5">
        <v>-125466248</v>
      </c>
      <c r="J135" s="5">
        <v>-68916656</v>
      </c>
      <c r="K135" s="5">
        <v>-129426944</v>
      </c>
      <c r="L135" s="5">
        <v>-78620564</v>
      </c>
      <c r="M135" s="5">
        <v>-27220782</v>
      </c>
      <c r="N135" s="5">
        <v>-333045730</v>
      </c>
      <c r="O135" s="5">
        <v>-670281615</v>
      </c>
      <c r="P135" s="5">
        <v>-451100672</v>
      </c>
    </row>
    <row r="136" spans="2:16" ht="15.5" x14ac:dyDescent="0.35">
      <c r="C136" t="s">
        <v>144</v>
      </c>
      <c r="D136" s="5">
        <v>9567881469</v>
      </c>
      <c r="E136" s="5">
        <v>5912346178</v>
      </c>
      <c r="F136" s="5">
        <v>8926468456</v>
      </c>
      <c r="G136" s="5">
        <v>14586077899</v>
      </c>
      <c r="I136" s="5">
        <v>27877671456</v>
      </c>
      <c r="K136" s="5">
        <v>687051884</v>
      </c>
      <c r="L136" s="5">
        <v>-2064362523</v>
      </c>
      <c r="M136" s="5">
        <v>237112812</v>
      </c>
      <c r="N136" s="5">
        <v>22975112636</v>
      </c>
      <c r="O136" s="5">
        <v>10842818620</v>
      </c>
      <c r="P136" s="5">
        <v>456721774</v>
      </c>
    </row>
    <row r="137" spans="2:16" ht="15.5" x14ac:dyDescent="0.35">
      <c r="C137" t="s">
        <v>145</v>
      </c>
      <c r="D137" s="5">
        <v>-159818919</v>
      </c>
      <c r="F137" s="5">
        <v>-31224594</v>
      </c>
      <c r="G137" s="5">
        <v>-41773876</v>
      </c>
      <c r="I137" s="5">
        <v>-90385857</v>
      </c>
      <c r="M137" s="5">
        <v>5000000</v>
      </c>
      <c r="O137" s="5">
        <v>-11904547549</v>
      </c>
      <c r="P137" s="5">
        <v>-70610300</v>
      </c>
    </row>
    <row r="138" spans="2:16" ht="15.5" x14ac:dyDescent="0.35">
      <c r="C138" t="s">
        <v>359</v>
      </c>
    </row>
    <row r="139" spans="2:16" ht="15.5" x14ac:dyDescent="0.35">
      <c r="C139" t="s">
        <v>603</v>
      </c>
    </row>
    <row r="140" spans="2:16" ht="15.5" x14ac:dyDescent="0.35">
      <c r="C140" t="s">
        <v>604</v>
      </c>
      <c r="M140" s="5">
        <v>5000000</v>
      </c>
    </row>
    <row r="141" spans="2:16" ht="15.5" x14ac:dyDescent="0.35">
      <c r="C141" t="s">
        <v>605</v>
      </c>
      <c r="P141" s="5">
        <v>-5000000</v>
      </c>
    </row>
    <row r="142" spans="2:16" ht="15.5" x14ac:dyDescent="0.35">
      <c r="C142" t="s">
        <v>151</v>
      </c>
      <c r="D142" s="5">
        <v>-159818919</v>
      </c>
      <c r="F142" s="5">
        <v>-31224594</v>
      </c>
      <c r="G142" s="5">
        <v>-41773876</v>
      </c>
      <c r="I142" s="5">
        <v>-90385857</v>
      </c>
      <c r="O142" s="5">
        <v>-11904547549</v>
      </c>
      <c r="P142" s="5">
        <v>-65610300</v>
      </c>
    </row>
    <row r="143" spans="2:16" ht="15.5" x14ac:dyDescent="0.35">
      <c r="C143" t="s">
        <v>153</v>
      </c>
      <c r="D143" s="5">
        <v>9567881469</v>
      </c>
      <c r="E143" s="5">
        <v>5912346178</v>
      </c>
      <c r="F143" s="5">
        <v>8926468456</v>
      </c>
      <c r="G143" s="5">
        <v>14586077899</v>
      </c>
      <c r="I143" s="5">
        <v>27877671456</v>
      </c>
      <c r="K143" s="5">
        <v>687051884</v>
      </c>
      <c r="L143" s="5">
        <v>-2064362523</v>
      </c>
      <c r="M143" s="5">
        <v>237112812</v>
      </c>
      <c r="N143" s="5">
        <v>22975112636</v>
      </c>
      <c r="O143" s="5">
        <v>10842818620</v>
      </c>
      <c r="P143" s="5">
        <v>456721774</v>
      </c>
    </row>
    <row r="144" spans="2:16" ht="15.5" x14ac:dyDescent="0.35">
      <c r="C144" t="s">
        <v>606</v>
      </c>
      <c r="D144" s="5">
        <v>-5907346178</v>
      </c>
      <c r="E144" s="5">
        <v>5907346178</v>
      </c>
      <c r="F144" s="5">
        <v>9119000000</v>
      </c>
      <c r="G144" s="5">
        <v>19539600000</v>
      </c>
      <c r="I144" s="5">
        <v>28658600000</v>
      </c>
    </row>
    <row r="145" spans="2:16" ht="15.5" x14ac:dyDescent="0.35">
      <c r="C145" t="s">
        <v>607</v>
      </c>
      <c r="L145" s="5">
        <v>-220341411</v>
      </c>
      <c r="M145" s="5">
        <v>-62887188</v>
      </c>
      <c r="N145" s="5">
        <v>-42802224</v>
      </c>
      <c r="O145" s="5">
        <v>-43044257</v>
      </c>
    </row>
    <row r="146" spans="2:16" ht="15.5" x14ac:dyDescent="0.35">
      <c r="C146" t="s">
        <v>417</v>
      </c>
      <c r="N146" s="5">
        <v>23743857143</v>
      </c>
      <c r="O146" s="5">
        <v>10000000000</v>
      </c>
    </row>
    <row r="147" spans="2:16" ht="15.5" x14ac:dyDescent="0.35">
      <c r="C147" t="s">
        <v>366</v>
      </c>
      <c r="D147" s="5">
        <v>1500000</v>
      </c>
      <c r="E147" s="5">
        <v>5000000</v>
      </c>
      <c r="G147" s="5">
        <v>110210000</v>
      </c>
      <c r="I147" s="5">
        <v>110210000</v>
      </c>
    </row>
    <row r="148" spans="2:16" ht="15.5" x14ac:dyDescent="0.35">
      <c r="C148" t="s">
        <v>583</v>
      </c>
      <c r="D148" s="5">
        <v>-535762353</v>
      </c>
      <c r="F148" s="5">
        <v>-192531544</v>
      </c>
      <c r="G148" s="5">
        <v>-698607000</v>
      </c>
      <c r="I148" s="5">
        <v>-891138544</v>
      </c>
    </row>
    <row r="149" spans="2:16" ht="15.5" x14ac:dyDescent="0.35">
      <c r="C149" t="s">
        <v>608</v>
      </c>
      <c r="D149" s="5">
        <v>16009490000</v>
      </c>
      <c r="G149" s="5">
        <v>-4365125101</v>
      </c>
    </row>
    <row r="150" spans="2:16" ht="15.5" x14ac:dyDescent="0.35">
      <c r="C150" t="s">
        <v>461</v>
      </c>
      <c r="P150" s="5">
        <v>456721774</v>
      </c>
    </row>
    <row r="151" spans="2:16" ht="15.5" x14ac:dyDescent="0.35">
      <c r="C151" t="s">
        <v>494</v>
      </c>
      <c r="N151" s="5">
        <v>-1500000000</v>
      </c>
      <c r="O151" s="5">
        <v>1500000000</v>
      </c>
    </row>
    <row r="152" spans="2:16" ht="15.5" x14ac:dyDescent="0.35">
      <c r="C152" t="s">
        <v>609</v>
      </c>
      <c r="K152" s="5">
        <v>687051884</v>
      </c>
      <c r="L152" s="5">
        <v>-1844021112</v>
      </c>
      <c r="M152" s="5">
        <v>300000000</v>
      </c>
      <c r="N152" s="5">
        <v>774057717</v>
      </c>
      <c r="O152" s="5">
        <v>-614137123</v>
      </c>
    </row>
    <row r="153" spans="2:16" ht="15.5" x14ac:dyDescent="0.35">
      <c r="C153" t="s">
        <v>495</v>
      </c>
    </row>
    <row r="154" spans="2:16" ht="15.5" x14ac:dyDescent="0.35">
      <c r="C154" t="s">
        <v>164</v>
      </c>
      <c r="D154" s="5">
        <v>423229040</v>
      </c>
      <c r="E154" s="5">
        <v>12706362900</v>
      </c>
      <c r="F154" s="5">
        <v>11765586626</v>
      </c>
      <c r="G154" s="5">
        <v>16913398625</v>
      </c>
      <c r="I154" s="5">
        <v>33869966240</v>
      </c>
      <c r="J154" s="5">
        <v>3071602</v>
      </c>
      <c r="K154" s="5">
        <v>-38164085</v>
      </c>
      <c r="L154" s="5">
        <v>41449925</v>
      </c>
      <c r="M154" s="5">
        <v>-135551769</v>
      </c>
      <c r="N154" s="5">
        <v>-710326806</v>
      </c>
      <c r="O154" s="5">
        <v>159742557</v>
      </c>
      <c r="P154" s="5">
        <v>687550490</v>
      </c>
    </row>
    <row r="155" spans="2:16" ht="15.5" x14ac:dyDescent="0.35">
      <c r="C155" t="s">
        <v>165</v>
      </c>
      <c r="E155" s="5">
        <v>33879772096</v>
      </c>
      <c r="I155" s="5">
        <v>9805856</v>
      </c>
      <c r="J155" s="5">
        <v>6734254</v>
      </c>
      <c r="K155" s="5">
        <v>44898339</v>
      </c>
      <c r="L155" s="5">
        <v>3448414</v>
      </c>
      <c r="M155" s="5">
        <v>139000183</v>
      </c>
      <c r="N155" s="5">
        <v>849326989</v>
      </c>
      <c r="O155" s="5">
        <v>689584432</v>
      </c>
      <c r="P155" s="5">
        <v>2033942</v>
      </c>
    </row>
    <row r="156" spans="2:16" ht="15.5" x14ac:dyDescent="0.35">
      <c r="C156" t="s">
        <v>166</v>
      </c>
      <c r="D156" s="5">
        <v>423229040</v>
      </c>
      <c r="E156" s="5">
        <v>46586134996</v>
      </c>
      <c r="F156" s="5">
        <v>11765586626</v>
      </c>
      <c r="G156" s="5">
        <v>16913398625</v>
      </c>
      <c r="I156" s="5">
        <v>33879772096</v>
      </c>
      <c r="J156" s="5">
        <v>9805856</v>
      </c>
      <c r="K156" s="5">
        <v>6734254</v>
      </c>
      <c r="L156" s="5">
        <v>44898339</v>
      </c>
      <c r="M156" s="5">
        <v>3448414</v>
      </c>
      <c r="N156" s="5">
        <v>139000183</v>
      </c>
      <c r="O156" s="5">
        <v>849326989</v>
      </c>
      <c r="P156" s="5">
        <v>689584432</v>
      </c>
    </row>
    <row r="158" spans="2:16" ht="15.5" x14ac:dyDescent="0.35">
      <c r="B158" t="s">
        <v>167</v>
      </c>
      <c r="C158" t="s">
        <v>12</v>
      </c>
      <c r="D158" s="5">
        <v>1250000000</v>
      </c>
      <c r="E158" s="5">
        <v>1250000000</v>
      </c>
      <c r="F158" s="5">
        <v>1250000000</v>
      </c>
      <c r="G158" s="5">
        <v>1250000000</v>
      </c>
      <c r="I158" s="5">
        <v>1250000000</v>
      </c>
      <c r="J158" s="5">
        <v>1250000000</v>
      </c>
      <c r="K158" s="5">
        <v>1250000000</v>
      </c>
      <c r="L158" s="5">
        <v>1250000000</v>
      </c>
      <c r="M158" s="5">
        <v>1250000000</v>
      </c>
      <c r="N158" s="5">
        <v>1250000000</v>
      </c>
      <c r="O158" s="5">
        <v>1000000000</v>
      </c>
      <c r="P158" s="5">
        <v>0</v>
      </c>
    </row>
    <row r="159" spans="2:16" ht="15.5" x14ac:dyDescent="0.35">
      <c r="C159" t="s">
        <v>168</v>
      </c>
      <c r="D159" s="6">
        <v>-2.2000000000000002</v>
      </c>
      <c r="E159" s="6">
        <v>-1.41</v>
      </c>
      <c r="F159" s="6">
        <v>3.33</v>
      </c>
      <c r="G159" s="6">
        <v>-1.92</v>
      </c>
    </row>
    <row r="160" spans="2:16" ht="15.5" x14ac:dyDescent="0.35">
      <c r="C160" t="s">
        <v>169</v>
      </c>
      <c r="D160" s="6">
        <v>-481.82</v>
      </c>
      <c r="E160" s="6">
        <v>-939.72</v>
      </c>
      <c r="F160" s="6">
        <v>1117.1199999999999</v>
      </c>
      <c r="G160" s="6">
        <v>-1921.88</v>
      </c>
    </row>
    <row r="161" spans="3:7" ht="15.5" x14ac:dyDescent="0.35">
      <c r="C161" t="s">
        <v>62</v>
      </c>
      <c r="D161" s="6">
        <v>195.27</v>
      </c>
      <c r="E161" s="6">
        <v>187.11</v>
      </c>
      <c r="F161" s="6">
        <v>181.47</v>
      </c>
      <c r="G161" s="6">
        <v>11369.91</v>
      </c>
    </row>
    <row r="162" spans="3:7" ht="15.5" x14ac:dyDescent="0.35">
      <c r="C162" t="s">
        <v>170</v>
      </c>
      <c r="D162" s="5">
        <v>-10000000</v>
      </c>
      <c r="E162" s="5">
        <v>-370000000</v>
      </c>
      <c r="F162" s="5">
        <v>5670000000</v>
      </c>
      <c r="G162" s="5">
        <v>-1410000000</v>
      </c>
    </row>
    <row r="163" spans="3:7" ht="15.5" x14ac:dyDescent="0.35">
      <c r="C163" t="s">
        <v>171</v>
      </c>
      <c r="D163" s="6">
        <v>-4.7E-2</v>
      </c>
      <c r="E163" s="6">
        <v>-2.87E-2</v>
      </c>
      <c r="F163" s="6">
        <v>7.0300000000000001E-2</v>
      </c>
      <c r="G163" s="6">
        <v>-8.8399999999999992E-2</v>
      </c>
    </row>
    <row r="164" spans="3:7" ht="15.5" x14ac:dyDescent="0.35">
      <c r="C164" t="s">
        <v>172</v>
      </c>
      <c r="D164" s="6">
        <v>-1.21</v>
      </c>
      <c r="E164" s="6">
        <v>-0.34970000000000001</v>
      </c>
      <c r="F164" s="6">
        <v>0.61360000000000003</v>
      </c>
      <c r="G164" s="6">
        <v>-0.90839999999999999</v>
      </c>
    </row>
    <row r="165" spans="3:7" ht="15.5" x14ac:dyDescent="0.35">
      <c r="C165" t="s">
        <v>173</v>
      </c>
      <c r="D165" s="6">
        <v>-8.6999999999999994E-3</v>
      </c>
      <c r="E165" s="6">
        <v>-1.84E-2</v>
      </c>
      <c r="F165" s="6">
        <v>0.1595</v>
      </c>
      <c r="G165" s="6">
        <v>-0.1159</v>
      </c>
    </row>
    <row r="166" spans="3:7" ht="15.5" x14ac:dyDescent="0.35">
      <c r="C166" t="s">
        <v>174</v>
      </c>
      <c r="D166" s="6">
        <v>-0.63</v>
      </c>
      <c r="E166" s="6">
        <v>-1.84</v>
      </c>
      <c r="F166" s="6">
        <v>10.25</v>
      </c>
      <c r="G166" s="6">
        <v>-9.9</v>
      </c>
    </row>
    <row r="167" spans="3:7" ht="15.5" x14ac:dyDescent="0.35">
      <c r="C167" t="s">
        <v>175</v>
      </c>
      <c r="D167" s="5">
        <v>2000000000</v>
      </c>
      <c r="E167" s="5">
        <v>5000000000</v>
      </c>
      <c r="F167" s="5">
        <v>7000000000</v>
      </c>
      <c r="G167" s="5">
        <v>3000000000</v>
      </c>
    </row>
    <row r="168" spans="3:7" ht="15.5" x14ac:dyDescent="0.35">
      <c r="C168" t="s">
        <v>176</v>
      </c>
      <c r="D168" s="6">
        <v>582.41999999999996</v>
      </c>
      <c r="E168" s="6">
        <v>329.6</v>
      </c>
      <c r="F168" s="6">
        <v>685.08</v>
      </c>
      <c r="G168" s="6">
        <v>1748.82</v>
      </c>
    </row>
    <row r="169" spans="3:7" ht="15.5" x14ac:dyDescent="0.35">
      <c r="C169" t="s">
        <v>177</v>
      </c>
      <c r="D169" s="6">
        <v>1.82</v>
      </c>
      <c r="E169" s="6">
        <v>4.0199999999999996</v>
      </c>
      <c r="F169" s="6">
        <v>5.43</v>
      </c>
      <c r="G169" s="6">
        <v>2.11</v>
      </c>
    </row>
    <row r="170" spans="3:7" ht="15.5" x14ac:dyDescent="0.35">
      <c r="C170" t="s">
        <v>178</v>
      </c>
      <c r="D170" s="6">
        <v>582.41999999999996</v>
      </c>
      <c r="E170" s="6">
        <v>329.6</v>
      </c>
      <c r="F170" s="6">
        <v>685.08</v>
      </c>
      <c r="G170" s="6">
        <v>1748.82</v>
      </c>
    </row>
    <row r="171" spans="3:7" ht="15.5" x14ac:dyDescent="0.35">
      <c r="C171" t="s">
        <v>179</v>
      </c>
      <c r="D171" s="6">
        <v>1.82</v>
      </c>
      <c r="E171" s="6">
        <v>4.0199999999999996</v>
      </c>
      <c r="F171" s="6">
        <v>5.43</v>
      </c>
      <c r="G171" s="6">
        <v>2.11</v>
      </c>
    </row>
    <row r="172" spans="3:7" ht="15.5" x14ac:dyDescent="0.35">
      <c r="C172" t="s">
        <v>180</v>
      </c>
      <c r="D172" s="5">
        <v>1000000000</v>
      </c>
      <c r="E172" s="5">
        <v>1000000000</v>
      </c>
      <c r="F172" s="5">
        <v>1000000000</v>
      </c>
      <c r="G172" s="5">
        <v>1000000000</v>
      </c>
    </row>
    <row r="173" spans="3:7" ht="15.5" x14ac:dyDescent="0.35">
      <c r="C173" t="s">
        <v>181</v>
      </c>
      <c r="D173" s="5">
        <v>49000000000</v>
      </c>
      <c r="E173" s="5">
        <v>40000000000</v>
      </c>
      <c r="F173" s="5">
        <v>32000000000</v>
      </c>
      <c r="G173" s="5">
        <v>23000000000</v>
      </c>
    </row>
    <row r="174" spans="3:7" ht="15.5" x14ac:dyDescent="0.35">
      <c r="C174" t="s">
        <v>182</v>
      </c>
      <c r="D174" s="5">
        <v>2000000000</v>
      </c>
      <c r="E174" s="5">
        <v>5000000000</v>
      </c>
      <c r="F174" s="5">
        <v>7000000000</v>
      </c>
      <c r="G174" s="5">
        <v>3000000000</v>
      </c>
    </row>
    <row r="175" spans="3:7" ht="15.5" x14ac:dyDescent="0.35">
      <c r="C175" t="s">
        <v>24</v>
      </c>
      <c r="D175" s="5">
        <v>50000000000</v>
      </c>
      <c r="E175" s="5">
        <v>41000000000</v>
      </c>
      <c r="F175" s="5">
        <v>33000000000</v>
      </c>
      <c r="G175" s="5">
        <v>24000000000</v>
      </c>
    </row>
    <row r="176" spans="3:7" ht="15.5" x14ac:dyDescent="0.35">
      <c r="C176" t="s">
        <v>21</v>
      </c>
      <c r="D176" s="5">
        <v>3000000000</v>
      </c>
      <c r="E176" s="5">
        <v>-5000000000</v>
      </c>
      <c r="F176" s="5">
        <v>-1000000000</v>
      </c>
      <c r="G176" s="5">
        <v>1000000000</v>
      </c>
    </row>
    <row r="177" spans="3:16" ht="15.5" x14ac:dyDescent="0.35">
      <c r="C177" t="s">
        <v>183</v>
      </c>
      <c r="D177" s="5">
        <v>49000000000</v>
      </c>
      <c r="E177" s="5">
        <v>41000000000</v>
      </c>
      <c r="F177" s="5">
        <v>34000000000</v>
      </c>
      <c r="G177" s="5">
        <v>21000000000</v>
      </c>
    </row>
    <row r="178" spans="3:16" ht="15.5" x14ac:dyDescent="0.35">
      <c r="C178" t="s">
        <v>184</v>
      </c>
      <c r="D178" s="5">
        <v>-9000000000</v>
      </c>
      <c r="E178" s="5">
        <v>7000000000</v>
      </c>
      <c r="F178" s="5">
        <v>3000000000</v>
      </c>
      <c r="G178" s="5">
        <v>2000000000</v>
      </c>
    </row>
    <row r="179" spans="3:16" ht="15.5" x14ac:dyDescent="0.35">
      <c r="C179" t="s">
        <v>185</v>
      </c>
      <c r="D179" s="5">
        <v>0</v>
      </c>
      <c r="F179" s="5">
        <v>0</v>
      </c>
      <c r="G179" s="5">
        <v>0</v>
      </c>
    </row>
    <row r="180" spans="3:16" ht="15.5" x14ac:dyDescent="0.35">
      <c r="C180" t="s">
        <v>13</v>
      </c>
      <c r="D180" s="5">
        <v>-9000000000</v>
      </c>
      <c r="E180" s="5">
        <v>7000000000</v>
      </c>
      <c r="F180" s="5">
        <v>3000000000</v>
      </c>
      <c r="G180" s="5">
        <v>2000000000</v>
      </c>
    </row>
    <row r="181" spans="3:16" ht="15.5" x14ac:dyDescent="0.35">
      <c r="C181" t="s">
        <v>16</v>
      </c>
      <c r="D181" s="6">
        <v>-7.32</v>
      </c>
      <c r="E181" s="6">
        <v>5.44</v>
      </c>
      <c r="F181" s="6">
        <v>2.27</v>
      </c>
      <c r="G181" s="6">
        <v>1.86</v>
      </c>
    </row>
    <row r="182" spans="3:16" ht="15.5" x14ac:dyDescent="0.35">
      <c r="C182" t="s">
        <v>47</v>
      </c>
      <c r="I182" s="6">
        <v>0.11</v>
      </c>
      <c r="J182" s="6">
        <v>1.5</v>
      </c>
      <c r="K182" s="6">
        <v>0.08</v>
      </c>
      <c r="L182" s="6">
        <v>-21.9</v>
      </c>
      <c r="M182" s="6">
        <v>-2.4500000000000002</v>
      </c>
      <c r="N182" s="6">
        <v>-3.73</v>
      </c>
      <c r="O182" s="6">
        <v>4.79</v>
      </c>
      <c r="P182" s="6">
        <v>2008.85</v>
      </c>
    </row>
    <row r="183" spans="3:16" ht="15.5" x14ac:dyDescent="0.35">
      <c r="C183" t="s">
        <v>61</v>
      </c>
      <c r="I183" s="6">
        <v>33818.18</v>
      </c>
      <c r="J183" s="5">
        <v>1210</v>
      </c>
      <c r="K183" s="5">
        <v>3825</v>
      </c>
      <c r="L183" s="6">
        <v>-36.53</v>
      </c>
      <c r="M183" s="6">
        <v>-326.52999999999997</v>
      </c>
      <c r="N183" s="6">
        <v>-48.26</v>
      </c>
      <c r="O183" s="5">
        <v>0</v>
      </c>
      <c r="P183" s="5">
        <v>0</v>
      </c>
    </row>
    <row r="184" spans="3:16" ht="15.5" x14ac:dyDescent="0.35">
      <c r="C184" t="s">
        <v>64</v>
      </c>
      <c r="I184" s="6">
        <v>175.73</v>
      </c>
      <c r="J184" s="6">
        <v>872.39</v>
      </c>
      <c r="K184" s="6">
        <v>78.319999999999993</v>
      </c>
      <c r="L184" s="6">
        <v>127.74</v>
      </c>
      <c r="M184" s="6">
        <v>115.98</v>
      </c>
      <c r="N184" s="6">
        <v>53.3</v>
      </c>
      <c r="O184" s="5">
        <v>0</v>
      </c>
      <c r="P184" s="5">
        <v>0</v>
      </c>
    </row>
    <row r="185" spans="3:16" ht="15.5" x14ac:dyDescent="0.35">
      <c r="C185" t="s">
        <v>186</v>
      </c>
      <c r="I185" s="5">
        <v>2900000000</v>
      </c>
      <c r="J185" s="5">
        <v>930000000</v>
      </c>
      <c r="K185" s="5">
        <v>1360000000</v>
      </c>
      <c r="L185" s="5">
        <v>-25310000000</v>
      </c>
      <c r="M185" s="5">
        <v>-290000000</v>
      </c>
      <c r="N185" s="5">
        <v>-1530000000</v>
      </c>
      <c r="O185" s="5">
        <v>6690000000</v>
      </c>
      <c r="P185" s="5">
        <v>2410000000</v>
      </c>
    </row>
    <row r="186" spans="3:16" ht="15.5" x14ac:dyDescent="0.35">
      <c r="C186" t="s">
        <v>187</v>
      </c>
      <c r="I186" s="6">
        <v>2.3E-3</v>
      </c>
      <c r="J186" s="6">
        <v>0.26039999999999996</v>
      </c>
      <c r="K186" s="6">
        <v>1.1699999999999999E-2</v>
      </c>
      <c r="L186" s="6">
        <v>-3.3851</v>
      </c>
      <c r="M186" s="6">
        <v>-7.9100000000000004E-2</v>
      </c>
      <c r="N186" s="6">
        <v>-0.11470000000000001</v>
      </c>
      <c r="O186" s="6">
        <v>0.23850000000000002</v>
      </c>
      <c r="P186" s="6">
        <v>0.5413</v>
      </c>
    </row>
    <row r="187" spans="3:16" ht="15.5" x14ac:dyDescent="0.35">
      <c r="C187" t="s">
        <v>188</v>
      </c>
      <c r="I187" s="6">
        <v>2.0099999999999996E-2</v>
      </c>
      <c r="J187" s="6">
        <v>0.2858</v>
      </c>
      <c r="K187" s="6">
        <v>2.1700000000000001E-2</v>
      </c>
      <c r="L187" s="6">
        <v>-5.9821</v>
      </c>
      <c r="M187" s="6">
        <v>-9.5600000000000004E-2</v>
      </c>
      <c r="N187" s="6">
        <v>-0.1336</v>
      </c>
      <c r="O187" s="6">
        <v>0.29809999999999998</v>
      </c>
      <c r="P187" s="6">
        <v>1.5578999999999998</v>
      </c>
    </row>
    <row r="188" spans="3:16" ht="15.5" x14ac:dyDescent="0.35">
      <c r="C188" t="s">
        <v>189</v>
      </c>
      <c r="I188" s="6">
        <v>7.8600000000000003E-2</v>
      </c>
      <c r="J188" s="6">
        <v>3.4200000000000001E-2</v>
      </c>
      <c r="K188" s="6">
        <v>5.7099999999999998E-2</v>
      </c>
      <c r="L188" s="6">
        <v>-1.3485</v>
      </c>
      <c r="M188" s="6">
        <v>-7.0900000000000005E-2</v>
      </c>
      <c r="N188" s="6">
        <v>-0.13849999999999998</v>
      </c>
      <c r="O188" s="6">
        <v>0.57330000000000003</v>
      </c>
      <c r="P188" s="6">
        <v>2.3260000000000001</v>
      </c>
    </row>
    <row r="189" spans="3:16" ht="15.5" x14ac:dyDescent="0.35">
      <c r="C189" t="s">
        <v>190</v>
      </c>
      <c r="I189" s="6">
        <v>2.54</v>
      </c>
      <c r="J189" s="6">
        <v>12.24</v>
      </c>
      <c r="K189" s="6">
        <v>6.01</v>
      </c>
      <c r="L189" s="6">
        <v>-288.60000000000002</v>
      </c>
      <c r="M189" s="6">
        <v>-20.73</v>
      </c>
      <c r="N189" s="6">
        <v>-5.77</v>
      </c>
      <c r="O189" s="6">
        <v>90.36</v>
      </c>
      <c r="P189" s="6">
        <v>558.27</v>
      </c>
    </row>
    <row r="190" spans="3:16" ht="15.5" x14ac:dyDescent="0.35">
      <c r="C190" t="s">
        <v>58</v>
      </c>
      <c r="I190" s="6">
        <v>685.08</v>
      </c>
      <c r="J190" s="6">
        <v>345.06</v>
      </c>
      <c r="K190" s="6">
        <v>80.739999999999995</v>
      </c>
      <c r="L190" s="6">
        <v>218.58</v>
      </c>
      <c r="M190" s="6">
        <v>31.29</v>
      </c>
      <c r="N190" s="6">
        <v>6.45</v>
      </c>
      <c r="O190" s="5">
        <v>0</v>
      </c>
      <c r="P190" s="5">
        <v>0</v>
      </c>
    </row>
    <row r="191" spans="3:16" ht="15.5" x14ac:dyDescent="0.35">
      <c r="C191" t="s">
        <v>55</v>
      </c>
      <c r="I191" s="6">
        <v>5.43</v>
      </c>
      <c r="J191" s="6">
        <v>5.26</v>
      </c>
      <c r="K191" s="6">
        <v>3.79</v>
      </c>
      <c r="L191" s="6">
        <v>3.66</v>
      </c>
      <c r="M191" s="6">
        <v>25.57</v>
      </c>
      <c r="N191" s="6">
        <v>27.92</v>
      </c>
      <c r="O191" s="6">
        <v>16.07</v>
      </c>
      <c r="P191" s="6">
        <v>1289.46</v>
      </c>
    </row>
    <row r="192" spans="3:16" ht="15.5" x14ac:dyDescent="0.35">
      <c r="C192" t="s">
        <v>191</v>
      </c>
      <c r="I192" s="6">
        <v>685.08</v>
      </c>
      <c r="J192" s="6">
        <v>345.06</v>
      </c>
      <c r="K192" s="6">
        <v>80.739999999999995</v>
      </c>
      <c r="L192" s="6">
        <v>218.58</v>
      </c>
      <c r="M192" s="6">
        <v>31.29</v>
      </c>
      <c r="N192" s="6">
        <v>6.45</v>
      </c>
      <c r="O192" s="5">
        <v>0</v>
      </c>
      <c r="P192" s="5">
        <v>0</v>
      </c>
    </row>
    <row r="193" spans="2:16" ht="15.5" x14ac:dyDescent="0.35">
      <c r="C193" t="s">
        <v>192</v>
      </c>
      <c r="I193" s="6">
        <v>5.43</v>
      </c>
      <c r="J193" s="6">
        <v>5.26</v>
      </c>
      <c r="K193" s="6">
        <v>3.79</v>
      </c>
      <c r="L193" s="6">
        <v>3.66</v>
      </c>
      <c r="M193" s="6">
        <v>25.57</v>
      </c>
      <c r="N193" s="6">
        <v>27.92</v>
      </c>
      <c r="O193" s="6">
        <v>16.07</v>
      </c>
      <c r="P193" s="6">
        <v>1289.46</v>
      </c>
    </row>
    <row r="194" spans="2:16" ht="15.5" x14ac:dyDescent="0.35">
      <c r="C194" t="s">
        <v>193</v>
      </c>
      <c r="I194" s="5">
        <v>1000000000</v>
      </c>
      <c r="K194" s="5">
        <v>2000000000</v>
      </c>
      <c r="L194" s="5">
        <v>1000000000</v>
      </c>
      <c r="M194" s="5">
        <v>1000000000</v>
      </c>
      <c r="N194" s="5">
        <v>1000000000</v>
      </c>
      <c r="O194" s="5">
        <v>2000000000</v>
      </c>
    </row>
    <row r="195" spans="2:16" ht="15.5" x14ac:dyDescent="0.35">
      <c r="C195" t="s">
        <v>194</v>
      </c>
      <c r="I195" s="5">
        <v>32000000000</v>
      </c>
      <c r="L195" s="5">
        <v>0</v>
      </c>
      <c r="M195" s="5">
        <v>1000000000</v>
      </c>
      <c r="N195" s="5">
        <v>1000000000</v>
      </c>
      <c r="O195" s="5">
        <v>0</v>
      </c>
    </row>
    <row r="196" spans="2:16" ht="15.5" x14ac:dyDescent="0.35">
      <c r="C196" t="s">
        <v>26</v>
      </c>
      <c r="I196" s="5">
        <v>33000000000</v>
      </c>
      <c r="K196" s="5">
        <v>2000000000</v>
      </c>
      <c r="L196" s="5">
        <v>2000000000</v>
      </c>
      <c r="M196" s="5">
        <v>2000000000</v>
      </c>
      <c r="N196" s="5">
        <v>2000000000</v>
      </c>
      <c r="O196" s="5">
        <v>2000000000</v>
      </c>
    </row>
    <row r="197" spans="2:16" ht="15.5" x14ac:dyDescent="0.35">
      <c r="C197" t="s">
        <v>23</v>
      </c>
      <c r="I197" s="5">
        <v>-1000000000</v>
      </c>
      <c r="J197" s="5">
        <v>0</v>
      </c>
      <c r="K197" s="5">
        <v>2000000000</v>
      </c>
      <c r="L197" s="5">
        <v>2000000000</v>
      </c>
      <c r="M197" s="5">
        <v>2000000000</v>
      </c>
      <c r="N197" s="5">
        <v>2000000000</v>
      </c>
      <c r="O197" s="5">
        <v>1000000000</v>
      </c>
      <c r="P197" s="5">
        <v>-1000000000</v>
      </c>
    </row>
    <row r="198" spans="2:16" ht="15.5" x14ac:dyDescent="0.35">
      <c r="C198" t="s">
        <v>195</v>
      </c>
      <c r="I198" s="5">
        <v>34000000000</v>
      </c>
      <c r="J198" s="5">
        <v>6000000000</v>
      </c>
      <c r="K198" s="5">
        <v>3000000000</v>
      </c>
      <c r="L198" s="5">
        <v>2000000000</v>
      </c>
      <c r="M198" s="5">
        <v>2000000000</v>
      </c>
      <c r="N198" s="5">
        <v>3000000000</v>
      </c>
      <c r="O198" s="5">
        <v>5000000000</v>
      </c>
      <c r="P198" s="5">
        <v>2000000000</v>
      </c>
    </row>
    <row r="199" spans="2:16" ht="15.5" x14ac:dyDescent="0.35">
      <c r="C199" t="s">
        <v>196</v>
      </c>
      <c r="I199" s="5">
        <v>6000000000</v>
      </c>
      <c r="J199" s="5">
        <v>0</v>
      </c>
      <c r="K199" s="5">
        <v>-1000000000</v>
      </c>
      <c r="L199" s="5">
        <v>2000000000</v>
      </c>
      <c r="M199" s="5">
        <v>0</v>
      </c>
      <c r="N199" s="5">
        <v>-24000000000</v>
      </c>
      <c r="O199" s="5">
        <v>1000000000</v>
      </c>
      <c r="P199" s="5">
        <v>0</v>
      </c>
    </row>
    <row r="200" spans="2:16" ht="15.5" x14ac:dyDescent="0.35">
      <c r="C200" t="s">
        <v>197</v>
      </c>
      <c r="I200" s="5">
        <v>0</v>
      </c>
      <c r="O200" s="5">
        <v>-12000000000</v>
      </c>
      <c r="P200" s="5">
        <v>0</v>
      </c>
    </row>
    <row r="201" spans="2:16" ht="15.5" x14ac:dyDescent="0.35">
      <c r="C201" t="s">
        <v>15</v>
      </c>
      <c r="I201" s="5">
        <v>6000000000</v>
      </c>
      <c r="J201" s="5">
        <v>0</v>
      </c>
      <c r="K201" s="5">
        <v>-1000000000</v>
      </c>
      <c r="L201" s="5">
        <v>2000000000</v>
      </c>
      <c r="M201" s="5">
        <v>0</v>
      </c>
      <c r="N201" s="5">
        <v>-24000000000</v>
      </c>
      <c r="O201" s="5">
        <v>-11000000000</v>
      </c>
      <c r="P201" s="5">
        <v>0</v>
      </c>
    </row>
    <row r="202" spans="2:16" ht="15.5" x14ac:dyDescent="0.35">
      <c r="C202" t="s">
        <v>17</v>
      </c>
      <c r="I202" s="6">
        <v>4.79</v>
      </c>
      <c r="J202" s="5">
        <v>0</v>
      </c>
      <c r="K202" s="6">
        <v>-0.57999999999999996</v>
      </c>
      <c r="L202" s="6">
        <v>1.68</v>
      </c>
      <c r="M202" s="6">
        <v>-0.3</v>
      </c>
      <c r="N202" s="6">
        <v>-18.95</v>
      </c>
      <c r="O202" s="6">
        <v>-10.68</v>
      </c>
      <c r="P202" s="6">
        <v>235.83</v>
      </c>
    </row>
    <row r="204" spans="2:16" ht="15.5" x14ac:dyDescent="0.35">
      <c r="B204" t="s">
        <v>198</v>
      </c>
      <c r="C204" t="s">
        <v>199</v>
      </c>
      <c r="D204" s="5">
        <v>-3000000000</v>
      </c>
      <c r="E204" s="5">
        <v>-2000000000</v>
      </c>
      <c r="F204" s="5">
        <v>4000000000</v>
      </c>
      <c r="G204" s="5">
        <v>-2000000000</v>
      </c>
      <c r="H204" s="5">
        <v>-9000000000</v>
      </c>
      <c r="I204" s="5">
        <v>136000000</v>
      </c>
      <c r="J204" s="5">
        <v>2000000000</v>
      </c>
      <c r="K204" s="5">
        <v>103000000</v>
      </c>
      <c r="L204" s="5">
        <v>-27000000000</v>
      </c>
      <c r="M204" s="5">
        <v>-3000000000</v>
      </c>
      <c r="N204" s="5">
        <v>-5000000000</v>
      </c>
      <c r="O204" s="5">
        <v>5000000000</v>
      </c>
      <c r="P204" s="5">
        <v>2000000000</v>
      </c>
    </row>
    <row r="205" spans="2:16" ht="15.5" x14ac:dyDescent="0.35">
      <c r="C205" t="s">
        <v>46</v>
      </c>
      <c r="D205" s="6">
        <v>-2.2000000000000002</v>
      </c>
      <c r="E205" s="6">
        <v>-1.41</v>
      </c>
      <c r="F205" s="6">
        <v>3.33</v>
      </c>
      <c r="G205" s="6">
        <v>-1.92</v>
      </c>
      <c r="H205" s="6">
        <v>-7.22</v>
      </c>
      <c r="I205" s="6">
        <v>0.11</v>
      </c>
      <c r="J205" s="6">
        <v>1.5</v>
      </c>
      <c r="K205" s="6">
        <v>0.08</v>
      </c>
      <c r="L205" s="6">
        <v>-21.9</v>
      </c>
      <c r="M205" s="6">
        <v>-2.4500000000000002</v>
      </c>
      <c r="N205" s="6">
        <v>-3.73</v>
      </c>
      <c r="O205" s="6">
        <v>3.83</v>
      </c>
      <c r="P205" s="6">
        <v>1.61</v>
      </c>
    </row>
    <row r="206" spans="2:16" ht="15.5" x14ac:dyDescent="0.35">
      <c r="C206" t="s">
        <v>204</v>
      </c>
      <c r="D206" s="5">
        <v>7000000000</v>
      </c>
      <c r="E206" s="5">
        <v>9000000000</v>
      </c>
      <c r="F206" s="5">
        <v>26000000000</v>
      </c>
      <c r="G206" s="5">
        <v>406000000</v>
      </c>
      <c r="H206" s="5">
        <v>31000000000</v>
      </c>
      <c r="I206" s="5">
        <v>26000000000</v>
      </c>
      <c r="J206" s="5">
        <v>3000000000</v>
      </c>
      <c r="K206" s="5">
        <v>5000000000</v>
      </c>
      <c r="L206" s="5">
        <v>8000000000</v>
      </c>
      <c r="M206" s="5">
        <v>9000000000</v>
      </c>
      <c r="N206" s="5">
        <v>4000000000</v>
      </c>
      <c r="O206" s="5">
        <v>12000000000</v>
      </c>
      <c r="P206" s="5">
        <v>6000000000</v>
      </c>
    </row>
    <row r="207" spans="2:16" ht="15.5" x14ac:dyDescent="0.35">
      <c r="C207" t="s">
        <v>208</v>
      </c>
      <c r="I207" s="6">
        <v>-172.45</v>
      </c>
    </row>
    <row r="208" spans="2:16" ht="15.5" x14ac:dyDescent="0.35">
      <c r="C208" t="s">
        <v>209</v>
      </c>
      <c r="I208" s="6">
        <v>-566.51</v>
      </c>
    </row>
    <row r="209" spans="3:9" ht="15.5" x14ac:dyDescent="0.35">
      <c r="C209" t="s">
        <v>210</v>
      </c>
      <c r="I209" s="6">
        <v>6.95</v>
      </c>
    </row>
    <row r="210" spans="3:9" ht="15.5" x14ac:dyDescent="0.35">
      <c r="C210" t="s">
        <v>211</v>
      </c>
      <c r="I210" s="6">
        <v>-1.8E-3</v>
      </c>
    </row>
    <row r="211" spans="3:9" ht="15.5" x14ac:dyDescent="0.35">
      <c r="C211" t="s">
        <v>212</v>
      </c>
      <c r="I211" s="6">
        <v>37.35</v>
      </c>
    </row>
    <row r="212" spans="3:9" ht="15.5" x14ac:dyDescent="0.35">
      <c r="C212" t="s">
        <v>213</v>
      </c>
      <c r="I212" s="6">
        <v>683.89</v>
      </c>
    </row>
    <row r="213" spans="3:9" ht="15.5" x14ac:dyDescent="0.35">
      <c r="C213" t="s">
        <v>214</v>
      </c>
      <c r="I213" s="6">
        <v>510.48</v>
      </c>
    </row>
    <row r="214" spans="3:9" ht="15.5" x14ac:dyDescent="0.35">
      <c r="C214" t="s">
        <v>215</v>
      </c>
      <c r="I214" s="6">
        <v>552.67999999999995</v>
      </c>
    </row>
    <row r="215" spans="3:9" ht="15.5" x14ac:dyDescent="0.35">
      <c r="C215" t="s">
        <v>216</v>
      </c>
      <c r="I215" s="6">
        <v>710.47</v>
      </c>
    </row>
    <row r="216" spans="3:9" ht="15.5" x14ac:dyDescent="0.35">
      <c r="C216" t="s">
        <v>217</v>
      </c>
      <c r="I216" s="6">
        <v>401.37</v>
      </c>
    </row>
    <row r="217" spans="3:9" ht="15.5" x14ac:dyDescent="0.35">
      <c r="C217" t="s">
        <v>220</v>
      </c>
      <c r="I217" s="6">
        <v>-2.2000000000000002</v>
      </c>
    </row>
    <row r="218" spans="3:9" ht="15.5" x14ac:dyDescent="0.35">
      <c r="C218" t="s">
        <v>221</v>
      </c>
      <c r="I218" s="6">
        <v>-7.22</v>
      </c>
    </row>
    <row r="219" spans="3:9" ht="15.5" x14ac:dyDescent="0.35">
      <c r="C219" t="s">
        <v>222</v>
      </c>
      <c r="I219" s="6">
        <v>33.33</v>
      </c>
    </row>
    <row r="220" spans="3:9" ht="15.5" x14ac:dyDescent="0.35">
      <c r="C220" t="s">
        <v>223</v>
      </c>
      <c r="D220" s="6">
        <v>37.61</v>
      </c>
    </row>
    <row r="221" spans="3:9" ht="15.5" x14ac:dyDescent="0.35">
      <c r="C221" t="s">
        <v>224</v>
      </c>
      <c r="I221" s="6">
        <v>1.82</v>
      </c>
    </row>
    <row r="222" spans="3:9" ht="15.5" x14ac:dyDescent="0.35">
      <c r="C222" t="s">
        <v>225</v>
      </c>
      <c r="I222" s="6">
        <v>2.25</v>
      </c>
    </row>
    <row r="223" spans="3:9" ht="15.5" x14ac:dyDescent="0.35">
      <c r="C223" t="s">
        <v>226</v>
      </c>
      <c r="D223" s="6">
        <v>10.81</v>
      </c>
    </row>
    <row r="224" spans="3:9" ht="15.5" x14ac:dyDescent="0.35">
      <c r="C224" t="s">
        <v>227</v>
      </c>
      <c r="D224" s="6">
        <v>10.81</v>
      </c>
    </row>
    <row r="225" spans="3:9" ht="15.5" x14ac:dyDescent="0.35">
      <c r="C225" t="s">
        <v>228</v>
      </c>
      <c r="D225" s="6">
        <v>22.09</v>
      </c>
    </row>
    <row r="226" spans="3:9" ht="15.5" x14ac:dyDescent="0.35">
      <c r="C226" t="s">
        <v>229</v>
      </c>
      <c r="D226" s="6">
        <v>21.74</v>
      </c>
    </row>
    <row r="227" spans="3:9" ht="15.5" x14ac:dyDescent="0.35">
      <c r="C227" t="s">
        <v>230</v>
      </c>
      <c r="D227" s="6">
        <v>24.69</v>
      </c>
    </row>
    <row r="228" spans="3:9" ht="15.5" x14ac:dyDescent="0.35">
      <c r="C228" t="s">
        <v>231</v>
      </c>
      <c r="D228" s="6">
        <v>0.86</v>
      </c>
    </row>
    <row r="229" spans="3:9" ht="15.5" x14ac:dyDescent="0.35">
      <c r="C229" t="s">
        <v>232</v>
      </c>
      <c r="D229" s="6">
        <v>25.77</v>
      </c>
    </row>
    <row r="230" spans="3:9" ht="15.5" x14ac:dyDescent="0.35">
      <c r="C230" t="s">
        <v>233</v>
      </c>
      <c r="I230" s="6">
        <v>1.21</v>
      </c>
    </row>
    <row r="231" spans="3:9" ht="15.5" x14ac:dyDescent="0.35">
      <c r="C231" t="s">
        <v>13</v>
      </c>
      <c r="D231" s="5">
        <v>-9000000000</v>
      </c>
    </row>
    <row r="232" spans="3:9" ht="15.5" x14ac:dyDescent="0.35">
      <c r="C232" t="s">
        <v>234</v>
      </c>
      <c r="I232" s="6">
        <v>3.93</v>
      </c>
    </row>
    <row r="233" spans="3:9" ht="15.5" x14ac:dyDescent="0.35">
      <c r="C233" t="s">
        <v>235</v>
      </c>
      <c r="I233" s="6">
        <v>-4.6799999999999994E-2</v>
      </c>
    </row>
    <row r="234" spans="3:9" ht="15.5" x14ac:dyDescent="0.35">
      <c r="C234" t="s">
        <v>236</v>
      </c>
      <c r="I234" s="6">
        <v>-1.2072000000000001</v>
      </c>
    </row>
    <row r="235" spans="3:9" ht="15.5" x14ac:dyDescent="0.35">
      <c r="C235" t="s">
        <v>237</v>
      </c>
      <c r="I235" s="6">
        <v>4.3799999999999999E-2</v>
      </c>
    </row>
    <row r="236" spans="3:9" ht="15.5" x14ac:dyDescent="0.35">
      <c r="C236" t="s">
        <v>238</v>
      </c>
      <c r="I236" s="6">
        <v>3.9699999999999999E-2</v>
      </c>
    </row>
    <row r="237" spans="3:9" ht="15.5" x14ac:dyDescent="0.35">
      <c r="C237" t="s">
        <v>239</v>
      </c>
      <c r="D237" s="6">
        <v>72.11</v>
      </c>
    </row>
    <row r="238" spans="3:9" ht="15.5" x14ac:dyDescent="0.35">
      <c r="C238" t="s">
        <v>241</v>
      </c>
      <c r="D238" s="6">
        <v>144.94</v>
      </c>
    </row>
    <row r="239" spans="3:9" ht="15.5" x14ac:dyDescent="0.35">
      <c r="C239" t="s">
        <v>243</v>
      </c>
      <c r="D239" s="6">
        <v>1.26</v>
      </c>
    </row>
    <row r="240" spans="3:9" ht="15.5" x14ac:dyDescent="0.35">
      <c r="C240" t="s">
        <v>244</v>
      </c>
      <c r="I240" s="6">
        <v>0.69</v>
      </c>
    </row>
    <row r="241" spans="3:9" ht="15.5" x14ac:dyDescent="0.35">
      <c r="C241" t="s">
        <v>42</v>
      </c>
      <c r="I241" s="5">
        <v>1556000000000</v>
      </c>
    </row>
    <row r="242" spans="3:9" ht="15.5" x14ac:dyDescent="0.35">
      <c r="C242" t="s">
        <v>246</v>
      </c>
      <c r="I242" s="5">
        <v>1560000000000</v>
      </c>
    </row>
    <row r="243" spans="3:9" ht="15.5" x14ac:dyDescent="0.35">
      <c r="C243" t="s">
        <v>247</v>
      </c>
      <c r="I243" s="5">
        <v>1250000000</v>
      </c>
    </row>
    <row r="244" spans="3:9" ht="15.5" x14ac:dyDescent="0.35">
      <c r="C244" t="s">
        <v>248</v>
      </c>
      <c r="I244" s="6">
        <v>0.1555</v>
      </c>
    </row>
    <row r="245" spans="3:9" ht="15.5" x14ac:dyDescent="0.35">
      <c r="C245" t="s">
        <v>249</v>
      </c>
      <c r="D245" s="6">
        <v>0.32579999999999998</v>
      </c>
    </row>
    <row r="246" spans="3:9" ht="15.5" x14ac:dyDescent="0.35">
      <c r="C246" t="s">
        <v>250</v>
      </c>
      <c r="D246" s="6">
        <v>-6.4299999999999996E-2</v>
      </c>
    </row>
    <row r="247" spans="3:9" ht="15.5" x14ac:dyDescent="0.35">
      <c r="C247" t="s">
        <v>251</v>
      </c>
      <c r="D247" s="6">
        <v>-0.40579999999999999</v>
      </c>
    </row>
    <row r="248" spans="3:9" ht="15.5" x14ac:dyDescent="0.35">
      <c r="C248" t="s">
        <v>252</v>
      </c>
      <c r="D248" s="6">
        <v>14.7805</v>
      </c>
    </row>
    <row r="249" spans="3:9" ht="15.5" x14ac:dyDescent="0.35">
      <c r="C249" t="s">
        <v>253</v>
      </c>
      <c r="D249" s="6">
        <v>5.8971</v>
      </c>
    </row>
    <row r="250" spans="3:9" ht="15.5" x14ac:dyDescent="0.35">
      <c r="C250" t="s">
        <v>254</v>
      </c>
      <c r="D250" s="6">
        <v>-4.7752999999999997</v>
      </c>
    </row>
    <row r="251" spans="3:9" ht="15.5" x14ac:dyDescent="0.35">
      <c r="C251" t="s">
        <v>261</v>
      </c>
      <c r="I251" s="5">
        <v>5</v>
      </c>
    </row>
    <row r="252" spans="3:9" ht="15.5" x14ac:dyDescent="0.35">
      <c r="C252" t="s">
        <v>262</v>
      </c>
      <c r="I252" s="6">
        <v>0.11</v>
      </c>
    </row>
    <row r="253" spans="3:9" ht="15.5" x14ac:dyDescent="0.35">
      <c r="C253" t="s">
        <v>263</v>
      </c>
      <c r="I253" s="6">
        <v>0.57999999999999996</v>
      </c>
    </row>
    <row r="254" spans="3:9" ht="15.5" x14ac:dyDescent="0.35">
      <c r="C254" t="s">
        <v>264</v>
      </c>
      <c r="I254" s="6">
        <v>0.01</v>
      </c>
    </row>
    <row r="255" spans="3:9" ht="15.5" x14ac:dyDescent="0.35">
      <c r="C255" t="s">
        <v>265</v>
      </c>
      <c r="I255" s="6">
        <v>0.18</v>
      </c>
    </row>
    <row r="256" spans="3:9" ht="15.5" x14ac:dyDescent="0.35">
      <c r="C256" t="s">
        <v>266</v>
      </c>
      <c r="I256" s="6">
        <v>0.05</v>
      </c>
    </row>
    <row r="257" spans="3:9" ht="15.5" x14ac:dyDescent="0.35">
      <c r="C257" t="s">
        <v>267</v>
      </c>
      <c r="I257" s="5">
        <v>0</v>
      </c>
    </row>
    <row r="258" spans="3:9" ht="15.5" x14ac:dyDescent="0.35">
      <c r="C258" t="s">
        <v>268</v>
      </c>
      <c r="I258" s="6">
        <v>7.0000000000000007E-2</v>
      </c>
    </row>
    <row r="259" spans="3:9" ht="15.5" x14ac:dyDescent="0.35">
      <c r="C259" t="s">
        <v>269</v>
      </c>
      <c r="I259" s="5">
        <v>42000000000</v>
      </c>
    </row>
    <row r="260" spans="3:9" ht="15.5" x14ac:dyDescent="0.35">
      <c r="C260" t="s">
        <v>270</v>
      </c>
      <c r="I260" s="5">
        <v>13000000000</v>
      </c>
    </row>
    <row r="261" spans="3:9" ht="15.5" x14ac:dyDescent="0.35">
      <c r="C261" t="s">
        <v>271</v>
      </c>
      <c r="I261" s="5">
        <v>2000000000</v>
      </c>
    </row>
    <row r="262" spans="3:9" ht="15.5" x14ac:dyDescent="0.35">
      <c r="C262" t="s">
        <v>272</v>
      </c>
      <c r="I262" s="5">
        <v>-3000000000</v>
      </c>
    </row>
    <row r="263" spans="3:9" ht="15.5" x14ac:dyDescent="0.35">
      <c r="C263" t="s">
        <v>273</v>
      </c>
      <c r="D263" s="5">
        <v>47000000000</v>
      </c>
    </row>
    <row r="264" spans="3:9" ht="15.5" x14ac:dyDescent="0.35">
      <c r="C264" t="s">
        <v>274</v>
      </c>
      <c r="D264" s="5">
        <v>59000000000</v>
      </c>
    </row>
    <row r="265" spans="3:9" ht="15.5" x14ac:dyDescent="0.35">
      <c r="C265" t="s">
        <v>275</v>
      </c>
      <c r="D265" s="5">
        <v>56000000000</v>
      </c>
    </row>
    <row r="266" spans="3:9" ht="15.5" x14ac:dyDescent="0.35">
      <c r="C266" t="s">
        <v>183</v>
      </c>
      <c r="D266" s="5">
        <v>49000000000</v>
      </c>
    </row>
    <row r="267" spans="3:9" ht="15.5" x14ac:dyDescent="0.35">
      <c r="C267" t="s">
        <v>182</v>
      </c>
      <c r="I267" s="5">
        <v>2000000000</v>
      </c>
    </row>
    <row r="268" spans="3:9" ht="15.5" x14ac:dyDescent="0.35">
      <c r="C268" t="s">
        <v>181</v>
      </c>
      <c r="D268" s="5">
        <v>49000000000</v>
      </c>
    </row>
    <row r="269" spans="3:9" ht="15.5" x14ac:dyDescent="0.35">
      <c r="C269" t="s">
        <v>180</v>
      </c>
      <c r="D269" s="5">
        <v>1000000000</v>
      </c>
    </row>
    <row r="270" spans="3:9" ht="15.5" x14ac:dyDescent="0.35">
      <c r="C270" t="s">
        <v>24</v>
      </c>
      <c r="D270" s="5">
        <v>50000000000</v>
      </c>
    </row>
    <row r="271" spans="3:9" ht="15.5" x14ac:dyDescent="0.35">
      <c r="C271" t="s">
        <v>21</v>
      </c>
      <c r="D271" s="5">
        <v>3000000000</v>
      </c>
    </row>
    <row r="272" spans="3:9" ht="15.5" x14ac:dyDescent="0.35">
      <c r="C272" t="s">
        <v>276</v>
      </c>
      <c r="I272" s="5">
        <v>2000000000</v>
      </c>
    </row>
    <row r="273" spans="3:9" ht="15.5" x14ac:dyDescent="0.35">
      <c r="C273" t="s">
        <v>277</v>
      </c>
      <c r="I273" s="5">
        <v>3000000000</v>
      </c>
    </row>
    <row r="274" spans="3:9" ht="15.5" x14ac:dyDescent="0.35">
      <c r="C274" t="s">
        <v>278</v>
      </c>
      <c r="I274" s="5">
        <v>0</v>
      </c>
    </row>
    <row r="275" spans="3:9" ht="15.5" x14ac:dyDescent="0.35">
      <c r="C275" t="s">
        <v>279</v>
      </c>
      <c r="I275" s="5">
        <v>39000000000</v>
      </c>
    </row>
    <row r="276" spans="3:9" ht="15.5" x14ac:dyDescent="0.35">
      <c r="C276" t="s">
        <v>280</v>
      </c>
      <c r="I276" s="5">
        <v>0</v>
      </c>
    </row>
    <row r="277" spans="3:9" ht="15.5" x14ac:dyDescent="0.35">
      <c r="C277" t="s">
        <v>281</v>
      </c>
      <c r="I277" s="5">
        <v>3000000000</v>
      </c>
    </row>
  </sheetData>
  <pageMargins left="0.7" right="0.7" top="0.75" bottom="0.75" header="0.3" footer="0.3"/>
  <ignoredErrors>
    <ignoredError sqref="A1:P278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5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610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611</v>
      </c>
      <c r="D2" s="2" vm="97">
        <f ca="1">IFERROR(_xlfn.STOCKHISTORY("XIDX:" &amp; $C$1, D3, , 0, 0, 1), "Libur")</f>
        <v>81</v>
      </c>
      <c r="E2" s="2" vm="32">
        <f ca="1">IFERROR(_xlfn.STOCKHISTORY("XIDX:" &amp; $C$1, E3, , 0, 0, 1), "Libur")</f>
        <v>59</v>
      </c>
      <c r="H2" s="2" vm="32">
        <f ca="1">IFERROR(INDEX(D2:G2,COUNT(D2:G2)),"")</f>
        <v>59</v>
      </c>
      <c r="I2" s="2" vm="98">
        <f t="shared" ref="I2:P2" ca="1" si="0">IFERROR(_xlfn.STOCKHISTORY("XIDX:" &amp; $C$1, I1, , 0, 0, 1), "Libur")</f>
        <v>210</v>
      </c>
      <c r="J2" s="2" vm="99">
        <f t="shared" ca="1" si="0"/>
        <v>3020</v>
      </c>
      <c r="K2" s="2" vm="100">
        <f t="shared" ca="1" si="0"/>
        <v>2880</v>
      </c>
      <c r="L2" s="2" t="str">
        <f t="shared" ca="1" si="0"/>
        <v>Libur</v>
      </c>
      <c r="M2" s="2" vm="101">
        <f t="shared" ca="1" si="0"/>
        <v>3640</v>
      </c>
      <c r="N2" s="2" vm="102">
        <f t="shared" ca="1" si="0"/>
        <v>540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233315110</v>
      </c>
      <c r="E4" s="2">
        <f>IFERROR(INDEX(E51:E500,MATCH($C$4,$C$51:$C$500,0)),"")</f>
        <v>620676012</v>
      </c>
      <c r="H4" s="2">
        <f>IFERROR(SUM(D4:G4)*(4/MAX(1,COUNT(D4:G4))),"")</f>
        <v>1707982244</v>
      </c>
      <c r="I4" s="2">
        <f t="shared" ref="I4:P4" si="1">IFERROR(INDEX(I51:I500,MATCH($C$4,$C$51:$C$500,0)),"")</f>
        <v>1830385691</v>
      </c>
      <c r="J4" s="2">
        <f t="shared" si="1"/>
        <v>1919278674</v>
      </c>
      <c r="K4" s="2">
        <f t="shared" si="1"/>
        <v>4077349014</v>
      </c>
      <c r="L4" s="2">
        <f t="shared" si="1"/>
        <v>51673656616</v>
      </c>
      <c r="M4" s="2">
        <f t="shared" si="1"/>
        <v>61504899366</v>
      </c>
      <c r="N4" s="2">
        <f t="shared" si="1"/>
        <v>77316577237</v>
      </c>
      <c r="O4" s="2">
        <f t="shared" si="1"/>
        <v>202243724680</v>
      </c>
      <c r="P4" s="2">
        <f t="shared" si="1"/>
        <v>227546678419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-438497937</v>
      </c>
      <c r="E5" s="2">
        <f>IFERROR(INDEX(E51:E500,MATCH($C$5,$C$51:$C$500,0)),"")</f>
        <v>-485407785</v>
      </c>
      <c r="H5" s="2">
        <f>IFERROR(SUM(D5:G5)*(4/MAX(1,COUNT(D5:G5))),"")</f>
        <v>-1847811444</v>
      </c>
      <c r="I5" s="2">
        <f t="shared" ref="I5:P5" si="2">IFERROR(INDEX(I51:I500,MATCH($C$5,$C$51:$C$500,0)),"")</f>
        <v>-955257602</v>
      </c>
      <c r="J5" s="2">
        <f t="shared" si="2"/>
        <v>-3517378931</v>
      </c>
      <c r="K5" s="2">
        <f t="shared" si="2"/>
        <v>-3160873837</v>
      </c>
      <c r="L5" s="2">
        <f t="shared" si="2"/>
        <v>-7477850903</v>
      </c>
      <c r="M5" s="2">
        <f t="shared" si="2"/>
        <v>-10951485984</v>
      </c>
      <c r="N5" s="2">
        <f t="shared" si="2"/>
        <v>-38787637114</v>
      </c>
      <c r="O5" s="2">
        <f t="shared" si="2"/>
        <v>-9064732705</v>
      </c>
      <c r="P5" s="2">
        <f t="shared" si="2"/>
        <v>-7958810070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3738479256</v>
      </c>
      <c r="E6" s="2">
        <f>IFERROR(INDEX(E51:E500,MATCH($C$6,$C$51:$C$500,0)),"")</f>
        <v>4176977193</v>
      </c>
      <c r="H6" s="2">
        <f>IFERROR(INDEX(D6:G6,COUNT(D6:G6)),"")</f>
        <v>4176977193</v>
      </c>
      <c r="I6" s="2">
        <f t="shared" ref="I6:P6" si="3">IFERROR(INDEX(I51:I500,MATCH($C$6,$C$51:$C$500,0)),"")</f>
        <v>4662384978</v>
      </c>
      <c r="J6" s="2">
        <f t="shared" si="3"/>
        <v>5617642580</v>
      </c>
      <c r="K6" s="2">
        <f t="shared" si="3"/>
        <v>9135113343</v>
      </c>
      <c r="L6" s="2">
        <f t="shared" si="3"/>
        <v>12295987180</v>
      </c>
      <c r="M6" s="2">
        <f t="shared" si="3"/>
        <v>19784310313</v>
      </c>
      <c r="N6" s="2">
        <f t="shared" si="3"/>
        <v>30994233341</v>
      </c>
      <c r="O6" s="2">
        <f t="shared" si="3"/>
        <v>38443930726</v>
      </c>
      <c r="P6" s="2">
        <f t="shared" si="3"/>
        <v>47620973276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0.82</v>
      </c>
      <c r="E7" s="3">
        <f>IFERROR(INDEX(E51:E500,MATCH($C$7,$C$51:$C$500,0))/1000000000,"")</f>
        <v>0.82</v>
      </c>
      <c r="H7" s="3">
        <f>IFERROR(INDEX(D7:G7,COUNT(D7:G7)),"")</f>
        <v>0.82</v>
      </c>
      <c r="I7" s="3">
        <f t="shared" ref="I7:P7" si="4">IFERROR(INDEX(I51:I500,MATCH($C$7,$C$51:$C$500,0))/1000000000,"")</f>
        <v>0.82</v>
      </c>
      <c r="J7" s="3">
        <f t="shared" si="4"/>
        <v>0.82</v>
      </c>
      <c r="K7" s="3">
        <f t="shared" si="4"/>
        <v>0.82</v>
      </c>
      <c r="L7" s="3">
        <f t="shared" si="4"/>
        <v>0.82</v>
      </c>
      <c r="M7" s="3">
        <f t="shared" si="4"/>
        <v>0.82</v>
      </c>
      <c r="N7" s="3">
        <f t="shared" si="4"/>
        <v>0.82</v>
      </c>
      <c r="O7" s="3">
        <f t="shared" si="4"/>
        <v>0.32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P8" si="5">IFERROR(INDEX(I51:I500,MATCH($C$8,$C$51:$C$500,0)),"")</f>
        <v>0</v>
      </c>
      <c r="J8" s="2">
        <f t="shared" si="5"/>
        <v>0</v>
      </c>
      <c r="K8" s="2">
        <f t="shared" si="5"/>
        <v>2000000000</v>
      </c>
      <c r="L8" s="2">
        <f t="shared" si="5"/>
        <v>-2000000000</v>
      </c>
      <c r="M8" s="2">
        <f t="shared" si="5"/>
        <v>3000000000</v>
      </c>
      <c r="N8" s="2">
        <f t="shared" si="5"/>
        <v>-32000000000</v>
      </c>
      <c r="O8" s="2">
        <f t="shared" si="5"/>
        <v>-2000000000</v>
      </c>
      <c r="P8" s="2">
        <f t="shared" si="5"/>
        <v>-5000000000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0.15</v>
      </c>
      <c r="E9" s="3">
        <f>IFERROR(INDEX(E51:E500,MATCH("Free cash flow per share (Quarter)",$C$51:$C$500,0)),"")</f>
        <v>-0.03</v>
      </c>
      <c r="H9" s="3">
        <f>IFERROR(INDEX(D9:G9,COUNT(D9:G9)),"")</f>
        <v>-0.03</v>
      </c>
      <c r="I9" s="3">
        <f t="shared" ref="I9:P9" si="6">IFERROR(INDEX(I51:I500,MATCH($C$9,$C$51:$C$500,0)),"")</f>
        <v>-0.37</v>
      </c>
      <c r="J9" s="3">
        <f t="shared" si="6"/>
        <v>-0.53</v>
      </c>
      <c r="K9" s="3">
        <f t="shared" si="6"/>
        <v>2.15</v>
      </c>
      <c r="L9" s="3">
        <f t="shared" si="6"/>
        <v>-2.48</v>
      </c>
      <c r="M9" s="3">
        <f t="shared" si="6"/>
        <v>3.88</v>
      </c>
      <c r="N9" s="3">
        <f t="shared" si="6"/>
        <v>-39.1</v>
      </c>
      <c r="O9" s="3">
        <f t="shared" si="6"/>
        <v>-5.71</v>
      </c>
      <c r="P9" s="3">
        <f t="shared" si="6"/>
        <v>-164597.6</v>
      </c>
    </row>
    <row r="10" spans="1:16" ht="15.5" x14ac:dyDescent="0.35">
      <c r="C10" t="s">
        <v>18</v>
      </c>
      <c r="D10" s="3">
        <f ca="1">IFERROR(IF(D9=0,"",D2/D9),"")</f>
        <v>540</v>
      </c>
      <c r="E10" s="3">
        <f ca="1">IFERROR(IF(E9=0,"",E2/E9),"")</f>
        <v>-1966.6666666666667</v>
      </c>
      <c r="I10" s="3">
        <f t="shared" ref="I10:P10" ca="1" si="7">IFERROR(IF(I9=0,"",I2/I9),"")</f>
        <v>-567.56756756756761</v>
      </c>
      <c r="J10" s="3">
        <f t="shared" ca="1" si="7"/>
        <v>-5698.1132075471696</v>
      </c>
      <c r="K10" s="3">
        <f t="shared" ca="1" si="7"/>
        <v>1339.5348837209303</v>
      </c>
      <c r="L10" s="3" t="str">
        <f t="shared" ca="1" si="7"/>
        <v/>
      </c>
      <c r="M10" s="3">
        <f t="shared" ca="1" si="7"/>
        <v>938.14432989690727</v>
      </c>
      <c r="N10" s="3">
        <f t="shared" ca="1" si="7"/>
        <v>-13.810741687979538</v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237652338</v>
      </c>
      <c r="E11" s="2">
        <f>IFERROR(INDEX(E51:E500,MATCH($C$11,$C$51:$C$500,0)),"")</f>
        <v>118195004</v>
      </c>
      <c r="H11" s="2">
        <f>IFERROR(INDEX(D11:G11,COUNT(D11:G11)),"")</f>
        <v>118195004</v>
      </c>
      <c r="I11" s="2">
        <f t="shared" ref="I11:P11" si="8">IFERROR(INDEX(I51:I500,MATCH($C$11,$C$51:$C$500,0)),"")</f>
        <v>140248886</v>
      </c>
      <c r="J11" s="2">
        <f t="shared" si="8"/>
        <v>445360759</v>
      </c>
      <c r="K11" s="2">
        <f t="shared" si="8"/>
        <v>876683408</v>
      </c>
      <c r="L11" s="2">
        <f t="shared" si="8"/>
        <v>613539234</v>
      </c>
      <c r="M11" s="2">
        <f t="shared" si="8"/>
        <v>3708544557</v>
      </c>
      <c r="N11" s="2">
        <f t="shared" si="8"/>
        <v>3999753120</v>
      </c>
      <c r="O11" s="2">
        <f t="shared" si="8"/>
        <v>12574431536</v>
      </c>
      <c r="P11" s="2">
        <f t="shared" si="8"/>
        <v>13859408303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P12" si="9">IFERROR(INDEX(I51:I500,MATCH($C$12,$C$51:$C$500,0)),"")</f>
        <v>0</v>
      </c>
      <c r="J12" s="2">
        <f t="shared" si="9"/>
        <v>10000000000</v>
      </c>
      <c r="K12" s="2">
        <f t="shared" si="9"/>
        <v>10000000000</v>
      </c>
      <c r="L12" s="2">
        <f t="shared" si="9"/>
        <v>13000000000</v>
      </c>
      <c r="M12" s="2">
        <f t="shared" si="9"/>
        <v>23000000000</v>
      </c>
      <c r="N12" s="2">
        <f t="shared" si="9"/>
        <v>34000000000</v>
      </c>
      <c r="O12" s="2">
        <f t="shared" si="9"/>
        <v>30000000000</v>
      </c>
      <c r="P12" s="2">
        <f t="shared" si="9"/>
        <v>25000000000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11000000000</v>
      </c>
      <c r="K13" s="2">
        <f t="shared" si="10"/>
        <v>11000000000</v>
      </c>
      <c r="L13" s="2">
        <f t="shared" si="10"/>
        <v>14000000000</v>
      </c>
      <c r="M13" s="2">
        <f t="shared" si="10"/>
        <v>27000000000</v>
      </c>
      <c r="N13" s="2">
        <f t="shared" si="10"/>
        <v>38000000000</v>
      </c>
      <c r="O13" s="2">
        <f t="shared" si="10"/>
        <v>43000000000</v>
      </c>
      <c r="P13" s="2">
        <f t="shared" si="10"/>
        <v>39000000000</v>
      </c>
    </row>
    <row r="14" spans="1:1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P14" si="11">IFERROR(INDEX(I51:I500,MATCH($C$14,$C$51:$C$500,0)),"")</f>
        <v>0</v>
      </c>
      <c r="J14" s="2">
        <f t="shared" si="11"/>
        <v>0</v>
      </c>
      <c r="K14" s="2">
        <f t="shared" si="11"/>
        <v>-393960310</v>
      </c>
      <c r="L14" s="2">
        <f t="shared" si="11"/>
        <v>-1190841998</v>
      </c>
      <c r="M14" s="2">
        <f t="shared" si="11"/>
        <v>-3647564391</v>
      </c>
      <c r="N14" s="2">
        <f t="shared" si="11"/>
        <v>-4125551803</v>
      </c>
      <c r="O14" s="2">
        <f t="shared" si="11"/>
        <v>-4144629160</v>
      </c>
      <c r="P14" s="2">
        <f t="shared" si="11"/>
        <v>-4317630330</v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-101833855</v>
      </c>
      <c r="J15" s="2">
        <f t="shared" si="12"/>
        <v>-333325303</v>
      </c>
      <c r="K15" s="2">
        <f t="shared" si="12"/>
        <v>-194590740</v>
      </c>
      <c r="L15" s="2">
        <f t="shared" si="12"/>
        <v>338494069</v>
      </c>
      <c r="M15" s="2">
        <f t="shared" si="12"/>
        <v>-568159230</v>
      </c>
      <c r="N15" s="2">
        <f t="shared" si="12"/>
        <v>-587229390</v>
      </c>
      <c r="O15" s="2">
        <f t="shared" si="12"/>
        <v>-79887858</v>
      </c>
      <c r="P15" s="2">
        <f t="shared" si="12"/>
        <v>-238718032</v>
      </c>
    </row>
    <row r="16" spans="1:16" ht="15.5" x14ac:dyDescent="0.35">
      <c r="C16" t="s">
        <v>29</v>
      </c>
      <c r="D16" s="2">
        <f>IFERROR(INDEX(D51:D500,MATCH($C$16,$C$51:$C$500,0)),"")</f>
        <v>-438497937</v>
      </c>
      <c r="E16" s="2">
        <f>IFERROR(INDEX(E51:E500,MATCH($C$16,$C$51:$C$500,0)),"")</f>
        <v>-485407785</v>
      </c>
      <c r="H16" s="2">
        <f>IFERROR(SUM(D16:G16)*(4/MAX(1,COUNT(D16:G16))),"")</f>
        <v>-1847811444</v>
      </c>
      <c r="I16" s="2">
        <f t="shared" ref="I16:P16" si="13">IFERROR(INDEX(I51:I500,MATCH($C$16,$C$51:$C$500,0)),"")</f>
        <v>-853423747</v>
      </c>
      <c r="J16" s="2">
        <f t="shared" si="13"/>
        <v>-3184145460</v>
      </c>
      <c r="K16" s="2">
        <f t="shared" si="13"/>
        <v>-2966283097</v>
      </c>
      <c r="L16" s="2">
        <f t="shared" si="13"/>
        <v>-8970789287</v>
      </c>
      <c r="M16" s="2">
        <f t="shared" si="13"/>
        <v>-12988320075</v>
      </c>
      <c r="N16" s="2">
        <f t="shared" si="13"/>
        <v>-37343377594</v>
      </c>
      <c r="O16" s="2">
        <f t="shared" si="13"/>
        <v>-11491955267</v>
      </c>
      <c r="P16" s="2">
        <f t="shared" si="13"/>
        <v>-12016903383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</row>
    <row r="19" spans="1:16" ht="15.5" x14ac:dyDescent="0.35">
      <c r="A19" t="s">
        <v>39</v>
      </c>
      <c r="C19" t="s">
        <v>40</v>
      </c>
    </row>
    <row r="20" spans="1:16" ht="15.5" x14ac:dyDescent="0.35">
      <c r="A20" t="s">
        <v>41</v>
      </c>
      <c r="C20" t="s">
        <v>42</v>
      </c>
      <c r="D20" s="2">
        <f ca="1">IFERROR(D21*D2,"")</f>
        <v>66420000000</v>
      </c>
      <c r="E20" s="2">
        <f ca="1">IFERROR(E21*E2,"")</f>
        <v>48380000000</v>
      </c>
      <c r="H20" s="2">
        <f t="shared" ref="H20:P20" ca="1" si="14">IFERROR(H21*H2,"")</f>
        <v>48380000000</v>
      </c>
      <c r="I20" s="2">
        <f t="shared" ca="1" si="14"/>
        <v>172200000000</v>
      </c>
      <c r="J20" s="2">
        <f t="shared" ca="1" si="14"/>
        <v>2476400000000</v>
      </c>
      <c r="K20" s="2">
        <f t="shared" ca="1" si="14"/>
        <v>2361600000000</v>
      </c>
      <c r="L20" s="2" t="str">
        <f t="shared" ca="1" si="14"/>
        <v/>
      </c>
      <c r="M20" s="2">
        <f t="shared" ca="1" si="14"/>
        <v>2984800000000</v>
      </c>
      <c r="N20" s="2">
        <f t="shared" ca="1" si="14"/>
        <v>442800000000</v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820000000</v>
      </c>
      <c r="E21" s="2">
        <f>IFERROR(INDEX(E51:E500,MATCH($C$7,$C$51:$C$500,0)),"")</f>
        <v>820000000</v>
      </c>
      <c r="H21" s="2">
        <f>IFERROR(INDEX(D21:G21,COUNT(D21:G21)),"")</f>
        <v>820000000</v>
      </c>
      <c r="I21" s="2">
        <f t="shared" ref="I21:P21" si="15">IFERROR(INDEX(I51:I500,MATCH($C$7,$C$51:$C$500,0)),"")</f>
        <v>820000000</v>
      </c>
      <c r="J21" s="2">
        <f t="shared" si="15"/>
        <v>820000000</v>
      </c>
      <c r="K21" s="2">
        <f t="shared" si="15"/>
        <v>820000000</v>
      </c>
      <c r="L21" s="2">
        <f t="shared" si="15"/>
        <v>820000000</v>
      </c>
      <c r="M21" s="2">
        <f t="shared" si="15"/>
        <v>820000000</v>
      </c>
      <c r="N21" s="2">
        <f t="shared" si="15"/>
        <v>820000000</v>
      </c>
      <c r="O21" s="2">
        <f t="shared" si="15"/>
        <v>320000000</v>
      </c>
      <c r="P21" s="2">
        <f t="shared" si="15"/>
        <v>0</v>
      </c>
    </row>
    <row r="23" spans="1:16" ht="15.5" x14ac:dyDescent="0.35">
      <c r="B23" t="s">
        <v>43</v>
      </c>
      <c r="C23" t="s">
        <v>44</v>
      </c>
      <c r="D23" s="3">
        <f>IFERROR(D5/D6*100,"")</f>
        <v>-11.729313096929486</v>
      </c>
      <c r="E23" s="3">
        <f>IFERROR(E5/E6*100,"")</f>
        <v>-11.621030294670319</v>
      </c>
      <c r="H23" s="3">
        <f t="shared" ref="H23:P23" si="16">IFERROR(H5/H6*100,"")</f>
        <v>-44.238006544461399</v>
      </c>
      <c r="I23" s="3">
        <f t="shared" si="16"/>
        <v>-20.488604148037815</v>
      </c>
      <c r="J23" s="3">
        <f t="shared" si="16"/>
        <v>-62.61307801109696</v>
      </c>
      <c r="K23" s="3">
        <f t="shared" si="16"/>
        <v>-34.601364190211122</v>
      </c>
      <c r="L23" s="3">
        <f t="shared" si="16"/>
        <v>-60.815376541405932</v>
      </c>
      <c r="M23" s="3">
        <f t="shared" si="16"/>
        <v>-55.354398565028205</v>
      </c>
      <c r="N23" s="3">
        <f t="shared" si="16"/>
        <v>-125.14468961776409</v>
      </c>
      <c r="O23" s="3">
        <f t="shared" si="16"/>
        <v>-23.579099571286644</v>
      </c>
      <c r="P23" s="3">
        <f t="shared" si="16"/>
        <v>-16.712825300467092</v>
      </c>
    </row>
    <row r="24" spans="1:16" ht="15.5" x14ac:dyDescent="0.35">
      <c r="C24" t="s">
        <v>45</v>
      </c>
      <c r="D24" s="4">
        <f>IFERROR(_xlfn.RRI(5,I23,D23),"")</f>
        <v>-0.10555829351589285</v>
      </c>
      <c r="E24" s="4">
        <f>IFERROR(_xlfn.RRI(5,J23,E23),"")</f>
        <v>-0.28597089303416801</v>
      </c>
      <c r="H24" s="4">
        <f t="shared" ref="H24:P24" si="17">IFERROR(_xlfn.RRI(5,M23,H23),"")</f>
        <v>-4.384415898824956E-2</v>
      </c>
      <c r="I24" s="4">
        <f t="shared" si="17"/>
        <v>-0.30366217084703018</v>
      </c>
      <c r="J24" s="4">
        <f t="shared" si="17"/>
        <v>0.21570322137679043</v>
      </c>
      <c r="K24" s="4">
        <f t="shared" si="17"/>
        <v>0.15666786394605015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46</v>
      </c>
      <c r="C25" t="s">
        <v>47</v>
      </c>
      <c r="D25" s="3">
        <f>IFERROR(INDEX(D51:D500,MATCH($A$25,$C$51:$C$500,0)),"")</f>
        <v>-0.54</v>
      </c>
      <c r="E25" s="3">
        <f>IFERROR(INDEX(E51:E500,MATCH($A$25,$C$51:$C$500,0)),"")</f>
        <v>-0.59</v>
      </c>
      <c r="H25" s="3">
        <f>IFERROR(INDEX(D25:G25,COUNT(D25:G25)),"")</f>
        <v>-0.59</v>
      </c>
      <c r="I25" s="3">
        <f t="shared" ref="I25:P25" si="18">IFERROR(INDEX(I51:I500,MATCH($C$25,$C$51:$C$500,0)),"")</f>
        <v>-1.17</v>
      </c>
      <c r="J25" s="3">
        <f t="shared" si="18"/>
        <v>-4.3099999999999996</v>
      </c>
      <c r="K25" s="3">
        <f t="shared" si="18"/>
        <v>-3.87</v>
      </c>
      <c r="L25" s="3">
        <f t="shared" si="18"/>
        <v>-10.57</v>
      </c>
      <c r="M25" s="3">
        <f t="shared" si="18"/>
        <v>-16.3</v>
      </c>
      <c r="N25" s="3">
        <f t="shared" si="18"/>
        <v>-46.1</v>
      </c>
      <c r="O25" s="3">
        <f t="shared" si="18"/>
        <v>-36.11</v>
      </c>
      <c r="P25" s="3">
        <f t="shared" si="18"/>
        <v>-383396.14</v>
      </c>
    </row>
    <row r="26" spans="1:16" ht="15.5" x14ac:dyDescent="0.35">
      <c r="C26" t="s">
        <v>48</v>
      </c>
      <c r="D26" s="4">
        <f>IFERROR(_xlfn.RRI(5,I25,D25),"")</f>
        <v>-0.14327472495069038</v>
      </c>
      <c r="E26" s="4">
        <f>IFERROR(_xlfn.RRI(5,J25,E25),"")</f>
        <v>-0.32814593635598621</v>
      </c>
      <c r="H26" s="4">
        <f t="shared" ref="H26:P26" si="19">IFERROR(_xlfn.RRI(5,M25,H25),"")</f>
        <v>-0.48508815615920275</v>
      </c>
      <c r="I26" s="4">
        <f t="shared" si="19"/>
        <v>-0.52038032851952887</v>
      </c>
      <c r="J26" s="4">
        <f t="shared" si="19"/>
        <v>-0.34631283715041394</v>
      </c>
      <c r="K26" s="4">
        <f t="shared" si="19"/>
        <v>-0.89981270621822751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49</v>
      </c>
      <c r="D27" s="3">
        <f>IFERROR(D4/D21,"")</f>
        <v>0.28453062195121953</v>
      </c>
      <c r="E27" s="3">
        <f>IFERROR(E4/E21,"")</f>
        <v>0.75692196585365856</v>
      </c>
      <c r="H27" s="3">
        <f t="shared" ref="H27:P27" si="20">IFERROR(H4/H21,"")</f>
        <v>2.0829051756097563</v>
      </c>
      <c r="I27" s="3">
        <f t="shared" si="20"/>
        <v>2.2321776719512196</v>
      </c>
      <c r="J27" s="3">
        <f t="shared" si="20"/>
        <v>2.3405837487804879</v>
      </c>
      <c r="K27" s="3">
        <f t="shared" si="20"/>
        <v>4.9723768463414633</v>
      </c>
      <c r="L27" s="3">
        <f t="shared" si="20"/>
        <v>63.0166544097561</v>
      </c>
      <c r="M27" s="3">
        <f t="shared" si="20"/>
        <v>75.005974836585366</v>
      </c>
      <c r="N27" s="3">
        <f t="shared" si="20"/>
        <v>94.288508825609753</v>
      </c>
      <c r="O27" s="3">
        <f t="shared" si="20"/>
        <v>632.01163962500004</v>
      </c>
      <c r="P27" s="3" t="str">
        <f t="shared" si="20"/>
        <v/>
      </c>
    </row>
    <row r="28" spans="1:16" ht="15.5" x14ac:dyDescent="0.35">
      <c r="C28" t="s">
        <v>50</v>
      </c>
      <c r="D28" s="4">
        <f>IFERROR(_xlfn.RRI(5,I27,D27),"")</f>
        <v>-0.33766142294237611</v>
      </c>
      <c r="E28" s="4">
        <f>IFERROR(_xlfn.RRI(5,J27,E27),"")</f>
        <v>-0.20210565940233893</v>
      </c>
      <c r="H28" s="4">
        <f t="shared" ref="H28:P28" si="21">IFERROR(_xlfn.RRI(5,M27,H27),"")</f>
        <v>-0.51166851311050343</v>
      </c>
      <c r="I28" s="4">
        <f t="shared" si="21"/>
        <v>-0.52700777876677463</v>
      </c>
      <c r="J28" s="4">
        <f t="shared" si="21"/>
        <v>-0.67362279289740168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51</v>
      </c>
      <c r="H29" s="4">
        <f t="shared" ref="H29:P29" si="22">IFERROR(((H25-I25)/I25)*100%,"")</f>
        <v>-0.49572649572649574</v>
      </c>
      <c r="I29" s="4">
        <f t="shared" si="22"/>
        <v>-0.72853828306264501</v>
      </c>
      <c r="J29" s="4">
        <f t="shared" si="22"/>
        <v>0.11369509043927635</v>
      </c>
      <c r="K29" s="4">
        <f t="shared" si="22"/>
        <v>-0.63386944181646165</v>
      </c>
      <c r="L29" s="4">
        <f t="shared" si="22"/>
        <v>-0.35153374233128837</v>
      </c>
      <c r="M29" s="4">
        <f t="shared" si="22"/>
        <v>-0.6464208242950108</v>
      </c>
      <c r="N29" s="4">
        <f t="shared" si="22"/>
        <v>0.27665466629742458</v>
      </c>
      <c r="O29" s="4">
        <f t="shared" si="22"/>
        <v>-0.99990581543152735</v>
      </c>
      <c r="P29" s="4" t="str">
        <f t="shared" si="22"/>
        <v/>
      </c>
    </row>
    <row r="30" spans="1:16" ht="15.5" x14ac:dyDescent="0.35">
      <c r="C30" t="s">
        <v>52</v>
      </c>
      <c r="H30" s="4">
        <f t="shared" ref="H30:P30" si="23">IFERROR(((H27-I27)/I27)*100%,"")</f>
        <v>-6.6873035339959905E-2</v>
      </c>
      <c r="I30" s="4">
        <f t="shared" si="23"/>
        <v>-4.6315829068603501E-2</v>
      </c>
      <c r="J30" s="4">
        <f t="shared" si="23"/>
        <v>-0.52928271104338676</v>
      </c>
      <c r="K30" s="4">
        <f t="shared" si="23"/>
        <v>-0.92109424257896422</v>
      </c>
      <c r="L30" s="4">
        <f t="shared" si="23"/>
        <v>-0.15984487173122217</v>
      </c>
      <c r="M30" s="4">
        <f t="shared" si="23"/>
        <v>-0.20450566277050983</v>
      </c>
      <c r="N30" s="4">
        <f t="shared" si="23"/>
        <v>-0.85081206909170981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4</v>
      </c>
      <c r="E32" s="3">
        <f>IFERROR(INDEX(E51:E500,MATCH($A$32,$C$51:$C$500,0)),"")</f>
        <v>4.54</v>
      </c>
      <c r="H32" s="3">
        <f>IFERROR(INDEX(D32:G32,COUNT(D32:G32)),"")</f>
        <v>4.54</v>
      </c>
      <c r="I32" s="3">
        <f t="shared" ref="I32:P32" si="24">IFERROR(INDEX(I51:I500,MATCH($C$32,$C$51:$C$500,0)),"")</f>
        <v>5.13</v>
      </c>
      <c r="J32" s="3">
        <f t="shared" si="24"/>
        <v>6.3</v>
      </c>
      <c r="K32" s="3">
        <f t="shared" si="24"/>
        <v>10.61</v>
      </c>
      <c r="L32" s="3">
        <f t="shared" si="24"/>
        <v>14.49</v>
      </c>
      <c r="M32" s="3">
        <f t="shared" si="24"/>
        <v>23.65</v>
      </c>
      <c r="N32" s="3">
        <f t="shared" si="24"/>
        <v>37.07</v>
      </c>
      <c r="O32" s="3">
        <f t="shared" si="24"/>
        <v>118.15</v>
      </c>
      <c r="P32" s="3">
        <f t="shared" si="24"/>
        <v>1468402.8</v>
      </c>
    </row>
    <row r="33" spans="1:16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14.75</v>
      </c>
      <c r="E33" s="3">
        <f>IFERROR(INDEX(E51:E500,MATCH($A$33,$C$51:$C$500,0)),"")</f>
        <v>18.059999999999999</v>
      </c>
      <c r="H33" s="3">
        <f>IFERROR(INDEX(D33:G33,COUNT(D33:G33)),"")</f>
        <v>18.059999999999999</v>
      </c>
      <c r="I33" s="3">
        <f t="shared" ref="I33:P33" si="25">IFERROR(INDEX(I51:I500,MATCH($C$33,$C$51:$C$500,0)),"")</f>
        <v>40.94</v>
      </c>
      <c r="J33" s="3">
        <f t="shared" si="25"/>
        <v>479.37</v>
      </c>
      <c r="K33" s="3">
        <f t="shared" si="25"/>
        <v>271.44</v>
      </c>
      <c r="L33" s="3">
        <f t="shared" si="25"/>
        <v>217.39</v>
      </c>
      <c r="M33" s="3">
        <f t="shared" si="25"/>
        <v>153.91</v>
      </c>
      <c r="N33" s="3">
        <f t="shared" si="25"/>
        <v>14.57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-109.26</v>
      </c>
      <c r="E34" s="3">
        <f>IFERROR(INDEX(E51:E500,MATCH($A$34,$C$51:$C$500,0)),"")</f>
        <v>-138.97999999999999</v>
      </c>
      <c r="H34" s="3">
        <f>IFERROR(INDEX(D34:G34,COUNT(D34:G34)),"")</f>
        <v>-138.97999999999999</v>
      </c>
      <c r="I34" s="3">
        <f t="shared" ref="I34:P34" si="26">IFERROR(INDEX(I51:I500,MATCH($C$34,$C$51:$C$500,0)),"")</f>
        <v>-179.49</v>
      </c>
      <c r="J34" s="3">
        <f t="shared" si="26"/>
        <v>-700.7</v>
      </c>
      <c r="K34" s="3">
        <f t="shared" si="26"/>
        <v>-744.19</v>
      </c>
      <c r="L34" s="3">
        <f t="shared" si="26"/>
        <v>-298.01</v>
      </c>
      <c r="M34" s="3">
        <f t="shared" si="26"/>
        <v>-223.31</v>
      </c>
      <c r="N34" s="3">
        <f t="shared" si="26"/>
        <v>-11.71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206.36</v>
      </c>
      <c r="E35" s="3">
        <f>IFERROR(INDEX(E51:E500,MATCH($A$35,$C$51:$C$500,0)),"")</f>
        <v>107.81</v>
      </c>
      <c r="H35" s="3">
        <f>IFERROR(INDEX(D35:G35,COUNT(D35:G35)),"")</f>
        <v>107.81</v>
      </c>
      <c r="I35" s="3">
        <f t="shared" ref="I35:P35" si="27">IFERROR(INDEX(I51:I500,MATCH($C$35,$C$51:$C$500,0)),"")</f>
        <v>93.63</v>
      </c>
      <c r="J35" s="3">
        <f t="shared" si="27"/>
        <v>1284.08</v>
      </c>
      <c r="K35" s="3">
        <f t="shared" si="27"/>
        <v>576.41999999999996</v>
      </c>
      <c r="L35" s="3">
        <f t="shared" si="27"/>
        <v>49.75</v>
      </c>
      <c r="M35" s="3">
        <f t="shared" si="27"/>
        <v>48.3</v>
      </c>
      <c r="N35" s="3">
        <f t="shared" si="27"/>
        <v>5.7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</row>
    <row r="51" spans="2:16" ht="15.5" x14ac:dyDescent="0.35">
      <c r="B51" t="s">
        <v>74</v>
      </c>
      <c r="C51" t="s">
        <v>6</v>
      </c>
      <c r="D51" s="5">
        <v>233315110</v>
      </c>
      <c r="E51" s="5">
        <v>620676012</v>
      </c>
      <c r="F51" s="5">
        <v>417076514</v>
      </c>
      <c r="G51" s="5">
        <v>597473310</v>
      </c>
      <c r="I51" s="5">
        <v>1830385691</v>
      </c>
      <c r="J51" s="5">
        <v>1919278674</v>
      </c>
      <c r="K51" s="5">
        <v>4077349014</v>
      </c>
      <c r="L51" s="5">
        <v>51673656616</v>
      </c>
      <c r="M51" s="5">
        <v>61504899366</v>
      </c>
      <c r="N51" s="5">
        <v>77316577237</v>
      </c>
      <c r="O51" s="5">
        <v>202243724680</v>
      </c>
      <c r="P51" s="5">
        <v>227546678419</v>
      </c>
    </row>
    <row r="52" spans="2:16" ht="15.5" x14ac:dyDescent="0.35">
      <c r="C52" t="s">
        <v>75</v>
      </c>
      <c r="D52" s="5">
        <v>-90992893</v>
      </c>
      <c r="E52" s="5">
        <v>-242063645</v>
      </c>
      <c r="F52" s="5">
        <v>-162659840</v>
      </c>
      <c r="G52" s="5">
        <v>-233014591</v>
      </c>
      <c r="I52" s="5">
        <v>-726540419</v>
      </c>
      <c r="J52" s="5">
        <v>-738333683</v>
      </c>
      <c r="K52" s="5">
        <v>-1630391754</v>
      </c>
      <c r="L52" s="5">
        <v>-23976279161</v>
      </c>
      <c r="M52" s="5">
        <v>-27511086351</v>
      </c>
      <c r="N52" s="5">
        <v>-34768114928</v>
      </c>
      <c r="O52" s="5">
        <v>-83487432390</v>
      </c>
      <c r="P52" s="5">
        <v>-92084739508</v>
      </c>
    </row>
    <row r="53" spans="2:16" ht="15.5" x14ac:dyDescent="0.35">
      <c r="C53" t="s">
        <v>76</v>
      </c>
      <c r="D53" s="5">
        <v>142322217</v>
      </c>
      <c r="E53" s="5">
        <v>378612367</v>
      </c>
      <c r="F53" s="5">
        <v>254416674</v>
      </c>
      <c r="G53" s="5">
        <v>364458719</v>
      </c>
      <c r="I53" s="5">
        <v>1103845272</v>
      </c>
      <c r="J53" s="5">
        <v>1180944991</v>
      </c>
      <c r="K53" s="5">
        <v>2446957260</v>
      </c>
      <c r="L53" s="5">
        <v>27697377455</v>
      </c>
      <c r="M53" s="5">
        <v>33993813015</v>
      </c>
      <c r="N53" s="5">
        <v>42548462309</v>
      </c>
      <c r="O53" s="5">
        <v>118756292290</v>
      </c>
      <c r="P53" s="5">
        <v>135461938911</v>
      </c>
    </row>
    <row r="54" spans="2:16" ht="15.5" x14ac:dyDescent="0.35">
      <c r="C54" t="s">
        <v>77</v>
      </c>
      <c r="D54" s="5">
        <v>-580820154</v>
      </c>
      <c r="E54" s="5">
        <v>-864020152</v>
      </c>
      <c r="F54" s="5">
        <v>-647696707</v>
      </c>
      <c r="G54" s="5">
        <v>-580820153</v>
      </c>
      <c r="I54" s="5">
        <v>-2732667165</v>
      </c>
      <c r="J54" s="5">
        <v>-3828153957</v>
      </c>
      <c r="K54" s="5">
        <v>-5019279641</v>
      </c>
      <c r="L54" s="5">
        <v>-35744950521</v>
      </c>
      <c r="M54" s="5">
        <v>-51855439626</v>
      </c>
      <c r="N54" s="5">
        <v>-71759349273</v>
      </c>
      <c r="O54" s="5">
        <v>-127026874436</v>
      </c>
      <c r="P54" s="5">
        <v>-146955279522</v>
      </c>
    </row>
    <row r="55" spans="2:16" ht="15.5" x14ac:dyDescent="0.35">
      <c r="C55" t="s">
        <v>78</v>
      </c>
      <c r="D55" s="5">
        <v>-522738138</v>
      </c>
      <c r="E55" s="5">
        <v>-573610076</v>
      </c>
      <c r="F55" s="5">
        <v>-498546707</v>
      </c>
      <c r="G55" s="5">
        <v>-580820153</v>
      </c>
      <c r="I55" s="5">
        <v>-2583517165</v>
      </c>
      <c r="J55" s="5">
        <v>-2564193156</v>
      </c>
      <c r="K55" s="5">
        <v>-3282116228</v>
      </c>
      <c r="L55" s="5">
        <v>-28069691683</v>
      </c>
      <c r="M55" s="5">
        <v>-39814833518</v>
      </c>
      <c r="N55" s="5">
        <v>-55075644232</v>
      </c>
      <c r="O55" s="5">
        <v>-102501414930</v>
      </c>
      <c r="P55" s="5">
        <v>-121285115117</v>
      </c>
    </row>
    <row r="56" spans="2:16" ht="15.5" x14ac:dyDescent="0.35">
      <c r="C56" t="s">
        <v>79</v>
      </c>
      <c r="D56" s="5">
        <v>-58082016</v>
      </c>
      <c r="E56" s="5">
        <v>-290410076</v>
      </c>
      <c r="F56" s="5">
        <v>-149150000</v>
      </c>
      <c r="I56" s="5">
        <v>-149150000</v>
      </c>
      <c r="J56" s="5">
        <v>-1263960801</v>
      </c>
      <c r="K56" s="5">
        <v>-1737163413</v>
      </c>
      <c r="L56" s="5">
        <v>-7675258838</v>
      </c>
      <c r="M56" s="5">
        <v>-12040606108</v>
      </c>
      <c r="N56" s="5">
        <v>-16683705041</v>
      </c>
      <c r="O56" s="5">
        <v>-24525459506</v>
      </c>
      <c r="P56" s="5">
        <v>-25670164405</v>
      </c>
    </row>
    <row r="57" spans="2:16" ht="15.5" x14ac:dyDescent="0.35">
      <c r="C57" t="s">
        <v>80</v>
      </c>
      <c r="D57" s="5">
        <v>-438497937</v>
      </c>
      <c r="E57" s="5">
        <v>-485407785</v>
      </c>
      <c r="F57" s="5">
        <v>-393280033</v>
      </c>
      <c r="G57" s="5">
        <v>-216361434</v>
      </c>
      <c r="I57" s="5">
        <v>-1628821893</v>
      </c>
      <c r="J57" s="5">
        <v>-2647208966</v>
      </c>
      <c r="K57" s="5">
        <v>-2572322381</v>
      </c>
      <c r="L57" s="5">
        <v>-8047573066</v>
      </c>
      <c r="M57" s="5">
        <v>-17861626611</v>
      </c>
      <c r="N57" s="5">
        <v>-29210886964</v>
      </c>
      <c r="O57" s="5">
        <v>-8270582146</v>
      </c>
      <c r="P57" s="5">
        <v>-11493340611</v>
      </c>
    </row>
    <row r="58" spans="2:16" ht="15.5" x14ac:dyDescent="0.35">
      <c r="C58" t="s">
        <v>81</v>
      </c>
      <c r="F58" s="5">
        <v>775398146</v>
      </c>
      <c r="I58" s="5">
        <v>775398146</v>
      </c>
      <c r="J58" s="5">
        <v>-536936494</v>
      </c>
      <c r="K58" s="5">
        <v>-393960716</v>
      </c>
      <c r="L58" s="5">
        <v>-923216221</v>
      </c>
      <c r="M58" s="5">
        <v>4873306536</v>
      </c>
      <c r="N58" s="5">
        <v>-8132490630</v>
      </c>
      <c r="O58" s="5">
        <v>-3221373121</v>
      </c>
      <c r="P58" s="5">
        <v>-523562772</v>
      </c>
    </row>
    <row r="59" spans="2:16" ht="15.5" x14ac:dyDescent="0.35">
      <c r="C59" t="s">
        <v>27</v>
      </c>
      <c r="K59" s="5">
        <v>-393960310</v>
      </c>
      <c r="L59" s="5">
        <v>-1190841998</v>
      </c>
      <c r="M59" s="5">
        <v>-3647564391</v>
      </c>
      <c r="N59" s="5">
        <v>-4125551803</v>
      </c>
      <c r="O59" s="5">
        <v>-4144629160</v>
      </c>
      <c r="P59" s="5">
        <v>-4317630330</v>
      </c>
    </row>
    <row r="60" spans="2:16" ht="15.5" x14ac:dyDescent="0.35">
      <c r="C60" t="s">
        <v>85</v>
      </c>
      <c r="J60" s="5">
        <v>-91832</v>
      </c>
      <c r="L60" s="5">
        <v>-10472230</v>
      </c>
      <c r="M60" s="5">
        <v>-258437044</v>
      </c>
      <c r="N60" s="5">
        <v>-364975005</v>
      </c>
      <c r="O60" s="5">
        <v>-112309845</v>
      </c>
      <c r="P60" s="5">
        <v>-105020336</v>
      </c>
    </row>
    <row r="61" spans="2:16" ht="15.5" x14ac:dyDescent="0.35">
      <c r="C61" t="s">
        <v>86</v>
      </c>
      <c r="F61" s="5">
        <v>775398146</v>
      </c>
      <c r="I61" s="5">
        <v>775398146</v>
      </c>
      <c r="J61" s="5">
        <v>-536936494</v>
      </c>
      <c r="K61" s="5">
        <v>-393960716</v>
      </c>
      <c r="L61" s="5">
        <v>-923216221</v>
      </c>
      <c r="M61" s="5">
        <v>4873306536</v>
      </c>
      <c r="N61" s="5">
        <v>-8132490630</v>
      </c>
      <c r="O61" s="5">
        <v>-3221373121</v>
      </c>
      <c r="P61" s="5">
        <v>-523562772</v>
      </c>
    </row>
    <row r="62" spans="2:16" ht="15.5" x14ac:dyDescent="0.35">
      <c r="C62" t="s">
        <v>29</v>
      </c>
      <c r="D62" s="5">
        <v>-438497937</v>
      </c>
      <c r="E62" s="5">
        <v>-485407785</v>
      </c>
      <c r="F62" s="5">
        <v>382118113</v>
      </c>
      <c r="G62" s="5">
        <v>-216361434</v>
      </c>
      <c r="I62" s="5">
        <v>-853423747</v>
      </c>
      <c r="J62" s="5">
        <v>-3184145460</v>
      </c>
      <c r="K62" s="5">
        <v>-2966283097</v>
      </c>
      <c r="L62" s="5">
        <v>-8970789287</v>
      </c>
      <c r="M62" s="5">
        <v>-12988320075</v>
      </c>
      <c r="N62" s="5">
        <v>-37343377594</v>
      </c>
      <c r="O62" s="5">
        <v>-11491955267</v>
      </c>
      <c r="P62" s="5">
        <v>-12016903383</v>
      </c>
    </row>
    <row r="63" spans="2:16" ht="15.5" x14ac:dyDescent="0.35">
      <c r="C63" t="s">
        <v>28</v>
      </c>
      <c r="F63" s="5">
        <v>-101833855</v>
      </c>
      <c r="I63" s="5">
        <v>-101833855</v>
      </c>
      <c r="J63" s="5">
        <v>-333325303</v>
      </c>
      <c r="K63" s="5">
        <v>-194590740</v>
      </c>
      <c r="L63" s="5">
        <v>338494069</v>
      </c>
      <c r="M63" s="5">
        <v>-568159230</v>
      </c>
      <c r="N63" s="5">
        <v>-587229390</v>
      </c>
      <c r="O63" s="5">
        <v>-79887858</v>
      </c>
      <c r="P63" s="5">
        <v>-238718032</v>
      </c>
    </row>
    <row r="64" spans="2:16" ht="15.5" x14ac:dyDescent="0.35">
      <c r="C64" t="s">
        <v>87</v>
      </c>
      <c r="D64" s="5">
        <v>-438497937</v>
      </c>
      <c r="E64" s="5">
        <v>-485407785</v>
      </c>
      <c r="F64" s="5">
        <v>280284258</v>
      </c>
      <c r="G64" s="5">
        <v>-216361434</v>
      </c>
      <c r="I64" s="5">
        <v>-955257602</v>
      </c>
      <c r="J64" s="5">
        <v>-3517470763</v>
      </c>
      <c r="K64" s="5">
        <v>-3160873837</v>
      </c>
      <c r="L64" s="5">
        <v>-8632295218</v>
      </c>
      <c r="M64" s="5">
        <v>-13556479305</v>
      </c>
      <c r="N64" s="5">
        <v>-37930606984</v>
      </c>
      <c r="O64" s="5">
        <v>-11571843125</v>
      </c>
      <c r="P64" s="5">
        <v>-12255621415</v>
      </c>
    </row>
    <row r="65" spans="2:16" ht="15.5" x14ac:dyDescent="0.35">
      <c r="C65" t="s">
        <v>88</v>
      </c>
      <c r="L65" s="5">
        <v>1143972085</v>
      </c>
      <c r="M65" s="5">
        <v>2346556277</v>
      </c>
      <c r="N65" s="5">
        <v>-1222005135</v>
      </c>
      <c r="O65" s="5">
        <v>2394800575</v>
      </c>
      <c r="P65" s="5">
        <v>4191791009</v>
      </c>
    </row>
    <row r="66" spans="2:16" ht="15.5" x14ac:dyDescent="0.35">
      <c r="C66" t="s">
        <v>352</v>
      </c>
      <c r="L66" s="5">
        <v>1143972085</v>
      </c>
      <c r="M66" s="5">
        <v>2346556277</v>
      </c>
      <c r="N66" s="5">
        <v>-1222005135</v>
      </c>
      <c r="O66" s="5">
        <v>2394800575</v>
      </c>
      <c r="P66" s="5">
        <v>4191791009</v>
      </c>
    </row>
    <row r="67" spans="2:16" ht="15.5" x14ac:dyDescent="0.35">
      <c r="C67" t="s">
        <v>89</v>
      </c>
      <c r="D67" s="5">
        <v>-438497937</v>
      </c>
      <c r="E67" s="5">
        <v>-485407785</v>
      </c>
      <c r="F67" s="5">
        <v>280284258</v>
      </c>
      <c r="G67" s="5">
        <v>-216361434</v>
      </c>
      <c r="I67" s="5">
        <v>-955257602</v>
      </c>
      <c r="J67" s="5">
        <v>-3517470763</v>
      </c>
      <c r="K67" s="5">
        <v>-3160873837</v>
      </c>
      <c r="L67" s="5">
        <v>-7488323133</v>
      </c>
      <c r="M67" s="5">
        <v>-11209923028</v>
      </c>
      <c r="N67" s="5">
        <v>-39152612119</v>
      </c>
      <c r="O67" s="5">
        <v>-9177042550</v>
      </c>
      <c r="P67" s="5">
        <v>-8063830406</v>
      </c>
    </row>
    <row r="68" spans="2:16" ht="15.5" x14ac:dyDescent="0.35">
      <c r="C68" t="s">
        <v>90</v>
      </c>
      <c r="D68" s="5">
        <v>-438497937</v>
      </c>
      <c r="E68" s="5">
        <v>-485407785</v>
      </c>
      <c r="F68" s="5">
        <v>280284258</v>
      </c>
      <c r="G68" s="5">
        <v>-216361434</v>
      </c>
      <c r="I68" s="5">
        <v>-955257602</v>
      </c>
      <c r="J68" s="5">
        <v>-3517470763</v>
      </c>
      <c r="K68" s="5">
        <v>-3160873837</v>
      </c>
      <c r="L68" s="5">
        <v>-8632295218</v>
      </c>
      <c r="M68" s="5">
        <v>-13556479305</v>
      </c>
      <c r="N68" s="5">
        <v>-37930606984</v>
      </c>
      <c r="O68" s="5">
        <v>-11571843125</v>
      </c>
      <c r="P68" s="5">
        <v>-12255621415</v>
      </c>
    </row>
    <row r="69" spans="2:16" ht="15.5" x14ac:dyDescent="0.35">
      <c r="C69" t="s">
        <v>8</v>
      </c>
      <c r="D69" s="5">
        <v>-438497937</v>
      </c>
      <c r="E69" s="5">
        <v>-485407785</v>
      </c>
      <c r="F69" s="5">
        <v>280284258</v>
      </c>
      <c r="G69" s="5">
        <v>-216361434</v>
      </c>
      <c r="I69" s="5">
        <v>-955257602</v>
      </c>
      <c r="J69" s="5">
        <v>-3517378931</v>
      </c>
      <c r="K69" s="5">
        <v>-3160873837</v>
      </c>
      <c r="L69" s="5">
        <v>-7477850903</v>
      </c>
      <c r="M69" s="5">
        <v>-10951485984</v>
      </c>
      <c r="N69" s="5">
        <v>-38787637114</v>
      </c>
      <c r="O69" s="5">
        <v>-9064732705</v>
      </c>
      <c r="P69" s="5">
        <v>-7958810070</v>
      </c>
    </row>
    <row r="70" spans="2:16" ht="15.5" x14ac:dyDescent="0.35">
      <c r="C70" t="s">
        <v>91</v>
      </c>
      <c r="D70" s="5">
        <v>-438497937</v>
      </c>
      <c r="E70" s="5">
        <v>-485407785</v>
      </c>
      <c r="F70" s="5">
        <v>280284258</v>
      </c>
      <c r="G70" s="5">
        <v>-216361434</v>
      </c>
      <c r="I70" s="5">
        <v>-955257602</v>
      </c>
      <c r="J70" s="5">
        <v>-3517470763</v>
      </c>
      <c r="K70" s="5">
        <v>-3160873837</v>
      </c>
      <c r="L70" s="5">
        <v>-8632295218</v>
      </c>
      <c r="M70" s="5">
        <v>-13556479305</v>
      </c>
      <c r="N70" s="5">
        <v>-37930606984</v>
      </c>
      <c r="O70" s="5">
        <v>-11571843125</v>
      </c>
      <c r="P70" s="5">
        <v>-12255621415</v>
      </c>
    </row>
    <row r="71" spans="2:16" ht="15.5" x14ac:dyDescent="0.35">
      <c r="C71" t="s">
        <v>92</v>
      </c>
      <c r="D71" s="5">
        <v>-438497937</v>
      </c>
      <c r="E71" s="5">
        <v>-485407785</v>
      </c>
      <c r="F71" s="5">
        <v>280284258</v>
      </c>
      <c r="G71" s="5">
        <v>-216361434</v>
      </c>
      <c r="I71" s="5">
        <v>-955257602</v>
      </c>
      <c r="J71" s="5">
        <v>-3517470763</v>
      </c>
      <c r="K71" s="5">
        <v>-3160873837</v>
      </c>
      <c r="L71" s="5">
        <v>-7488323133</v>
      </c>
      <c r="M71" s="5">
        <v>-11209923028</v>
      </c>
      <c r="N71" s="5">
        <v>-39152612119</v>
      </c>
      <c r="O71" s="5">
        <v>-9177042550</v>
      </c>
      <c r="P71" s="5">
        <v>-8063830406</v>
      </c>
    </row>
    <row r="72" spans="2:16" ht="15.5" x14ac:dyDescent="0.35">
      <c r="C72" t="s">
        <v>93</v>
      </c>
      <c r="D72" s="5">
        <v>-438497937</v>
      </c>
      <c r="E72" s="5">
        <v>-485407785</v>
      </c>
      <c r="F72" s="5">
        <v>280284258</v>
      </c>
      <c r="G72" s="5">
        <v>-216361434</v>
      </c>
      <c r="I72" s="5">
        <v>-955257602</v>
      </c>
      <c r="J72" s="5">
        <v>-3517470763</v>
      </c>
      <c r="K72" s="5">
        <v>-3160873837</v>
      </c>
      <c r="L72" s="5">
        <v>-7488323133</v>
      </c>
      <c r="M72" s="5">
        <v>-11209923028</v>
      </c>
      <c r="N72" s="5">
        <v>-39152612119</v>
      </c>
      <c r="O72" s="5">
        <v>-9177042550</v>
      </c>
      <c r="P72" s="5">
        <v>-8063830406</v>
      </c>
    </row>
    <row r="74" spans="2:16" ht="15.5" x14ac:dyDescent="0.35">
      <c r="B74" t="s">
        <v>94</v>
      </c>
      <c r="C74" t="s">
        <v>95</v>
      </c>
    </row>
    <row r="75" spans="2:16" ht="15.5" x14ac:dyDescent="0.35">
      <c r="C75" t="s">
        <v>96</v>
      </c>
    </row>
    <row r="76" spans="2:16" ht="15.5" x14ac:dyDescent="0.35">
      <c r="C76" t="s">
        <v>20</v>
      </c>
      <c r="D76" s="5">
        <v>237652338</v>
      </c>
      <c r="E76" s="5">
        <v>118195004</v>
      </c>
      <c r="F76" s="5">
        <v>140248886</v>
      </c>
      <c r="G76" s="5">
        <v>190332212</v>
      </c>
      <c r="I76" s="5">
        <v>140248886</v>
      </c>
      <c r="J76" s="5">
        <v>445360759</v>
      </c>
      <c r="K76" s="5">
        <v>876683408</v>
      </c>
      <c r="L76" s="5">
        <v>613539234</v>
      </c>
      <c r="M76" s="5">
        <v>3708544557</v>
      </c>
      <c r="N76" s="5">
        <v>3999753120</v>
      </c>
      <c r="O76" s="5">
        <v>12574431536</v>
      </c>
      <c r="P76" s="5">
        <v>13859408303</v>
      </c>
    </row>
    <row r="77" spans="2:16" ht="15.5" x14ac:dyDescent="0.35">
      <c r="C77" t="s">
        <v>285</v>
      </c>
      <c r="P77" s="5">
        <v>621449346</v>
      </c>
    </row>
    <row r="78" spans="2:16" ht="15.5" x14ac:dyDescent="0.35">
      <c r="C78" t="s">
        <v>99</v>
      </c>
      <c r="P78" s="5">
        <v>621449346</v>
      </c>
    </row>
    <row r="79" spans="2:16" ht="15.5" x14ac:dyDescent="0.35">
      <c r="C79" t="s">
        <v>286</v>
      </c>
      <c r="P79" s="5">
        <v>621449346</v>
      </c>
    </row>
    <row r="80" spans="2:16" ht="15.5" x14ac:dyDescent="0.35">
      <c r="C80" t="s">
        <v>102</v>
      </c>
      <c r="D80" s="5">
        <v>1337953986</v>
      </c>
      <c r="E80" s="5">
        <v>1333404341</v>
      </c>
      <c r="F80" s="5">
        <v>1321301159</v>
      </c>
      <c r="G80" s="5">
        <v>1370099111</v>
      </c>
      <c r="I80" s="5">
        <v>1321301159</v>
      </c>
      <c r="J80" s="5">
        <v>1342539582</v>
      </c>
      <c r="K80" s="5">
        <v>1305622898</v>
      </c>
      <c r="L80" s="5">
        <v>2822134143</v>
      </c>
      <c r="M80" s="5">
        <v>5250831064</v>
      </c>
      <c r="N80" s="5">
        <v>8536458448</v>
      </c>
      <c r="O80" s="5">
        <v>12237224104</v>
      </c>
      <c r="P80" s="5">
        <v>13075793011</v>
      </c>
    </row>
    <row r="81" spans="3:16" ht="15.5" x14ac:dyDescent="0.35">
      <c r="C81" t="s">
        <v>85</v>
      </c>
      <c r="D81" s="5">
        <v>30687307289</v>
      </c>
      <c r="E81" s="5">
        <v>30687307289</v>
      </c>
      <c r="F81" s="5">
        <v>30687307289</v>
      </c>
      <c r="G81" s="5">
        <v>30687307289</v>
      </c>
      <c r="I81" s="5">
        <v>30687307289</v>
      </c>
      <c r="J81" s="5">
        <v>30687307289</v>
      </c>
      <c r="K81" s="5">
        <v>30687307289</v>
      </c>
      <c r="L81" s="5">
        <v>30687307289</v>
      </c>
      <c r="M81" s="5">
        <v>29543335204</v>
      </c>
      <c r="N81" s="5">
        <v>27196778927</v>
      </c>
      <c r="O81" s="5">
        <v>5862346406</v>
      </c>
      <c r="P81" s="5">
        <v>3516377087</v>
      </c>
    </row>
    <row r="82" spans="3:16" ht="15.5" x14ac:dyDescent="0.35">
      <c r="C82" t="s">
        <v>103</v>
      </c>
      <c r="D82" s="5">
        <v>1575606324</v>
      </c>
      <c r="E82" s="5">
        <v>1451599345</v>
      </c>
      <c r="F82" s="5">
        <v>1461550045</v>
      </c>
      <c r="G82" s="5">
        <v>1560431323</v>
      </c>
      <c r="I82" s="5">
        <v>1461550045</v>
      </c>
      <c r="J82" s="5">
        <v>2798367859</v>
      </c>
      <c r="K82" s="5">
        <v>3200569758</v>
      </c>
      <c r="L82" s="5">
        <v>6185375936</v>
      </c>
      <c r="M82" s="5">
        <v>12674084003</v>
      </c>
      <c r="N82" s="5">
        <v>15917255467</v>
      </c>
      <c r="O82" s="5">
        <v>39679302713</v>
      </c>
      <c r="P82" s="5">
        <v>44965071930</v>
      </c>
    </row>
    <row r="83" spans="3:16" ht="15.5" x14ac:dyDescent="0.35">
      <c r="C83" t="s">
        <v>104</v>
      </c>
    </row>
    <row r="84" spans="3:16" ht="15.5" x14ac:dyDescent="0.35">
      <c r="C84" t="s">
        <v>108</v>
      </c>
      <c r="D84" s="5">
        <v>933071876</v>
      </c>
      <c r="E84" s="5">
        <v>933071876</v>
      </c>
      <c r="F84" s="5">
        <v>933071876</v>
      </c>
      <c r="G84" s="5">
        <v>1034905731</v>
      </c>
      <c r="I84" s="5">
        <v>933071876</v>
      </c>
      <c r="J84" s="5">
        <v>1034905731</v>
      </c>
      <c r="K84" s="5">
        <v>1368231034</v>
      </c>
      <c r="L84" s="5">
        <v>1562821774</v>
      </c>
      <c r="M84" s="5">
        <v>1942089345</v>
      </c>
      <c r="N84" s="5">
        <v>3172097781</v>
      </c>
      <c r="O84" s="5">
        <v>3509208578</v>
      </c>
      <c r="P84" s="5">
        <v>4269172535</v>
      </c>
    </row>
    <row r="85" spans="3:16" ht="15.5" x14ac:dyDescent="0.35">
      <c r="C85" t="s">
        <v>105</v>
      </c>
      <c r="D85" s="5">
        <v>39342574282</v>
      </c>
      <c r="E85" s="5">
        <v>39923394434</v>
      </c>
      <c r="F85" s="5">
        <v>40504214586</v>
      </c>
      <c r="G85" s="5">
        <v>45642177591</v>
      </c>
      <c r="I85" s="5">
        <v>40504214586</v>
      </c>
      <c r="J85" s="5">
        <v>53749426981</v>
      </c>
      <c r="K85" s="5">
        <v>60119832476</v>
      </c>
      <c r="L85" s="5">
        <v>61769852222</v>
      </c>
      <c r="M85" s="5">
        <v>67083419407</v>
      </c>
      <c r="N85" s="5">
        <v>77557626215</v>
      </c>
      <c r="O85" s="5">
        <v>82746082883</v>
      </c>
      <c r="P85" s="5">
        <v>89820928688</v>
      </c>
    </row>
    <row r="86" spans="3:16" ht="15.5" x14ac:dyDescent="0.35">
      <c r="C86" t="s">
        <v>106</v>
      </c>
      <c r="M86" s="5">
        <v>1271631715</v>
      </c>
      <c r="N86" s="5">
        <v>1296672152</v>
      </c>
      <c r="O86" s="5">
        <v>1796078885</v>
      </c>
      <c r="P86" s="5">
        <v>2724074281</v>
      </c>
    </row>
    <row r="87" spans="3:16" ht="15.5" x14ac:dyDescent="0.35">
      <c r="C87" t="s">
        <v>109</v>
      </c>
      <c r="D87" s="5">
        <v>41897637430</v>
      </c>
      <c r="E87" s="5">
        <v>42478457582</v>
      </c>
      <c r="F87" s="5">
        <v>43059277734</v>
      </c>
      <c r="G87" s="5">
        <v>48299074594</v>
      </c>
      <c r="I87" s="5">
        <v>43059277734</v>
      </c>
      <c r="J87" s="5">
        <v>56406323984</v>
      </c>
      <c r="K87" s="5">
        <v>62692062692</v>
      </c>
      <c r="L87" s="5">
        <v>68538891053</v>
      </c>
      <c r="M87" s="5">
        <v>89269197849</v>
      </c>
      <c r="N87" s="5">
        <v>109476448029</v>
      </c>
      <c r="O87" s="5">
        <v>92687170902</v>
      </c>
      <c r="P87" s="5">
        <v>101579069865</v>
      </c>
    </row>
    <row r="88" spans="3:16" ht="15.5" x14ac:dyDescent="0.35">
      <c r="C88" t="s">
        <v>110</v>
      </c>
      <c r="D88" s="5">
        <v>43473243754</v>
      </c>
      <c r="E88" s="5">
        <v>43930056927</v>
      </c>
      <c r="F88" s="5">
        <v>44520827779</v>
      </c>
      <c r="G88" s="5">
        <v>49859505917</v>
      </c>
      <c r="I88" s="5">
        <v>44520827779</v>
      </c>
      <c r="J88" s="5">
        <v>59204691843</v>
      </c>
      <c r="K88" s="5">
        <v>65892632450</v>
      </c>
      <c r="L88" s="5">
        <v>74724266989</v>
      </c>
      <c r="M88" s="5">
        <v>101943281852</v>
      </c>
      <c r="N88" s="5">
        <v>125393703496</v>
      </c>
      <c r="O88" s="5">
        <v>132366473615</v>
      </c>
      <c r="P88" s="5">
        <v>146544141795</v>
      </c>
    </row>
    <row r="89" spans="3:16" ht="15.5" x14ac:dyDescent="0.35">
      <c r="C89" t="s">
        <v>111</v>
      </c>
    </row>
    <row r="90" spans="3:16" ht="15.5" x14ac:dyDescent="0.35">
      <c r="C90" t="s">
        <v>112</v>
      </c>
    </row>
    <row r="91" spans="3:16" ht="15.5" x14ac:dyDescent="0.35">
      <c r="C91" t="s">
        <v>113</v>
      </c>
      <c r="D91" s="5">
        <v>9614260196</v>
      </c>
      <c r="E91" s="5">
        <v>9632575432</v>
      </c>
      <c r="F91" s="5">
        <v>9737938499</v>
      </c>
      <c r="G91" s="5">
        <v>10799758041</v>
      </c>
      <c r="I91" s="5">
        <v>9737938499</v>
      </c>
      <c r="J91" s="5">
        <v>16909402108</v>
      </c>
      <c r="K91" s="5">
        <v>16463708137</v>
      </c>
      <c r="L91" s="5">
        <v>21331101850</v>
      </c>
      <c r="M91" s="5">
        <v>42924835363</v>
      </c>
      <c r="N91" s="5">
        <v>43641959887</v>
      </c>
      <c r="O91" s="5">
        <v>48174771222</v>
      </c>
      <c r="P91" s="5">
        <v>53672252960</v>
      </c>
    </row>
    <row r="92" spans="3:16" ht="15.5" x14ac:dyDescent="0.35">
      <c r="C92" t="s">
        <v>116</v>
      </c>
      <c r="M92" s="5">
        <v>5944456628</v>
      </c>
      <c r="N92" s="5">
        <v>9725536688</v>
      </c>
      <c r="O92" s="5">
        <v>9371780835</v>
      </c>
      <c r="P92" s="5">
        <v>11141787739</v>
      </c>
    </row>
    <row r="93" spans="3:16" ht="15.5" x14ac:dyDescent="0.35">
      <c r="C93" t="s">
        <v>114</v>
      </c>
      <c r="D93" s="5">
        <v>1831033335</v>
      </c>
      <c r="E93" s="5">
        <v>1849348571</v>
      </c>
      <c r="F93" s="5">
        <v>1954711638</v>
      </c>
      <c r="G93" s="5">
        <v>2303509590</v>
      </c>
      <c r="I93" s="5">
        <v>1954711638</v>
      </c>
      <c r="J93" s="5">
        <v>4048364725</v>
      </c>
      <c r="K93" s="5">
        <v>4215253583</v>
      </c>
      <c r="L93" s="5">
        <v>7878106404</v>
      </c>
      <c r="M93" s="5">
        <v>13449798599</v>
      </c>
      <c r="N93" s="5">
        <v>16369776781</v>
      </c>
      <c r="O93" s="5">
        <v>15812915705</v>
      </c>
      <c r="P93" s="5">
        <v>19847382628</v>
      </c>
    </row>
    <row r="94" spans="3:16" ht="15.5" x14ac:dyDescent="0.35">
      <c r="C94" t="s">
        <v>288</v>
      </c>
      <c r="D94" s="5">
        <v>7690612484</v>
      </c>
      <c r="E94" s="5">
        <v>7690612484</v>
      </c>
      <c r="F94" s="5">
        <v>7690612484</v>
      </c>
      <c r="G94" s="5">
        <v>8393510629</v>
      </c>
      <c r="I94" s="5">
        <v>7690612484</v>
      </c>
      <c r="J94" s="5">
        <v>8393510629</v>
      </c>
      <c r="K94" s="5">
        <v>7780927799</v>
      </c>
      <c r="L94" s="5">
        <v>8516272842</v>
      </c>
      <c r="M94" s="5">
        <v>13407612752</v>
      </c>
      <c r="N94" s="5">
        <v>7883523890</v>
      </c>
      <c r="O94" s="5">
        <v>11842821573</v>
      </c>
      <c r="P94" s="5">
        <v>13199363224</v>
      </c>
    </row>
    <row r="95" spans="3:16" ht="15.5" x14ac:dyDescent="0.35">
      <c r="C95" t="s">
        <v>119</v>
      </c>
      <c r="D95" s="5">
        <v>92614377</v>
      </c>
      <c r="E95" s="5">
        <v>92614377</v>
      </c>
      <c r="F95" s="5">
        <v>92614377</v>
      </c>
      <c r="G95" s="5">
        <v>102737822</v>
      </c>
      <c r="I95" s="5">
        <v>92614377</v>
      </c>
      <c r="J95" s="5">
        <v>102737822</v>
      </c>
      <c r="K95" s="5">
        <v>102737823</v>
      </c>
      <c r="L95" s="5">
        <v>280266991</v>
      </c>
      <c r="M95" s="5">
        <v>353663554</v>
      </c>
      <c r="N95" s="5">
        <v>871179665</v>
      </c>
      <c r="O95" s="5">
        <v>2821771014</v>
      </c>
      <c r="P95" s="5">
        <v>1814144584</v>
      </c>
    </row>
    <row r="96" spans="3:16" ht="15.5" x14ac:dyDescent="0.35">
      <c r="C96" t="s">
        <v>289</v>
      </c>
    </row>
    <row r="97" spans="3:16" ht="15.5" x14ac:dyDescent="0.35">
      <c r="C97" t="s">
        <v>290</v>
      </c>
      <c r="G97" s="5">
        <v>4557142853</v>
      </c>
      <c r="J97" s="5">
        <v>6557142853</v>
      </c>
      <c r="K97" s="5">
        <v>6557142853</v>
      </c>
      <c r="L97" s="5">
        <v>8758776731</v>
      </c>
      <c r="M97" s="5">
        <v>14714574319</v>
      </c>
      <c r="N97" s="5">
        <v>21358874467</v>
      </c>
      <c r="O97" s="5">
        <v>24943865095</v>
      </c>
      <c r="P97" s="5">
        <v>19745138157</v>
      </c>
    </row>
    <row r="98" spans="3:16" ht="15.5" x14ac:dyDescent="0.35">
      <c r="C98" t="s">
        <v>328</v>
      </c>
      <c r="L98" s="5">
        <v>370444624</v>
      </c>
      <c r="M98" s="5">
        <v>508333339</v>
      </c>
      <c r="N98" s="5">
        <v>114256170</v>
      </c>
    </row>
    <row r="99" spans="3:16" ht="15.5" x14ac:dyDescent="0.35">
      <c r="C99" t="s">
        <v>293</v>
      </c>
      <c r="J99" s="5">
        <v>4364788932</v>
      </c>
      <c r="K99" s="5">
        <v>4364788932</v>
      </c>
      <c r="L99" s="5">
        <v>4656455613</v>
      </c>
      <c r="M99" s="5">
        <v>9769303830</v>
      </c>
      <c r="N99" s="5">
        <v>8791942863</v>
      </c>
      <c r="O99" s="5">
        <v>8325482095</v>
      </c>
      <c r="P99" s="5">
        <v>7669574785</v>
      </c>
    </row>
    <row r="100" spans="3:16" ht="15.5" x14ac:dyDescent="0.35">
      <c r="C100" t="s">
        <v>121</v>
      </c>
      <c r="D100" s="5">
        <v>30120504302</v>
      </c>
      <c r="E100" s="5">
        <v>30120504302</v>
      </c>
      <c r="F100" s="5">
        <v>30120504302</v>
      </c>
      <c r="G100" s="5">
        <v>34677647156</v>
      </c>
      <c r="I100" s="5">
        <v>30120504302</v>
      </c>
      <c r="J100" s="5">
        <v>36677647155</v>
      </c>
      <c r="K100" s="5">
        <v>40293810970</v>
      </c>
      <c r="L100" s="5">
        <v>40726733335</v>
      </c>
      <c r="M100" s="5">
        <v>38725802837</v>
      </c>
      <c r="N100" s="5">
        <v>50643254098</v>
      </c>
      <c r="O100" s="5">
        <v>45747771667</v>
      </c>
      <c r="P100" s="5">
        <v>45250915559</v>
      </c>
    </row>
    <row r="101" spans="3:16" ht="15.5" x14ac:dyDescent="0.35">
      <c r="C101" t="s">
        <v>122</v>
      </c>
      <c r="D101" s="5">
        <v>30120504302</v>
      </c>
      <c r="E101" s="5">
        <v>30120504302</v>
      </c>
      <c r="F101" s="5">
        <v>30120504302</v>
      </c>
      <c r="G101" s="5">
        <v>34677647156</v>
      </c>
      <c r="I101" s="5">
        <v>30120504302</v>
      </c>
      <c r="J101" s="5">
        <v>36677647155</v>
      </c>
      <c r="K101" s="5">
        <v>40293810970</v>
      </c>
      <c r="L101" s="5">
        <v>40726733335</v>
      </c>
      <c r="M101" s="5">
        <v>38725802837</v>
      </c>
      <c r="N101" s="5">
        <v>50643254098</v>
      </c>
      <c r="O101" s="5">
        <v>45747771667</v>
      </c>
      <c r="P101" s="5">
        <v>45250915559</v>
      </c>
    </row>
    <row r="102" spans="3:16" ht="15.5" x14ac:dyDescent="0.35">
      <c r="C102" t="s">
        <v>294</v>
      </c>
    </row>
    <row r="103" spans="3:16" ht="15.5" x14ac:dyDescent="0.35">
      <c r="C103" t="s">
        <v>295</v>
      </c>
      <c r="G103" s="5">
        <v>4557142853</v>
      </c>
      <c r="J103" s="5">
        <v>6557142853</v>
      </c>
      <c r="K103" s="5">
        <v>6557142853</v>
      </c>
      <c r="L103" s="5">
        <v>8758776731</v>
      </c>
      <c r="M103" s="5">
        <v>18449146258</v>
      </c>
      <c r="N103" s="5">
        <v>28972017744</v>
      </c>
      <c r="O103" s="5">
        <v>24943865095</v>
      </c>
      <c r="P103" s="5">
        <v>19745138157</v>
      </c>
    </row>
    <row r="104" spans="3:16" ht="15.5" x14ac:dyDescent="0.35">
      <c r="C104" t="s">
        <v>325</v>
      </c>
      <c r="D104" s="5">
        <v>25107376841</v>
      </c>
      <c r="E104" s="5">
        <v>25107376841</v>
      </c>
      <c r="F104" s="5">
        <v>25107376841</v>
      </c>
      <c r="G104" s="5">
        <v>25107376842</v>
      </c>
      <c r="I104" s="5">
        <v>25107376841</v>
      </c>
      <c r="J104" s="5">
        <v>25107376841</v>
      </c>
      <c r="K104" s="5">
        <v>28723540656</v>
      </c>
      <c r="L104" s="5">
        <v>26825758000</v>
      </c>
      <c r="M104" s="5">
        <v>14006616164</v>
      </c>
      <c r="N104" s="5">
        <v>12109116164</v>
      </c>
      <c r="O104" s="5">
        <v>12405880626</v>
      </c>
      <c r="P104" s="5">
        <v>15340009994</v>
      </c>
    </row>
    <row r="105" spans="3:16" ht="15.5" x14ac:dyDescent="0.35">
      <c r="C105" t="s">
        <v>326</v>
      </c>
      <c r="D105" s="5">
        <v>25107376841</v>
      </c>
      <c r="E105" s="5">
        <v>25107376841</v>
      </c>
      <c r="F105" s="5">
        <v>25107376841</v>
      </c>
      <c r="G105" s="5">
        <v>25107376842</v>
      </c>
      <c r="I105" s="5">
        <v>25107376841</v>
      </c>
      <c r="J105" s="5">
        <v>25107376841</v>
      </c>
      <c r="K105" s="5">
        <v>28723540656</v>
      </c>
      <c r="L105" s="5">
        <v>26825758000</v>
      </c>
      <c r="M105" s="5">
        <v>14006616164</v>
      </c>
      <c r="N105" s="5">
        <v>12109116164</v>
      </c>
      <c r="O105" s="5">
        <v>12405880626</v>
      </c>
      <c r="P105" s="5">
        <v>15340009994</v>
      </c>
    </row>
    <row r="106" spans="3:16" ht="15.5" x14ac:dyDescent="0.35">
      <c r="C106" t="s">
        <v>117</v>
      </c>
      <c r="M106" s="5">
        <v>395102847</v>
      </c>
      <c r="N106" s="5">
        <v>315174554</v>
      </c>
      <c r="O106" s="5">
        <v>152913393</v>
      </c>
      <c r="P106" s="5">
        <v>34722633</v>
      </c>
    </row>
    <row r="107" spans="3:16" ht="15.5" x14ac:dyDescent="0.35">
      <c r="C107" t="s">
        <v>123</v>
      </c>
      <c r="D107" s="5">
        <v>39734764498</v>
      </c>
      <c r="E107" s="5">
        <v>39753079734</v>
      </c>
      <c r="F107" s="5">
        <v>39858442801</v>
      </c>
      <c r="G107" s="5">
        <v>45477405197</v>
      </c>
      <c r="I107" s="5">
        <v>39858442801</v>
      </c>
      <c r="J107" s="5">
        <v>53587049263</v>
      </c>
      <c r="K107" s="5">
        <v>56757519107</v>
      </c>
      <c r="L107" s="5">
        <v>62057835185</v>
      </c>
      <c r="M107" s="5">
        <v>81650638200</v>
      </c>
      <c r="N107" s="5">
        <v>94285213985</v>
      </c>
      <c r="O107" s="5">
        <v>93922542889</v>
      </c>
      <c r="P107" s="5">
        <v>98923168519</v>
      </c>
    </row>
    <row r="108" spans="3:16" ht="15.5" x14ac:dyDescent="0.35">
      <c r="C108" t="s">
        <v>124</v>
      </c>
    </row>
    <row r="109" spans="3:16" ht="15.5" x14ac:dyDescent="0.35">
      <c r="C109" t="s">
        <v>125</v>
      </c>
      <c r="D109" s="5">
        <v>40803075000</v>
      </c>
      <c r="E109" s="5">
        <v>40803075000</v>
      </c>
      <c r="F109" s="5">
        <v>40803075000</v>
      </c>
      <c r="G109" s="5">
        <v>40803075000</v>
      </c>
      <c r="I109" s="5">
        <v>40803075000</v>
      </c>
      <c r="J109" s="5">
        <v>40803075000</v>
      </c>
      <c r="K109" s="5">
        <v>40803075000</v>
      </c>
      <c r="L109" s="5">
        <v>40803075000</v>
      </c>
      <c r="M109" s="5">
        <v>40803075000</v>
      </c>
      <c r="N109" s="5">
        <v>40803075000</v>
      </c>
      <c r="O109" s="5">
        <v>31600000000</v>
      </c>
      <c r="P109" s="5">
        <v>31600000000</v>
      </c>
    </row>
    <row r="110" spans="3:16" ht="15.5" x14ac:dyDescent="0.35">
      <c r="C110" t="s">
        <v>126</v>
      </c>
      <c r="D110" s="5">
        <v>1262896400</v>
      </c>
      <c r="E110" s="5">
        <v>1262896400</v>
      </c>
      <c r="F110" s="5">
        <v>1262896400</v>
      </c>
      <c r="G110" s="5">
        <v>1262896400</v>
      </c>
      <c r="I110" s="5">
        <v>1262896400</v>
      </c>
      <c r="J110" s="5">
        <v>1262896400</v>
      </c>
      <c r="K110" s="5">
        <v>1262896400</v>
      </c>
      <c r="L110" s="5">
        <v>1262896400</v>
      </c>
      <c r="M110" s="5">
        <v>1262896400</v>
      </c>
      <c r="N110" s="5">
        <v>1262896400</v>
      </c>
      <c r="O110" s="5">
        <v>1262896400</v>
      </c>
      <c r="P110" s="5">
        <v>1262896400</v>
      </c>
    </row>
    <row r="111" spans="3:16" ht="15.5" x14ac:dyDescent="0.35">
      <c r="C111" t="s">
        <v>127</v>
      </c>
      <c r="D111" s="5">
        <v>-69487958223</v>
      </c>
      <c r="E111" s="5">
        <v>-69049460286</v>
      </c>
      <c r="F111" s="5">
        <v>-68564052501</v>
      </c>
      <c r="G111" s="5">
        <v>-68844336759</v>
      </c>
      <c r="I111" s="5">
        <v>-68564052501</v>
      </c>
      <c r="J111" s="5">
        <v>-67608794899</v>
      </c>
      <c r="K111" s="5">
        <v>-64091415968</v>
      </c>
      <c r="L111" s="5">
        <v>-60930542131</v>
      </c>
      <c r="M111" s="5">
        <v>-52308719143</v>
      </c>
      <c r="N111" s="5">
        <v>-39010676882</v>
      </c>
      <c r="O111" s="5">
        <v>-1388446981</v>
      </c>
      <c r="P111" s="5">
        <v>10022255043</v>
      </c>
    </row>
    <row r="112" spans="3:16" ht="15.5" x14ac:dyDescent="0.35">
      <c r="C112" t="s">
        <v>131</v>
      </c>
      <c r="D112" s="5">
        <v>473158790</v>
      </c>
      <c r="E112" s="5">
        <v>473158790</v>
      </c>
      <c r="F112" s="5">
        <v>473158790</v>
      </c>
      <c r="G112" s="5">
        <v>473158790</v>
      </c>
      <c r="I112" s="5">
        <v>473158790</v>
      </c>
      <c r="J112" s="5">
        <v>473158790</v>
      </c>
      <c r="K112" s="5">
        <v>473250622</v>
      </c>
      <c r="L112" s="5">
        <v>473250622</v>
      </c>
      <c r="M112" s="5">
        <v>483722852</v>
      </c>
      <c r="N112" s="5">
        <v>742159896</v>
      </c>
      <c r="O112" s="5">
        <v>1107134901</v>
      </c>
      <c r="P112" s="5">
        <v>1219444746</v>
      </c>
    </row>
    <row r="113" spans="2:16" ht="15.5" x14ac:dyDescent="0.35">
      <c r="C113" t="s">
        <v>10</v>
      </c>
      <c r="D113" s="5">
        <v>3738479256</v>
      </c>
      <c r="E113" s="5">
        <v>4176977193</v>
      </c>
      <c r="F113" s="5">
        <v>4662384978</v>
      </c>
      <c r="G113" s="5">
        <v>4382100720</v>
      </c>
      <c r="I113" s="5">
        <v>4662384978</v>
      </c>
      <c r="J113" s="5">
        <v>5617642580</v>
      </c>
      <c r="K113" s="5">
        <v>9135113343</v>
      </c>
      <c r="L113" s="5">
        <v>12295987180</v>
      </c>
      <c r="M113" s="5">
        <v>19784310313</v>
      </c>
      <c r="N113" s="5">
        <v>30994233341</v>
      </c>
      <c r="O113" s="5">
        <v>38443930726</v>
      </c>
      <c r="P113" s="5">
        <v>47620973276</v>
      </c>
    </row>
    <row r="114" spans="2:16" ht="15.5" x14ac:dyDescent="0.35">
      <c r="C114" t="s">
        <v>132</v>
      </c>
      <c r="D114" s="5">
        <v>43473243754</v>
      </c>
      <c r="E114" s="5">
        <v>43930056927</v>
      </c>
      <c r="F114" s="5">
        <v>44520827779</v>
      </c>
      <c r="G114" s="5">
        <v>49859505917</v>
      </c>
      <c r="I114" s="5">
        <v>44520827779</v>
      </c>
      <c r="J114" s="5">
        <v>59204691843</v>
      </c>
      <c r="K114" s="5">
        <v>65892632450</v>
      </c>
      <c r="L114" s="5">
        <v>74353822365</v>
      </c>
      <c r="M114" s="5">
        <v>101434948513</v>
      </c>
      <c r="N114" s="5">
        <v>125279447326</v>
      </c>
      <c r="O114" s="5">
        <v>132366473615</v>
      </c>
      <c r="P114" s="5">
        <v>146544141795</v>
      </c>
    </row>
    <row r="115" spans="2:16" ht="15.5" x14ac:dyDescent="0.35">
      <c r="C115" t="s">
        <v>133</v>
      </c>
      <c r="D115" s="5">
        <v>816061500</v>
      </c>
      <c r="E115" s="5">
        <v>816061500</v>
      </c>
      <c r="F115" s="5">
        <v>816061500</v>
      </c>
      <c r="G115" s="5">
        <v>816061500</v>
      </c>
      <c r="I115" s="5">
        <v>816061500</v>
      </c>
      <c r="J115" s="5">
        <v>816061500</v>
      </c>
      <c r="K115" s="5">
        <v>816061500</v>
      </c>
      <c r="L115" s="5">
        <v>816061500</v>
      </c>
      <c r="M115" s="5">
        <v>816061500</v>
      </c>
      <c r="N115" s="5">
        <v>816061500</v>
      </c>
      <c r="O115" s="5">
        <v>316000000</v>
      </c>
      <c r="P115" s="5">
        <v>31600</v>
      </c>
    </row>
    <row r="117" spans="2:16" ht="15.5" x14ac:dyDescent="0.35">
      <c r="B117" t="s">
        <v>134</v>
      </c>
      <c r="C117" t="s">
        <v>135</v>
      </c>
      <c r="D117" s="5">
        <v>119457334</v>
      </c>
      <c r="E117" s="5">
        <v>-22053882</v>
      </c>
      <c r="F117" s="5">
        <v>-50083326</v>
      </c>
      <c r="G117" s="5">
        <v>54609467</v>
      </c>
      <c r="I117" s="5">
        <v>-305111873</v>
      </c>
      <c r="J117" s="5">
        <v>-431322649</v>
      </c>
      <c r="K117" s="5">
        <v>1650972147</v>
      </c>
      <c r="L117" s="5">
        <v>-2025442230</v>
      </c>
      <c r="M117" s="5">
        <v>4092330513</v>
      </c>
      <c r="N117" s="5">
        <v>-27910894186</v>
      </c>
      <c r="O117" s="5">
        <v>2225888173</v>
      </c>
      <c r="P117" s="5">
        <v>13486614902</v>
      </c>
    </row>
    <row r="118" spans="2:16" ht="15.5" x14ac:dyDescent="0.35">
      <c r="C118" t="s">
        <v>296</v>
      </c>
      <c r="D118" s="5">
        <v>233315110</v>
      </c>
      <c r="E118" s="5">
        <v>620676012</v>
      </c>
      <c r="F118" s="5">
        <v>507076514</v>
      </c>
      <c r="G118" s="5">
        <v>597473310</v>
      </c>
      <c r="I118" s="5">
        <v>1920385691</v>
      </c>
      <c r="J118" s="5">
        <v>1919278674</v>
      </c>
      <c r="K118" s="5">
        <v>4077349014</v>
      </c>
      <c r="L118" s="5">
        <v>51673656616</v>
      </c>
      <c r="M118" s="5">
        <v>61504899366</v>
      </c>
      <c r="N118" s="5">
        <v>77316577237</v>
      </c>
      <c r="O118" s="5">
        <v>202243724680</v>
      </c>
      <c r="P118" s="5">
        <v>227546678419</v>
      </c>
    </row>
    <row r="119" spans="2:16" ht="15.5" x14ac:dyDescent="0.35">
      <c r="C119" t="s">
        <v>330</v>
      </c>
      <c r="E119" s="5">
        <v>-216000000</v>
      </c>
      <c r="I119" s="5">
        <v>-216000000</v>
      </c>
      <c r="J119" s="5">
        <v>-612582830</v>
      </c>
      <c r="K119" s="5">
        <v>-758543595</v>
      </c>
      <c r="L119" s="5">
        <v>-9019649490</v>
      </c>
      <c r="M119" s="5">
        <v>-13942746814</v>
      </c>
      <c r="N119" s="5">
        <v>-23188226560</v>
      </c>
      <c r="O119" s="5">
        <v>-43947065486</v>
      </c>
      <c r="P119" s="5">
        <v>-52787100738</v>
      </c>
    </row>
    <row r="120" spans="2:16" ht="15.5" x14ac:dyDescent="0.35">
      <c r="C120" t="s">
        <v>503</v>
      </c>
      <c r="D120" s="5">
        <v>-113857776</v>
      </c>
      <c r="E120" s="5">
        <v>-426729894</v>
      </c>
      <c r="F120" s="5">
        <v>-557159840</v>
      </c>
      <c r="G120" s="5">
        <v>-542863843</v>
      </c>
      <c r="I120" s="5">
        <v>-2009497564</v>
      </c>
      <c r="J120" s="5">
        <v>-1738018493</v>
      </c>
      <c r="K120" s="5">
        <v>-1667833272</v>
      </c>
      <c r="L120" s="5">
        <v>-44679449356</v>
      </c>
      <c r="M120" s="5">
        <v>-43469822039</v>
      </c>
      <c r="N120" s="5">
        <v>-82039244863</v>
      </c>
      <c r="O120" s="5">
        <v>-156070771021</v>
      </c>
      <c r="P120" s="5">
        <v>-161134901059</v>
      </c>
    </row>
    <row r="121" spans="2:16" ht="15.5" x14ac:dyDescent="0.35">
      <c r="C121" t="s">
        <v>445</v>
      </c>
      <c r="P121" s="5">
        <v>-138061720</v>
      </c>
    </row>
    <row r="122" spans="2:16" ht="15.5" x14ac:dyDescent="0.35">
      <c r="C122" t="s">
        <v>144</v>
      </c>
      <c r="K122" s="5">
        <v>-1488993980</v>
      </c>
      <c r="L122" s="5">
        <v>-1069563093</v>
      </c>
      <c r="M122" s="5">
        <v>-14000904211</v>
      </c>
      <c r="N122" s="5">
        <v>23274190469</v>
      </c>
      <c r="O122" s="5">
        <v>-125437150</v>
      </c>
      <c r="P122" s="5">
        <v>-6502686172</v>
      </c>
    </row>
    <row r="123" spans="2:16" ht="15.5" x14ac:dyDescent="0.35">
      <c r="C123" t="s">
        <v>145</v>
      </c>
      <c r="K123" s="5">
        <v>101166007</v>
      </c>
      <c r="M123" s="5">
        <v>9617365135</v>
      </c>
      <c r="N123" s="5">
        <v>-3937974698</v>
      </c>
      <c r="O123" s="5">
        <v>-3385427789</v>
      </c>
      <c r="P123" s="5">
        <v>-18625660471</v>
      </c>
    </row>
    <row r="124" spans="2:16" ht="15.5" x14ac:dyDescent="0.35">
      <c r="C124" t="s">
        <v>151</v>
      </c>
      <c r="K124" s="5">
        <v>101166007</v>
      </c>
      <c r="M124" s="5">
        <v>-922195651</v>
      </c>
      <c r="N124" s="5">
        <v>-3999670612</v>
      </c>
      <c r="O124" s="5">
        <v>-4030424128</v>
      </c>
      <c r="P124" s="5">
        <v>-18539567712</v>
      </c>
    </row>
    <row r="125" spans="2:16" ht="15.5" x14ac:dyDescent="0.35">
      <c r="C125" t="s">
        <v>612</v>
      </c>
      <c r="M125" s="5">
        <v>15067100823</v>
      </c>
      <c r="N125" s="5">
        <v>61695914</v>
      </c>
      <c r="O125" s="5">
        <v>644996339</v>
      </c>
      <c r="P125" s="5">
        <v>62238616</v>
      </c>
    </row>
    <row r="126" spans="2:16" ht="15.5" x14ac:dyDescent="0.35">
      <c r="C126" t="s">
        <v>613</v>
      </c>
      <c r="M126" s="5">
        <v>-4527540037</v>
      </c>
    </row>
    <row r="127" spans="2:16" ht="15.5" x14ac:dyDescent="0.35">
      <c r="C127" t="s">
        <v>152</v>
      </c>
      <c r="P127" s="5">
        <v>-148331375</v>
      </c>
    </row>
    <row r="128" spans="2:16" ht="15.5" x14ac:dyDescent="0.35">
      <c r="C128" t="s">
        <v>153</v>
      </c>
      <c r="K128" s="5">
        <v>-1488993980</v>
      </c>
      <c r="L128" s="5">
        <v>-1069563093</v>
      </c>
      <c r="M128" s="5">
        <v>-14000904211</v>
      </c>
      <c r="N128" s="5">
        <v>23274190469</v>
      </c>
      <c r="O128" s="5">
        <v>-125437150</v>
      </c>
      <c r="P128" s="5">
        <v>-6502686172</v>
      </c>
    </row>
    <row r="129" spans="2:16" ht="15.5" x14ac:dyDescent="0.35">
      <c r="C129" t="s">
        <v>474</v>
      </c>
      <c r="M129" s="5">
        <v>302919940</v>
      </c>
      <c r="N129" s="5">
        <v>353755853</v>
      </c>
      <c r="O129" s="5">
        <v>14000000000</v>
      </c>
      <c r="P129" s="5">
        <v>6904966884</v>
      </c>
    </row>
    <row r="130" spans="2:16" ht="15.5" x14ac:dyDescent="0.35">
      <c r="C130" t="s">
        <v>159</v>
      </c>
      <c r="K130" s="5">
        <v>-2201633878</v>
      </c>
      <c r="L130" s="5">
        <v>-12559974216</v>
      </c>
      <c r="M130" s="5">
        <v>-12947836929</v>
      </c>
      <c r="N130" s="5">
        <v>-4892118655</v>
      </c>
      <c r="O130" s="5">
        <v>-9915372656</v>
      </c>
      <c r="P130" s="5">
        <v>-7930055299</v>
      </c>
    </row>
    <row r="131" spans="2:16" ht="15.5" x14ac:dyDescent="0.35">
      <c r="C131" t="s">
        <v>332</v>
      </c>
      <c r="K131" s="5">
        <v>-393960310</v>
      </c>
      <c r="L131" s="5">
        <v>-1190841998</v>
      </c>
      <c r="M131" s="5">
        <v>-3647564391</v>
      </c>
      <c r="N131" s="5">
        <v>-4125551803</v>
      </c>
      <c r="O131" s="5">
        <v>-4150250383</v>
      </c>
      <c r="P131" s="5">
        <v>-4331647776</v>
      </c>
    </row>
    <row r="132" spans="2:16" ht="15.5" x14ac:dyDescent="0.35">
      <c r="C132" t="s">
        <v>614</v>
      </c>
      <c r="M132" s="5">
        <v>780000000</v>
      </c>
      <c r="N132" s="5">
        <v>304000000</v>
      </c>
    </row>
    <row r="133" spans="2:16" ht="15.5" x14ac:dyDescent="0.35">
      <c r="C133" t="s">
        <v>160</v>
      </c>
      <c r="K133" s="5">
        <v>-662111305</v>
      </c>
      <c r="L133" s="5">
        <v>-137888715</v>
      </c>
      <c r="M133" s="5">
        <v>-385922831</v>
      </c>
      <c r="N133" s="5">
        <v>-68809660</v>
      </c>
    </row>
    <row r="134" spans="2:16" ht="15.5" x14ac:dyDescent="0.35">
      <c r="C134" t="s">
        <v>615</v>
      </c>
      <c r="N134" s="5">
        <v>31702914734</v>
      </c>
    </row>
    <row r="135" spans="2:16" ht="15.5" x14ac:dyDescent="0.35">
      <c r="C135" t="s">
        <v>454</v>
      </c>
    </row>
    <row r="136" spans="2:16" ht="15.5" x14ac:dyDescent="0.35">
      <c r="C136" t="s">
        <v>461</v>
      </c>
      <c r="K136" s="5">
        <v>1768711513</v>
      </c>
      <c r="L136" s="5">
        <v>12819141836</v>
      </c>
      <c r="M136" s="5">
        <v>1897500000</v>
      </c>
      <c r="O136" s="5">
        <v>-59814111</v>
      </c>
      <c r="P136" s="5">
        <v>-1145949981</v>
      </c>
    </row>
    <row r="137" spans="2:16" ht="15.5" x14ac:dyDescent="0.35">
      <c r="C137" t="s">
        <v>164</v>
      </c>
      <c r="D137" s="5">
        <v>119457334</v>
      </c>
      <c r="E137" s="5">
        <v>-22053882</v>
      </c>
      <c r="F137" s="5">
        <v>-50083326</v>
      </c>
      <c r="G137" s="5">
        <v>54609467</v>
      </c>
      <c r="I137" s="5">
        <v>-305111873</v>
      </c>
      <c r="J137" s="5">
        <v>-431322649</v>
      </c>
      <c r="K137" s="5">
        <v>263144174</v>
      </c>
      <c r="L137" s="5">
        <v>-3095005323</v>
      </c>
      <c r="M137" s="5">
        <v>-291208563</v>
      </c>
      <c r="N137" s="5">
        <v>-8574678415</v>
      </c>
      <c r="O137" s="5">
        <v>-1284976766</v>
      </c>
      <c r="P137" s="5">
        <v>-11641731741</v>
      </c>
    </row>
    <row r="138" spans="2:16" ht="15.5" x14ac:dyDescent="0.35">
      <c r="C138" t="s">
        <v>165</v>
      </c>
      <c r="E138" s="5">
        <v>140248886</v>
      </c>
      <c r="I138" s="5">
        <v>445360759</v>
      </c>
      <c r="J138" s="5">
        <v>876683408</v>
      </c>
      <c r="K138" s="5">
        <v>613539234</v>
      </c>
      <c r="L138" s="5">
        <v>3708544557</v>
      </c>
      <c r="M138" s="5">
        <v>3999753120</v>
      </c>
      <c r="N138" s="5">
        <v>12574431536</v>
      </c>
      <c r="O138" s="5">
        <v>13859408303</v>
      </c>
      <c r="P138" s="5">
        <v>25501140044</v>
      </c>
    </row>
    <row r="139" spans="2:16" ht="15.5" x14ac:dyDescent="0.35">
      <c r="C139" t="s">
        <v>166</v>
      </c>
      <c r="D139" s="5">
        <v>119457334</v>
      </c>
      <c r="E139" s="5">
        <v>118195004</v>
      </c>
      <c r="F139" s="5">
        <v>-50083326</v>
      </c>
      <c r="G139" s="5">
        <v>54609467</v>
      </c>
      <c r="I139" s="5">
        <v>140248886</v>
      </c>
      <c r="J139" s="5">
        <v>445360759</v>
      </c>
      <c r="K139" s="5">
        <v>876683408</v>
      </c>
      <c r="L139" s="5">
        <v>613539234</v>
      </c>
      <c r="M139" s="5">
        <v>3708544557</v>
      </c>
      <c r="N139" s="5">
        <v>3999753121</v>
      </c>
      <c r="O139" s="5">
        <v>12574431537</v>
      </c>
      <c r="P139" s="5">
        <v>13859408303</v>
      </c>
    </row>
    <row r="141" spans="2:16" ht="15.5" x14ac:dyDescent="0.35">
      <c r="B141" t="s">
        <v>167</v>
      </c>
      <c r="C141" t="s">
        <v>12</v>
      </c>
      <c r="D141" s="5">
        <v>820000000</v>
      </c>
      <c r="E141" s="5">
        <v>820000000</v>
      </c>
      <c r="F141" s="5">
        <v>820000000</v>
      </c>
      <c r="G141" s="5">
        <v>820000000</v>
      </c>
      <c r="I141" s="5">
        <v>820000000</v>
      </c>
      <c r="J141" s="5">
        <v>820000000</v>
      </c>
      <c r="K141" s="5">
        <v>820000000</v>
      </c>
      <c r="L141" s="5">
        <v>820000000</v>
      </c>
      <c r="M141" s="5">
        <v>820000000</v>
      </c>
      <c r="N141" s="5">
        <v>820000000</v>
      </c>
      <c r="O141" s="5">
        <v>320000000</v>
      </c>
      <c r="P141" s="5">
        <v>0</v>
      </c>
    </row>
    <row r="142" spans="2:16" ht="15.5" x14ac:dyDescent="0.35">
      <c r="C142" t="s">
        <v>168</v>
      </c>
      <c r="D142" s="6">
        <v>-0.54</v>
      </c>
      <c r="E142" s="6">
        <v>-0.59</v>
      </c>
      <c r="F142" s="6">
        <v>0.34</v>
      </c>
      <c r="G142" s="6">
        <v>-0.27</v>
      </c>
    </row>
    <row r="143" spans="2:16" ht="15.5" x14ac:dyDescent="0.35">
      <c r="C143" t="s">
        <v>169</v>
      </c>
      <c r="D143" s="6">
        <v>-109.26</v>
      </c>
      <c r="E143" s="6">
        <v>-138.97999999999999</v>
      </c>
      <c r="F143" s="6">
        <v>617.65</v>
      </c>
      <c r="G143" s="6">
        <v>-1814.81</v>
      </c>
    </row>
    <row r="144" spans="2:16" ht="15.5" x14ac:dyDescent="0.35">
      <c r="C144" t="s">
        <v>62</v>
      </c>
      <c r="D144" s="6">
        <v>206.36</v>
      </c>
      <c r="E144" s="6">
        <v>107.81</v>
      </c>
      <c r="F144" s="6">
        <v>410.89</v>
      </c>
      <c r="G144" s="6">
        <v>669.27</v>
      </c>
    </row>
    <row r="145" spans="3:7" ht="15.5" x14ac:dyDescent="0.35">
      <c r="C145" t="s">
        <v>170</v>
      </c>
      <c r="D145" s="5">
        <v>140000000</v>
      </c>
      <c r="E145" s="5">
        <v>100000000</v>
      </c>
      <c r="F145" s="5">
        <v>190000000</v>
      </c>
      <c r="G145" s="5">
        <v>360000000</v>
      </c>
    </row>
    <row r="146" spans="3:7" ht="15.5" x14ac:dyDescent="0.35">
      <c r="C146" t="s">
        <v>171</v>
      </c>
      <c r="D146" s="6">
        <v>-1.01E-2</v>
      </c>
      <c r="E146" s="6">
        <v>-1.1000000000000001E-2</v>
      </c>
      <c r="F146" s="6">
        <v>6.3E-3</v>
      </c>
      <c r="G146" s="6">
        <v>-4.3E-3</v>
      </c>
    </row>
    <row r="147" spans="3:7" ht="15.5" x14ac:dyDescent="0.35">
      <c r="C147" t="s">
        <v>172</v>
      </c>
      <c r="D147" s="6">
        <v>-0.1343</v>
      </c>
      <c r="E147" s="6">
        <v>-0.13109999999999999</v>
      </c>
      <c r="F147" s="6">
        <v>6.6900000000000001E-2</v>
      </c>
      <c r="G147" s="6">
        <v>-5.5399999999999998E-2</v>
      </c>
    </row>
    <row r="148" spans="3:7" ht="15.5" x14ac:dyDescent="0.35">
      <c r="C148" t="s">
        <v>173</v>
      </c>
      <c r="D148" s="6">
        <v>-1.29E-2</v>
      </c>
      <c r="E148" s="6">
        <v>-1.41E-2</v>
      </c>
      <c r="F148" s="6">
        <v>-1.0700000000000001E-2</v>
      </c>
      <c r="G148" s="6">
        <v>-5.4000000000000003E-3</v>
      </c>
    </row>
    <row r="149" spans="3:7" ht="15.5" x14ac:dyDescent="0.35">
      <c r="C149" t="s">
        <v>174</v>
      </c>
    </row>
    <row r="150" spans="3:7" ht="15.5" x14ac:dyDescent="0.35">
      <c r="C150" t="s">
        <v>175</v>
      </c>
      <c r="D150" s="5">
        <v>4000000000</v>
      </c>
      <c r="E150" s="5">
        <v>4000000000</v>
      </c>
      <c r="F150" s="5">
        <v>5000000000</v>
      </c>
      <c r="G150" s="5">
        <v>4000000000</v>
      </c>
    </row>
    <row r="151" spans="3:7" ht="15.5" x14ac:dyDescent="0.35">
      <c r="C151" t="s">
        <v>176</v>
      </c>
      <c r="D151" s="6">
        <v>14.75</v>
      </c>
      <c r="E151" s="6">
        <v>18.059999999999999</v>
      </c>
      <c r="F151" s="6">
        <v>40.94</v>
      </c>
      <c r="G151" s="6">
        <v>102.3</v>
      </c>
    </row>
    <row r="152" spans="3:7" ht="15.5" x14ac:dyDescent="0.35">
      <c r="C152" t="s">
        <v>177</v>
      </c>
      <c r="D152" s="5">
        <v>4</v>
      </c>
      <c r="E152" s="6">
        <v>4.54</v>
      </c>
      <c r="F152" s="6">
        <v>5.13</v>
      </c>
      <c r="G152" s="6">
        <v>4.79</v>
      </c>
    </row>
    <row r="153" spans="3:7" ht="15.5" x14ac:dyDescent="0.35">
      <c r="C153" t="s">
        <v>178</v>
      </c>
      <c r="D153" s="6">
        <v>14.75</v>
      </c>
      <c r="E153" s="6">
        <v>18.059999999999999</v>
      </c>
      <c r="F153" s="6">
        <v>40.94</v>
      </c>
      <c r="G153" s="6">
        <v>102.3</v>
      </c>
    </row>
    <row r="154" spans="3:7" ht="15.5" x14ac:dyDescent="0.35">
      <c r="C154" t="s">
        <v>179</v>
      </c>
      <c r="D154" s="5">
        <v>4</v>
      </c>
      <c r="E154" s="6">
        <v>4.54</v>
      </c>
      <c r="F154" s="6">
        <v>5.13</v>
      </c>
      <c r="G154" s="6">
        <v>4.79</v>
      </c>
    </row>
    <row r="155" spans="3:7" ht="15.5" x14ac:dyDescent="0.35">
      <c r="C155" t="s">
        <v>180</v>
      </c>
    </row>
    <row r="156" spans="3:7" ht="15.5" x14ac:dyDescent="0.35">
      <c r="C156" t="s">
        <v>181</v>
      </c>
      <c r="G156" s="5">
        <v>5000000000</v>
      </c>
    </row>
    <row r="157" spans="3:7" ht="15.5" x14ac:dyDescent="0.35">
      <c r="C157" t="s">
        <v>182</v>
      </c>
      <c r="D157" s="5">
        <v>3000000000</v>
      </c>
      <c r="E157" s="5">
        <v>4000000000</v>
      </c>
      <c r="F157" s="5">
        <v>4000000000</v>
      </c>
      <c r="G157" s="5">
        <v>4000000000</v>
      </c>
    </row>
    <row r="158" spans="3:7" ht="15.5" x14ac:dyDescent="0.35">
      <c r="C158" t="s">
        <v>24</v>
      </c>
      <c r="G158" s="5">
        <v>5000000000</v>
      </c>
    </row>
    <row r="159" spans="3:7" ht="15.5" x14ac:dyDescent="0.35">
      <c r="C159" t="s">
        <v>21</v>
      </c>
      <c r="D159" s="5">
        <v>0</v>
      </c>
      <c r="E159" s="5">
        <v>0</v>
      </c>
      <c r="F159" s="5">
        <v>0</v>
      </c>
      <c r="G159" s="5">
        <v>4000000000</v>
      </c>
    </row>
    <row r="160" spans="3:7" ht="15.5" x14ac:dyDescent="0.35">
      <c r="C160" t="s">
        <v>183</v>
      </c>
      <c r="D160" s="5">
        <v>-8000000000</v>
      </c>
      <c r="E160" s="5">
        <v>-8000000000</v>
      </c>
      <c r="F160" s="5">
        <v>-8000000000</v>
      </c>
      <c r="G160" s="5">
        <v>-9000000000</v>
      </c>
    </row>
    <row r="161" spans="3:16" ht="15.5" x14ac:dyDescent="0.35">
      <c r="C161" t="s">
        <v>184</v>
      </c>
      <c r="D161" s="5">
        <v>0</v>
      </c>
      <c r="E161" s="5">
        <v>0</v>
      </c>
      <c r="F161" s="5">
        <v>0</v>
      </c>
      <c r="G161" s="5">
        <v>0</v>
      </c>
    </row>
    <row r="162" spans="3:16" ht="15.5" x14ac:dyDescent="0.35">
      <c r="C162" t="s">
        <v>185</v>
      </c>
    </row>
    <row r="163" spans="3:16" ht="15.5" x14ac:dyDescent="0.35">
      <c r="C163" t="s">
        <v>13</v>
      </c>
      <c r="D163" s="5">
        <v>0</v>
      </c>
      <c r="E163" s="5">
        <v>0</v>
      </c>
      <c r="F163" s="5">
        <v>0</v>
      </c>
      <c r="G163" s="5">
        <v>0</v>
      </c>
    </row>
    <row r="164" spans="3:16" ht="15.5" x14ac:dyDescent="0.35">
      <c r="C164" t="s">
        <v>16</v>
      </c>
      <c r="D164" s="6">
        <v>0.15</v>
      </c>
      <c r="E164" s="6">
        <v>-0.03</v>
      </c>
      <c r="F164" s="6">
        <v>-0.06</v>
      </c>
      <c r="G164" s="6">
        <v>7.0000000000000007E-2</v>
      </c>
    </row>
    <row r="165" spans="3:16" ht="15.5" x14ac:dyDescent="0.35">
      <c r="C165" t="s">
        <v>47</v>
      </c>
      <c r="I165" s="6">
        <v>-1.17</v>
      </c>
      <c r="J165" s="6">
        <v>-4.3099999999999996</v>
      </c>
      <c r="K165" s="6">
        <v>-3.87</v>
      </c>
      <c r="L165" s="6">
        <v>-10.57</v>
      </c>
      <c r="M165" s="6">
        <v>-16.3</v>
      </c>
      <c r="N165" s="6">
        <v>-46.1</v>
      </c>
      <c r="O165" s="6">
        <v>-36.11</v>
      </c>
      <c r="P165" s="6">
        <v>-383396.14</v>
      </c>
    </row>
    <row r="166" spans="3:16" ht="15.5" x14ac:dyDescent="0.35">
      <c r="C166" t="s">
        <v>61</v>
      </c>
      <c r="I166" s="6">
        <v>-179.49</v>
      </c>
      <c r="J166" s="6">
        <v>-700.7</v>
      </c>
      <c r="K166" s="6">
        <v>-744.19</v>
      </c>
      <c r="L166" s="6">
        <v>-298.01</v>
      </c>
      <c r="M166" s="6">
        <v>-223.31</v>
      </c>
      <c r="N166" s="6">
        <v>-11.71</v>
      </c>
      <c r="O166" s="5">
        <v>0</v>
      </c>
      <c r="P166" s="5">
        <v>0</v>
      </c>
    </row>
    <row r="167" spans="3:16" ht="15.5" x14ac:dyDescent="0.35">
      <c r="C167" t="s">
        <v>64</v>
      </c>
      <c r="I167" s="6">
        <v>93.63</v>
      </c>
      <c r="J167" s="6">
        <v>1284.08</v>
      </c>
      <c r="K167" s="6">
        <v>576.41999999999996</v>
      </c>
      <c r="L167" s="6">
        <v>49.75</v>
      </c>
      <c r="M167" s="6">
        <v>48.3</v>
      </c>
      <c r="N167" s="6">
        <v>5.7</v>
      </c>
      <c r="O167" s="5">
        <v>0</v>
      </c>
      <c r="P167" s="5">
        <v>0</v>
      </c>
    </row>
    <row r="168" spans="3:16" ht="15.5" x14ac:dyDescent="0.35">
      <c r="C168" t="s">
        <v>186</v>
      </c>
      <c r="I168" s="5">
        <v>690000000</v>
      </c>
      <c r="J168" s="5">
        <v>-430000000</v>
      </c>
      <c r="K168" s="5">
        <v>-430000000</v>
      </c>
      <c r="L168" s="5">
        <v>7630000000</v>
      </c>
      <c r="M168" s="5">
        <v>-200000000</v>
      </c>
      <c r="N168" s="5">
        <v>-10870000000</v>
      </c>
      <c r="O168" s="5">
        <v>2560000000</v>
      </c>
      <c r="P168" s="5">
        <v>200000000</v>
      </c>
    </row>
    <row r="169" spans="3:16" ht="15.5" x14ac:dyDescent="0.35">
      <c r="C169" t="s">
        <v>187</v>
      </c>
      <c r="I169" s="6">
        <v>-2.1499999999999998E-2</v>
      </c>
      <c r="J169" s="6">
        <v>-5.9400000000000001E-2</v>
      </c>
      <c r="K169" s="6">
        <v>-4.8000000000000001E-2</v>
      </c>
      <c r="L169" s="6">
        <v>-0.11539999999999999</v>
      </c>
      <c r="M169" s="6">
        <v>-0.13039999999999999</v>
      </c>
      <c r="N169" s="6">
        <v>-0.3</v>
      </c>
      <c r="O169" s="6">
        <v>-8.6199999999999999E-2</v>
      </c>
      <c r="P169" s="6">
        <v>-8.2699999999999996E-2</v>
      </c>
    </row>
    <row r="170" spans="3:16" ht="15.5" x14ac:dyDescent="0.35">
      <c r="C170" t="s">
        <v>188</v>
      </c>
      <c r="I170" s="6">
        <v>-0.22800000000000001</v>
      </c>
      <c r="J170" s="6">
        <v>-0.68370000000000009</v>
      </c>
      <c r="K170" s="6">
        <v>-0.3649</v>
      </c>
      <c r="L170" s="6">
        <v>-0.72930000000000006</v>
      </c>
      <c r="M170" s="6">
        <v>-0.68900000000000006</v>
      </c>
      <c r="N170" s="6">
        <v>-1.2436</v>
      </c>
      <c r="O170" s="6">
        <v>-0.30559999999999998</v>
      </c>
      <c r="P170" s="6">
        <v>-0.2611</v>
      </c>
    </row>
    <row r="171" spans="3:16" ht="15.5" x14ac:dyDescent="0.35">
      <c r="C171" t="s">
        <v>189</v>
      </c>
      <c r="I171" s="6">
        <v>-4.2300000000000004E-2</v>
      </c>
      <c r="J171" s="6">
        <v>-5.7699999999999994E-2</v>
      </c>
      <c r="K171" s="6">
        <v>-0.05</v>
      </c>
      <c r="L171" s="6">
        <v>-0.14319999999999999</v>
      </c>
      <c r="M171" s="6">
        <v>-0.25379999999999997</v>
      </c>
      <c r="N171" s="6">
        <v>-0.35210000000000002</v>
      </c>
      <c r="O171" s="6">
        <v>-9.3399999999999997E-2</v>
      </c>
      <c r="P171" s="6">
        <v>-0.2475</v>
      </c>
    </row>
    <row r="172" spans="3:16" ht="15.5" x14ac:dyDescent="0.35">
      <c r="C172" t="s">
        <v>190</v>
      </c>
      <c r="K172" s="6">
        <v>-6.53</v>
      </c>
      <c r="L172" s="6">
        <v>-6.76</v>
      </c>
      <c r="M172" s="6">
        <v>-4.9000000000000004</v>
      </c>
      <c r="N172" s="6">
        <v>-7.08</v>
      </c>
      <c r="O172" s="5">
        <v>-2</v>
      </c>
      <c r="P172" s="6">
        <v>-2.66</v>
      </c>
    </row>
    <row r="173" spans="3:16" ht="15.5" x14ac:dyDescent="0.35">
      <c r="C173" t="s">
        <v>58</v>
      </c>
      <c r="I173" s="6">
        <v>40.94</v>
      </c>
      <c r="J173" s="6">
        <v>479.37</v>
      </c>
      <c r="K173" s="6">
        <v>271.44</v>
      </c>
      <c r="L173" s="6">
        <v>217.39</v>
      </c>
      <c r="M173" s="6">
        <v>153.91</v>
      </c>
      <c r="N173" s="6">
        <v>14.57</v>
      </c>
      <c r="O173" s="5">
        <v>0</v>
      </c>
      <c r="P173" s="5">
        <v>0</v>
      </c>
    </row>
    <row r="174" spans="3:16" ht="15.5" x14ac:dyDescent="0.35">
      <c r="C174" t="s">
        <v>55</v>
      </c>
      <c r="I174" s="6">
        <v>5.13</v>
      </c>
      <c r="J174" s="6">
        <v>6.3</v>
      </c>
      <c r="K174" s="6">
        <v>10.61</v>
      </c>
      <c r="L174" s="6">
        <v>14.49</v>
      </c>
      <c r="M174" s="6">
        <v>23.65</v>
      </c>
      <c r="N174" s="6">
        <v>37.07</v>
      </c>
      <c r="O174" s="6">
        <v>118.15</v>
      </c>
      <c r="P174" s="6">
        <v>1468402.8</v>
      </c>
    </row>
    <row r="175" spans="3:16" ht="15.5" x14ac:dyDescent="0.35">
      <c r="C175" t="s">
        <v>191</v>
      </c>
      <c r="I175" s="6">
        <v>40.94</v>
      </c>
      <c r="J175" s="6">
        <v>479.37</v>
      </c>
      <c r="K175" s="6">
        <v>271.44</v>
      </c>
      <c r="L175" s="6">
        <v>217.39</v>
      </c>
      <c r="M175" s="6">
        <v>164.78</v>
      </c>
      <c r="N175" s="6">
        <v>15.22</v>
      </c>
      <c r="O175" s="5">
        <v>0</v>
      </c>
      <c r="P175" s="5">
        <v>0</v>
      </c>
    </row>
    <row r="176" spans="3:16" ht="15.5" x14ac:dyDescent="0.35">
      <c r="C176" t="s">
        <v>192</v>
      </c>
      <c r="I176" s="6">
        <v>5.13</v>
      </c>
      <c r="J176" s="6">
        <v>6.3</v>
      </c>
      <c r="K176" s="6">
        <v>10.61</v>
      </c>
      <c r="L176" s="6">
        <v>14.49</v>
      </c>
      <c r="M176" s="6">
        <v>22.09</v>
      </c>
      <c r="N176" s="6">
        <v>35.479999999999997</v>
      </c>
      <c r="O176" s="6">
        <v>112.47</v>
      </c>
      <c r="P176" s="6">
        <v>1382197.92</v>
      </c>
    </row>
    <row r="177" spans="2:16" ht="15.5" x14ac:dyDescent="0.35">
      <c r="C177" t="s">
        <v>193</v>
      </c>
      <c r="J177" s="5">
        <v>4000000000</v>
      </c>
      <c r="K177" s="5">
        <v>4000000000</v>
      </c>
      <c r="L177" s="5">
        <v>5000000000</v>
      </c>
      <c r="M177" s="5">
        <v>11000000000</v>
      </c>
      <c r="N177" s="5">
        <v>17000000000</v>
      </c>
      <c r="O177" s="5">
        <v>18000000000</v>
      </c>
      <c r="P177" s="5">
        <v>19000000000</v>
      </c>
    </row>
    <row r="178" spans="2:16" ht="15.5" x14ac:dyDescent="0.35">
      <c r="C178" t="s">
        <v>194</v>
      </c>
      <c r="J178" s="5">
        <v>7000000000</v>
      </c>
      <c r="K178" s="5">
        <v>7000000000</v>
      </c>
      <c r="L178" s="5">
        <v>9000000000</v>
      </c>
      <c r="M178" s="5">
        <v>15000000000</v>
      </c>
      <c r="N178" s="5">
        <v>21000000000</v>
      </c>
      <c r="O178" s="5">
        <v>25000000000</v>
      </c>
      <c r="P178" s="5">
        <v>20000000000</v>
      </c>
    </row>
    <row r="179" spans="2:16" ht="15.5" x14ac:dyDescent="0.35">
      <c r="C179" t="s">
        <v>26</v>
      </c>
      <c r="J179" s="5">
        <v>11000000000</v>
      </c>
      <c r="K179" s="5">
        <v>11000000000</v>
      </c>
      <c r="L179" s="5">
        <v>14000000000</v>
      </c>
      <c r="M179" s="5">
        <v>27000000000</v>
      </c>
      <c r="N179" s="5">
        <v>38000000000</v>
      </c>
      <c r="O179" s="5">
        <v>43000000000</v>
      </c>
      <c r="P179" s="5">
        <v>39000000000</v>
      </c>
    </row>
    <row r="180" spans="2:16" ht="15.5" x14ac:dyDescent="0.35">
      <c r="C180" t="s">
        <v>23</v>
      </c>
      <c r="I180" s="5">
        <v>0</v>
      </c>
      <c r="J180" s="5">
        <v>10000000000</v>
      </c>
      <c r="K180" s="5">
        <v>10000000000</v>
      </c>
      <c r="L180" s="5">
        <v>13000000000</v>
      </c>
      <c r="M180" s="5">
        <v>23000000000</v>
      </c>
      <c r="N180" s="5">
        <v>34000000000</v>
      </c>
      <c r="O180" s="5">
        <v>30000000000</v>
      </c>
      <c r="P180" s="5">
        <v>25000000000</v>
      </c>
    </row>
    <row r="181" spans="2:16" ht="15.5" x14ac:dyDescent="0.35">
      <c r="C181" t="s">
        <v>195</v>
      </c>
      <c r="I181" s="5">
        <v>-8000000000</v>
      </c>
      <c r="J181" s="5">
        <v>-14000000000</v>
      </c>
      <c r="K181" s="5">
        <v>-13000000000</v>
      </c>
      <c r="L181" s="5">
        <v>-15000000000</v>
      </c>
      <c r="M181" s="5">
        <v>-30000000000</v>
      </c>
      <c r="N181" s="5">
        <v>-28000000000</v>
      </c>
      <c r="O181" s="5">
        <v>-8000000000</v>
      </c>
      <c r="P181" s="5">
        <v>-9000000000</v>
      </c>
    </row>
    <row r="182" spans="2:16" ht="15.5" x14ac:dyDescent="0.35">
      <c r="C182" t="s">
        <v>196</v>
      </c>
      <c r="I182" s="5">
        <v>0</v>
      </c>
      <c r="J182" s="5">
        <v>0</v>
      </c>
      <c r="K182" s="5">
        <v>2000000000</v>
      </c>
      <c r="L182" s="5">
        <v>-2000000000</v>
      </c>
      <c r="M182" s="5">
        <v>4000000000</v>
      </c>
      <c r="N182" s="5">
        <v>-28000000000</v>
      </c>
      <c r="O182" s="5">
        <v>2000000000</v>
      </c>
      <c r="P182" s="5">
        <v>13000000000</v>
      </c>
    </row>
    <row r="183" spans="2:16" ht="15.5" x14ac:dyDescent="0.35">
      <c r="C183" t="s">
        <v>197</v>
      </c>
      <c r="K183" s="5">
        <v>0</v>
      </c>
      <c r="M183" s="5">
        <v>-1000000000</v>
      </c>
      <c r="N183" s="5">
        <v>-4000000000</v>
      </c>
      <c r="O183" s="5">
        <v>-4000000000</v>
      </c>
      <c r="P183" s="5">
        <v>-19000000000</v>
      </c>
    </row>
    <row r="184" spans="2:16" ht="15.5" x14ac:dyDescent="0.35">
      <c r="C184" t="s">
        <v>15</v>
      </c>
      <c r="I184" s="5">
        <v>0</v>
      </c>
      <c r="J184" s="5">
        <v>0</v>
      </c>
      <c r="K184" s="5">
        <v>2000000000</v>
      </c>
      <c r="L184" s="5">
        <v>-2000000000</v>
      </c>
      <c r="M184" s="5">
        <v>3000000000</v>
      </c>
      <c r="N184" s="5">
        <v>-32000000000</v>
      </c>
      <c r="O184" s="5">
        <v>-2000000000</v>
      </c>
      <c r="P184" s="5">
        <v>-5000000000</v>
      </c>
    </row>
    <row r="185" spans="2:16" ht="15.5" x14ac:dyDescent="0.35">
      <c r="C185" t="s">
        <v>17</v>
      </c>
      <c r="I185" s="6">
        <v>-0.37</v>
      </c>
      <c r="J185" s="6">
        <v>-0.53</v>
      </c>
      <c r="K185" s="6">
        <v>2.15</v>
      </c>
      <c r="L185" s="6">
        <v>-2.48</v>
      </c>
      <c r="M185" s="6">
        <v>3.88</v>
      </c>
      <c r="N185" s="6">
        <v>-39.1</v>
      </c>
      <c r="O185" s="6">
        <v>-5.71</v>
      </c>
      <c r="P185" s="6">
        <v>-164597.6</v>
      </c>
    </row>
    <row r="187" spans="2:16" ht="15.5" x14ac:dyDescent="0.35">
      <c r="B187" t="s">
        <v>198</v>
      </c>
      <c r="C187" t="s">
        <v>199</v>
      </c>
      <c r="D187" s="5">
        <v>-438000000</v>
      </c>
      <c r="E187" s="5">
        <v>-485000000</v>
      </c>
      <c r="F187" s="5">
        <v>280000000</v>
      </c>
      <c r="G187" s="5">
        <v>-216000000</v>
      </c>
      <c r="H187" s="5">
        <v>-2000000000</v>
      </c>
      <c r="I187" s="5">
        <v>-955000000</v>
      </c>
      <c r="J187" s="5">
        <v>-4000000000</v>
      </c>
      <c r="K187" s="5">
        <v>-3000000000</v>
      </c>
      <c r="L187" s="5">
        <v>-9000000000</v>
      </c>
      <c r="M187" s="5">
        <v>-13000000000</v>
      </c>
      <c r="N187" s="5">
        <v>-38000000000</v>
      </c>
      <c r="O187" s="5">
        <v>-11000000000</v>
      </c>
      <c r="P187" s="5">
        <v>-12000000000</v>
      </c>
    </row>
    <row r="188" spans="2:16" ht="15.5" x14ac:dyDescent="0.35">
      <c r="C188" t="s">
        <v>46</v>
      </c>
      <c r="D188" s="6">
        <v>-0.54</v>
      </c>
      <c r="E188" s="6">
        <v>-0.59</v>
      </c>
      <c r="F188" s="6">
        <v>0.34</v>
      </c>
      <c r="G188" s="6">
        <v>-0.27</v>
      </c>
      <c r="H188" s="6">
        <v>-2.2599999999999998</v>
      </c>
      <c r="I188" s="6">
        <v>-1.17</v>
      </c>
      <c r="J188" s="6">
        <v>-4.3099999999999996</v>
      </c>
      <c r="K188" s="6">
        <v>-3.87</v>
      </c>
      <c r="L188" s="6">
        <v>-10.57</v>
      </c>
      <c r="M188" s="6">
        <v>-16.3</v>
      </c>
      <c r="N188" s="6">
        <v>-46.1</v>
      </c>
      <c r="O188" s="6">
        <v>-13.98</v>
      </c>
      <c r="P188" s="6">
        <v>-14.85</v>
      </c>
    </row>
    <row r="189" spans="2:16" ht="15.5" x14ac:dyDescent="0.35">
      <c r="C189" t="s">
        <v>204</v>
      </c>
      <c r="D189" s="5">
        <v>233000000</v>
      </c>
      <c r="E189" s="5">
        <v>621000000</v>
      </c>
      <c r="F189" s="5">
        <v>417000000</v>
      </c>
      <c r="G189" s="5">
        <v>597000000</v>
      </c>
      <c r="H189" s="5">
        <v>2000000000</v>
      </c>
      <c r="I189" s="5">
        <v>2000000000</v>
      </c>
      <c r="J189" s="5">
        <v>2000000000</v>
      </c>
      <c r="K189" s="5">
        <v>4000000000</v>
      </c>
      <c r="L189" s="5">
        <v>52000000000</v>
      </c>
      <c r="M189" s="5">
        <v>62000000000</v>
      </c>
      <c r="N189" s="5">
        <v>77000000000</v>
      </c>
      <c r="O189" s="5">
        <v>202000000000</v>
      </c>
      <c r="P189" s="5">
        <v>228000000000</v>
      </c>
    </row>
    <row r="190" spans="2:16" ht="15.5" x14ac:dyDescent="0.35">
      <c r="C190" t="s">
        <v>208</v>
      </c>
      <c r="I190" s="6">
        <v>-227.44</v>
      </c>
    </row>
    <row r="191" spans="2:16" ht="15.5" x14ac:dyDescent="0.35">
      <c r="C191" t="s">
        <v>209</v>
      </c>
      <c r="I191" s="6">
        <v>-488.7</v>
      </c>
    </row>
    <row r="192" spans="2:16" ht="15.5" x14ac:dyDescent="0.35">
      <c r="C192" t="s">
        <v>210</v>
      </c>
      <c r="I192" s="6">
        <v>6.95</v>
      </c>
    </row>
    <row r="193" spans="3:9" ht="15.5" x14ac:dyDescent="0.35">
      <c r="C193" t="s">
        <v>211</v>
      </c>
      <c r="I193" s="6">
        <v>-2E-3</v>
      </c>
    </row>
    <row r="194" spans="3:9" ht="15.5" x14ac:dyDescent="0.35">
      <c r="C194" t="s">
        <v>212</v>
      </c>
      <c r="I194" s="6">
        <v>224.92</v>
      </c>
    </row>
    <row r="195" spans="3:9" ht="15.5" x14ac:dyDescent="0.35">
      <c r="C195" t="s">
        <v>213</v>
      </c>
      <c r="I195" s="6">
        <v>128.71</v>
      </c>
    </row>
    <row r="196" spans="3:9" ht="15.5" x14ac:dyDescent="0.35">
      <c r="C196" t="s">
        <v>214</v>
      </c>
      <c r="I196" s="6">
        <v>4123.16</v>
      </c>
    </row>
    <row r="197" spans="3:9" ht="15.5" x14ac:dyDescent="0.35">
      <c r="C197" t="s">
        <v>215</v>
      </c>
      <c r="I197" s="6">
        <v>4123.16</v>
      </c>
    </row>
    <row r="198" spans="3:9" ht="15.5" x14ac:dyDescent="0.35">
      <c r="C198" t="s">
        <v>216</v>
      </c>
      <c r="I198" s="6">
        <v>-274.20999999999998</v>
      </c>
    </row>
    <row r="199" spans="3:9" ht="15.5" x14ac:dyDescent="0.35">
      <c r="C199" t="s">
        <v>217</v>
      </c>
      <c r="I199" s="6">
        <v>532.47</v>
      </c>
    </row>
    <row r="200" spans="3:9" ht="15.5" x14ac:dyDescent="0.35">
      <c r="C200" t="s">
        <v>218</v>
      </c>
      <c r="I200" s="6">
        <v>-6.71</v>
      </c>
    </row>
    <row r="201" spans="3:9" ht="15.5" x14ac:dyDescent="0.35">
      <c r="C201" t="s">
        <v>220</v>
      </c>
      <c r="I201" s="6">
        <v>-1.05</v>
      </c>
    </row>
    <row r="202" spans="3:9" ht="15.5" x14ac:dyDescent="0.35">
      <c r="C202" t="s">
        <v>221</v>
      </c>
      <c r="I202" s="6">
        <v>-2.2599999999999998</v>
      </c>
    </row>
    <row r="203" spans="3:9" ht="15.5" x14ac:dyDescent="0.35">
      <c r="C203" t="s">
        <v>222</v>
      </c>
      <c r="I203" s="6">
        <v>2.29</v>
      </c>
    </row>
    <row r="204" spans="3:9" ht="15.5" x14ac:dyDescent="0.35">
      <c r="C204" t="s">
        <v>223</v>
      </c>
      <c r="D204" s="6">
        <v>0.28999999999999998</v>
      </c>
    </row>
    <row r="205" spans="3:9" ht="15.5" x14ac:dyDescent="0.35">
      <c r="C205" t="s">
        <v>224</v>
      </c>
      <c r="I205" s="5">
        <v>4</v>
      </c>
    </row>
    <row r="206" spans="3:9" ht="15.5" x14ac:dyDescent="0.35">
      <c r="C206" t="s">
        <v>225</v>
      </c>
      <c r="I206" s="6">
        <v>0.12</v>
      </c>
    </row>
    <row r="207" spans="3:9" ht="15.5" x14ac:dyDescent="0.35">
      <c r="C207" t="s">
        <v>226</v>
      </c>
      <c r="D207" s="6">
        <v>0.16</v>
      </c>
    </row>
    <row r="208" spans="3:9" ht="15.5" x14ac:dyDescent="0.35">
      <c r="C208" t="s">
        <v>227</v>
      </c>
      <c r="D208" s="6">
        <v>0.02</v>
      </c>
    </row>
    <row r="209" spans="3:9" ht="15.5" x14ac:dyDescent="0.35">
      <c r="C209" t="s">
        <v>230</v>
      </c>
      <c r="D209" s="6">
        <v>12.17</v>
      </c>
    </row>
    <row r="210" spans="3:9" ht="15.5" x14ac:dyDescent="0.35">
      <c r="C210" t="s">
        <v>232</v>
      </c>
      <c r="D210" s="6">
        <v>13.31</v>
      </c>
    </row>
    <row r="211" spans="3:9" ht="15.5" x14ac:dyDescent="0.35">
      <c r="C211" t="s">
        <v>13</v>
      </c>
      <c r="D211" s="5">
        <v>0</v>
      </c>
    </row>
    <row r="212" spans="3:9" ht="15.5" x14ac:dyDescent="0.35">
      <c r="C212" t="s">
        <v>234</v>
      </c>
      <c r="I212" s="6">
        <v>-6.57</v>
      </c>
    </row>
    <row r="213" spans="3:9" ht="15.5" x14ac:dyDescent="0.35">
      <c r="C213" t="s">
        <v>235</v>
      </c>
      <c r="I213" s="6">
        <v>-1.9799999999999998E-2</v>
      </c>
    </row>
    <row r="214" spans="3:9" ht="15.5" x14ac:dyDescent="0.35">
      <c r="C214" t="s">
        <v>236</v>
      </c>
      <c r="I214" s="6">
        <v>-0.26340000000000002</v>
      </c>
    </row>
    <row r="215" spans="3:9" ht="15.5" x14ac:dyDescent="0.35">
      <c r="C215" t="s">
        <v>237</v>
      </c>
      <c r="I215" s="6">
        <v>-4.4999999999999998E-2</v>
      </c>
    </row>
    <row r="216" spans="3:9" ht="15.5" x14ac:dyDescent="0.35">
      <c r="C216" t="s">
        <v>238</v>
      </c>
      <c r="I216" s="6">
        <v>-0.33539999999999998</v>
      </c>
    </row>
    <row r="217" spans="3:9" ht="15.5" x14ac:dyDescent="0.35">
      <c r="C217" t="s">
        <v>240</v>
      </c>
      <c r="D217" s="6">
        <v>1335.78</v>
      </c>
    </row>
    <row r="218" spans="3:9" ht="15.5" x14ac:dyDescent="0.35">
      <c r="C218" t="s">
        <v>241</v>
      </c>
      <c r="D218" s="6">
        <v>1840.33</v>
      </c>
    </row>
    <row r="219" spans="3:9" ht="15.5" x14ac:dyDescent="0.35">
      <c r="C219" t="s">
        <v>244</v>
      </c>
      <c r="I219" s="6">
        <v>0.04</v>
      </c>
    </row>
    <row r="220" spans="3:9" ht="15.5" x14ac:dyDescent="0.35">
      <c r="C220" t="s">
        <v>245</v>
      </c>
      <c r="I220" s="6">
        <v>0.55000000000000004</v>
      </c>
    </row>
    <row r="221" spans="3:9" ht="15.5" x14ac:dyDescent="0.35">
      <c r="C221" t="s">
        <v>42</v>
      </c>
      <c r="I221" s="5">
        <v>420000000000</v>
      </c>
    </row>
    <row r="222" spans="3:9" ht="15.5" x14ac:dyDescent="0.35">
      <c r="C222" t="s">
        <v>246</v>
      </c>
      <c r="I222" s="5">
        <v>421000000000</v>
      </c>
    </row>
    <row r="223" spans="3:9" ht="15.5" x14ac:dyDescent="0.35">
      <c r="C223" t="s">
        <v>247</v>
      </c>
      <c r="I223" s="5">
        <v>816060000</v>
      </c>
    </row>
    <row r="224" spans="3:9" ht="15.5" x14ac:dyDescent="0.35">
      <c r="C224" t="s">
        <v>248</v>
      </c>
      <c r="I224" s="6">
        <v>0.4385</v>
      </c>
    </row>
    <row r="225" spans="3:9" ht="15.5" x14ac:dyDescent="0.35">
      <c r="C225" t="s">
        <v>249</v>
      </c>
      <c r="D225" s="6">
        <v>0.61</v>
      </c>
    </row>
    <row r="226" spans="3:9" ht="15.5" x14ac:dyDescent="0.35">
      <c r="C226" t="s">
        <v>250</v>
      </c>
      <c r="D226" s="6">
        <v>-1.8794</v>
      </c>
    </row>
    <row r="227" spans="3:9" ht="15.5" x14ac:dyDescent="0.35">
      <c r="C227" t="s">
        <v>251</v>
      </c>
      <c r="D227" s="6">
        <v>-1.8794</v>
      </c>
    </row>
    <row r="228" spans="3:9" ht="15.5" x14ac:dyDescent="0.35">
      <c r="C228" t="s">
        <v>252</v>
      </c>
      <c r="D228" s="6">
        <v>-0.42950000000000005</v>
      </c>
    </row>
    <row r="229" spans="3:9" ht="15.5" x14ac:dyDescent="0.35">
      <c r="C229" t="s">
        <v>253</v>
      </c>
      <c r="D229" s="6">
        <v>-0.42950000000000005</v>
      </c>
    </row>
    <row r="230" spans="3:9" ht="15.5" x14ac:dyDescent="0.35">
      <c r="C230" t="s">
        <v>254</v>
      </c>
      <c r="D230" s="6">
        <v>0.16469999999999999</v>
      </c>
    </row>
    <row r="231" spans="3:9" ht="15.5" x14ac:dyDescent="0.35">
      <c r="C231" t="s">
        <v>261</v>
      </c>
      <c r="I231" s="5">
        <v>8</v>
      </c>
    </row>
    <row r="232" spans="3:9" ht="15.5" x14ac:dyDescent="0.35">
      <c r="C232" t="s">
        <v>262</v>
      </c>
      <c r="I232" s="6">
        <v>0.99</v>
      </c>
    </row>
    <row r="233" spans="3:9" ht="15.5" x14ac:dyDescent="0.35">
      <c r="C233" t="s">
        <v>263</v>
      </c>
      <c r="I233" s="6">
        <v>0.34</v>
      </c>
    </row>
    <row r="234" spans="3:9" ht="15.5" x14ac:dyDescent="0.35">
      <c r="C234" t="s">
        <v>265</v>
      </c>
      <c r="I234" s="6">
        <v>0.32</v>
      </c>
    </row>
    <row r="235" spans="3:9" ht="15.5" x14ac:dyDescent="0.35">
      <c r="C235" t="s">
        <v>266</v>
      </c>
      <c r="I235" s="6">
        <v>0.01</v>
      </c>
    </row>
    <row r="236" spans="3:9" ht="15.5" x14ac:dyDescent="0.35">
      <c r="C236" t="s">
        <v>267</v>
      </c>
      <c r="I236" s="6">
        <v>0.01</v>
      </c>
    </row>
    <row r="237" spans="3:9" ht="15.5" x14ac:dyDescent="0.35">
      <c r="C237" t="s">
        <v>268</v>
      </c>
      <c r="I237" s="6">
        <v>0.95</v>
      </c>
    </row>
    <row r="238" spans="3:9" ht="15.5" x14ac:dyDescent="0.35">
      <c r="C238" t="s">
        <v>269</v>
      </c>
      <c r="I238" s="5">
        <v>2000000000</v>
      </c>
    </row>
    <row r="239" spans="3:9" ht="15.5" x14ac:dyDescent="0.35">
      <c r="C239" t="s">
        <v>270</v>
      </c>
      <c r="I239" s="5">
        <v>1000000000</v>
      </c>
    </row>
    <row r="240" spans="3:9" ht="15.5" x14ac:dyDescent="0.35">
      <c r="C240" t="s">
        <v>271</v>
      </c>
      <c r="I240" s="5">
        <v>1000000000</v>
      </c>
    </row>
    <row r="241" spans="3:9" ht="15.5" x14ac:dyDescent="0.35">
      <c r="C241" t="s">
        <v>272</v>
      </c>
      <c r="I241" s="5">
        <v>-1000000000</v>
      </c>
    </row>
    <row r="242" spans="3:9" ht="15.5" x14ac:dyDescent="0.35">
      <c r="C242" t="s">
        <v>273</v>
      </c>
      <c r="D242" s="5">
        <v>0</v>
      </c>
    </row>
    <row r="243" spans="3:9" ht="15.5" x14ac:dyDescent="0.35">
      <c r="C243" t="s">
        <v>274</v>
      </c>
      <c r="D243" s="5">
        <v>43000000000</v>
      </c>
    </row>
    <row r="244" spans="3:9" ht="15.5" x14ac:dyDescent="0.35">
      <c r="C244" t="s">
        <v>275</v>
      </c>
      <c r="D244" s="5">
        <v>40000000000</v>
      </c>
    </row>
    <row r="245" spans="3:9" ht="15.5" x14ac:dyDescent="0.35">
      <c r="C245" t="s">
        <v>183</v>
      </c>
      <c r="D245" s="5">
        <v>-8000000000</v>
      </c>
    </row>
    <row r="246" spans="3:9" ht="15.5" x14ac:dyDescent="0.35">
      <c r="C246" t="s">
        <v>182</v>
      </c>
      <c r="I246" s="5">
        <v>3000000000</v>
      </c>
    </row>
    <row r="247" spans="3:9" ht="15.5" x14ac:dyDescent="0.35">
      <c r="C247" t="s">
        <v>21</v>
      </c>
      <c r="D247" s="5">
        <v>0</v>
      </c>
    </row>
    <row r="248" spans="3:9" ht="15.5" x14ac:dyDescent="0.35">
      <c r="C248" t="s">
        <v>276</v>
      </c>
      <c r="I248" s="5">
        <v>4000000000</v>
      </c>
    </row>
    <row r="249" spans="3:9" ht="15.5" x14ac:dyDescent="0.35">
      <c r="C249" t="s">
        <v>277</v>
      </c>
      <c r="I249" s="5">
        <v>0</v>
      </c>
    </row>
    <row r="250" spans="3:9" ht="15.5" x14ac:dyDescent="0.35">
      <c r="C250" t="s">
        <v>281</v>
      </c>
      <c r="I250" s="5">
        <v>0</v>
      </c>
    </row>
  </sheetData>
  <pageMargins left="0.7" right="0.7" top="0.75" bottom="0.75" header="0.3" footer="0.3"/>
  <ignoredErrors>
    <ignoredError sqref="A1:P251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5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616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617</v>
      </c>
      <c r="D2" s="2" vm="103">
        <f ca="1">IFERROR(_xlfn.STOCKHISTORY("XIDX:" &amp; $C$1, D3, , 0, 0, 1), "Libur")</f>
        <v>171</v>
      </c>
      <c r="E2" s="2" vm="104">
        <f ca="1">IFERROR(_xlfn.STOCKHISTORY("XIDX:" &amp; $C$1, E3, , 0, 0, 1), "Libur")</f>
        <v>88</v>
      </c>
      <c r="H2" s="2" vm="104">
        <f ca="1">IFERROR(INDEX(D2:G2,COUNT(D2:G2)),"")</f>
        <v>88</v>
      </c>
      <c r="I2" s="2" vm="105">
        <f t="shared" ref="I2:O2" ca="1" si="0">IFERROR(_xlfn.STOCKHISTORY("XIDX:" &amp; $C$1, I1, , 0, 0, 1), "Libur")</f>
        <v>398</v>
      </c>
      <c r="J2" s="2" vm="106">
        <f t="shared" ca="1" si="0"/>
        <v>148</v>
      </c>
      <c r="K2" s="2" vm="107">
        <f t="shared" ca="1" si="0"/>
        <v>79</v>
      </c>
      <c r="L2" s="2" vm="108">
        <f t="shared" ca="1" si="0"/>
        <v>65</v>
      </c>
      <c r="M2" s="2" vm="11">
        <f t="shared" ca="1" si="0"/>
        <v>50</v>
      </c>
      <c r="N2" s="2" vm="66">
        <f t="shared" ca="1" si="0"/>
        <v>102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151113333</v>
      </c>
      <c r="E4" s="2">
        <f>IFERROR(INDEX(E51:E500,MATCH($C$4,$C$51:$C$500,0)),"")</f>
        <v>152224445</v>
      </c>
      <c r="H4" s="2">
        <f>IFERROR(SUM(D4:G4)*(4/MAX(1,COUNT(D4:G4))),"")</f>
        <v>606675556</v>
      </c>
      <c r="I4" s="2">
        <f t="shared" ref="I4:O4" si="1">IFERROR(INDEX(I51:I500,MATCH($C$4,$C$51:$C$500,0)),"")</f>
        <v>3198525553</v>
      </c>
      <c r="J4" s="2">
        <f t="shared" si="1"/>
        <v>493333331</v>
      </c>
      <c r="K4" s="2">
        <f t="shared" si="1"/>
        <v>450555555</v>
      </c>
      <c r="L4" s="2">
        <f t="shared" si="1"/>
        <v>482000000</v>
      </c>
      <c r="M4" s="2">
        <f t="shared" si="1"/>
        <v>8974592074</v>
      </c>
      <c r="N4" s="2">
        <f t="shared" si="1"/>
        <v>3432000000</v>
      </c>
      <c r="O4" s="2">
        <f t="shared" si="1"/>
        <v>23090909089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-154821945</v>
      </c>
      <c r="E5" s="2">
        <f>IFERROR(INDEX(E51:E500,MATCH($C$5,$C$51:$C$500,0)),"")</f>
        <v>-472091519</v>
      </c>
      <c r="H5" s="2">
        <f>IFERROR(SUM(D5:G5)*(4/MAX(1,COUNT(D5:G5))),"")</f>
        <v>-1253826928</v>
      </c>
      <c r="I5" s="2">
        <f t="shared" ref="I5:O5" si="2">IFERROR(INDEX(I51:I500,MATCH($C$5,$C$51:$C$500,0)),"")</f>
        <v>-566952537</v>
      </c>
      <c r="J5" s="2">
        <f t="shared" si="2"/>
        <v>-890636910</v>
      </c>
      <c r="K5" s="2">
        <f t="shared" si="2"/>
        <v>-1232690750</v>
      </c>
      <c r="L5" s="2">
        <f t="shared" si="2"/>
        <v>-1785452453</v>
      </c>
      <c r="M5" s="2">
        <f t="shared" si="2"/>
        <v>-1082113659</v>
      </c>
      <c r="N5" s="2">
        <f t="shared" si="2"/>
        <v>-487903924</v>
      </c>
      <c r="O5" s="2">
        <f t="shared" si="2"/>
        <v>4639501165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245470306829</v>
      </c>
      <c r="E6" s="2">
        <f>IFERROR(INDEX(E51:E500,MATCH($C$6,$C$51:$C$500,0)),"")</f>
        <v>245625128774</v>
      </c>
      <c r="H6" s="2">
        <f>IFERROR(INDEX(D6:G6,COUNT(D6:G6)),"")</f>
        <v>245625128774</v>
      </c>
      <c r="I6" s="2">
        <f t="shared" ref="I6:O6" si="3">IFERROR(INDEX(I51:I500,MATCH($C$6,$C$51:$C$500,0)),"")</f>
        <v>246097220293</v>
      </c>
      <c r="J6" s="2">
        <f t="shared" si="3"/>
        <v>246664172830</v>
      </c>
      <c r="K6" s="2">
        <f t="shared" si="3"/>
        <v>247554809740</v>
      </c>
      <c r="L6" s="2">
        <f t="shared" si="3"/>
        <v>248787500490</v>
      </c>
      <c r="M6" s="2">
        <f t="shared" si="3"/>
        <v>250818661897</v>
      </c>
      <c r="N6" s="2">
        <f t="shared" si="3"/>
        <v>251651862602</v>
      </c>
      <c r="O6" s="2">
        <f t="shared" si="3"/>
        <v>102801177193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4.8</v>
      </c>
      <c r="E7" s="3">
        <f>IFERROR(INDEX(E51:E500,MATCH($C$7,$C$51:$C$500,0))/1000000000,"")</f>
        <v>4.8</v>
      </c>
      <c r="H7" s="3">
        <f>IFERROR(INDEX(D7:G7,COUNT(D7:G7)),"")</f>
        <v>4.8</v>
      </c>
      <c r="I7" s="3">
        <f t="shared" ref="I7:O7" si="4">IFERROR(INDEX(I51:I500,MATCH($C$7,$C$51:$C$500,0))/1000000000,"")</f>
        <v>4.8</v>
      </c>
      <c r="J7" s="3">
        <f t="shared" si="4"/>
        <v>4.8</v>
      </c>
      <c r="K7" s="3">
        <f t="shared" si="4"/>
        <v>4.8</v>
      </c>
      <c r="L7" s="3">
        <f t="shared" si="4"/>
        <v>4.8</v>
      </c>
      <c r="M7" s="3">
        <f t="shared" si="4"/>
        <v>4.8</v>
      </c>
      <c r="N7" s="3">
        <f t="shared" si="4"/>
        <v>4.8</v>
      </c>
      <c r="O7" s="3">
        <f t="shared" si="4"/>
        <v>3.5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O8" si="5">IFERROR(INDEX(I51:I500,MATCH($C$8,$C$51:$C$500,0)),"")</f>
        <v>-1000000000</v>
      </c>
      <c r="J8" s="2">
        <f t="shared" si="5"/>
        <v>-1000000000</v>
      </c>
      <c r="K8" s="2">
        <f t="shared" si="5"/>
        <v>-2000000000</v>
      </c>
      <c r="L8" s="2">
        <f t="shared" si="5"/>
        <v>0</v>
      </c>
      <c r="M8" s="2">
        <f t="shared" si="5"/>
        <v>3000000000</v>
      </c>
      <c r="N8" s="2">
        <f t="shared" si="5"/>
        <v>-154000000000</v>
      </c>
      <c r="O8" s="2">
        <f t="shared" si="5"/>
        <v>4000000000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-0.04</v>
      </c>
      <c r="E9" s="3">
        <f>IFERROR(INDEX(E51:E500,MATCH("Free cash flow per share (Quarter)",$C$51:$C$500,0)),"")</f>
        <v>-0.11</v>
      </c>
      <c r="H9" s="3">
        <f>IFERROR(INDEX(D9:G9,COUNT(D9:G9)),"")</f>
        <v>-0.11</v>
      </c>
      <c r="I9" s="3">
        <f t="shared" ref="I9:O9" si="6">IFERROR(INDEX(I51:I500,MATCH($C$9,$C$51:$C$500,0)),"")</f>
        <v>-0.13</v>
      </c>
      <c r="J9" s="3">
        <f t="shared" si="6"/>
        <v>-0.19</v>
      </c>
      <c r="K9" s="3">
        <f t="shared" si="6"/>
        <v>-0.32</v>
      </c>
      <c r="L9" s="3">
        <f t="shared" si="6"/>
        <v>-0.08</v>
      </c>
      <c r="M9" s="3">
        <f t="shared" si="6"/>
        <v>0.54</v>
      </c>
      <c r="N9" s="3">
        <f t="shared" si="6"/>
        <v>-32.06</v>
      </c>
      <c r="O9" s="3">
        <f t="shared" si="6"/>
        <v>1.23</v>
      </c>
    </row>
    <row r="10" spans="1:15" ht="15.5" x14ac:dyDescent="0.35">
      <c r="C10" t="s">
        <v>18</v>
      </c>
      <c r="D10" s="3">
        <f ca="1">IFERROR(IF(D9=0,"",D2/D9),"")</f>
        <v>-4275</v>
      </c>
      <c r="E10" s="3">
        <f ca="1">IFERROR(IF(E9=0,"",E2/E9),"")</f>
        <v>-800</v>
      </c>
      <c r="I10" s="3">
        <f t="shared" ref="I10:O10" ca="1" si="7">IFERROR(IF(I9=0,"",I2/I9),"")</f>
        <v>-3061.5384615384614</v>
      </c>
      <c r="J10" s="3">
        <f t="shared" ca="1" si="7"/>
        <v>-778.9473684210526</v>
      </c>
      <c r="K10" s="3">
        <f t="shared" ca="1" si="7"/>
        <v>-246.875</v>
      </c>
      <c r="L10" s="3">
        <f t="shared" ca="1" si="7"/>
        <v>-812.5</v>
      </c>
      <c r="M10" s="3">
        <f t="shared" ca="1" si="7"/>
        <v>92.592592592592581</v>
      </c>
      <c r="N10" s="3">
        <f t="shared" ca="1" si="7"/>
        <v>-3.1815346225826575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547361143</v>
      </c>
      <c r="E11" s="2">
        <f>IFERROR(INDEX(E51:E500,MATCH($C$11,$C$51:$C$500,0)),"")</f>
        <v>571207855</v>
      </c>
      <c r="H11" s="2">
        <f>IFERROR(INDEX(D11:G11,COUNT(D11:G11)),"")</f>
        <v>571207855</v>
      </c>
      <c r="I11" s="2">
        <f t="shared" ref="I11:O11" si="8">IFERROR(INDEX(I51:I500,MATCH($C$11,$C$51:$C$500,0)),"")</f>
        <v>582786964</v>
      </c>
      <c r="J11" s="2">
        <f t="shared" si="8"/>
        <v>340663919</v>
      </c>
      <c r="K11" s="2">
        <f t="shared" si="8"/>
        <v>1049620098</v>
      </c>
      <c r="L11" s="2">
        <f t="shared" si="8"/>
        <v>2569066088</v>
      </c>
      <c r="M11" s="2">
        <f t="shared" si="8"/>
        <v>6816720959</v>
      </c>
      <c r="N11" s="2">
        <f t="shared" si="8"/>
        <v>727017000</v>
      </c>
      <c r="O11" s="2">
        <f t="shared" si="8"/>
        <v>2160477804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-1000000000</v>
      </c>
      <c r="E12" s="2">
        <f>IFERROR(INDEX(E51:E500,MATCH("Net Debt (Quarter)",$C$51:$C$500,0)),"")</f>
        <v>-1000000000</v>
      </c>
      <c r="H12" s="2">
        <f>IFERROR(INDEX(D12:G12,COUNT(D12:G12)),"")</f>
        <v>-1000000000</v>
      </c>
      <c r="I12" s="2">
        <f t="shared" ref="I12:O12" si="9">IFERROR(INDEX(I51:I500,MATCH($C$12,$C$51:$C$500,0)),"")</f>
        <v>-1000000000</v>
      </c>
      <c r="J12" s="2">
        <f t="shared" si="9"/>
        <v>0</v>
      </c>
      <c r="K12" s="2">
        <f t="shared" si="9"/>
        <v>-1000000000</v>
      </c>
      <c r="L12" s="2">
        <f t="shared" si="9"/>
        <v>-3000000000</v>
      </c>
      <c r="M12" s="2">
        <f t="shared" si="9"/>
        <v>-7000000000</v>
      </c>
      <c r="N12" s="2">
        <f t="shared" si="9"/>
        <v>-1000000000</v>
      </c>
      <c r="O12" s="2">
        <f t="shared" si="9"/>
        <v>-2000000000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O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</row>
    <row r="15" spans="1:15" ht="15.5" x14ac:dyDescent="0.35">
      <c r="C15" t="s">
        <v>28</v>
      </c>
      <c r="D15" s="2">
        <f>IFERROR(INDEX(D51:D500,MATCH($C$15,$C$51:$C$500,0)),"")</f>
        <v>-30333777</v>
      </c>
      <c r="E15" s="2">
        <f>IFERROR(INDEX(E51:E500,MATCH($C$15,$C$51:$C$500,0)),"")</f>
        <v>0</v>
      </c>
      <c r="H15" s="2">
        <f>IFERROR(SUM(D15:G15)*(4/MAX(1,COUNT(D15:G15))),"")</f>
        <v>-60667554</v>
      </c>
      <c r="I15" s="2">
        <f t="shared" ref="I15:O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</row>
    <row r="16" spans="1:15" ht="15.5" x14ac:dyDescent="0.35">
      <c r="C16" t="s">
        <v>29</v>
      </c>
      <c r="D16" s="2">
        <f>IFERROR(INDEX(D51:D500,MATCH($C$16,$C$51:$C$500,0)),"")</f>
        <v>-124488168</v>
      </c>
      <c r="E16" s="2">
        <f>IFERROR(INDEX(E51:E500,MATCH($C$16,$C$51:$C$500,0)),"")</f>
        <v>-472091519</v>
      </c>
      <c r="H16" s="2">
        <f>IFERROR(SUM(D16:G16)*(4/MAX(1,COUNT(D16:G16))),"")</f>
        <v>-1193159374</v>
      </c>
      <c r="I16" s="2">
        <f t="shared" ref="I16:O16" si="13">IFERROR(INDEX(I51:I500,MATCH($C$16,$C$51:$C$500,0)),"")</f>
        <v>-568786221</v>
      </c>
      <c r="J16" s="2">
        <f t="shared" si="13"/>
        <v>-907227032</v>
      </c>
      <c r="K16" s="2">
        <f t="shared" si="13"/>
        <v>-1211181769</v>
      </c>
      <c r="L16" s="2">
        <f t="shared" si="13"/>
        <v>-1810683043</v>
      </c>
      <c r="M16" s="2">
        <f t="shared" si="13"/>
        <v>-1094508876</v>
      </c>
      <c r="N16" s="2">
        <f t="shared" si="13"/>
        <v>-512878724</v>
      </c>
      <c r="O16" s="2">
        <f t="shared" si="13"/>
        <v>4532193732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820800000000</v>
      </c>
      <c r="E20" s="2">
        <f ca="1">IFERROR(E21*E2,"")</f>
        <v>422400000000</v>
      </c>
      <c r="H20" s="2">
        <f t="shared" ref="H20:O20" ca="1" si="14">IFERROR(H21*H2,"")</f>
        <v>422400000000</v>
      </c>
      <c r="I20" s="2">
        <f t="shared" ca="1" si="14"/>
        <v>1910400000000</v>
      </c>
      <c r="J20" s="2">
        <f t="shared" ca="1" si="14"/>
        <v>710400000000</v>
      </c>
      <c r="K20" s="2">
        <f t="shared" ca="1" si="14"/>
        <v>379200000000</v>
      </c>
      <c r="L20" s="2">
        <f t="shared" ca="1" si="14"/>
        <v>312000000000</v>
      </c>
      <c r="M20" s="2">
        <f t="shared" ca="1" si="14"/>
        <v>240000000000</v>
      </c>
      <c r="N20" s="2">
        <f t="shared" ca="1" si="14"/>
        <v>489600000000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4800000000</v>
      </c>
      <c r="E21" s="2">
        <f>IFERROR(INDEX(E51:E500,MATCH($C$7,$C$51:$C$500,0)),"")</f>
        <v>4800000000</v>
      </c>
      <c r="H21" s="2">
        <f>IFERROR(INDEX(D21:G21,COUNT(D21:G21)),"")</f>
        <v>4800000000</v>
      </c>
      <c r="I21" s="2">
        <f t="shared" ref="I21:O21" si="15">IFERROR(INDEX(I51:I500,MATCH($C$7,$C$51:$C$500,0)),"")</f>
        <v>4800000000</v>
      </c>
      <c r="J21" s="2">
        <f t="shared" si="15"/>
        <v>4800000000</v>
      </c>
      <c r="K21" s="2">
        <f t="shared" si="15"/>
        <v>4800000000</v>
      </c>
      <c r="L21" s="2">
        <f t="shared" si="15"/>
        <v>4800000000</v>
      </c>
      <c r="M21" s="2">
        <f t="shared" si="15"/>
        <v>4800000000</v>
      </c>
      <c r="N21" s="2">
        <f t="shared" si="15"/>
        <v>4800000000</v>
      </c>
      <c r="O21" s="2">
        <f t="shared" si="15"/>
        <v>3500000000</v>
      </c>
    </row>
    <row r="23" spans="1:15" ht="15.5" x14ac:dyDescent="0.35">
      <c r="B23" t="s">
        <v>43</v>
      </c>
      <c r="C23" t="s">
        <v>44</v>
      </c>
      <c r="D23" s="3">
        <f>IFERROR(D5/D6*100,"")</f>
        <v>-6.3071557207875398E-2</v>
      </c>
      <c r="E23" s="3">
        <f>IFERROR(E5/E6*100,"")</f>
        <v>-0.19220000875169901</v>
      </c>
      <c r="H23" s="3">
        <f t="shared" ref="H23:O23" si="16">IFERROR(H5/H6*100,"")</f>
        <v>-0.51046362164094694</v>
      </c>
      <c r="I23" s="3">
        <f t="shared" si="16"/>
        <v>-0.23037746477794185</v>
      </c>
      <c r="J23" s="3">
        <f t="shared" si="16"/>
        <v>-0.3610726680659147</v>
      </c>
      <c r="K23" s="3">
        <f t="shared" si="16"/>
        <v>-0.49794659667273733</v>
      </c>
      <c r="L23" s="3">
        <f t="shared" si="16"/>
        <v>-0.71766163874127831</v>
      </c>
      <c r="M23" s="3">
        <f t="shared" si="16"/>
        <v>-0.43143267363589383</v>
      </c>
      <c r="N23" s="3">
        <f t="shared" si="16"/>
        <v>-0.19388051372051412</v>
      </c>
      <c r="O23" s="3">
        <f t="shared" si="16"/>
        <v>4.5130817483633994</v>
      </c>
    </row>
    <row r="24" spans="1:15" ht="15.5" x14ac:dyDescent="0.35">
      <c r="C24" t="s">
        <v>45</v>
      </c>
      <c r="D24" s="4">
        <f>IFERROR(_xlfn.RRI(5,I23,D23),"")</f>
        <v>-0.22824631509991133</v>
      </c>
      <c r="E24" s="4">
        <f>IFERROR(_xlfn.RRI(5,J23,E23),"")</f>
        <v>-0.11848083719207325</v>
      </c>
      <c r="H24" s="4">
        <f t="shared" ref="H24:O24" si="17">IFERROR(_xlfn.RRI(5,M23,H23),"")</f>
        <v>3.421385841771607E-2</v>
      </c>
      <c r="I24" s="4">
        <f t="shared" si="17"/>
        <v>3.5097278150210132E-2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-0.03</v>
      </c>
      <c r="E25" s="3">
        <f>IFERROR(INDEX(E51:E500,MATCH($A$25,$C$51:$C$500,0)),"")</f>
        <v>-0.1</v>
      </c>
      <c r="H25" s="3">
        <f>IFERROR(INDEX(D25:G25,COUNT(D25:G25)),"")</f>
        <v>-0.1</v>
      </c>
      <c r="I25" s="3">
        <f t="shared" ref="I25:O25" si="18">IFERROR(INDEX(I51:I500,MATCH($C$25,$C$51:$C$500,0)),"")</f>
        <v>-0.12</v>
      </c>
      <c r="J25" s="3">
        <f t="shared" si="18"/>
        <v>-0.19</v>
      </c>
      <c r="K25" s="3">
        <f t="shared" si="18"/>
        <v>-0.25</v>
      </c>
      <c r="L25" s="3">
        <f t="shared" si="18"/>
        <v>-0.38</v>
      </c>
      <c r="M25" s="3">
        <f t="shared" si="18"/>
        <v>-0.23</v>
      </c>
      <c r="N25" s="3">
        <f t="shared" si="18"/>
        <v>-0.11</v>
      </c>
      <c r="O25" s="3">
        <f t="shared" si="18"/>
        <v>1.29</v>
      </c>
    </row>
    <row r="26" spans="1:15" ht="15.5" x14ac:dyDescent="0.35">
      <c r="C26" t="s">
        <v>48</v>
      </c>
      <c r="D26" s="4">
        <f>IFERROR(_xlfn.RRI(5,I25,D25),"")</f>
        <v>-0.24214171674480089</v>
      </c>
      <c r="E26" s="4">
        <f>IFERROR(_xlfn.RRI(5,J25,E25),"")</f>
        <v>-0.12047278998624156</v>
      </c>
      <c r="H26" s="4">
        <f t="shared" ref="H26:O26" si="19">IFERROR(_xlfn.RRI(5,M25,H25),"")</f>
        <v>-0.1534464547928146</v>
      </c>
      <c r="I26" s="4">
        <f t="shared" si="19"/>
        <v>1.7554577175587616E-2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3.1481944375000001E-2</v>
      </c>
      <c r="E27" s="3">
        <f>IFERROR(E4/E21,"")</f>
        <v>3.1713426041666666E-2</v>
      </c>
      <c r="H27" s="3">
        <f t="shared" ref="H27:O27" si="20">IFERROR(H4/H21,"")</f>
        <v>0.12639074083333332</v>
      </c>
      <c r="I27" s="3">
        <f t="shared" si="20"/>
        <v>0.66635949020833329</v>
      </c>
      <c r="J27" s="3">
        <f t="shared" si="20"/>
        <v>0.10277777729166666</v>
      </c>
      <c r="K27" s="3">
        <f t="shared" si="20"/>
        <v>9.3865740624999999E-2</v>
      </c>
      <c r="L27" s="3">
        <f t="shared" si="20"/>
        <v>0.10041666666666667</v>
      </c>
      <c r="M27" s="3">
        <f t="shared" si="20"/>
        <v>1.8697066820833332</v>
      </c>
      <c r="N27" s="3">
        <f t="shared" si="20"/>
        <v>0.71499999999999997</v>
      </c>
      <c r="O27" s="3">
        <f t="shared" si="20"/>
        <v>6.597402596857143</v>
      </c>
    </row>
    <row r="28" spans="1:15" ht="15.5" x14ac:dyDescent="0.35">
      <c r="C28" t="s">
        <v>50</v>
      </c>
      <c r="D28" s="4">
        <f>IFERROR(_xlfn.RRI(5,I27,D27),"")</f>
        <v>-0.45691151829531373</v>
      </c>
      <c r="E28" s="4">
        <f>IFERROR(_xlfn.RRI(5,J27,E27),"")</f>
        <v>-0.20956022086210935</v>
      </c>
      <c r="H28" s="4">
        <f t="shared" ref="H28:O28" si="21">IFERROR(_xlfn.RRI(5,M27,H27),"")</f>
        <v>-0.41657053862648818</v>
      </c>
      <c r="I28" s="4">
        <f t="shared" si="21"/>
        <v>-1.3991839986948196E-2</v>
      </c>
      <c r="J28" s="4">
        <f t="shared" si="21"/>
        <v>-0.56498398384997506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-0.1666666666666666</v>
      </c>
      <c r="I29" s="4">
        <f t="shared" si="22"/>
        <v>-0.36842105263157898</v>
      </c>
      <c r="J29" s="4">
        <f t="shared" si="22"/>
        <v>-0.24</v>
      </c>
      <c r="K29" s="4">
        <f t="shared" si="22"/>
        <v>-0.34210526315789475</v>
      </c>
      <c r="L29" s="4">
        <f t="shared" si="22"/>
        <v>0.65217391304347816</v>
      </c>
      <c r="M29" s="4">
        <f t="shared" si="22"/>
        <v>1.0909090909090911</v>
      </c>
      <c r="N29" s="4">
        <f t="shared" si="22"/>
        <v>-1.0852713178294575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-0.81032649389623301</v>
      </c>
      <c r="I30" s="4">
        <f t="shared" si="23"/>
        <v>5.4834977732327594</v>
      </c>
      <c r="J30" s="4">
        <f t="shared" si="23"/>
        <v>9.4944509118303932E-2</v>
      </c>
      <c r="K30" s="4">
        <f t="shared" si="23"/>
        <v>-6.5237437759336117E-2</v>
      </c>
      <c r="L30" s="4">
        <f t="shared" si="23"/>
        <v>-0.94629282355948119</v>
      </c>
      <c r="M30" s="4">
        <f t="shared" si="23"/>
        <v>1.6149743805361307</v>
      </c>
      <c r="N30" s="4">
        <f t="shared" si="23"/>
        <v>-0.89162401573907135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51.14</v>
      </c>
      <c r="E32" s="3">
        <f>IFERROR(INDEX(E51:E500,MATCH($A$32,$C$51:$C$500,0)),"")</f>
        <v>51.17</v>
      </c>
      <c r="H32" s="3">
        <f>IFERROR(INDEX(D32:G32,COUNT(D32:G32)),"")</f>
        <v>51.17</v>
      </c>
      <c r="I32" s="3">
        <f t="shared" ref="I32:O32" si="24">IFERROR(INDEX(I51:I500,MATCH($C$32,$C$51:$C$500,0)),"")</f>
        <v>51.27</v>
      </c>
      <c r="J32" s="3">
        <f t="shared" si="24"/>
        <v>51.39</v>
      </c>
      <c r="K32" s="3">
        <f t="shared" si="24"/>
        <v>51.57</v>
      </c>
      <c r="L32" s="3">
        <f t="shared" si="24"/>
        <v>51.83</v>
      </c>
      <c r="M32" s="3">
        <f t="shared" si="24"/>
        <v>52.2</v>
      </c>
      <c r="N32" s="3">
        <f t="shared" si="24"/>
        <v>52.43</v>
      </c>
      <c r="O32" s="3">
        <f t="shared" si="24"/>
        <v>29.37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1.72</v>
      </c>
      <c r="E33" s="3">
        <f>IFERROR(INDEX(E51:E500,MATCH($A$33,$C$51:$C$500,0)),"")</f>
        <v>3.36</v>
      </c>
      <c r="H33" s="3">
        <f>IFERROR(INDEX(D33:G33,COUNT(D33:G33)),"")</f>
        <v>3.36</v>
      </c>
      <c r="I33" s="3">
        <f t="shared" ref="I33:O33" si="25">IFERROR(INDEX(I51:I500,MATCH($C$33,$C$51:$C$500,0)),"")</f>
        <v>7.76</v>
      </c>
      <c r="J33" s="3">
        <f t="shared" si="25"/>
        <v>2.88</v>
      </c>
      <c r="K33" s="3">
        <f t="shared" si="25"/>
        <v>1.53</v>
      </c>
      <c r="L33" s="3">
        <f t="shared" si="25"/>
        <v>1.25</v>
      </c>
      <c r="M33" s="3">
        <f t="shared" si="25"/>
        <v>0.96</v>
      </c>
      <c r="N33" s="3">
        <f t="shared" si="25"/>
        <v>1.95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-2933.33</v>
      </c>
      <c r="E34" s="3">
        <f>IFERROR(INDEX(E51:E500,MATCH($A$34,$C$51:$C$500,0)),"")</f>
        <v>-1720</v>
      </c>
      <c r="H34" s="3">
        <f>IFERROR(INDEX(D34:G34,COUNT(D34:G34)),"")</f>
        <v>-1720</v>
      </c>
      <c r="I34" s="3">
        <f t="shared" ref="I34:O34" si="26">IFERROR(INDEX(I51:I500,MATCH($C$34,$C$51:$C$500,0)),"")</f>
        <v>-3316.67</v>
      </c>
      <c r="J34" s="3">
        <f t="shared" si="26"/>
        <v>-778.95</v>
      </c>
      <c r="K34" s="3">
        <f t="shared" si="26"/>
        <v>-316</v>
      </c>
      <c r="L34" s="3">
        <f t="shared" si="26"/>
        <v>-171.05</v>
      </c>
      <c r="M34" s="3">
        <f t="shared" si="26"/>
        <v>-217.39</v>
      </c>
      <c r="N34" s="3">
        <f t="shared" si="26"/>
        <v>-927.27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2795.26</v>
      </c>
      <c r="E35" s="3">
        <f>IFERROR(INDEX(E51:E500,MATCH($A$35,$C$51:$C$500,0)),"")</f>
        <v>5423.59</v>
      </c>
      <c r="H35" s="3">
        <f>IFERROR(INDEX(D35:G35,COUNT(D35:G35)),"")</f>
        <v>5423.59</v>
      </c>
      <c r="I35" s="3">
        <f t="shared" ref="I35:O35" si="27">IFERROR(INDEX(I51:I500,MATCH($C$35,$C$51:$C$500,0)),"")</f>
        <v>597.28</v>
      </c>
      <c r="J35" s="3">
        <f t="shared" si="27"/>
        <v>1440</v>
      </c>
      <c r="K35" s="3">
        <f t="shared" si="27"/>
        <v>841.63</v>
      </c>
      <c r="L35" s="3">
        <f t="shared" si="27"/>
        <v>647.30999999999995</v>
      </c>
      <c r="M35" s="3">
        <f t="shared" si="27"/>
        <v>26.74</v>
      </c>
      <c r="N35" s="3">
        <f t="shared" si="27"/>
        <v>142.66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151113333</v>
      </c>
      <c r="E51" s="5">
        <v>152224445</v>
      </c>
      <c r="F51" s="5">
        <v>2674446666</v>
      </c>
      <c r="G51" s="5">
        <v>181856666</v>
      </c>
      <c r="I51" s="5">
        <v>3198525553</v>
      </c>
      <c r="J51" s="5">
        <v>493333331</v>
      </c>
      <c r="K51" s="5">
        <v>450555555</v>
      </c>
      <c r="L51" s="5">
        <v>482000000</v>
      </c>
      <c r="M51" s="5">
        <v>8974592074</v>
      </c>
      <c r="N51" s="5">
        <v>3432000000</v>
      </c>
      <c r="O51" s="5">
        <v>23090909089</v>
      </c>
    </row>
    <row r="52" spans="2:15" ht="15.5" x14ac:dyDescent="0.35">
      <c r="C52" t="s">
        <v>75</v>
      </c>
      <c r="D52" s="5">
        <v>-19999992</v>
      </c>
      <c r="E52" s="5">
        <v>-18333326</v>
      </c>
      <c r="F52" s="5">
        <v>-2164090908</v>
      </c>
      <c r="G52" s="5">
        <v>-24999990</v>
      </c>
      <c r="I52" s="5">
        <v>-2237424212</v>
      </c>
      <c r="J52" s="5">
        <v>-41666650</v>
      </c>
      <c r="K52" s="5">
        <v>-68333306</v>
      </c>
      <c r="L52" s="5">
        <v>-48333333</v>
      </c>
      <c r="M52" s="5">
        <v>-7503530870</v>
      </c>
      <c r="N52" s="5">
        <v>-2079899625</v>
      </c>
      <c r="O52" s="5">
        <v>-16181385200</v>
      </c>
    </row>
    <row r="53" spans="2:15" ht="15.5" x14ac:dyDescent="0.35">
      <c r="C53" t="s">
        <v>76</v>
      </c>
      <c r="D53" s="5">
        <v>131113341</v>
      </c>
      <c r="E53" s="5">
        <v>133891119</v>
      </c>
      <c r="F53" s="5">
        <v>510355758</v>
      </c>
      <c r="G53" s="5">
        <v>156856676</v>
      </c>
      <c r="I53" s="5">
        <v>961101341</v>
      </c>
      <c r="J53" s="5">
        <v>451666681</v>
      </c>
      <c r="K53" s="5">
        <v>382222249</v>
      </c>
      <c r="L53" s="5">
        <v>433666667</v>
      </c>
      <c r="M53" s="5">
        <v>1471061204</v>
      </c>
      <c r="N53" s="5">
        <v>1352100375</v>
      </c>
      <c r="O53" s="5">
        <v>6909523889</v>
      </c>
    </row>
    <row r="54" spans="2:15" ht="15.5" x14ac:dyDescent="0.35">
      <c r="C54" t="s">
        <v>77</v>
      </c>
      <c r="D54" s="5">
        <v>-255601509</v>
      </c>
      <c r="E54" s="5">
        <v>-605982638</v>
      </c>
      <c r="F54" s="5">
        <v>-308547677</v>
      </c>
      <c r="G54" s="5">
        <v>-303182487</v>
      </c>
      <c r="I54" s="5">
        <v>-1529887562</v>
      </c>
      <c r="J54" s="5">
        <v>-1358893713</v>
      </c>
      <c r="K54" s="5">
        <v>-1593404018</v>
      </c>
      <c r="L54" s="5">
        <v>-2244349710</v>
      </c>
      <c r="M54" s="5">
        <v>-2565570080</v>
      </c>
      <c r="N54" s="5">
        <v>-1864979099</v>
      </c>
      <c r="O54" s="5">
        <v>-2377330157</v>
      </c>
    </row>
    <row r="55" spans="2:15" ht="15.5" x14ac:dyDescent="0.35">
      <c r="C55" t="s">
        <v>79</v>
      </c>
      <c r="D55" s="5">
        <v>-247716340</v>
      </c>
      <c r="E55" s="5">
        <v>-609098613</v>
      </c>
      <c r="F55" s="5">
        <v>-409661026</v>
      </c>
      <c r="G55" s="5">
        <v>-289012849</v>
      </c>
      <c r="I55" s="5">
        <v>-1704430100</v>
      </c>
      <c r="J55" s="5">
        <v>-1542540929</v>
      </c>
      <c r="K55" s="5">
        <v>-1936984851</v>
      </c>
      <c r="L55" s="5">
        <v>-2109101821</v>
      </c>
      <c r="M55" s="5">
        <v>-2592377549</v>
      </c>
      <c r="N55" s="5">
        <v>-2026469887</v>
      </c>
      <c r="O55" s="5">
        <v>-1802234653</v>
      </c>
    </row>
    <row r="56" spans="2:15" ht="15.5" x14ac:dyDescent="0.35">
      <c r="C56" t="s">
        <v>351</v>
      </c>
      <c r="D56" s="5">
        <v>15222444</v>
      </c>
      <c r="E56" s="5">
        <v>-15222444</v>
      </c>
      <c r="F56" s="5">
        <v>-79944668</v>
      </c>
      <c r="G56" s="5">
        <v>-16518666</v>
      </c>
      <c r="I56" s="5">
        <v>-132352555</v>
      </c>
      <c r="J56" s="5">
        <v>-40666665</v>
      </c>
      <c r="K56" s="5">
        <v>-40722221</v>
      </c>
      <c r="L56" s="5">
        <v>-48200000</v>
      </c>
      <c r="M56" s="5">
        <v>-167954545</v>
      </c>
      <c r="N56" s="5">
        <v>-118200000</v>
      </c>
      <c r="O56" s="5">
        <v>-577272727</v>
      </c>
    </row>
    <row r="57" spans="2:15" ht="15.5" x14ac:dyDescent="0.35">
      <c r="C57" t="s">
        <v>85</v>
      </c>
      <c r="D57" s="5">
        <v>-23107613</v>
      </c>
      <c r="E57" s="5">
        <v>18338419</v>
      </c>
      <c r="F57" s="5">
        <v>181058017</v>
      </c>
      <c r="G57" s="5">
        <v>2349028</v>
      </c>
      <c r="I57" s="5">
        <v>306895093</v>
      </c>
      <c r="J57" s="5">
        <v>224313881</v>
      </c>
      <c r="K57" s="5">
        <v>384303054</v>
      </c>
      <c r="L57" s="5">
        <v>-87047889</v>
      </c>
      <c r="M57" s="5">
        <v>194762014</v>
      </c>
      <c r="N57" s="5">
        <v>279690788</v>
      </c>
      <c r="O57" s="5">
        <v>2177223</v>
      </c>
    </row>
    <row r="58" spans="2:15" ht="15.5" x14ac:dyDescent="0.35">
      <c r="C58" t="s">
        <v>80</v>
      </c>
      <c r="D58" s="5">
        <v>-124488168</v>
      </c>
      <c r="E58" s="5">
        <v>-472091519</v>
      </c>
      <c r="F58" s="5">
        <v>201808081</v>
      </c>
      <c r="G58" s="5">
        <v>-146325811</v>
      </c>
      <c r="I58" s="5">
        <v>-568786221</v>
      </c>
      <c r="J58" s="5">
        <v>-907227032</v>
      </c>
      <c r="K58" s="5">
        <v>-1211181769</v>
      </c>
      <c r="L58" s="5">
        <v>-1810683043</v>
      </c>
      <c r="M58" s="5">
        <v>-1094508876</v>
      </c>
      <c r="N58" s="5">
        <v>-512878724</v>
      </c>
      <c r="O58" s="5">
        <v>4532193732</v>
      </c>
    </row>
    <row r="59" spans="2:15" ht="15.5" x14ac:dyDescent="0.35">
      <c r="C59" t="s">
        <v>81</v>
      </c>
    </row>
    <row r="60" spans="2:15" ht="15.5" x14ac:dyDescent="0.35">
      <c r="C60" t="s">
        <v>29</v>
      </c>
      <c r="D60" s="5">
        <v>-124488168</v>
      </c>
      <c r="E60" s="5">
        <v>-472091519</v>
      </c>
      <c r="F60" s="5">
        <v>201808081</v>
      </c>
      <c r="G60" s="5">
        <v>-146325811</v>
      </c>
      <c r="I60" s="5">
        <v>-568786221</v>
      </c>
      <c r="J60" s="5">
        <v>-907227032</v>
      </c>
      <c r="K60" s="5">
        <v>-1211181769</v>
      </c>
      <c r="L60" s="5">
        <v>-1810683043</v>
      </c>
      <c r="M60" s="5">
        <v>-1094508876</v>
      </c>
      <c r="N60" s="5">
        <v>-512878724</v>
      </c>
      <c r="O60" s="5">
        <v>4532193732</v>
      </c>
    </row>
    <row r="61" spans="2:15" ht="15.5" x14ac:dyDescent="0.35">
      <c r="C61" t="s">
        <v>28</v>
      </c>
      <c r="D61" s="5">
        <v>-30333777</v>
      </c>
    </row>
    <row r="62" spans="2:15" ht="15.5" x14ac:dyDescent="0.35">
      <c r="C62" t="s">
        <v>87</v>
      </c>
      <c r="D62" s="5">
        <v>-154821945</v>
      </c>
      <c r="E62" s="5">
        <v>-472091519</v>
      </c>
      <c r="F62" s="5">
        <v>201808081</v>
      </c>
      <c r="G62" s="5">
        <v>-146325811</v>
      </c>
      <c r="I62" s="5">
        <v>-568786221</v>
      </c>
      <c r="J62" s="5">
        <v>-907227032</v>
      </c>
      <c r="K62" s="5">
        <v>-1211181769</v>
      </c>
      <c r="L62" s="5">
        <v>-1810683043</v>
      </c>
      <c r="M62" s="5">
        <v>-1094508876</v>
      </c>
      <c r="N62" s="5">
        <v>-512878724</v>
      </c>
      <c r="O62" s="5">
        <v>4532193732</v>
      </c>
    </row>
    <row r="63" spans="2:15" ht="15.5" x14ac:dyDescent="0.35">
      <c r="C63" t="s">
        <v>88</v>
      </c>
      <c r="F63" s="5">
        <v>1833684</v>
      </c>
      <c r="I63" s="5">
        <v>1833684</v>
      </c>
      <c r="J63" s="5">
        <v>16590122</v>
      </c>
      <c r="K63" s="5">
        <v>-21508981</v>
      </c>
      <c r="L63" s="5">
        <v>25230590</v>
      </c>
      <c r="M63" s="5">
        <v>12104171</v>
      </c>
      <c r="N63" s="5">
        <v>24974800</v>
      </c>
      <c r="O63" s="5">
        <v>107307433</v>
      </c>
    </row>
    <row r="64" spans="2:15" ht="15.5" x14ac:dyDescent="0.35">
      <c r="C64" t="s">
        <v>89</v>
      </c>
      <c r="D64" s="5">
        <v>-154821945</v>
      </c>
      <c r="E64" s="5">
        <v>-472091519</v>
      </c>
      <c r="F64" s="5">
        <v>203641765</v>
      </c>
      <c r="G64" s="5">
        <v>-146325811</v>
      </c>
      <c r="I64" s="5">
        <v>-566952537</v>
      </c>
      <c r="J64" s="5">
        <v>-890636910</v>
      </c>
      <c r="K64" s="5">
        <v>-1232690750</v>
      </c>
      <c r="L64" s="5">
        <v>-1785452453</v>
      </c>
      <c r="M64" s="5">
        <v>-1082404705</v>
      </c>
      <c r="N64" s="5">
        <v>-487903924</v>
      </c>
      <c r="O64" s="5">
        <v>4639501165</v>
      </c>
    </row>
    <row r="65" spans="2:15" ht="15.5" x14ac:dyDescent="0.35">
      <c r="C65" t="s">
        <v>90</v>
      </c>
      <c r="D65" s="5">
        <v>-154821945</v>
      </c>
      <c r="E65" s="5">
        <v>-472091519</v>
      </c>
      <c r="F65" s="5">
        <v>201808081</v>
      </c>
      <c r="G65" s="5">
        <v>-146325811</v>
      </c>
      <c r="I65" s="5">
        <v>-568786221</v>
      </c>
      <c r="J65" s="5">
        <v>-907227032</v>
      </c>
      <c r="K65" s="5">
        <v>-1211181769</v>
      </c>
      <c r="L65" s="5">
        <v>-1810683043</v>
      </c>
      <c r="M65" s="5">
        <v>-1094508876</v>
      </c>
      <c r="N65" s="5">
        <v>-512878724</v>
      </c>
      <c r="O65" s="5">
        <v>4532193732</v>
      </c>
    </row>
    <row r="66" spans="2:15" ht="15.5" x14ac:dyDescent="0.35">
      <c r="C66" t="s">
        <v>8</v>
      </c>
      <c r="D66" s="5">
        <v>-154821945</v>
      </c>
      <c r="E66" s="5">
        <v>-472091519</v>
      </c>
      <c r="F66" s="5">
        <v>203641765</v>
      </c>
      <c r="G66" s="5">
        <v>-146325811</v>
      </c>
      <c r="I66" s="5">
        <v>-566952537</v>
      </c>
      <c r="J66" s="5">
        <v>-890636910</v>
      </c>
      <c r="K66" s="5">
        <v>-1232690750</v>
      </c>
      <c r="L66" s="5">
        <v>-1785452453</v>
      </c>
      <c r="M66" s="5">
        <v>-1082113659</v>
      </c>
      <c r="N66" s="5">
        <v>-487903924</v>
      </c>
      <c r="O66" s="5">
        <v>4639501165</v>
      </c>
    </row>
    <row r="67" spans="2:15" ht="15.5" x14ac:dyDescent="0.35">
      <c r="C67" t="s">
        <v>284</v>
      </c>
      <c r="M67" s="5">
        <v>-291046</v>
      </c>
    </row>
    <row r="68" spans="2:15" ht="15.5" x14ac:dyDescent="0.35">
      <c r="C68" t="s">
        <v>91</v>
      </c>
      <c r="D68" s="5">
        <v>-154821945</v>
      </c>
      <c r="E68" s="5">
        <v>-472091519</v>
      </c>
      <c r="F68" s="5">
        <v>201808081</v>
      </c>
      <c r="G68" s="5">
        <v>-146325811</v>
      </c>
      <c r="I68" s="5">
        <v>-568786221</v>
      </c>
      <c r="J68" s="5">
        <v>-907227032</v>
      </c>
      <c r="K68" s="5">
        <v>-1211181769</v>
      </c>
      <c r="L68" s="5">
        <v>-1810683043</v>
      </c>
      <c r="M68" s="5">
        <v>-1094508876</v>
      </c>
      <c r="N68" s="5">
        <v>-512878724</v>
      </c>
      <c r="O68" s="5">
        <v>4532193732</v>
      </c>
    </row>
    <row r="69" spans="2:15" ht="15.5" x14ac:dyDescent="0.35">
      <c r="C69" t="s">
        <v>92</v>
      </c>
      <c r="D69" s="5">
        <v>-154821945</v>
      </c>
      <c r="E69" s="5">
        <v>-472091519</v>
      </c>
      <c r="F69" s="5">
        <v>203641765</v>
      </c>
      <c r="G69" s="5">
        <v>-146325811</v>
      </c>
      <c r="I69" s="5">
        <v>-566952537</v>
      </c>
      <c r="J69" s="5">
        <v>-890636910</v>
      </c>
      <c r="K69" s="5">
        <v>-1232690750</v>
      </c>
      <c r="L69" s="5">
        <v>-1785452453</v>
      </c>
      <c r="M69" s="5">
        <v>-1082404705</v>
      </c>
      <c r="N69" s="5">
        <v>-487903924</v>
      </c>
      <c r="O69" s="5">
        <v>4639501165</v>
      </c>
    </row>
    <row r="70" spans="2:15" ht="15.5" x14ac:dyDescent="0.35">
      <c r="C70" t="s">
        <v>93</v>
      </c>
      <c r="D70" s="5">
        <v>-154821945</v>
      </c>
      <c r="E70" s="5">
        <v>-472091519</v>
      </c>
      <c r="F70" s="5">
        <v>203641765</v>
      </c>
      <c r="G70" s="5">
        <v>-146325811</v>
      </c>
      <c r="I70" s="5">
        <v>-566952537</v>
      </c>
      <c r="J70" s="5">
        <v>-890636910</v>
      </c>
      <c r="K70" s="5">
        <v>-1232690750</v>
      </c>
      <c r="L70" s="5">
        <v>-1785452453</v>
      </c>
      <c r="M70" s="5">
        <v>-1082404705</v>
      </c>
      <c r="N70" s="5">
        <v>-487903924</v>
      </c>
      <c r="O70" s="5">
        <v>4639501165</v>
      </c>
    </row>
    <row r="72" spans="2:15" ht="15.5" x14ac:dyDescent="0.35">
      <c r="B72" t="s">
        <v>94</v>
      </c>
      <c r="C72" t="s">
        <v>95</v>
      </c>
    </row>
    <row r="73" spans="2:15" ht="15.5" x14ac:dyDescent="0.35">
      <c r="C73" t="s">
        <v>96</v>
      </c>
    </row>
    <row r="74" spans="2:15" ht="15.5" x14ac:dyDescent="0.35">
      <c r="C74" t="s">
        <v>20</v>
      </c>
      <c r="D74" s="5">
        <v>547361143</v>
      </c>
      <c r="E74" s="5">
        <v>571207855</v>
      </c>
      <c r="F74" s="5">
        <v>582786964</v>
      </c>
      <c r="G74" s="5">
        <v>336826321</v>
      </c>
      <c r="I74" s="5">
        <v>582786964</v>
      </c>
      <c r="J74" s="5">
        <v>340663919</v>
      </c>
      <c r="K74" s="5">
        <v>1049620098</v>
      </c>
      <c r="L74" s="5">
        <v>2569066088</v>
      </c>
      <c r="M74" s="5">
        <v>6816720959</v>
      </c>
      <c r="N74" s="5">
        <v>727017000</v>
      </c>
      <c r="O74" s="5">
        <v>2160477804</v>
      </c>
    </row>
    <row r="75" spans="2:15" ht="15.5" x14ac:dyDescent="0.35">
      <c r="C75" t="s">
        <v>479</v>
      </c>
    </row>
    <row r="76" spans="2:15" ht="15.5" x14ac:dyDescent="0.35">
      <c r="C76" t="s">
        <v>98</v>
      </c>
      <c r="K76" s="5">
        <v>252000000</v>
      </c>
      <c r="L76" s="5">
        <v>407565686</v>
      </c>
      <c r="M76" s="5">
        <v>1068891311</v>
      </c>
      <c r="N76" s="5">
        <v>957658426</v>
      </c>
      <c r="O76" s="5">
        <v>771000000</v>
      </c>
    </row>
    <row r="77" spans="2:15" ht="15.5" x14ac:dyDescent="0.35">
      <c r="C77" t="s">
        <v>99</v>
      </c>
      <c r="D77" s="5">
        <v>1210909</v>
      </c>
      <c r="E77" s="5">
        <v>1210908</v>
      </c>
      <c r="F77" s="5">
        <v>1210908</v>
      </c>
      <c r="G77" s="5">
        <v>1405096</v>
      </c>
      <c r="I77" s="5">
        <v>1210908</v>
      </c>
      <c r="J77" s="5">
        <v>712085908</v>
      </c>
      <c r="K77" s="5">
        <v>712095720</v>
      </c>
      <c r="L77" s="5">
        <v>710875000</v>
      </c>
      <c r="M77" s="5">
        <v>840461292</v>
      </c>
      <c r="N77" s="5">
        <v>821296889</v>
      </c>
      <c r="O77" s="5">
        <v>982772101</v>
      </c>
    </row>
    <row r="78" spans="2:15" ht="15.5" x14ac:dyDescent="0.35">
      <c r="C78" t="s">
        <v>101</v>
      </c>
      <c r="K78" s="5">
        <v>252000000</v>
      </c>
      <c r="L78" s="5">
        <v>407565686</v>
      </c>
      <c r="M78" s="5">
        <v>1068891311</v>
      </c>
      <c r="N78" s="5">
        <v>957658426</v>
      </c>
      <c r="O78" s="5">
        <v>771000000</v>
      </c>
    </row>
    <row r="79" spans="2:15" ht="15.5" x14ac:dyDescent="0.35">
      <c r="C79" t="s">
        <v>285</v>
      </c>
      <c r="D79" s="5">
        <v>2036435116</v>
      </c>
      <c r="E79" s="5">
        <v>2211435116</v>
      </c>
      <c r="F79" s="5">
        <v>2711435116</v>
      </c>
      <c r="G79" s="5">
        <v>2880961072</v>
      </c>
      <c r="I79" s="5">
        <v>2711435116</v>
      </c>
      <c r="J79" s="5">
        <v>3580961072</v>
      </c>
      <c r="K79" s="5">
        <v>3770028275</v>
      </c>
      <c r="L79" s="5">
        <v>3775365738</v>
      </c>
      <c r="M79" s="5">
        <v>145000000</v>
      </c>
      <c r="N79" s="5">
        <v>3406416781</v>
      </c>
    </row>
    <row r="80" spans="2:15" ht="15.5" x14ac:dyDescent="0.35">
      <c r="C80" t="s">
        <v>100</v>
      </c>
      <c r="D80" s="5">
        <v>2036435116</v>
      </c>
      <c r="E80" s="5">
        <v>2211435116</v>
      </c>
      <c r="F80" s="5">
        <v>2711435116</v>
      </c>
      <c r="G80" s="5">
        <v>2880961072</v>
      </c>
      <c r="I80" s="5">
        <v>2711435116</v>
      </c>
      <c r="J80" s="5">
        <v>3580961072</v>
      </c>
      <c r="K80" s="5">
        <v>3770028275</v>
      </c>
      <c r="L80" s="5">
        <v>3775365738</v>
      </c>
      <c r="M80" s="5">
        <v>145000000</v>
      </c>
      <c r="N80" s="5">
        <v>3406416781</v>
      </c>
    </row>
    <row r="81" spans="3:15" ht="15.5" x14ac:dyDescent="0.35">
      <c r="C81" t="s">
        <v>286</v>
      </c>
      <c r="D81" s="5">
        <v>2036435116</v>
      </c>
      <c r="E81" s="5">
        <v>2211435116</v>
      </c>
      <c r="F81" s="5">
        <v>2711435116</v>
      </c>
      <c r="G81" s="5">
        <v>2880961072</v>
      </c>
      <c r="I81" s="5">
        <v>2711435116</v>
      </c>
      <c r="J81" s="5">
        <v>3580961072</v>
      </c>
      <c r="K81" s="5">
        <v>3770028275</v>
      </c>
      <c r="L81" s="5">
        <v>3775365738</v>
      </c>
      <c r="M81" s="5">
        <v>145000000</v>
      </c>
      <c r="N81" s="5">
        <v>3406416781</v>
      </c>
    </row>
    <row r="82" spans="3:15" ht="15.5" x14ac:dyDescent="0.35">
      <c r="C82" t="s">
        <v>102</v>
      </c>
      <c r="D82" s="5">
        <v>69088536134</v>
      </c>
      <c r="E82" s="5">
        <v>69088536134</v>
      </c>
      <c r="F82" s="5">
        <v>69059340609</v>
      </c>
      <c r="G82" s="5">
        <v>66988536134</v>
      </c>
      <c r="I82" s="5">
        <v>69059340609</v>
      </c>
      <c r="J82" s="5">
        <v>71188536134</v>
      </c>
      <c r="K82" s="5">
        <v>68860936134</v>
      </c>
      <c r="L82" s="5">
        <v>75445101009</v>
      </c>
      <c r="M82" s="5">
        <v>72722602339</v>
      </c>
      <c r="N82" s="5">
        <v>77753213969</v>
      </c>
      <c r="O82" s="5">
        <v>79546207353</v>
      </c>
    </row>
    <row r="83" spans="3:15" ht="15.5" x14ac:dyDescent="0.35">
      <c r="C83" t="s">
        <v>85</v>
      </c>
      <c r="D83" s="5">
        <v>225974101</v>
      </c>
      <c r="E83" s="5">
        <v>225974101</v>
      </c>
      <c r="F83" s="5">
        <v>225974101</v>
      </c>
      <c r="G83" s="5">
        <v>224140417</v>
      </c>
      <c r="I83" s="5">
        <v>225974101</v>
      </c>
      <c r="J83" s="5">
        <v>224140417</v>
      </c>
      <c r="K83" s="5">
        <v>207550295</v>
      </c>
      <c r="L83" s="5">
        <v>229059276</v>
      </c>
      <c r="M83" s="5">
        <v>203828686</v>
      </c>
      <c r="N83" s="5">
        <v>191724515</v>
      </c>
      <c r="O83" s="5">
        <v>166749715</v>
      </c>
    </row>
    <row r="84" spans="3:15" ht="15.5" x14ac:dyDescent="0.35">
      <c r="C84" t="s">
        <v>103</v>
      </c>
      <c r="D84" s="5">
        <v>84600972017</v>
      </c>
      <c r="E84" s="5">
        <v>84834672394</v>
      </c>
      <c r="F84" s="5">
        <v>85293660570</v>
      </c>
      <c r="G84" s="5">
        <v>83411890184</v>
      </c>
      <c r="I84" s="5">
        <v>85293660570</v>
      </c>
      <c r="J84" s="5">
        <v>88328880410</v>
      </c>
      <c r="K84" s="5">
        <v>87370911240</v>
      </c>
      <c r="L84" s="5">
        <v>95819385059</v>
      </c>
      <c r="M84" s="5">
        <v>98590411370</v>
      </c>
      <c r="N84" s="5">
        <v>100851588228</v>
      </c>
      <c r="O84" s="5">
        <v>84327185157</v>
      </c>
    </row>
    <row r="85" spans="3:15" ht="15.5" x14ac:dyDescent="0.35">
      <c r="C85" t="s">
        <v>104</v>
      </c>
    </row>
    <row r="86" spans="3:15" ht="15.5" x14ac:dyDescent="0.35">
      <c r="C86" t="s">
        <v>105</v>
      </c>
      <c r="M86" s="5">
        <v>31675000</v>
      </c>
      <c r="N86" s="5">
        <v>63350000</v>
      </c>
      <c r="O86" s="5">
        <v>95025000</v>
      </c>
    </row>
    <row r="87" spans="3:15" ht="15.5" x14ac:dyDescent="0.35">
      <c r="C87" t="s">
        <v>353</v>
      </c>
      <c r="D87" s="5">
        <v>8195804545</v>
      </c>
      <c r="E87" s="5">
        <v>8215804537</v>
      </c>
      <c r="F87" s="5">
        <v>8245000062</v>
      </c>
      <c r="G87" s="5">
        <v>10319137869</v>
      </c>
      <c r="I87" s="5">
        <v>8245000062</v>
      </c>
      <c r="J87" s="5">
        <v>6192471173</v>
      </c>
      <c r="K87" s="5">
        <v>8302471169</v>
      </c>
      <c r="L87" s="5">
        <v>1551666667</v>
      </c>
    </row>
    <row r="88" spans="3:15" ht="15.5" x14ac:dyDescent="0.35">
      <c r="C88" t="s">
        <v>109</v>
      </c>
      <c r="D88" s="5">
        <v>164344384842</v>
      </c>
      <c r="E88" s="5">
        <v>164379384834</v>
      </c>
      <c r="F88" s="5">
        <v>164423580359</v>
      </c>
      <c r="G88" s="5">
        <v>166451614504</v>
      </c>
      <c r="I88" s="5">
        <v>164423580359</v>
      </c>
      <c r="J88" s="5">
        <v>162409947808</v>
      </c>
      <c r="K88" s="5">
        <v>164320694467</v>
      </c>
      <c r="L88" s="5">
        <v>157617560835</v>
      </c>
      <c r="M88" s="5">
        <v>156100465038</v>
      </c>
      <c r="N88" s="5">
        <v>155168879044</v>
      </c>
      <c r="O88" s="5">
        <v>23035025000</v>
      </c>
    </row>
    <row r="89" spans="3:15" ht="15.5" x14ac:dyDescent="0.35">
      <c r="C89" t="s">
        <v>110</v>
      </c>
      <c r="D89" s="5">
        <v>248945356859</v>
      </c>
      <c r="E89" s="5">
        <v>249214057228</v>
      </c>
      <c r="F89" s="5">
        <v>249717240929</v>
      </c>
      <c r="G89" s="5">
        <v>249863504688</v>
      </c>
      <c r="I89" s="5">
        <v>249717240929</v>
      </c>
      <c r="J89" s="5">
        <v>250738828218</v>
      </c>
      <c r="K89" s="5">
        <v>251691605707</v>
      </c>
      <c r="L89" s="5">
        <v>253436945894</v>
      </c>
      <c r="M89" s="5">
        <v>254690876408</v>
      </c>
      <c r="N89" s="5">
        <v>256020467272</v>
      </c>
      <c r="O89" s="5">
        <v>107362210157</v>
      </c>
    </row>
    <row r="90" spans="3:15" ht="15.5" x14ac:dyDescent="0.35">
      <c r="C90" t="s">
        <v>111</v>
      </c>
    </row>
    <row r="91" spans="3:15" ht="15.5" x14ac:dyDescent="0.35">
      <c r="C91" t="s">
        <v>112</v>
      </c>
    </row>
    <row r="92" spans="3:15" ht="15.5" x14ac:dyDescent="0.35">
      <c r="C92" t="s">
        <v>113</v>
      </c>
      <c r="D92" s="5">
        <v>816789493</v>
      </c>
      <c r="E92" s="5">
        <v>779554584</v>
      </c>
      <c r="F92" s="5">
        <v>898422321</v>
      </c>
      <c r="G92" s="5">
        <v>849193522</v>
      </c>
      <c r="I92" s="5">
        <v>898422321</v>
      </c>
      <c r="J92" s="5">
        <v>1691153308</v>
      </c>
      <c r="K92" s="5">
        <v>1684976985</v>
      </c>
      <c r="L92" s="5">
        <v>2233986198</v>
      </c>
      <c r="M92" s="5">
        <v>3761316460</v>
      </c>
      <c r="N92" s="5">
        <v>4286132239</v>
      </c>
      <c r="O92" s="5">
        <v>4503358863</v>
      </c>
    </row>
    <row r="93" spans="3:15" ht="15.5" x14ac:dyDescent="0.35">
      <c r="C93" t="s">
        <v>114</v>
      </c>
    </row>
    <row r="94" spans="3:15" ht="15.5" x14ac:dyDescent="0.35">
      <c r="C94" t="s">
        <v>115</v>
      </c>
      <c r="D94" s="5">
        <v>1210909</v>
      </c>
      <c r="E94" s="5">
        <v>1210908</v>
      </c>
      <c r="F94" s="5">
        <v>1210908</v>
      </c>
      <c r="G94" s="5">
        <v>1405096</v>
      </c>
      <c r="I94" s="5">
        <v>1210908</v>
      </c>
      <c r="J94" s="5">
        <v>712085908</v>
      </c>
      <c r="K94" s="5">
        <v>712095720</v>
      </c>
      <c r="L94" s="5">
        <v>710875000</v>
      </c>
      <c r="M94" s="5">
        <v>840461292</v>
      </c>
      <c r="N94" s="5">
        <v>821296889</v>
      </c>
      <c r="O94" s="5">
        <v>982772101</v>
      </c>
    </row>
    <row r="95" spans="3:15" ht="15.5" x14ac:dyDescent="0.35">
      <c r="C95" t="s">
        <v>119</v>
      </c>
      <c r="D95" s="5">
        <v>401517178</v>
      </c>
      <c r="E95" s="5">
        <v>403859527</v>
      </c>
      <c r="F95" s="5">
        <v>402027272</v>
      </c>
      <c r="G95" s="5">
        <v>469840280</v>
      </c>
      <c r="I95" s="5">
        <v>402027272</v>
      </c>
      <c r="J95" s="5">
        <v>469659090</v>
      </c>
      <c r="K95" s="5">
        <v>473321454</v>
      </c>
      <c r="L95" s="5">
        <v>727765404</v>
      </c>
      <c r="M95" s="5">
        <v>2439004915</v>
      </c>
      <c r="N95" s="5">
        <v>2499485495</v>
      </c>
      <c r="O95" s="5">
        <v>3303823448</v>
      </c>
    </row>
    <row r="96" spans="3:15" ht="15.5" x14ac:dyDescent="0.35">
      <c r="C96" t="s">
        <v>288</v>
      </c>
      <c r="D96" s="5">
        <v>103583610</v>
      </c>
      <c r="E96" s="5">
        <v>76341210</v>
      </c>
      <c r="F96" s="5">
        <v>89767394</v>
      </c>
      <c r="G96" s="5">
        <v>59011595</v>
      </c>
      <c r="I96" s="5">
        <v>89767394</v>
      </c>
      <c r="J96" s="5">
        <v>240725000</v>
      </c>
      <c r="K96" s="5">
        <v>234632799</v>
      </c>
      <c r="L96" s="5">
        <v>574540000</v>
      </c>
      <c r="M96" s="5">
        <v>292699999</v>
      </c>
      <c r="N96" s="5">
        <v>839013468</v>
      </c>
      <c r="O96" s="5">
        <v>40000000</v>
      </c>
    </row>
    <row r="97" spans="3:15" ht="15.5" x14ac:dyDescent="0.35">
      <c r="C97" t="s">
        <v>121</v>
      </c>
      <c r="D97" s="5">
        <v>2658260537</v>
      </c>
      <c r="E97" s="5">
        <v>2809373870</v>
      </c>
      <c r="F97" s="5">
        <v>2721598315</v>
      </c>
      <c r="G97" s="5">
        <v>3120732638</v>
      </c>
      <c r="I97" s="5">
        <v>2721598315</v>
      </c>
      <c r="J97" s="5">
        <v>2383502080</v>
      </c>
      <c r="K97" s="5">
        <v>2451818982</v>
      </c>
      <c r="L97" s="5">
        <v>2415459206</v>
      </c>
      <c r="M97" s="5">
        <v>110898051</v>
      </c>
      <c r="N97" s="5">
        <v>82472431</v>
      </c>
      <c r="O97" s="5">
        <v>57674101</v>
      </c>
    </row>
    <row r="98" spans="3:15" ht="15.5" x14ac:dyDescent="0.35">
      <c r="C98" t="s">
        <v>122</v>
      </c>
      <c r="D98" s="5">
        <v>2658260537</v>
      </c>
      <c r="E98" s="5">
        <v>2809373870</v>
      </c>
      <c r="F98" s="5">
        <v>2721598315</v>
      </c>
      <c r="G98" s="5">
        <v>3120732638</v>
      </c>
      <c r="I98" s="5">
        <v>2721598315</v>
      </c>
      <c r="J98" s="5">
        <v>2383502080</v>
      </c>
      <c r="K98" s="5">
        <v>2451818982</v>
      </c>
      <c r="L98" s="5">
        <v>2415459206</v>
      </c>
      <c r="M98" s="5">
        <v>110898051</v>
      </c>
      <c r="N98" s="5">
        <v>82472431</v>
      </c>
      <c r="O98" s="5">
        <v>57674101</v>
      </c>
    </row>
    <row r="99" spans="3:15" ht="15.5" x14ac:dyDescent="0.35">
      <c r="C99" t="s">
        <v>329</v>
      </c>
    </row>
    <row r="100" spans="3:15" ht="15.5" x14ac:dyDescent="0.35">
      <c r="C100" t="s">
        <v>123</v>
      </c>
      <c r="D100" s="5">
        <v>3475050030</v>
      </c>
      <c r="E100" s="5">
        <v>3588928454</v>
      </c>
      <c r="F100" s="5">
        <v>3620020636</v>
      </c>
      <c r="G100" s="5">
        <v>3969926160</v>
      </c>
      <c r="I100" s="5">
        <v>3620020636</v>
      </c>
      <c r="J100" s="5">
        <v>4074655388</v>
      </c>
      <c r="K100" s="5">
        <v>4136795967</v>
      </c>
      <c r="L100" s="5">
        <v>4649445404</v>
      </c>
      <c r="M100" s="5">
        <v>3872214511</v>
      </c>
      <c r="N100" s="5">
        <v>4368604670</v>
      </c>
      <c r="O100" s="5">
        <v>4561032964</v>
      </c>
    </row>
    <row r="101" spans="3:15" ht="15.5" x14ac:dyDescent="0.35">
      <c r="C101" t="s">
        <v>124</v>
      </c>
    </row>
    <row r="102" spans="3:15" ht="15.5" x14ac:dyDescent="0.35">
      <c r="C102" t="s">
        <v>125</v>
      </c>
      <c r="D102" s="5">
        <v>96000320400</v>
      </c>
      <c r="E102" s="5">
        <v>96000320400</v>
      </c>
      <c r="F102" s="5">
        <v>96000320400</v>
      </c>
      <c r="G102" s="5">
        <v>96000320400</v>
      </c>
      <c r="I102" s="5">
        <v>96000320400</v>
      </c>
      <c r="J102" s="5">
        <v>96000320400</v>
      </c>
      <c r="K102" s="5">
        <v>96000320400</v>
      </c>
      <c r="L102" s="5">
        <v>96000320400</v>
      </c>
      <c r="M102" s="5">
        <v>96000320400</v>
      </c>
      <c r="N102" s="5">
        <v>96000000000</v>
      </c>
      <c r="O102" s="5">
        <v>70000000000</v>
      </c>
    </row>
    <row r="103" spans="3:15" ht="15.5" x14ac:dyDescent="0.35">
      <c r="C103" t="s">
        <v>126</v>
      </c>
      <c r="D103" s="5">
        <v>152345472933</v>
      </c>
      <c r="E103" s="5">
        <v>152345472933</v>
      </c>
      <c r="F103" s="5">
        <v>152345472933</v>
      </c>
      <c r="G103" s="5">
        <v>152345472933</v>
      </c>
      <c r="I103" s="5">
        <v>152345472933</v>
      </c>
      <c r="J103" s="5">
        <v>152345472933</v>
      </c>
      <c r="K103" s="5">
        <v>152345472933</v>
      </c>
      <c r="L103" s="5">
        <v>152345472933</v>
      </c>
      <c r="M103" s="5">
        <v>152345472933</v>
      </c>
      <c r="N103" s="5">
        <v>152342589333</v>
      </c>
      <c r="O103" s="5">
        <v>29004000000</v>
      </c>
    </row>
    <row r="104" spans="3:15" ht="15.5" x14ac:dyDescent="0.35">
      <c r="C104" t="s">
        <v>127</v>
      </c>
      <c r="D104" s="5">
        <v>-3101460605</v>
      </c>
      <c r="E104" s="5">
        <v>-2946638660</v>
      </c>
      <c r="F104" s="5">
        <v>-2474547141</v>
      </c>
      <c r="G104" s="5">
        <v>-2676355222</v>
      </c>
      <c r="I104" s="5">
        <v>-2474547141</v>
      </c>
      <c r="J104" s="5">
        <v>-1905760920</v>
      </c>
      <c r="K104" s="5">
        <v>-998533888</v>
      </c>
      <c r="L104" s="5">
        <v>212647881</v>
      </c>
      <c r="M104" s="5">
        <v>2023330924</v>
      </c>
      <c r="N104" s="5">
        <v>3117548754</v>
      </c>
      <c r="O104" s="5">
        <v>3630427478</v>
      </c>
    </row>
    <row r="105" spans="3:15" ht="15.5" x14ac:dyDescent="0.35">
      <c r="C105" t="s">
        <v>128</v>
      </c>
      <c r="D105" s="5">
        <v>960000000</v>
      </c>
      <c r="E105" s="5">
        <v>960000000</v>
      </c>
      <c r="F105" s="5">
        <v>960000000</v>
      </c>
      <c r="G105" s="5">
        <v>960000000</v>
      </c>
      <c r="I105" s="5">
        <v>960000000</v>
      </c>
      <c r="J105" s="5">
        <v>960000000</v>
      </c>
      <c r="K105" s="5">
        <v>960000000</v>
      </c>
      <c r="L105" s="5">
        <v>960000000</v>
      </c>
      <c r="M105" s="5">
        <v>960000000</v>
      </c>
      <c r="N105" s="5">
        <v>960000000</v>
      </c>
    </row>
    <row r="106" spans="3:15" ht="15.5" x14ac:dyDescent="0.35">
      <c r="C106" t="s">
        <v>129</v>
      </c>
      <c r="D106" s="5">
        <v>-4061460605</v>
      </c>
      <c r="E106" s="5">
        <v>-3906638660</v>
      </c>
      <c r="F106" s="5">
        <v>-3434547141</v>
      </c>
      <c r="G106" s="5">
        <v>-3636355222</v>
      </c>
      <c r="I106" s="5">
        <v>-3434547141</v>
      </c>
      <c r="J106" s="5">
        <v>-2865760920</v>
      </c>
      <c r="K106" s="5">
        <v>-1958533888</v>
      </c>
      <c r="L106" s="5">
        <v>-747352119</v>
      </c>
      <c r="M106" s="5">
        <v>1063330924</v>
      </c>
      <c r="N106" s="5">
        <v>2157548754</v>
      </c>
    </row>
    <row r="107" spans="3:15" ht="15.5" x14ac:dyDescent="0.35">
      <c r="C107" t="s">
        <v>130</v>
      </c>
      <c r="D107" s="5">
        <v>-3101460605</v>
      </c>
      <c r="E107" s="5">
        <v>-2946638660</v>
      </c>
      <c r="F107" s="5">
        <v>-2474547141</v>
      </c>
      <c r="G107" s="5">
        <v>-2676355222</v>
      </c>
      <c r="I107" s="5">
        <v>-2474547141</v>
      </c>
      <c r="J107" s="5">
        <v>-1905760920</v>
      </c>
      <c r="K107" s="5">
        <v>-998533888</v>
      </c>
      <c r="L107" s="5">
        <v>212647881</v>
      </c>
      <c r="M107" s="5">
        <v>2023330924</v>
      </c>
      <c r="N107" s="5">
        <v>3117548754</v>
      </c>
      <c r="O107" s="5">
        <v>3630427478</v>
      </c>
    </row>
    <row r="108" spans="3:15" ht="15.5" x14ac:dyDescent="0.35">
      <c r="C108" t="s">
        <v>131</v>
      </c>
      <c r="M108" s="5">
        <v>245708954</v>
      </c>
    </row>
    <row r="109" spans="3:15" ht="15.5" x14ac:dyDescent="0.35">
      <c r="C109" t="s">
        <v>10</v>
      </c>
      <c r="D109" s="5">
        <v>245470306829</v>
      </c>
      <c r="E109" s="5">
        <v>245625128774</v>
      </c>
      <c r="F109" s="5">
        <v>246097220293</v>
      </c>
      <c r="G109" s="5">
        <v>245893578528</v>
      </c>
      <c r="I109" s="5">
        <v>246097220293</v>
      </c>
      <c r="J109" s="5">
        <v>246664172830</v>
      </c>
      <c r="K109" s="5">
        <v>247554809740</v>
      </c>
      <c r="L109" s="5">
        <v>248787500490</v>
      </c>
      <c r="M109" s="5">
        <v>250818661897</v>
      </c>
      <c r="N109" s="5">
        <v>251651862602</v>
      </c>
      <c r="O109" s="5">
        <v>102801177193</v>
      </c>
    </row>
    <row r="110" spans="3:15" ht="15.5" x14ac:dyDescent="0.35">
      <c r="C110" t="s">
        <v>132</v>
      </c>
      <c r="D110" s="5">
        <v>248945356859</v>
      </c>
      <c r="E110" s="5">
        <v>249214057228</v>
      </c>
      <c r="F110" s="5">
        <v>249717240929</v>
      </c>
      <c r="G110" s="5">
        <v>249863504688</v>
      </c>
      <c r="I110" s="5">
        <v>249717240929</v>
      </c>
      <c r="J110" s="5">
        <v>250738828218</v>
      </c>
      <c r="K110" s="5">
        <v>251691605707</v>
      </c>
      <c r="L110" s="5">
        <v>253436945894</v>
      </c>
      <c r="M110" s="5">
        <v>254690876408</v>
      </c>
      <c r="N110" s="5">
        <v>256020467272</v>
      </c>
      <c r="O110" s="5">
        <v>107362210157</v>
      </c>
    </row>
    <row r="111" spans="3:15" ht="15.5" x14ac:dyDescent="0.35">
      <c r="C111" t="s">
        <v>133</v>
      </c>
      <c r="D111" s="5">
        <v>4800016020</v>
      </c>
      <c r="E111" s="5">
        <v>4800016020</v>
      </c>
      <c r="F111" s="5">
        <v>4800016020</v>
      </c>
      <c r="G111" s="5">
        <v>4800016020</v>
      </c>
      <c r="I111" s="5">
        <v>4800016020</v>
      </c>
      <c r="J111" s="5">
        <v>4800016020</v>
      </c>
      <c r="K111" s="5">
        <v>4800016020</v>
      </c>
      <c r="L111" s="5">
        <v>4800016020</v>
      </c>
      <c r="M111" s="5">
        <v>4800000001</v>
      </c>
      <c r="N111" s="5">
        <v>4800000000</v>
      </c>
      <c r="O111" s="5">
        <v>3500000000</v>
      </c>
    </row>
    <row r="113" spans="2:15" ht="15.5" x14ac:dyDescent="0.35">
      <c r="B113" t="s">
        <v>134</v>
      </c>
      <c r="C113" t="s">
        <v>135</v>
      </c>
      <c r="D113" s="5">
        <v>-198846712</v>
      </c>
      <c r="E113" s="5">
        <v>-511579109</v>
      </c>
      <c r="F113" s="5">
        <v>76434687</v>
      </c>
      <c r="G113" s="5">
        <v>-78463041</v>
      </c>
      <c r="I113" s="5">
        <v>-627402911</v>
      </c>
      <c r="J113" s="5">
        <v>-898023382</v>
      </c>
      <c r="K113" s="5">
        <v>-1519445990</v>
      </c>
      <c r="L113" s="5">
        <v>-371580179</v>
      </c>
      <c r="M113" s="5">
        <v>2586499959</v>
      </c>
      <c r="N113" s="5">
        <v>-153883460804</v>
      </c>
      <c r="O113" s="5">
        <v>4415166756</v>
      </c>
    </row>
    <row r="114" spans="2:15" ht="15.5" x14ac:dyDescent="0.35">
      <c r="C114" t="s">
        <v>296</v>
      </c>
      <c r="E114" s="5">
        <v>240000000</v>
      </c>
      <c r="F114" s="5">
        <v>1788021338</v>
      </c>
      <c r="G114" s="5">
        <v>941995000</v>
      </c>
      <c r="I114" s="5">
        <v>3149330783</v>
      </c>
      <c r="J114" s="5">
        <v>413070586</v>
      </c>
      <c r="K114" s="5">
        <v>611786406</v>
      </c>
      <c r="L114" s="5">
        <v>1143325625</v>
      </c>
      <c r="M114" s="5">
        <v>8645404644</v>
      </c>
      <c r="N114" s="5">
        <v>3077141574</v>
      </c>
      <c r="O114" s="5">
        <v>21778636362</v>
      </c>
    </row>
    <row r="115" spans="2:15" ht="15.5" x14ac:dyDescent="0.35">
      <c r="C115" t="s">
        <v>330</v>
      </c>
      <c r="D115" s="5">
        <v>-128190482</v>
      </c>
      <c r="E115" s="5">
        <v>-219711663</v>
      </c>
      <c r="F115" s="5">
        <v>-178557594</v>
      </c>
      <c r="G115" s="5">
        <v>-177592652</v>
      </c>
      <c r="I115" s="5">
        <v>-764073011</v>
      </c>
      <c r="J115" s="5">
        <v>-750081018</v>
      </c>
      <c r="K115" s="5">
        <v>-1168809136</v>
      </c>
      <c r="L115" s="5">
        <v>-1020756297</v>
      </c>
      <c r="M115" s="5">
        <v>-1006987950</v>
      </c>
      <c r="N115" s="5">
        <v>-965067964</v>
      </c>
      <c r="O115" s="5">
        <v>-964799000</v>
      </c>
    </row>
    <row r="116" spans="2:15" ht="15.5" x14ac:dyDescent="0.35">
      <c r="C116" t="s">
        <v>618</v>
      </c>
    </row>
    <row r="117" spans="2:15" ht="15.5" x14ac:dyDescent="0.35">
      <c r="C117" t="s">
        <v>593</v>
      </c>
    </row>
    <row r="118" spans="2:15" ht="15.5" x14ac:dyDescent="0.35">
      <c r="C118" t="s">
        <v>619</v>
      </c>
    </row>
    <row r="119" spans="2:15" ht="15.5" x14ac:dyDescent="0.35">
      <c r="C119" t="s">
        <v>143</v>
      </c>
      <c r="D119" s="5">
        <v>-15111333</v>
      </c>
      <c r="E119" s="5">
        <v>-15222444</v>
      </c>
      <c r="F119" s="5">
        <v>-79944668</v>
      </c>
      <c r="G119" s="5">
        <v>-16518666</v>
      </c>
      <c r="I119" s="5">
        <v>-132352555</v>
      </c>
      <c r="J119" s="5">
        <v>-40666665</v>
      </c>
      <c r="K119" s="5">
        <v>-40722221</v>
      </c>
    </row>
    <row r="120" spans="2:15" ht="15.5" x14ac:dyDescent="0.35">
      <c r="C120" t="s">
        <v>138</v>
      </c>
      <c r="D120" s="5">
        <v>-55544897</v>
      </c>
      <c r="E120" s="5">
        <v>-516645002</v>
      </c>
      <c r="F120" s="5">
        <v>-1453084389</v>
      </c>
      <c r="G120" s="5">
        <v>-826346723</v>
      </c>
      <c r="I120" s="5">
        <v>-2880308128</v>
      </c>
      <c r="J120" s="5">
        <v>-520346285</v>
      </c>
      <c r="K120" s="5">
        <v>-921701039</v>
      </c>
      <c r="L120" s="5">
        <v>-494149507</v>
      </c>
      <c r="M120" s="5">
        <v>-5051916735</v>
      </c>
      <c r="N120" s="5">
        <v>-155995534414</v>
      </c>
      <c r="O120" s="5">
        <v>-16398670606</v>
      </c>
    </row>
    <row r="121" spans="2:15" ht="15.5" x14ac:dyDescent="0.35">
      <c r="C121" t="s">
        <v>144</v>
      </c>
      <c r="L121" s="5">
        <v>-245708954</v>
      </c>
      <c r="M121" s="5">
        <v>3204000</v>
      </c>
      <c r="N121" s="5">
        <v>155950000000</v>
      </c>
      <c r="O121" s="5">
        <v>-2152142010</v>
      </c>
    </row>
    <row r="122" spans="2:15" ht="15.5" x14ac:dyDescent="0.35">
      <c r="C122" t="s">
        <v>145</v>
      </c>
      <c r="D122" s="5">
        <v>175000000</v>
      </c>
      <c r="E122" s="5">
        <v>500000000</v>
      </c>
      <c r="F122" s="5">
        <v>169525956</v>
      </c>
      <c r="I122" s="5">
        <v>869525956</v>
      </c>
      <c r="J122" s="5">
        <v>189067203</v>
      </c>
      <c r="L122" s="5">
        <v>-3630365738</v>
      </c>
      <c r="M122" s="5">
        <v>3500000000</v>
      </c>
      <c r="N122" s="5">
        <v>-3500000000</v>
      </c>
      <c r="O122" s="5">
        <v>-126700000</v>
      </c>
    </row>
    <row r="123" spans="2:15" ht="15.5" x14ac:dyDescent="0.35">
      <c r="C123" t="s">
        <v>479</v>
      </c>
    </row>
    <row r="124" spans="2:15" ht="15.5" x14ac:dyDescent="0.35">
      <c r="C124" t="s">
        <v>359</v>
      </c>
    </row>
    <row r="125" spans="2:15" ht="15.5" x14ac:dyDescent="0.35">
      <c r="C125" t="s">
        <v>382</v>
      </c>
      <c r="D125" s="5">
        <v>175000000</v>
      </c>
      <c r="E125" s="5">
        <v>500000000</v>
      </c>
      <c r="G125" s="5">
        <v>-700000000</v>
      </c>
    </row>
    <row r="126" spans="2:15" ht="15.5" x14ac:dyDescent="0.35">
      <c r="C126" t="s">
        <v>620</v>
      </c>
      <c r="F126" s="5">
        <v>169525956</v>
      </c>
      <c r="G126" s="5">
        <v>700000000</v>
      </c>
      <c r="I126" s="5">
        <v>869525956</v>
      </c>
      <c r="J126" s="5">
        <v>189067203</v>
      </c>
      <c r="L126" s="5">
        <v>-3630365738</v>
      </c>
      <c r="M126" s="5">
        <v>3500000000</v>
      </c>
      <c r="N126" s="5">
        <v>-3500000000</v>
      </c>
    </row>
    <row r="127" spans="2:15" ht="15.5" x14ac:dyDescent="0.35">
      <c r="C127" t="s">
        <v>151</v>
      </c>
      <c r="O127" s="5">
        <v>-126700000</v>
      </c>
    </row>
    <row r="128" spans="2:15" ht="15.5" x14ac:dyDescent="0.35">
      <c r="C128" t="s">
        <v>153</v>
      </c>
      <c r="L128" s="5">
        <v>-245708954</v>
      </c>
      <c r="M128" s="5">
        <v>3204000</v>
      </c>
      <c r="N128" s="5">
        <v>155950000000</v>
      </c>
      <c r="O128" s="5">
        <v>-2152142010</v>
      </c>
    </row>
    <row r="129" spans="2:15" ht="15.5" x14ac:dyDescent="0.35">
      <c r="C129" t="s">
        <v>621</v>
      </c>
      <c r="O129" s="5">
        <v>-2152142010</v>
      </c>
    </row>
    <row r="130" spans="2:15" ht="15.5" x14ac:dyDescent="0.35">
      <c r="C130" t="s">
        <v>583</v>
      </c>
      <c r="N130" s="5">
        <v>-50000000</v>
      </c>
    </row>
    <row r="131" spans="2:15" ht="15.5" x14ac:dyDescent="0.35">
      <c r="C131" t="s">
        <v>622</v>
      </c>
    </row>
    <row r="132" spans="2:15" ht="15.5" x14ac:dyDescent="0.35">
      <c r="C132" t="s">
        <v>623</v>
      </c>
      <c r="N132" s="5">
        <v>26000000000</v>
      </c>
    </row>
    <row r="133" spans="2:15" ht="15.5" x14ac:dyDescent="0.35">
      <c r="C133" t="s">
        <v>366</v>
      </c>
      <c r="M133" s="5">
        <v>3204000</v>
      </c>
    </row>
    <row r="134" spans="2:15" ht="15.5" x14ac:dyDescent="0.35">
      <c r="C134" t="s">
        <v>624</v>
      </c>
      <c r="L134" s="5">
        <v>-245708954</v>
      </c>
    </row>
    <row r="135" spans="2:15" ht="15.5" x14ac:dyDescent="0.35">
      <c r="C135" t="s">
        <v>625</v>
      </c>
      <c r="N135" s="5">
        <v>130000000000</v>
      </c>
    </row>
    <row r="136" spans="2:15" ht="15.5" x14ac:dyDescent="0.35">
      <c r="C136" t="s">
        <v>626</v>
      </c>
    </row>
    <row r="137" spans="2:15" ht="15.5" x14ac:dyDescent="0.35">
      <c r="C137" t="s">
        <v>355</v>
      </c>
    </row>
    <row r="138" spans="2:15" ht="15.5" x14ac:dyDescent="0.35">
      <c r="C138" t="s">
        <v>164</v>
      </c>
      <c r="D138" s="5">
        <v>-23846712</v>
      </c>
      <c r="E138" s="5">
        <v>-11579109</v>
      </c>
      <c r="F138" s="5">
        <v>245960643</v>
      </c>
      <c r="G138" s="5">
        <v>-78463041</v>
      </c>
      <c r="I138" s="5">
        <v>242123045</v>
      </c>
      <c r="J138" s="5">
        <v>-708956179</v>
      </c>
      <c r="K138" s="5">
        <v>-1519445990</v>
      </c>
      <c r="L138" s="5">
        <v>-4247654871</v>
      </c>
      <c r="M138" s="5">
        <v>6089703959</v>
      </c>
      <c r="N138" s="5">
        <v>-1433460804</v>
      </c>
      <c r="O138" s="5">
        <v>2136324746</v>
      </c>
    </row>
    <row r="139" spans="2:15" ht="15.5" x14ac:dyDescent="0.35">
      <c r="C139" t="s">
        <v>165</v>
      </c>
      <c r="E139" s="5">
        <v>582786964</v>
      </c>
      <c r="I139" s="5">
        <v>340663919</v>
      </c>
      <c r="J139" s="5">
        <v>1049620098</v>
      </c>
      <c r="K139" s="5">
        <v>2569066088</v>
      </c>
      <c r="L139" s="5">
        <v>6816720959</v>
      </c>
      <c r="M139" s="5">
        <v>727017000</v>
      </c>
      <c r="N139" s="5">
        <v>2160477804</v>
      </c>
      <c r="O139" s="5">
        <v>24153058</v>
      </c>
    </row>
    <row r="140" spans="2:15" ht="15.5" x14ac:dyDescent="0.35">
      <c r="C140" t="s">
        <v>166</v>
      </c>
      <c r="D140" s="5">
        <v>-23846712</v>
      </c>
      <c r="E140" s="5">
        <v>571207855</v>
      </c>
      <c r="F140" s="5">
        <v>245960643</v>
      </c>
      <c r="G140" s="5">
        <v>-78463041</v>
      </c>
      <c r="I140" s="5">
        <v>582786964</v>
      </c>
      <c r="J140" s="5">
        <v>340663919</v>
      </c>
      <c r="K140" s="5">
        <v>1049620098</v>
      </c>
      <c r="L140" s="5">
        <v>2569066088</v>
      </c>
      <c r="M140" s="5">
        <v>6816720959</v>
      </c>
      <c r="N140" s="5">
        <v>727017000</v>
      </c>
      <c r="O140" s="5">
        <v>2160477804</v>
      </c>
    </row>
    <row r="142" spans="2:15" ht="15.5" x14ac:dyDescent="0.35">
      <c r="B142" t="s">
        <v>167</v>
      </c>
      <c r="C142" t="s">
        <v>12</v>
      </c>
      <c r="D142" s="5">
        <v>4800000000</v>
      </c>
      <c r="E142" s="5">
        <v>4800000000</v>
      </c>
      <c r="F142" s="5">
        <v>4800000000</v>
      </c>
      <c r="G142" s="5">
        <v>4800000000</v>
      </c>
      <c r="I142" s="5">
        <v>4800000000</v>
      </c>
      <c r="J142" s="5">
        <v>4800000000</v>
      </c>
      <c r="K142" s="5">
        <v>4800000000</v>
      </c>
      <c r="L142" s="5">
        <v>4800000000</v>
      </c>
      <c r="M142" s="5">
        <v>4800000000</v>
      </c>
      <c r="N142" s="5">
        <v>4800000000</v>
      </c>
      <c r="O142" s="5">
        <v>3500000000</v>
      </c>
    </row>
    <row r="143" spans="2:15" ht="15.5" x14ac:dyDescent="0.35">
      <c r="C143" t="s">
        <v>168</v>
      </c>
      <c r="D143" s="6">
        <v>-0.03</v>
      </c>
      <c r="E143" s="6">
        <v>-0.1</v>
      </c>
      <c r="F143" s="6">
        <v>0.04</v>
      </c>
      <c r="G143" s="6">
        <v>-0.03</v>
      </c>
    </row>
    <row r="144" spans="2:15" ht="15.5" x14ac:dyDescent="0.35">
      <c r="C144" t="s">
        <v>169</v>
      </c>
      <c r="D144" s="6">
        <v>-2933.33</v>
      </c>
      <c r="E144" s="5">
        <v>-1720</v>
      </c>
      <c r="F144" s="5">
        <v>9950</v>
      </c>
      <c r="G144" s="6">
        <v>-11266.67</v>
      </c>
    </row>
    <row r="145" spans="3:7" ht="15.5" x14ac:dyDescent="0.35">
      <c r="C145" t="s">
        <v>62</v>
      </c>
      <c r="D145" s="6">
        <v>2795.26</v>
      </c>
      <c r="E145" s="6">
        <v>5423.59</v>
      </c>
      <c r="F145" s="6">
        <v>714.32</v>
      </c>
      <c r="G145" s="6">
        <v>8921.34</v>
      </c>
    </row>
    <row r="146" spans="3:7" ht="15.5" x14ac:dyDescent="0.35">
      <c r="C146" t="s">
        <v>170</v>
      </c>
      <c r="D146" s="5">
        <v>-120000000</v>
      </c>
      <c r="E146" s="5">
        <v>-410000000</v>
      </c>
      <c r="F146" s="5">
        <v>220000000</v>
      </c>
      <c r="G146" s="5">
        <v>-110000000</v>
      </c>
    </row>
    <row r="147" spans="3:7" ht="15.5" x14ac:dyDescent="0.35">
      <c r="C147" t="s">
        <v>171</v>
      </c>
      <c r="D147" s="6">
        <v>-5.9999999999999995E-4</v>
      </c>
      <c r="E147" s="6">
        <v>-1.9E-3</v>
      </c>
      <c r="F147" s="6">
        <v>8.0000000000000004E-4</v>
      </c>
      <c r="G147" s="6">
        <v>-5.9999999999999995E-4</v>
      </c>
    </row>
    <row r="148" spans="3:7" ht="15.5" x14ac:dyDescent="0.35">
      <c r="C148" t="s">
        <v>172</v>
      </c>
      <c r="D148" s="6">
        <v>-5.9999999999999995E-4</v>
      </c>
      <c r="E148" s="6">
        <v>-1.9E-3</v>
      </c>
      <c r="F148" s="6">
        <v>8.0000000000000004E-4</v>
      </c>
      <c r="G148" s="6">
        <v>-5.9999999999999995E-4</v>
      </c>
    </row>
    <row r="149" spans="3:7" ht="15.5" x14ac:dyDescent="0.35">
      <c r="C149" t="s">
        <v>173</v>
      </c>
      <c r="D149" s="6">
        <v>-5.0000000000000001E-4</v>
      </c>
      <c r="E149" s="6">
        <v>-1.9E-3</v>
      </c>
      <c r="F149" s="6">
        <v>8.0000000000000004E-4</v>
      </c>
      <c r="G149" s="6">
        <v>-5.9999999999999995E-4</v>
      </c>
    </row>
    <row r="150" spans="3:7" ht="15.5" x14ac:dyDescent="0.35">
      <c r="C150" t="s">
        <v>174</v>
      </c>
    </row>
    <row r="151" spans="3:7" ht="15.5" x14ac:dyDescent="0.35">
      <c r="C151" t="s">
        <v>175</v>
      </c>
      <c r="D151" s="5">
        <v>245000000000</v>
      </c>
      <c r="E151" s="5">
        <v>246000000000</v>
      </c>
      <c r="F151" s="5">
        <v>246000000000</v>
      </c>
      <c r="G151" s="5">
        <v>246000000000</v>
      </c>
    </row>
    <row r="152" spans="3:7" ht="15.5" x14ac:dyDescent="0.35">
      <c r="C152" t="s">
        <v>176</v>
      </c>
      <c r="D152" s="6">
        <v>1.72</v>
      </c>
      <c r="E152" s="6">
        <v>3.36</v>
      </c>
      <c r="F152" s="6">
        <v>7.76</v>
      </c>
      <c r="G152" s="6">
        <v>6.6</v>
      </c>
    </row>
    <row r="153" spans="3:7" ht="15.5" x14ac:dyDescent="0.35">
      <c r="C153" t="s">
        <v>177</v>
      </c>
      <c r="D153" s="6">
        <v>51.14</v>
      </c>
      <c r="E153" s="6">
        <v>51.17</v>
      </c>
      <c r="F153" s="6">
        <v>51.27</v>
      </c>
      <c r="G153" s="6">
        <v>51.23</v>
      </c>
    </row>
    <row r="154" spans="3:7" ht="15.5" x14ac:dyDescent="0.35">
      <c r="C154" t="s">
        <v>178</v>
      </c>
      <c r="D154" s="6">
        <v>1.72</v>
      </c>
      <c r="E154" s="6">
        <v>3.36</v>
      </c>
      <c r="F154" s="6">
        <v>7.76</v>
      </c>
      <c r="G154" s="6">
        <v>6.6</v>
      </c>
    </row>
    <row r="155" spans="3:7" ht="15.5" x14ac:dyDescent="0.35">
      <c r="C155" t="s">
        <v>179</v>
      </c>
      <c r="D155" s="6">
        <v>51.14</v>
      </c>
      <c r="E155" s="6">
        <v>51.17</v>
      </c>
      <c r="F155" s="6">
        <v>51.27</v>
      </c>
      <c r="G155" s="6">
        <v>51.23</v>
      </c>
    </row>
    <row r="156" spans="3:7" ht="15.5" x14ac:dyDescent="0.35">
      <c r="C156" t="s">
        <v>180</v>
      </c>
    </row>
    <row r="157" spans="3:7" ht="15.5" x14ac:dyDescent="0.35">
      <c r="C157" t="s">
        <v>181</v>
      </c>
    </row>
    <row r="158" spans="3:7" ht="15.5" x14ac:dyDescent="0.35">
      <c r="C158" t="s">
        <v>182</v>
      </c>
      <c r="D158" s="5">
        <v>245000000000</v>
      </c>
      <c r="E158" s="5">
        <v>246000000000</v>
      </c>
      <c r="F158" s="5">
        <v>246000000000</v>
      </c>
      <c r="G158" s="5">
        <v>246000000000</v>
      </c>
    </row>
    <row r="159" spans="3:7" ht="15.5" x14ac:dyDescent="0.35">
      <c r="C159" t="s">
        <v>24</v>
      </c>
    </row>
    <row r="160" spans="3:7" ht="15.5" x14ac:dyDescent="0.35">
      <c r="C160" t="s">
        <v>21</v>
      </c>
      <c r="D160" s="5">
        <v>-1000000000</v>
      </c>
      <c r="E160" s="5">
        <v>-1000000000</v>
      </c>
      <c r="F160" s="5">
        <v>-1000000000</v>
      </c>
      <c r="G160" s="5">
        <v>0</v>
      </c>
    </row>
    <row r="161" spans="3:15" ht="15.5" x14ac:dyDescent="0.35">
      <c r="C161" t="s">
        <v>183</v>
      </c>
      <c r="D161" s="5">
        <v>84000000000</v>
      </c>
      <c r="E161" s="5">
        <v>84000000000</v>
      </c>
      <c r="F161" s="5">
        <v>84000000000</v>
      </c>
      <c r="G161" s="5">
        <v>83000000000</v>
      </c>
    </row>
    <row r="162" spans="3:15" ht="15.5" x14ac:dyDescent="0.35">
      <c r="C162" t="s">
        <v>184</v>
      </c>
      <c r="D162" s="5">
        <v>0</v>
      </c>
      <c r="E162" s="5">
        <v>-1000000000</v>
      </c>
      <c r="F162" s="5">
        <v>0</v>
      </c>
      <c r="G162" s="5">
        <v>0</v>
      </c>
    </row>
    <row r="163" spans="3:15" ht="15.5" x14ac:dyDescent="0.35">
      <c r="C163" t="s">
        <v>185</v>
      </c>
    </row>
    <row r="164" spans="3:15" ht="15.5" x14ac:dyDescent="0.35">
      <c r="C164" t="s">
        <v>13</v>
      </c>
      <c r="D164" s="5">
        <v>0</v>
      </c>
      <c r="E164" s="5">
        <v>-1000000000</v>
      </c>
      <c r="F164" s="5">
        <v>0</v>
      </c>
      <c r="G164" s="5">
        <v>0</v>
      </c>
    </row>
    <row r="165" spans="3:15" ht="15.5" x14ac:dyDescent="0.35">
      <c r="C165" t="s">
        <v>16</v>
      </c>
      <c r="D165" s="6">
        <v>-0.04</v>
      </c>
      <c r="E165" s="6">
        <v>-0.11</v>
      </c>
      <c r="F165" s="6">
        <v>0.02</v>
      </c>
      <c r="G165" s="6">
        <v>-0.02</v>
      </c>
    </row>
    <row r="166" spans="3:15" ht="15.5" x14ac:dyDescent="0.35">
      <c r="C166" t="s">
        <v>47</v>
      </c>
      <c r="I166" s="6">
        <v>-0.12</v>
      </c>
      <c r="J166" s="6">
        <v>-0.19</v>
      </c>
      <c r="K166" s="6">
        <v>-0.25</v>
      </c>
      <c r="L166" s="6">
        <v>-0.38</v>
      </c>
      <c r="M166" s="6">
        <v>-0.23</v>
      </c>
      <c r="N166" s="6">
        <v>-0.11</v>
      </c>
      <c r="O166" s="6">
        <v>1.29</v>
      </c>
    </row>
    <row r="167" spans="3:15" ht="15.5" x14ac:dyDescent="0.35">
      <c r="C167" t="s">
        <v>61</v>
      </c>
      <c r="I167" s="6">
        <v>-3316.67</v>
      </c>
      <c r="J167" s="6">
        <v>-778.95</v>
      </c>
      <c r="K167" s="5">
        <v>-316</v>
      </c>
      <c r="L167" s="6">
        <v>-171.05</v>
      </c>
      <c r="M167" s="6">
        <v>-217.39</v>
      </c>
      <c r="N167" s="6">
        <v>-927.27</v>
      </c>
      <c r="O167" s="5">
        <v>0</v>
      </c>
    </row>
    <row r="168" spans="3:15" ht="15.5" x14ac:dyDescent="0.35">
      <c r="C168" t="s">
        <v>64</v>
      </c>
      <c r="I168" s="6">
        <v>597.28</v>
      </c>
      <c r="J168" s="5">
        <v>1440</v>
      </c>
      <c r="K168" s="6">
        <v>841.63</v>
      </c>
      <c r="L168" s="6">
        <v>647.30999999999995</v>
      </c>
      <c r="M168" s="6">
        <v>26.74</v>
      </c>
      <c r="N168" s="6">
        <v>142.66</v>
      </c>
      <c r="O168" s="5">
        <v>0</v>
      </c>
    </row>
    <row r="169" spans="3:15" ht="15.5" x14ac:dyDescent="0.35">
      <c r="C169" t="s">
        <v>186</v>
      </c>
      <c r="I169" s="5">
        <v>-430000000</v>
      </c>
      <c r="J169" s="5">
        <v>-820000000</v>
      </c>
      <c r="K169" s="5">
        <v>-1100000000</v>
      </c>
      <c r="L169" s="5">
        <v>-1680000000</v>
      </c>
      <c r="M169" s="5">
        <v>-1010000000</v>
      </c>
      <c r="N169" s="5">
        <v>-430000000</v>
      </c>
      <c r="O169" s="5">
        <v>4560000000</v>
      </c>
    </row>
    <row r="170" spans="3:15" ht="15.5" x14ac:dyDescent="0.35">
      <c r="C170" t="s">
        <v>187</v>
      </c>
      <c r="I170" s="6">
        <v>-2.3E-3</v>
      </c>
      <c r="J170" s="6">
        <v>-3.5999999999999999E-3</v>
      </c>
      <c r="K170" s="6">
        <v>-4.7999999999999996E-3</v>
      </c>
      <c r="L170" s="6">
        <v>-7.0999999999999995E-3</v>
      </c>
      <c r="M170" s="6">
        <v>-4.3E-3</v>
      </c>
      <c r="N170" s="6">
        <v>-2E-3</v>
      </c>
      <c r="O170" s="6">
        <v>4.2199999999999994E-2</v>
      </c>
    </row>
    <row r="171" spans="3:15" ht="15.5" x14ac:dyDescent="0.35">
      <c r="C171" t="s">
        <v>188</v>
      </c>
      <c r="I171" s="6">
        <v>-2.3E-3</v>
      </c>
      <c r="J171" s="6">
        <v>-3.7000000000000002E-3</v>
      </c>
      <c r="K171" s="6">
        <v>-4.8999999999999998E-3</v>
      </c>
      <c r="L171" s="6">
        <v>-7.3000000000000001E-3</v>
      </c>
      <c r="M171" s="6">
        <v>-4.4000000000000003E-3</v>
      </c>
      <c r="N171" s="6">
        <v>-2E-3</v>
      </c>
      <c r="O171" s="6">
        <v>4.41E-2</v>
      </c>
    </row>
    <row r="172" spans="3:15" ht="15.5" x14ac:dyDescent="0.35">
      <c r="C172" t="s">
        <v>189</v>
      </c>
      <c r="I172" s="6">
        <v>-2.3E-3</v>
      </c>
      <c r="J172" s="6">
        <v>-3.5999999999999999E-3</v>
      </c>
      <c r="K172" s="6">
        <v>-4.7999999999999996E-3</v>
      </c>
      <c r="L172" s="6">
        <v>-7.1999999999999998E-3</v>
      </c>
      <c r="M172" s="6">
        <v>-4.4000000000000003E-3</v>
      </c>
      <c r="N172" s="6">
        <v>-2.8999999999999998E-3</v>
      </c>
      <c r="O172" s="6">
        <v>8.8100000000000012E-2</v>
      </c>
    </row>
    <row r="173" spans="3:15" ht="15.5" x14ac:dyDescent="0.35">
      <c r="C173" t="s">
        <v>190</v>
      </c>
    </row>
    <row r="174" spans="3:15" ht="15.5" x14ac:dyDescent="0.35">
      <c r="C174" t="s">
        <v>58</v>
      </c>
      <c r="I174" s="6">
        <v>7.76</v>
      </c>
      <c r="J174" s="6">
        <v>2.88</v>
      </c>
      <c r="K174" s="6">
        <v>1.53</v>
      </c>
      <c r="L174" s="6">
        <v>1.25</v>
      </c>
      <c r="M174" s="6">
        <v>0.96</v>
      </c>
      <c r="N174" s="6">
        <v>1.95</v>
      </c>
      <c r="O174" s="5">
        <v>0</v>
      </c>
    </row>
    <row r="175" spans="3:15" ht="15.5" x14ac:dyDescent="0.35">
      <c r="C175" t="s">
        <v>55</v>
      </c>
      <c r="I175" s="6">
        <v>51.27</v>
      </c>
      <c r="J175" s="6">
        <v>51.39</v>
      </c>
      <c r="K175" s="6">
        <v>51.57</v>
      </c>
      <c r="L175" s="6">
        <v>51.83</v>
      </c>
      <c r="M175" s="6">
        <v>52.2</v>
      </c>
      <c r="N175" s="6">
        <v>52.43</v>
      </c>
      <c r="O175" s="6">
        <v>29.37</v>
      </c>
    </row>
    <row r="176" spans="3:15" ht="15.5" x14ac:dyDescent="0.35">
      <c r="C176" t="s">
        <v>191</v>
      </c>
      <c r="I176" s="6">
        <v>7.76</v>
      </c>
      <c r="J176" s="6">
        <v>2.88</v>
      </c>
      <c r="K176" s="6">
        <v>1.53</v>
      </c>
      <c r="L176" s="6">
        <v>1.25</v>
      </c>
      <c r="M176" s="6">
        <v>0.96</v>
      </c>
      <c r="N176" s="6">
        <v>1.95</v>
      </c>
      <c r="O176" s="5">
        <v>0</v>
      </c>
    </row>
    <row r="177" spans="2:15" ht="15.5" x14ac:dyDescent="0.35">
      <c r="C177" t="s">
        <v>192</v>
      </c>
      <c r="I177" s="6">
        <v>51.27</v>
      </c>
      <c r="J177" s="6">
        <v>51.39</v>
      </c>
      <c r="K177" s="6">
        <v>51.57</v>
      </c>
      <c r="L177" s="6">
        <v>51.83</v>
      </c>
      <c r="M177" s="6">
        <v>52.2</v>
      </c>
      <c r="N177" s="6">
        <v>52.43</v>
      </c>
      <c r="O177" s="6">
        <v>29.37</v>
      </c>
    </row>
    <row r="178" spans="2:15" ht="15.5" x14ac:dyDescent="0.35">
      <c r="C178" t="s">
        <v>193</v>
      </c>
    </row>
    <row r="179" spans="2:15" ht="15.5" x14ac:dyDescent="0.35">
      <c r="C179" t="s">
        <v>194</v>
      </c>
    </row>
    <row r="180" spans="2:15" ht="15.5" x14ac:dyDescent="0.35">
      <c r="C180" t="s">
        <v>26</v>
      </c>
    </row>
    <row r="181" spans="2:15" ht="15.5" x14ac:dyDescent="0.35">
      <c r="C181" t="s">
        <v>23</v>
      </c>
      <c r="I181" s="5">
        <v>-1000000000</v>
      </c>
      <c r="J181" s="5">
        <v>0</v>
      </c>
      <c r="K181" s="5">
        <v>-1000000000</v>
      </c>
      <c r="L181" s="5">
        <v>-3000000000</v>
      </c>
      <c r="M181" s="5">
        <v>-7000000000</v>
      </c>
      <c r="N181" s="5">
        <v>-1000000000</v>
      </c>
      <c r="O181" s="5">
        <v>-2000000000</v>
      </c>
    </row>
    <row r="182" spans="2:15" ht="15.5" x14ac:dyDescent="0.35">
      <c r="C182" t="s">
        <v>195</v>
      </c>
      <c r="I182" s="5">
        <v>84000000000</v>
      </c>
      <c r="J182" s="5">
        <v>87000000000</v>
      </c>
      <c r="K182" s="5">
        <v>86000000000</v>
      </c>
      <c r="L182" s="5">
        <v>94000000000</v>
      </c>
      <c r="M182" s="5">
        <v>95000000000</v>
      </c>
      <c r="N182" s="5">
        <v>97000000000</v>
      </c>
      <c r="O182" s="5">
        <v>80000000000</v>
      </c>
    </row>
    <row r="183" spans="2:15" ht="15.5" x14ac:dyDescent="0.35">
      <c r="C183" t="s">
        <v>196</v>
      </c>
      <c r="I183" s="5">
        <v>-1000000000</v>
      </c>
      <c r="J183" s="5">
        <v>-1000000000</v>
      </c>
      <c r="K183" s="5">
        <v>-2000000000</v>
      </c>
      <c r="L183" s="5">
        <v>0</v>
      </c>
      <c r="M183" s="5">
        <v>3000000000</v>
      </c>
      <c r="N183" s="5">
        <v>-154000000000</v>
      </c>
      <c r="O183" s="5">
        <v>4000000000</v>
      </c>
    </row>
    <row r="184" spans="2:15" ht="15.5" x14ac:dyDescent="0.35">
      <c r="C184" t="s">
        <v>197</v>
      </c>
      <c r="O184" s="5">
        <v>0</v>
      </c>
    </row>
    <row r="185" spans="2:15" ht="15.5" x14ac:dyDescent="0.35">
      <c r="C185" t="s">
        <v>15</v>
      </c>
      <c r="I185" s="5">
        <v>-1000000000</v>
      </c>
      <c r="J185" s="5">
        <v>-1000000000</v>
      </c>
      <c r="K185" s="5">
        <v>-2000000000</v>
      </c>
      <c r="L185" s="5">
        <v>0</v>
      </c>
      <c r="M185" s="5">
        <v>3000000000</v>
      </c>
      <c r="N185" s="5">
        <v>-154000000000</v>
      </c>
      <c r="O185" s="5">
        <v>4000000000</v>
      </c>
    </row>
    <row r="186" spans="2:15" ht="15.5" x14ac:dyDescent="0.35">
      <c r="C186" t="s">
        <v>17</v>
      </c>
      <c r="I186" s="6">
        <v>-0.13</v>
      </c>
      <c r="J186" s="6">
        <v>-0.19</v>
      </c>
      <c r="K186" s="6">
        <v>-0.32</v>
      </c>
      <c r="L186" s="6">
        <v>-0.08</v>
      </c>
      <c r="M186" s="6">
        <v>0.54</v>
      </c>
      <c r="N186" s="6">
        <v>-32.06</v>
      </c>
      <c r="O186" s="6">
        <v>1.23</v>
      </c>
    </row>
    <row r="188" spans="2:15" ht="15.5" x14ac:dyDescent="0.35">
      <c r="B188" t="s">
        <v>198</v>
      </c>
      <c r="C188" t="s">
        <v>199</v>
      </c>
      <c r="D188" s="5">
        <v>-155000000</v>
      </c>
      <c r="E188" s="5">
        <v>-472000000</v>
      </c>
      <c r="F188" s="5">
        <v>202000000</v>
      </c>
      <c r="G188" s="5">
        <v>-146000000</v>
      </c>
      <c r="H188" s="5">
        <v>-1000000000</v>
      </c>
      <c r="I188" s="5">
        <v>-569000000</v>
      </c>
      <c r="J188" s="5">
        <v>-907000000</v>
      </c>
      <c r="K188" s="5">
        <v>-1000000000</v>
      </c>
      <c r="L188" s="5">
        <v>-2000000000</v>
      </c>
      <c r="M188" s="5">
        <v>-1000000000</v>
      </c>
      <c r="N188" s="5">
        <v>-513000000</v>
      </c>
      <c r="O188" s="5">
        <v>5000000000</v>
      </c>
    </row>
    <row r="189" spans="2:15" ht="15.5" x14ac:dyDescent="0.35">
      <c r="C189" t="s">
        <v>46</v>
      </c>
      <c r="D189" s="6">
        <v>-0.03</v>
      </c>
      <c r="E189" s="6">
        <v>-0.1</v>
      </c>
      <c r="F189" s="6">
        <v>0.04</v>
      </c>
      <c r="G189" s="6">
        <v>-0.03</v>
      </c>
      <c r="H189" s="6">
        <v>-0.26</v>
      </c>
      <c r="I189" s="6">
        <v>-0.12</v>
      </c>
      <c r="J189" s="6">
        <v>-0.19</v>
      </c>
      <c r="K189" s="6">
        <v>-0.25</v>
      </c>
      <c r="L189" s="6">
        <v>-0.38</v>
      </c>
      <c r="M189" s="6">
        <v>-0.23</v>
      </c>
      <c r="N189" s="6">
        <v>-0.11</v>
      </c>
      <c r="O189" s="6">
        <v>0.94</v>
      </c>
    </row>
    <row r="190" spans="2:15" ht="15.5" x14ac:dyDescent="0.35">
      <c r="C190" t="s">
        <v>204</v>
      </c>
      <c r="D190" s="5">
        <v>151000000</v>
      </c>
      <c r="E190" s="5">
        <v>152000000</v>
      </c>
      <c r="F190" s="5">
        <v>3000000000</v>
      </c>
      <c r="G190" s="5">
        <v>182000000</v>
      </c>
      <c r="H190" s="5">
        <v>607000000</v>
      </c>
      <c r="I190" s="5">
        <v>3000000000</v>
      </c>
      <c r="J190" s="5">
        <v>493000000</v>
      </c>
      <c r="K190" s="5">
        <v>451000000</v>
      </c>
      <c r="L190" s="5">
        <v>482000000</v>
      </c>
      <c r="M190" s="5">
        <v>9000000000</v>
      </c>
      <c r="N190" s="5">
        <v>3000000000</v>
      </c>
      <c r="O190" s="5">
        <v>23000000000</v>
      </c>
    </row>
    <row r="191" spans="2:15" ht="15.5" x14ac:dyDescent="0.35">
      <c r="C191" t="s">
        <v>208</v>
      </c>
      <c r="I191" s="6">
        <v>-229.7</v>
      </c>
    </row>
    <row r="192" spans="2:15" ht="15.5" x14ac:dyDescent="0.35">
      <c r="C192" t="s">
        <v>209</v>
      </c>
      <c r="I192" s="5">
        <v>-504</v>
      </c>
    </row>
    <row r="193" spans="3:9" ht="15.5" x14ac:dyDescent="0.35">
      <c r="C193" t="s">
        <v>210</v>
      </c>
      <c r="I193" s="6">
        <v>6.95</v>
      </c>
    </row>
    <row r="194" spans="3:9" ht="15.5" x14ac:dyDescent="0.35">
      <c r="C194" t="s">
        <v>211</v>
      </c>
      <c r="I194" s="6">
        <v>-2E-3</v>
      </c>
    </row>
    <row r="195" spans="3:9" ht="15.5" x14ac:dyDescent="0.35">
      <c r="C195" t="s">
        <v>212</v>
      </c>
      <c r="I195" s="6">
        <v>91.15</v>
      </c>
    </row>
    <row r="196" spans="3:9" ht="15.5" x14ac:dyDescent="0.35">
      <c r="C196" t="s">
        <v>213</v>
      </c>
      <c r="I196" s="6">
        <v>1.17</v>
      </c>
    </row>
    <row r="197" spans="3:9" ht="15.5" x14ac:dyDescent="0.35">
      <c r="C197" t="s">
        <v>214</v>
      </c>
      <c r="I197" s="6">
        <v>-404.24</v>
      </c>
    </row>
    <row r="198" spans="3:9" ht="15.5" x14ac:dyDescent="0.35">
      <c r="C198" t="s">
        <v>215</v>
      </c>
      <c r="I198" s="6">
        <v>-404.24</v>
      </c>
    </row>
    <row r="199" spans="3:9" ht="15.5" x14ac:dyDescent="0.35">
      <c r="C199" t="s">
        <v>216</v>
      </c>
      <c r="I199" s="6">
        <v>-531.24</v>
      </c>
    </row>
    <row r="200" spans="3:9" ht="15.5" x14ac:dyDescent="0.35">
      <c r="C200" t="s">
        <v>217</v>
      </c>
      <c r="I200" s="6">
        <v>-696.41</v>
      </c>
    </row>
    <row r="201" spans="3:9" ht="15.5" x14ac:dyDescent="0.35">
      <c r="C201" t="s">
        <v>218</v>
      </c>
      <c r="I201" s="6">
        <v>-13.68</v>
      </c>
    </row>
    <row r="202" spans="3:9" ht="15.5" x14ac:dyDescent="0.35">
      <c r="C202" t="s">
        <v>220</v>
      </c>
      <c r="I202" s="6">
        <v>-0.12</v>
      </c>
    </row>
    <row r="203" spans="3:9" ht="15.5" x14ac:dyDescent="0.35">
      <c r="C203" t="s">
        <v>221</v>
      </c>
      <c r="I203" s="6">
        <v>-0.26</v>
      </c>
    </row>
    <row r="204" spans="3:9" ht="15.5" x14ac:dyDescent="0.35">
      <c r="C204" t="s">
        <v>222</v>
      </c>
      <c r="I204" s="6">
        <v>0.66</v>
      </c>
    </row>
    <row r="205" spans="3:9" ht="15.5" x14ac:dyDescent="0.35">
      <c r="C205" t="s">
        <v>223</v>
      </c>
      <c r="D205" s="6">
        <v>0.11</v>
      </c>
    </row>
    <row r="206" spans="3:9" ht="15.5" x14ac:dyDescent="0.35">
      <c r="C206" t="s">
        <v>224</v>
      </c>
      <c r="I206" s="6">
        <v>51.14</v>
      </c>
    </row>
    <row r="207" spans="3:9" ht="15.5" x14ac:dyDescent="0.35">
      <c r="C207" t="s">
        <v>225</v>
      </c>
      <c r="I207" s="6">
        <v>-0.15</v>
      </c>
    </row>
    <row r="208" spans="3:9" ht="15.5" x14ac:dyDescent="0.35">
      <c r="C208" t="s">
        <v>226</v>
      </c>
      <c r="D208" s="6">
        <v>103.58</v>
      </c>
    </row>
    <row r="209" spans="3:9" ht="15.5" x14ac:dyDescent="0.35">
      <c r="C209" t="s">
        <v>227</v>
      </c>
      <c r="D209" s="6">
        <v>18.989999999999998</v>
      </c>
    </row>
    <row r="210" spans="3:9" ht="15.5" x14ac:dyDescent="0.35">
      <c r="C210" t="s">
        <v>230</v>
      </c>
      <c r="D210" s="6">
        <v>0.01</v>
      </c>
    </row>
    <row r="211" spans="3:9" ht="15.5" x14ac:dyDescent="0.35">
      <c r="C211" t="s">
        <v>232</v>
      </c>
      <c r="D211" s="6">
        <v>1.01</v>
      </c>
    </row>
    <row r="212" spans="3:9" ht="15.5" x14ac:dyDescent="0.35">
      <c r="C212" t="s">
        <v>13</v>
      </c>
      <c r="D212" s="5">
        <v>0</v>
      </c>
    </row>
    <row r="213" spans="3:9" ht="15.5" x14ac:dyDescent="0.35">
      <c r="C213" t="s">
        <v>234</v>
      </c>
      <c r="I213" s="6">
        <v>76.319999999999993</v>
      </c>
    </row>
    <row r="214" spans="3:9" ht="15.5" x14ac:dyDescent="0.35">
      <c r="C214" t="s">
        <v>235</v>
      </c>
      <c r="I214" s="6">
        <v>-2.3E-3</v>
      </c>
    </row>
    <row r="215" spans="3:9" ht="15.5" x14ac:dyDescent="0.35">
      <c r="C215" t="s">
        <v>236</v>
      </c>
      <c r="I215" s="6">
        <v>-2.3E-3</v>
      </c>
    </row>
    <row r="216" spans="3:9" ht="15.5" x14ac:dyDescent="0.35">
      <c r="C216" t="s">
        <v>237</v>
      </c>
      <c r="I216" s="6">
        <v>-2.2000000000000001E-3</v>
      </c>
    </row>
    <row r="217" spans="3:9" ht="15.5" x14ac:dyDescent="0.35">
      <c r="C217" t="s">
        <v>238</v>
      </c>
      <c r="I217" s="6">
        <v>-2.0999999999999999E-3</v>
      </c>
    </row>
    <row r="218" spans="3:9" ht="15.5" x14ac:dyDescent="0.35">
      <c r="C218" t="s">
        <v>240</v>
      </c>
      <c r="D218" s="6">
        <v>314352.96999999997</v>
      </c>
    </row>
    <row r="219" spans="3:9" ht="15.5" x14ac:dyDescent="0.35">
      <c r="C219" t="s">
        <v>241</v>
      </c>
      <c r="D219" s="6">
        <v>5.51</v>
      </c>
    </row>
    <row r="220" spans="3:9" ht="15.5" x14ac:dyDescent="0.35">
      <c r="C220" t="s">
        <v>242</v>
      </c>
      <c r="D220" s="6">
        <v>314347.46000000002</v>
      </c>
    </row>
    <row r="221" spans="3:9" ht="15.5" x14ac:dyDescent="0.35">
      <c r="C221" t="s">
        <v>244</v>
      </c>
      <c r="I221" s="6">
        <v>0.01</v>
      </c>
    </row>
    <row r="222" spans="3:9" ht="15.5" x14ac:dyDescent="0.35">
      <c r="C222" t="s">
        <v>245</v>
      </c>
      <c r="I222" s="6">
        <v>0.03</v>
      </c>
    </row>
    <row r="223" spans="3:9" ht="15.5" x14ac:dyDescent="0.35">
      <c r="C223" t="s">
        <v>42</v>
      </c>
      <c r="I223" s="5">
        <v>288000000000</v>
      </c>
    </row>
    <row r="224" spans="3:9" ht="15.5" x14ac:dyDescent="0.35">
      <c r="C224" t="s">
        <v>246</v>
      </c>
      <c r="I224" s="5">
        <v>287000000000</v>
      </c>
    </row>
    <row r="225" spans="3:9" ht="15.5" x14ac:dyDescent="0.35">
      <c r="C225" t="s">
        <v>247</v>
      </c>
      <c r="I225" s="5">
        <v>4800000000</v>
      </c>
    </row>
    <row r="226" spans="3:9" ht="15.5" x14ac:dyDescent="0.35">
      <c r="C226" t="s">
        <v>248</v>
      </c>
      <c r="I226" s="6">
        <v>0.10199999999999999</v>
      </c>
    </row>
    <row r="227" spans="3:9" ht="15.5" x14ac:dyDescent="0.35">
      <c r="C227" t="s">
        <v>249</v>
      </c>
      <c r="D227" s="6">
        <v>0.86760000000000004</v>
      </c>
    </row>
    <row r="228" spans="3:9" ht="15.5" x14ac:dyDescent="0.35">
      <c r="C228" t="s">
        <v>250</v>
      </c>
      <c r="D228" s="6">
        <v>-0.82379999999999998</v>
      </c>
    </row>
    <row r="229" spans="3:9" ht="15.5" x14ac:dyDescent="0.35">
      <c r="C229" t="s">
        <v>251</v>
      </c>
      <c r="D229" s="6">
        <v>-1.0245</v>
      </c>
    </row>
    <row r="230" spans="3:9" ht="15.5" x14ac:dyDescent="0.35">
      <c r="C230" t="s">
        <v>252</v>
      </c>
      <c r="D230" s="6">
        <v>-0.14460000000000001</v>
      </c>
    </row>
    <row r="231" spans="3:9" ht="15.5" x14ac:dyDescent="0.35">
      <c r="C231" t="s">
        <v>253</v>
      </c>
      <c r="D231" s="6">
        <v>-0.13550000000000001</v>
      </c>
    </row>
    <row r="232" spans="3:9" ht="15.5" x14ac:dyDescent="0.35">
      <c r="C232" t="s">
        <v>254</v>
      </c>
      <c r="D232" s="6">
        <v>-0.1779</v>
      </c>
    </row>
    <row r="233" spans="3:9" ht="15.5" x14ac:dyDescent="0.35">
      <c r="C233" t="s">
        <v>261</v>
      </c>
      <c r="I233" s="5">
        <v>5</v>
      </c>
    </row>
    <row r="234" spans="3:9" ht="15.5" x14ac:dyDescent="0.35">
      <c r="C234" t="s">
        <v>262</v>
      </c>
      <c r="I234" s="6">
        <v>0.01</v>
      </c>
    </row>
    <row r="235" spans="3:9" ht="15.5" x14ac:dyDescent="0.35">
      <c r="C235" t="s">
        <v>263</v>
      </c>
      <c r="I235" s="6">
        <v>0.26</v>
      </c>
    </row>
    <row r="236" spans="3:9" ht="15.5" x14ac:dyDescent="0.35">
      <c r="C236" t="s">
        <v>265</v>
      </c>
      <c r="I236" s="6">
        <v>0.31</v>
      </c>
    </row>
    <row r="237" spans="3:9" ht="15.5" x14ac:dyDescent="0.35">
      <c r="C237" t="s">
        <v>266</v>
      </c>
      <c r="I237" s="6">
        <v>0.02</v>
      </c>
    </row>
    <row r="238" spans="3:9" ht="15.5" x14ac:dyDescent="0.35">
      <c r="C238" t="s">
        <v>267</v>
      </c>
      <c r="I238" s="6">
        <v>0.51</v>
      </c>
    </row>
    <row r="239" spans="3:9" ht="15.5" x14ac:dyDescent="0.35">
      <c r="C239" t="s">
        <v>268</v>
      </c>
      <c r="I239" s="6">
        <v>0.01</v>
      </c>
    </row>
    <row r="240" spans="3:9" ht="15.5" x14ac:dyDescent="0.35">
      <c r="C240" t="s">
        <v>269</v>
      </c>
      <c r="I240" s="5">
        <v>3000000000</v>
      </c>
    </row>
    <row r="241" spans="3:9" ht="15.5" x14ac:dyDescent="0.35">
      <c r="C241" t="s">
        <v>270</v>
      </c>
      <c r="I241" s="5">
        <v>1000000000</v>
      </c>
    </row>
    <row r="242" spans="3:9" ht="15.5" x14ac:dyDescent="0.35">
      <c r="C242" t="s">
        <v>271</v>
      </c>
      <c r="I242" s="5">
        <v>0</v>
      </c>
    </row>
    <row r="243" spans="3:9" ht="15.5" x14ac:dyDescent="0.35">
      <c r="C243" t="s">
        <v>272</v>
      </c>
      <c r="I243" s="5">
        <v>-1000000000</v>
      </c>
    </row>
    <row r="244" spans="3:9" ht="15.5" x14ac:dyDescent="0.35">
      <c r="C244" t="s">
        <v>273</v>
      </c>
      <c r="D244" s="5">
        <v>1000000000</v>
      </c>
    </row>
    <row r="245" spans="3:9" ht="15.5" x14ac:dyDescent="0.35">
      <c r="C245" t="s">
        <v>274</v>
      </c>
      <c r="D245" s="5">
        <v>249000000000</v>
      </c>
    </row>
    <row r="246" spans="3:9" ht="15.5" x14ac:dyDescent="0.35">
      <c r="C246" t="s">
        <v>275</v>
      </c>
      <c r="D246" s="5">
        <v>3000000000</v>
      </c>
    </row>
    <row r="247" spans="3:9" ht="15.5" x14ac:dyDescent="0.35">
      <c r="C247" t="s">
        <v>183</v>
      </c>
      <c r="D247" s="5">
        <v>84000000000</v>
      </c>
    </row>
    <row r="248" spans="3:9" ht="15.5" x14ac:dyDescent="0.35">
      <c r="C248" t="s">
        <v>182</v>
      </c>
      <c r="I248" s="5">
        <v>245000000000</v>
      </c>
    </row>
    <row r="249" spans="3:9" ht="15.5" x14ac:dyDescent="0.35">
      <c r="C249" t="s">
        <v>21</v>
      </c>
      <c r="D249" s="5">
        <v>-1000000000</v>
      </c>
    </row>
    <row r="250" spans="3:9" ht="15.5" x14ac:dyDescent="0.35">
      <c r="C250" t="s">
        <v>276</v>
      </c>
      <c r="I250" s="5">
        <v>245000000000</v>
      </c>
    </row>
    <row r="251" spans="3:9" ht="15.5" x14ac:dyDescent="0.35">
      <c r="C251" t="s">
        <v>277</v>
      </c>
      <c r="I251" s="5">
        <v>-1000000000</v>
      </c>
    </row>
    <row r="252" spans="3:9" ht="15.5" x14ac:dyDescent="0.35">
      <c r="C252" t="s">
        <v>278</v>
      </c>
      <c r="I252" s="5">
        <v>1000000000</v>
      </c>
    </row>
    <row r="253" spans="3:9" ht="15.5" x14ac:dyDescent="0.35">
      <c r="C253" t="s">
        <v>281</v>
      </c>
      <c r="I253" s="5">
        <v>-1000000000</v>
      </c>
    </row>
  </sheetData>
  <pageMargins left="0.7" right="0.7" top="0.75" bottom="0.75" header="0.3" footer="0.3"/>
  <ignoredErrors>
    <ignoredError sqref="A1:O254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5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627</v>
      </c>
      <c r="D1" t="s">
        <v>1</v>
      </c>
      <c r="E1" t="s">
        <v>2</v>
      </c>
      <c r="H1" t="s">
        <v>3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</row>
    <row r="2" spans="1:14" ht="15.5" x14ac:dyDescent="0.35">
      <c r="C2" t="s">
        <v>628</v>
      </c>
      <c r="D2" s="2" vm="109">
        <f ca="1">IFERROR(_xlfn.STOCKHISTORY("XIDX:" &amp; $C$1, D3, , 0, 0, 1), "Libur")</f>
        <v>1400</v>
      </c>
      <c r="E2" s="2" t="str">
        <f ca="1">IFERROR(_xlfn.STOCKHISTORY("XIDX:" &amp; $C$1, E3, , 0, 0, 1), "Libur")</f>
        <v>Libur</v>
      </c>
      <c r="H2" s="2" vm="109">
        <f ca="1">IFERROR(INDEX(D2:G2,COUNT(D2:G2)),"")</f>
        <v>1400</v>
      </c>
      <c r="I2" s="2" vm="110">
        <f t="shared" ref="I2:N2" ca="1" si="0">IFERROR(_xlfn.STOCKHISTORY("XIDX:" &amp; $C$1, I1, , 0, 0, 1), "Libur")</f>
        <v>462</v>
      </c>
      <c r="J2" s="2" t="str">
        <f t="shared" ca="1" si="0"/>
        <v>Libur</v>
      </c>
      <c r="K2" s="2" vm="111">
        <f t="shared" ca="1" si="0"/>
        <v>865</v>
      </c>
      <c r="L2" s="2" vm="112">
        <f t="shared" ca="1" si="0"/>
        <v>1000</v>
      </c>
      <c r="M2" s="2" vm="113">
        <f t="shared" ca="1" si="0"/>
        <v>620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43600744127</v>
      </c>
      <c r="E4" s="2">
        <f>IFERROR(INDEX(E51:E500,MATCH($C$4,$C$51:$C$500,0)),"")</f>
        <v>37544554079</v>
      </c>
      <c r="H4" s="2">
        <f>IFERROR(SUM(D4:G4)*(4/MAX(1,COUNT(D4:G4))),"")</f>
        <v>162290596412</v>
      </c>
      <c r="I4" s="2">
        <f t="shared" ref="I4:N4" si="1">IFERROR(INDEX(I51:I500,MATCH($C$4,$C$51:$C$500,0)),"")</f>
        <v>321839896819</v>
      </c>
      <c r="J4" s="2">
        <f t="shared" si="1"/>
        <v>187693759660</v>
      </c>
      <c r="K4" s="2">
        <f t="shared" si="1"/>
        <v>166910409892</v>
      </c>
      <c r="L4" s="2">
        <f t="shared" si="1"/>
        <v>107367266073</v>
      </c>
      <c r="M4" s="2">
        <f t="shared" si="1"/>
        <v>85028258823</v>
      </c>
      <c r="N4" s="2">
        <f t="shared" si="1"/>
        <v>63325777561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42302419619</v>
      </c>
      <c r="E5" s="2">
        <f>IFERROR(INDEX(E51:E500,MATCH($C$5,$C$51:$C$500,0)),"")</f>
        <v>20558411285</v>
      </c>
      <c r="H5" s="2">
        <f>IFERROR(SUM(D5:G5)*(4/MAX(1,COUNT(D5:G5))),"")</f>
        <v>125721661808</v>
      </c>
      <c r="I5" s="2">
        <f t="shared" ref="I5:N5" si="2">IFERROR(INDEX(I51:I500,MATCH($C$5,$C$51:$C$500,0)),"")</f>
        <v>1009739000</v>
      </c>
      <c r="J5" s="2">
        <f t="shared" si="2"/>
        <v>5940846194</v>
      </c>
      <c r="K5" s="2">
        <f t="shared" si="2"/>
        <v>1362165236</v>
      </c>
      <c r="L5" s="2">
        <f t="shared" si="2"/>
        <v>19935951110</v>
      </c>
      <c r="M5" s="2">
        <f t="shared" si="2"/>
        <v>7541104851</v>
      </c>
      <c r="N5" s="2">
        <f t="shared" si="2"/>
        <v>5726597182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627182713865</v>
      </c>
      <c r="E6" s="2">
        <f>IFERROR(INDEX(E51:E500,MATCH($C$6,$C$51:$C$500,0)),"")</f>
        <v>582624952336</v>
      </c>
      <c r="H6" s="2">
        <f>IFERROR(INDEX(D6:G6,COUNT(D6:G6)),"")</f>
        <v>582624952336</v>
      </c>
      <c r="I6" s="2">
        <f t="shared" ref="I6:N6" si="3">IFERROR(INDEX(I51:I500,MATCH($C$6,$C$51:$C$500,0)),"")</f>
        <v>548759587239</v>
      </c>
      <c r="J6" s="2">
        <f t="shared" si="3"/>
        <v>547431747609</v>
      </c>
      <c r="K6" s="2">
        <f t="shared" si="3"/>
        <v>541366920715</v>
      </c>
      <c r="L6" s="2">
        <f t="shared" si="3"/>
        <v>539709386834</v>
      </c>
      <c r="M6" s="2">
        <f t="shared" si="3"/>
        <v>519525057925</v>
      </c>
      <c r="N6" s="2">
        <f t="shared" si="3"/>
        <v>310212160776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5</v>
      </c>
      <c r="E7" s="3">
        <f>IFERROR(INDEX(E51:E500,MATCH($C$7,$C$51:$C$500,0))/1000000000,"")</f>
        <v>5</v>
      </c>
      <c r="H7" s="3">
        <f>IFERROR(INDEX(D7:G7,COUNT(D7:G7)),"")</f>
        <v>5</v>
      </c>
      <c r="I7" s="3">
        <f t="shared" ref="I7:N7" si="4">IFERROR(INDEX(I51:I500,MATCH($C$7,$C$51:$C$500,0))/1000000000,"")</f>
        <v>5</v>
      </c>
      <c r="J7" s="3">
        <f t="shared" si="4"/>
        <v>5</v>
      </c>
      <c r="K7" s="3">
        <f t="shared" si="4"/>
        <v>5</v>
      </c>
      <c r="L7" s="3">
        <f t="shared" si="4"/>
        <v>5</v>
      </c>
      <c r="M7" s="3">
        <f t="shared" si="4"/>
        <v>5</v>
      </c>
      <c r="N7" s="3">
        <f t="shared" si="4"/>
        <v>3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N8" si="5">IFERROR(INDEX(I51:I500,MATCH($C$8,$C$51:$C$500,0)),"")</f>
        <v>38000000000</v>
      </c>
      <c r="J8" s="2">
        <f t="shared" si="5"/>
        <v>-3000000000</v>
      </c>
      <c r="K8" s="2">
        <f t="shared" si="5"/>
        <v>9000000000</v>
      </c>
      <c r="L8" s="2">
        <f t="shared" si="5"/>
        <v>-1000000000</v>
      </c>
      <c r="M8" s="2">
        <f t="shared" si="5"/>
        <v>-2000000000</v>
      </c>
      <c r="N8" s="2">
        <f t="shared" si="5"/>
        <v>-8000000000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1.92</v>
      </c>
      <c r="E9" s="3">
        <f>IFERROR(INDEX(E51:E500,MATCH("Free cash flow per share (Quarter)",$C$51:$C$500,0)),"")</f>
        <v>-0.35</v>
      </c>
      <c r="H9" s="3">
        <f>IFERROR(INDEX(D9:G9,COUNT(D9:G9)),"")</f>
        <v>-0.35</v>
      </c>
      <c r="I9" s="3">
        <f t="shared" ref="I9:N9" si="6">IFERROR(INDEX(I51:I500,MATCH($C$9,$C$51:$C$500,0)),"")</f>
        <v>7.66</v>
      </c>
      <c r="J9" s="3">
        <f t="shared" si="6"/>
        <v>-0.54</v>
      </c>
      <c r="K9" s="3">
        <f t="shared" si="6"/>
        <v>1.82</v>
      </c>
      <c r="L9" s="3">
        <f t="shared" si="6"/>
        <v>-0.22</v>
      </c>
      <c r="M9" s="3">
        <f t="shared" si="6"/>
        <v>-0.37</v>
      </c>
      <c r="N9" s="3">
        <f t="shared" si="6"/>
        <v>-2.63</v>
      </c>
    </row>
    <row r="10" spans="1:14" ht="15.5" x14ac:dyDescent="0.35">
      <c r="C10" t="s">
        <v>18</v>
      </c>
      <c r="D10" s="3">
        <f ca="1">IFERROR(IF(D9=0,"",D2/D9),"")</f>
        <v>729.16666666666674</v>
      </c>
      <c r="E10" s="3" t="str">
        <f ca="1">IFERROR(IF(E9=0,"",E2/E9),"")</f>
        <v/>
      </c>
      <c r="I10" s="3">
        <f t="shared" ref="I10:N10" ca="1" si="7">IFERROR(IF(I9=0,"",I2/I9),"")</f>
        <v>60.313315926892948</v>
      </c>
      <c r="J10" s="3" t="str">
        <f t="shared" ca="1" si="7"/>
        <v/>
      </c>
      <c r="K10" s="3">
        <f t="shared" ca="1" si="7"/>
        <v>475.27472527472526</v>
      </c>
      <c r="L10" s="3">
        <f t="shared" ca="1" si="7"/>
        <v>-4545.454545454545</v>
      </c>
      <c r="M10" s="3">
        <f t="shared" ca="1" si="7"/>
        <v>-1675.6756756756756</v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266923515318</v>
      </c>
      <c r="E11" s="2">
        <f>IFERROR(INDEX(E51:E500,MATCH($C$11,$C$51:$C$500,0)),"")</f>
        <v>262020778588</v>
      </c>
      <c r="H11" s="2">
        <f>IFERROR(INDEX(D11:G11,COUNT(D11:G11)),"")</f>
        <v>262020778588</v>
      </c>
      <c r="I11" s="2">
        <f t="shared" ref="I11:N11" si="8">IFERROR(INDEX(I51:I500,MATCH($C$11,$C$51:$C$500,0)),"")</f>
        <v>264162325574</v>
      </c>
      <c r="J11" s="2">
        <f t="shared" si="8"/>
        <v>264808046020</v>
      </c>
      <c r="K11" s="2">
        <f t="shared" si="8"/>
        <v>257372134168</v>
      </c>
      <c r="L11" s="2">
        <f t="shared" si="8"/>
        <v>11196661981</v>
      </c>
      <c r="M11" s="2">
        <f t="shared" si="8"/>
        <v>2910277286</v>
      </c>
      <c r="N11" s="2">
        <f t="shared" si="8"/>
        <v>5902719832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N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-5058319929</v>
      </c>
      <c r="E14" s="2">
        <f>IFERROR(INDEX(E51:E500,MATCH($C$14,$C$51:$C$500,0)),"")</f>
        <v>-4669633553</v>
      </c>
      <c r="H14" s="2">
        <f>IFERROR(SUM(D14:G14)*(4/MAX(1,COUNT(D14:G14))),"")</f>
        <v>-19455906964</v>
      </c>
      <c r="I14" s="2">
        <f t="shared" ref="I14:N14" si="11">IFERROR(INDEX(I51:I500,MATCH($C$14,$C$51:$C$500,0)),"")</f>
        <v>-20020022362</v>
      </c>
      <c r="J14" s="2">
        <f t="shared" si="11"/>
        <v>-20020770059</v>
      </c>
      <c r="K14" s="2">
        <f t="shared" si="11"/>
        <v>-13586042790</v>
      </c>
      <c r="L14" s="2">
        <f t="shared" si="11"/>
        <v>-14001300</v>
      </c>
      <c r="M14" s="2">
        <f t="shared" si="11"/>
        <v>-27012540</v>
      </c>
      <c r="N14" s="2">
        <f t="shared" si="11"/>
        <v>-5652819</v>
      </c>
    </row>
    <row r="15" spans="1:1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194536229</v>
      </c>
      <c r="J15" s="2">
        <f t="shared" si="12"/>
        <v>155820578</v>
      </c>
      <c r="K15" s="2">
        <f t="shared" si="12"/>
        <v>73972977</v>
      </c>
      <c r="L15" s="2">
        <f t="shared" si="12"/>
        <v>158322055</v>
      </c>
      <c r="M15" s="2">
        <f t="shared" si="12"/>
        <v>149613277</v>
      </c>
      <c r="N15" s="2">
        <f t="shared" si="12"/>
        <v>166344448</v>
      </c>
    </row>
    <row r="16" spans="1:14" ht="15.5" x14ac:dyDescent="0.35">
      <c r="C16" t="s">
        <v>29</v>
      </c>
      <c r="D16" s="2">
        <f>IFERROR(INDEX(D51:D500,MATCH($C$16,$C$51:$C$500,0)),"")</f>
        <v>2424103938</v>
      </c>
      <c r="E16" s="2">
        <f>IFERROR(INDEX(E51:E500,MATCH($C$16,$C$51:$C$500,0)),"")</f>
        <v>156618366</v>
      </c>
      <c r="H16" s="2">
        <f>IFERROR(SUM(D16:G16)*(4/MAX(1,COUNT(D16:G16))),"")</f>
        <v>5161444608</v>
      </c>
      <c r="I16" s="2">
        <f t="shared" ref="I16:N16" si="13">IFERROR(INDEX(I51:I500,MATCH($C$16,$C$51:$C$500,0)),"")</f>
        <v>319396612</v>
      </c>
      <c r="J16" s="2">
        <f t="shared" si="13"/>
        <v>3291536390</v>
      </c>
      <c r="K16" s="2">
        <f t="shared" si="13"/>
        <v>3248130939</v>
      </c>
      <c r="L16" s="2">
        <f t="shared" si="13"/>
        <v>9288319191</v>
      </c>
      <c r="M16" s="2">
        <f t="shared" si="13"/>
        <v>11616473938</v>
      </c>
      <c r="N16" s="2">
        <f t="shared" si="13"/>
        <v>2759451948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</row>
    <row r="19" spans="1:14" ht="15.5" x14ac:dyDescent="0.35">
      <c r="A19" t="s">
        <v>39</v>
      </c>
      <c r="C19" t="s">
        <v>40</v>
      </c>
    </row>
    <row r="20" spans="1:14" ht="15.5" x14ac:dyDescent="0.35">
      <c r="A20" t="s">
        <v>41</v>
      </c>
      <c r="C20" t="s">
        <v>42</v>
      </c>
      <c r="D20" s="2">
        <f ca="1">IFERROR(D21*D2,"")</f>
        <v>7000000000000</v>
      </c>
      <c r="E20" s="2" t="str">
        <f ca="1">IFERROR(E21*E2,"")</f>
        <v/>
      </c>
      <c r="H20" s="2">
        <f t="shared" ref="H20:N20" ca="1" si="14">IFERROR(H21*H2,"")</f>
        <v>7000000000000</v>
      </c>
      <c r="I20" s="2">
        <f t="shared" ca="1" si="14"/>
        <v>2310000000000</v>
      </c>
      <c r="J20" s="2" t="str">
        <f t="shared" ca="1" si="14"/>
        <v/>
      </c>
      <c r="K20" s="2">
        <f t="shared" ca="1" si="14"/>
        <v>4325000000000</v>
      </c>
      <c r="L20" s="2">
        <f t="shared" ca="1" si="14"/>
        <v>5000000000000</v>
      </c>
      <c r="M20" s="2">
        <f t="shared" ca="1" si="14"/>
        <v>3100000000000</v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5000000000</v>
      </c>
      <c r="E21" s="2">
        <f>IFERROR(INDEX(E51:E500,MATCH($C$7,$C$51:$C$500,0)),"")</f>
        <v>5000000000</v>
      </c>
      <c r="H21" s="2">
        <f>IFERROR(INDEX(D21:G21,COUNT(D21:G21)),"")</f>
        <v>5000000000</v>
      </c>
      <c r="I21" s="2">
        <f t="shared" ref="I21:N21" si="15">IFERROR(INDEX(I51:I500,MATCH($C$7,$C$51:$C$500,0)),"")</f>
        <v>5000000000</v>
      </c>
      <c r="J21" s="2">
        <f t="shared" si="15"/>
        <v>5000000000</v>
      </c>
      <c r="K21" s="2">
        <f t="shared" si="15"/>
        <v>5000000000</v>
      </c>
      <c r="L21" s="2">
        <f t="shared" si="15"/>
        <v>5000000000</v>
      </c>
      <c r="M21" s="2">
        <f t="shared" si="15"/>
        <v>5000000000</v>
      </c>
      <c r="N21" s="2">
        <f t="shared" si="15"/>
        <v>3000000000</v>
      </c>
    </row>
    <row r="23" spans="1:14" ht="15.5" x14ac:dyDescent="0.35">
      <c r="B23" t="s">
        <v>43</v>
      </c>
      <c r="C23" t="s">
        <v>44</v>
      </c>
      <c r="D23" s="3">
        <f>IFERROR(D5/D6*100,"")</f>
        <v>6.7448318781479557</v>
      </c>
      <c r="E23" s="3">
        <f>IFERROR(E5/E6*100,"")</f>
        <v>3.5285840749820747</v>
      </c>
      <c r="H23" s="3">
        <f t="shared" ref="H23:N23" si="16">IFERROR(H5/H6*100,"")</f>
        <v>21.57848909558825</v>
      </c>
      <c r="I23" s="3">
        <f t="shared" si="16"/>
        <v>0.18400389232019571</v>
      </c>
      <c r="J23" s="3">
        <f t="shared" si="16"/>
        <v>1.0852213485877722</v>
      </c>
      <c r="K23" s="3">
        <f t="shared" si="16"/>
        <v>0.25161589743993712</v>
      </c>
      <c r="L23" s="3">
        <f t="shared" si="16"/>
        <v>3.6938307163687996</v>
      </c>
      <c r="M23" s="3">
        <f t="shared" si="16"/>
        <v>1.4515382340015357</v>
      </c>
      <c r="N23" s="3">
        <f t="shared" si="16"/>
        <v>1.8460260125440724</v>
      </c>
    </row>
    <row r="24" spans="1:14" ht="15.5" x14ac:dyDescent="0.35">
      <c r="C24" t="s">
        <v>45</v>
      </c>
      <c r="D24" s="4">
        <f>IFERROR(_xlfn.RRI(5,I23,D23),"")</f>
        <v>1.0550804309393365</v>
      </c>
      <c r="E24" s="4">
        <f>IFERROR(_xlfn.RRI(5,J23,E23),"")</f>
        <v>0.26594963594274956</v>
      </c>
      <c r="H24" s="4">
        <f t="shared" ref="H24:N24" si="17">IFERROR(_xlfn.RRI(5,M23,H23),"")</f>
        <v>0.71568877766814176</v>
      </c>
      <c r="I24" s="4">
        <f t="shared" si="17"/>
        <v>-0.36945245561736217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46</v>
      </c>
      <c r="C25" t="s">
        <v>47</v>
      </c>
      <c r="D25" s="3">
        <f>IFERROR(INDEX(D51:D500,MATCH($A$25,$C$51:$C$500,0)),"")</f>
        <v>0.12</v>
      </c>
      <c r="E25" s="3">
        <f>IFERROR(INDEX(E51:E500,MATCH($A$25,$C$51:$C$500,0)),"")</f>
        <v>0.17</v>
      </c>
      <c r="H25" s="3">
        <f>IFERROR(INDEX(D25:G25,COUNT(D25:G25)),"")</f>
        <v>0.17</v>
      </c>
      <c r="I25" s="3">
        <f t="shared" ref="I25:N25" si="18">IFERROR(INDEX(I51:I500,MATCH($C$25,$C$51:$C$500,0)),"")</f>
        <v>0.04</v>
      </c>
      <c r="J25" s="3">
        <f t="shared" si="18"/>
        <v>0.67</v>
      </c>
      <c r="K25" s="3">
        <f t="shared" si="18"/>
        <v>0.6</v>
      </c>
      <c r="L25" s="3">
        <f t="shared" si="18"/>
        <v>1.86</v>
      </c>
      <c r="M25" s="3">
        <f t="shared" si="18"/>
        <v>2.2999999999999998</v>
      </c>
      <c r="N25" s="3">
        <f t="shared" si="18"/>
        <v>0.96</v>
      </c>
    </row>
    <row r="26" spans="1:14" ht="15.5" x14ac:dyDescent="0.35">
      <c r="C26" t="s">
        <v>48</v>
      </c>
      <c r="D26" s="4">
        <f>IFERROR(_xlfn.RRI(5,I25,D25),"")</f>
        <v>0.2457309396155174</v>
      </c>
      <c r="E26" s="4">
        <f>IFERROR(_xlfn.RRI(5,J25,E25),"")</f>
        <v>-0.23989283956341279</v>
      </c>
      <c r="H26" s="4">
        <f t="shared" ref="H26:N26" si="19">IFERROR(_xlfn.RRI(5,M25,H25),"")</f>
        <v>-0.40605775380437525</v>
      </c>
      <c r="I26" s="4">
        <f t="shared" si="19"/>
        <v>-0.47038807947559391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49</v>
      </c>
      <c r="D27" s="3">
        <f>IFERROR(D4/D21,"")</f>
        <v>8.7201488254000008</v>
      </c>
      <c r="E27" s="3">
        <f>IFERROR(E4/E21,"")</f>
        <v>7.5089108158000002</v>
      </c>
      <c r="H27" s="3">
        <f t="shared" ref="H27:N27" si="20">IFERROR(H4/H21,"")</f>
        <v>32.458119282399998</v>
      </c>
      <c r="I27" s="3">
        <f t="shared" si="20"/>
        <v>64.367979363800004</v>
      </c>
      <c r="J27" s="3">
        <f t="shared" si="20"/>
        <v>37.538751931999997</v>
      </c>
      <c r="K27" s="3">
        <f t="shared" si="20"/>
        <v>33.382081978400002</v>
      </c>
      <c r="L27" s="3">
        <f t="shared" si="20"/>
        <v>21.473453214599999</v>
      </c>
      <c r="M27" s="3">
        <f t="shared" si="20"/>
        <v>17.0056517646</v>
      </c>
      <c r="N27" s="3">
        <f t="shared" si="20"/>
        <v>21.108592520333332</v>
      </c>
    </row>
    <row r="28" spans="1:14" ht="15.5" x14ac:dyDescent="0.35">
      <c r="C28" t="s">
        <v>50</v>
      </c>
      <c r="D28" s="4">
        <f>IFERROR(_xlfn.RRI(5,I27,D27),"")</f>
        <v>-0.32954319334511728</v>
      </c>
      <c r="E28" s="4">
        <f>IFERROR(_xlfn.RRI(5,J27,E27),"")</f>
        <v>-0.27519793271022475</v>
      </c>
      <c r="H28" s="4">
        <f t="shared" ref="H28:N28" si="21">IFERROR(_xlfn.RRI(5,M27,H27),"")</f>
        <v>0.13800983163352099</v>
      </c>
      <c r="I28" s="4">
        <f t="shared" si="21"/>
        <v>0.24980460327362031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51</v>
      </c>
      <c r="H29" s="4">
        <f t="shared" ref="H29:N29" si="22">IFERROR(((H25-I25)/I25)*100%,"")</f>
        <v>3.25</v>
      </c>
      <c r="I29" s="4">
        <f t="shared" si="22"/>
        <v>-0.94029850746268651</v>
      </c>
      <c r="J29" s="4">
        <f t="shared" si="22"/>
        <v>0.11666666666666678</v>
      </c>
      <c r="K29" s="4">
        <f t="shared" si="22"/>
        <v>-0.67741935483870974</v>
      </c>
      <c r="L29" s="4">
        <f t="shared" si="22"/>
        <v>-0.19130434782608685</v>
      </c>
      <c r="M29" s="4">
        <f t="shared" si="22"/>
        <v>1.3958333333333333</v>
      </c>
      <c r="N29" s="4" t="str">
        <f t="shared" si="22"/>
        <v/>
      </c>
    </row>
    <row r="30" spans="1:14" ht="15.5" x14ac:dyDescent="0.35">
      <c r="C30" t="s">
        <v>52</v>
      </c>
      <c r="H30" s="4">
        <f t="shared" ref="H30:N30" si="23">IFERROR(((H27-I27)/I27)*100%,"")</f>
        <v>-0.49574121165198226</v>
      </c>
      <c r="I30" s="4">
        <f t="shared" si="23"/>
        <v>0.71470749694609237</v>
      </c>
      <c r="J30" s="4">
        <f t="shared" si="23"/>
        <v>0.12451799610011093</v>
      </c>
      <c r="K30" s="4">
        <f t="shared" si="23"/>
        <v>0.55457446200144545</v>
      </c>
      <c r="L30" s="4">
        <f t="shared" si="23"/>
        <v>0.2627245054670852</v>
      </c>
      <c r="M30" s="4">
        <f t="shared" si="23"/>
        <v>-0.19437301429648052</v>
      </c>
      <c r="N30" s="4" t="str">
        <f t="shared" si="23"/>
        <v/>
      </c>
    </row>
    <row r="32" spans="1:14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124.17</v>
      </c>
      <c r="E32" s="3">
        <f>IFERROR(INDEX(E51:E500,MATCH($A$32,$C$51:$C$500,0)),"")</f>
        <v>115.71</v>
      </c>
      <c r="H32" s="3">
        <f>IFERROR(INDEX(D32:G32,COUNT(D32:G32)),"")</f>
        <v>115.71</v>
      </c>
      <c r="I32" s="3">
        <f t="shared" ref="I32:N32" si="24">IFERROR(INDEX(I51:I500,MATCH($C$32,$C$51:$C$500,0)),"")</f>
        <v>108.87</v>
      </c>
      <c r="J32" s="3">
        <f t="shared" si="24"/>
        <v>108.67</v>
      </c>
      <c r="K32" s="3">
        <f t="shared" si="24"/>
        <v>107.48</v>
      </c>
      <c r="L32" s="3">
        <f t="shared" si="24"/>
        <v>107.21</v>
      </c>
      <c r="M32" s="3">
        <f t="shared" si="24"/>
        <v>103.22</v>
      </c>
      <c r="N32" s="3">
        <f t="shared" si="24"/>
        <v>102.33</v>
      </c>
    </row>
    <row r="33" spans="1:14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7.05</v>
      </c>
      <c r="E33" s="3">
        <f>IFERROR(INDEX(E51:E500,MATCH($A$33,$C$51:$C$500,0)),"")</f>
        <v>5.96</v>
      </c>
      <c r="H33" s="3">
        <f>IFERROR(INDEX(D33:G33,COUNT(D33:G33)),"")</f>
        <v>5.96</v>
      </c>
      <c r="I33" s="3">
        <f t="shared" ref="I33:N33" si="25">IFERROR(INDEX(I51:I500,MATCH($C$33,$C$51:$C$500,0)),"")</f>
        <v>4.24</v>
      </c>
      <c r="J33" s="3">
        <f t="shared" si="25"/>
        <v>5.38</v>
      </c>
      <c r="K33" s="3">
        <f t="shared" si="25"/>
        <v>8.0500000000000007</v>
      </c>
      <c r="L33" s="3">
        <f t="shared" si="25"/>
        <v>9.33</v>
      </c>
      <c r="M33" s="3">
        <f t="shared" si="25"/>
        <v>6.01</v>
      </c>
      <c r="N33" s="3">
        <f t="shared" si="25"/>
        <v>0</v>
      </c>
    </row>
    <row r="34" spans="1:14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7291.67</v>
      </c>
      <c r="E34" s="3">
        <f>IFERROR(INDEX(E51:E500,MATCH($A$34,$C$51:$C$500,0)),"")</f>
        <v>4058.82</v>
      </c>
      <c r="H34" s="3">
        <f>IFERROR(INDEX(D34:G34,COUNT(D34:G34)),"")</f>
        <v>4058.82</v>
      </c>
      <c r="I34" s="3">
        <f t="shared" ref="I34:N34" si="26">IFERROR(INDEX(I51:I500,MATCH($C$34,$C$51:$C$500,0)),"")</f>
        <v>11550</v>
      </c>
      <c r="J34" s="3">
        <f t="shared" si="26"/>
        <v>873.13</v>
      </c>
      <c r="K34" s="3">
        <f t="shared" si="26"/>
        <v>1441.67</v>
      </c>
      <c r="L34" s="3">
        <f t="shared" si="26"/>
        <v>537.63</v>
      </c>
      <c r="M34" s="3">
        <f t="shared" si="26"/>
        <v>269.57</v>
      </c>
      <c r="N34" s="3">
        <f t="shared" si="26"/>
        <v>0</v>
      </c>
    </row>
    <row r="35" spans="1:14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100.34</v>
      </c>
      <c r="E35" s="3">
        <f>IFERROR(INDEX(E51:E500,MATCH($A$35,$C$51:$C$500,0)),"")</f>
        <v>91.89</v>
      </c>
      <c r="H35" s="3">
        <f>IFERROR(INDEX(D35:G35,COUNT(D35:G35)),"")</f>
        <v>91.89</v>
      </c>
      <c r="I35" s="3">
        <f t="shared" ref="I35:N35" si="27">IFERROR(INDEX(I51:I500,MATCH($C$35,$C$51:$C$500,0)),"")</f>
        <v>7.18</v>
      </c>
      <c r="J35" s="3">
        <f t="shared" si="27"/>
        <v>15.58</v>
      </c>
      <c r="K35" s="3">
        <f t="shared" si="27"/>
        <v>25.91</v>
      </c>
      <c r="L35" s="3">
        <f t="shared" si="27"/>
        <v>46.57</v>
      </c>
      <c r="M35" s="3">
        <f t="shared" si="27"/>
        <v>36.46</v>
      </c>
      <c r="N35" s="3">
        <f t="shared" si="27"/>
        <v>0</v>
      </c>
    </row>
    <row r="36" spans="1:14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72</v>
      </c>
      <c r="E50" t="s">
        <v>629</v>
      </c>
      <c r="F50" t="s">
        <v>630</v>
      </c>
      <c r="G50" t="s">
        <v>631</v>
      </c>
      <c r="H50" t="s">
        <v>632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</row>
    <row r="51" spans="2:14" ht="15.5" x14ac:dyDescent="0.35">
      <c r="B51" t="s">
        <v>74</v>
      </c>
      <c r="C51" t="s">
        <v>6</v>
      </c>
      <c r="D51" s="5">
        <v>43600744127</v>
      </c>
      <c r="E51" s="5">
        <v>37544554079</v>
      </c>
      <c r="F51" s="5">
        <v>28728665237</v>
      </c>
      <c r="G51" s="5">
        <v>52094440035</v>
      </c>
      <c r="I51" s="5">
        <v>321839896819</v>
      </c>
      <c r="J51" s="5">
        <v>187693759660</v>
      </c>
      <c r="K51" s="5">
        <v>166910409892</v>
      </c>
      <c r="L51" s="5">
        <v>107367266073</v>
      </c>
      <c r="M51" s="5">
        <v>85028258823</v>
      </c>
      <c r="N51" s="5">
        <v>63325777561</v>
      </c>
    </row>
    <row r="52" spans="2:14" ht="15.5" x14ac:dyDescent="0.35">
      <c r="C52" t="s">
        <v>633</v>
      </c>
      <c r="D52" s="5">
        <v>186202990</v>
      </c>
      <c r="E52" s="5">
        <v>522078400</v>
      </c>
      <c r="F52" s="5">
        <v>25515250245</v>
      </c>
      <c r="G52" s="5">
        <v>48858626827</v>
      </c>
      <c r="I52" s="5">
        <v>295593912166</v>
      </c>
      <c r="J52" s="5">
        <v>146056759483</v>
      </c>
      <c r="K52" s="5">
        <v>149461798172</v>
      </c>
      <c r="L52" s="5">
        <v>76665844286</v>
      </c>
      <c r="M52" s="5">
        <v>75859569558</v>
      </c>
      <c r="N52" s="5">
        <v>50683041471</v>
      </c>
    </row>
    <row r="53" spans="2:14" ht="15.5" x14ac:dyDescent="0.35">
      <c r="C53" t="s">
        <v>634</v>
      </c>
      <c r="G53" s="5">
        <v>-85563621</v>
      </c>
      <c r="I53" s="5">
        <v>-1444803264</v>
      </c>
      <c r="J53" s="5">
        <v>-5832887184</v>
      </c>
      <c r="K53" s="5">
        <v>-25016256473</v>
      </c>
      <c r="L53" s="5">
        <v>-12363379158</v>
      </c>
      <c r="M53" s="5">
        <v>-18935860527</v>
      </c>
      <c r="N53" s="5">
        <v>-15192146220</v>
      </c>
    </row>
    <row r="54" spans="2:14" ht="15.5" x14ac:dyDescent="0.35">
      <c r="C54" t="s">
        <v>635</v>
      </c>
      <c r="E54" s="5">
        <v>90560236</v>
      </c>
      <c r="F54" s="5">
        <v>184674347</v>
      </c>
      <c r="G54" s="5">
        <v>388897882</v>
      </c>
      <c r="I54" s="5">
        <v>101136768</v>
      </c>
      <c r="J54" s="5">
        <v>-361994414</v>
      </c>
      <c r="K54" s="5">
        <v>112307510</v>
      </c>
      <c r="L54" s="5">
        <v>250365878</v>
      </c>
      <c r="M54" s="5">
        <v>3693992642</v>
      </c>
      <c r="N54" s="5">
        <v>-3329444931</v>
      </c>
    </row>
    <row r="55" spans="2:14" ht="15.5" x14ac:dyDescent="0.35">
      <c r="C55" t="s">
        <v>636</v>
      </c>
      <c r="D55" s="5">
        <v>43414541137</v>
      </c>
      <c r="E55" s="5">
        <v>36931915443</v>
      </c>
      <c r="F55" s="5">
        <v>3028740645</v>
      </c>
      <c r="G55" s="5">
        <v>2932478947</v>
      </c>
      <c r="I55" s="5">
        <v>27589651149</v>
      </c>
      <c r="J55" s="5">
        <v>47831881775</v>
      </c>
      <c r="K55" s="5">
        <v>42352560683</v>
      </c>
      <c r="L55" s="5">
        <v>42814435067</v>
      </c>
      <c r="M55" s="5">
        <v>24410557150</v>
      </c>
      <c r="N55" s="5">
        <v>31164327241</v>
      </c>
    </row>
    <row r="56" spans="2:14" ht="15.5" x14ac:dyDescent="0.35">
      <c r="C56" t="s">
        <v>77</v>
      </c>
      <c r="D56" s="5">
        <v>-38459899870</v>
      </c>
      <c r="E56" s="5">
        <v>-35061512666</v>
      </c>
      <c r="F56" s="5">
        <v>-25542103337</v>
      </c>
      <c r="G56" s="5">
        <v>-51527355082</v>
      </c>
      <c r="I56" s="5">
        <v>-310851125421</v>
      </c>
      <c r="J56" s="5">
        <v>-188303282940</v>
      </c>
      <c r="K56" s="5">
        <v>-159464062232</v>
      </c>
      <c r="L56" s="5">
        <v>-110024339961</v>
      </c>
      <c r="M56" s="5">
        <v>-82514027338</v>
      </c>
      <c r="N56" s="5">
        <v>-61863732623</v>
      </c>
    </row>
    <row r="57" spans="2:14" ht="15.5" x14ac:dyDescent="0.35">
      <c r="C57" t="s">
        <v>637</v>
      </c>
      <c r="D57" s="5">
        <v>-16474285594</v>
      </c>
      <c r="E57" s="5">
        <v>-5553397855</v>
      </c>
      <c r="F57" s="5">
        <v>-7339793920</v>
      </c>
      <c r="G57" s="5">
        <v>-14035003489</v>
      </c>
      <c r="I57" s="5">
        <v>-43858269053</v>
      </c>
      <c r="J57" s="5">
        <v>-30988501699</v>
      </c>
      <c r="K57" s="5">
        <v>-27259193976</v>
      </c>
      <c r="L57" s="5">
        <v>-27428257214</v>
      </c>
      <c r="M57" s="5">
        <v>-27215861975</v>
      </c>
      <c r="N57" s="5">
        <v>-24365791469</v>
      </c>
    </row>
    <row r="58" spans="2:14" ht="15.5" x14ac:dyDescent="0.35">
      <c r="C58" t="s">
        <v>638</v>
      </c>
      <c r="D58" s="5">
        <v>1389</v>
      </c>
      <c r="F58" s="5">
        <v>-2546103938</v>
      </c>
      <c r="G58" s="5">
        <v>-11132123311</v>
      </c>
      <c r="I58" s="5">
        <v>-67596800218</v>
      </c>
      <c r="J58" s="5">
        <v>-32902439994</v>
      </c>
      <c r="K58" s="5">
        <v>-29793353089</v>
      </c>
      <c r="L58" s="5">
        <v>-17395649380</v>
      </c>
      <c r="M58" s="5">
        <v>-17455486267</v>
      </c>
      <c r="N58" s="5">
        <v>-12428270852</v>
      </c>
    </row>
    <row r="59" spans="2:14" ht="15.5" x14ac:dyDescent="0.35">
      <c r="C59" t="s">
        <v>441</v>
      </c>
      <c r="D59" s="5">
        <v>-4578995171</v>
      </c>
      <c r="F59" s="5">
        <v>-23148463</v>
      </c>
      <c r="G59" s="5">
        <v>-69903525</v>
      </c>
      <c r="I59" s="5">
        <v>-678298556</v>
      </c>
      <c r="J59" s="5">
        <v>-783870674</v>
      </c>
      <c r="K59" s="5">
        <v>-595885154</v>
      </c>
      <c r="L59" s="5">
        <v>-172701398</v>
      </c>
      <c r="M59" s="5">
        <v>-266735833</v>
      </c>
      <c r="N59" s="5">
        <v>-122475894</v>
      </c>
    </row>
    <row r="60" spans="2:14" ht="15.5" x14ac:dyDescent="0.35">
      <c r="C60" t="s">
        <v>85</v>
      </c>
      <c r="D60" s="5">
        <v>-115400001</v>
      </c>
      <c r="E60" s="5">
        <v>-115400000</v>
      </c>
      <c r="F60" s="5">
        <v>-115400000</v>
      </c>
      <c r="G60" s="5">
        <v>-115411497</v>
      </c>
      <c r="I60" s="5">
        <v>-461611593</v>
      </c>
      <c r="J60" s="5">
        <v>-439435625</v>
      </c>
      <c r="K60" s="5">
        <v>-328976431</v>
      </c>
      <c r="L60" s="5">
        <v>16642556</v>
      </c>
      <c r="M60" s="5">
        <v>-659913385</v>
      </c>
      <c r="N60" s="5">
        <v>-2594474</v>
      </c>
    </row>
    <row r="61" spans="2:14" ht="15.5" x14ac:dyDescent="0.35">
      <c r="C61" t="s">
        <v>80</v>
      </c>
      <c r="D61" s="5">
        <v>5140844257</v>
      </c>
      <c r="E61" s="5">
        <v>2483041413</v>
      </c>
      <c r="F61" s="5">
        <v>3186561900</v>
      </c>
      <c r="G61" s="5">
        <v>567084953</v>
      </c>
      <c r="I61" s="5">
        <v>10988771398</v>
      </c>
      <c r="J61" s="5">
        <v>-609523280</v>
      </c>
      <c r="K61" s="5">
        <v>7446347660</v>
      </c>
      <c r="L61" s="5">
        <v>-2657073888</v>
      </c>
      <c r="M61" s="5">
        <v>2514231485</v>
      </c>
      <c r="N61" s="5">
        <v>1462044938</v>
      </c>
    </row>
    <row r="62" spans="2:14" ht="15.5" x14ac:dyDescent="0.35">
      <c r="C62" t="s">
        <v>81</v>
      </c>
      <c r="D62" s="5">
        <v>-2716740319</v>
      </c>
      <c r="E62" s="5">
        <v>-2326423047</v>
      </c>
      <c r="F62" s="5">
        <v>-2927019863</v>
      </c>
      <c r="G62" s="5">
        <v>-2711723828</v>
      </c>
      <c r="I62" s="5">
        <v>-10669374786</v>
      </c>
      <c r="J62" s="5">
        <v>3901059670</v>
      </c>
      <c r="K62" s="5">
        <v>-4198216721</v>
      </c>
      <c r="L62" s="5">
        <v>11945393079</v>
      </c>
      <c r="M62" s="5">
        <v>9102242453</v>
      </c>
      <c r="N62" s="5">
        <v>1297407010</v>
      </c>
    </row>
    <row r="63" spans="2:14" ht="15.5" x14ac:dyDescent="0.35">
      <c r="C63" t="s">
        <v>83</v>
      </c>
      <c r="D63" s="5">
        <v>2456979611</v>
      </c>
      <c r="E63" s="5">
        <v>2458610506</v>
      </c>
      <c r="F63" s="5">
        <v>2525537834</v>
      </c>
      <c r="G63" s="5">
        <v>2352775583</v>
      </c>
      <c r="I63" s="5">
        <v>9812259169</v>
      </c>
      <c r="J63" s="5">
        <v>24361265354</v>
      </c>
      <c r="K63" s="5">
        <v>9716802500</v>
      </c>
      <c r="L63" s="5">
        <v>11942751823</v>
      </c>
      <c r="M63" s="5">
        <v>9789168378</v>
      </c>
      <c r="N63" s="5">
        <v>1305654303</v>
      </c>
    </row>
    <row r="64" spans="2:14" ht="15.5" x14ac:dyDescent="0.35">
      <c r="C64" t="s">
        <v>27</v>
      </c>
      <c r="D64" s="5">
        <v>-5058319929</v>
      </c>
      <c r="E64" s="5">
        <v>-4669633553</v>
      </c>
      <c r="F64" s="5">
        <v>-5337157697</v>
      </c>
      <c r="G64" s="5">
        <v>-4949087914</v>
      </c>
      <c r="I64" s="5">
        <v>-20020022362</v>
      </c>
      <c r="J64" s="5">
        <v>-20020770059</v>
      </c>
      <c r="K64" s="5">
        <v>-13586042790</v>
      </c>
      <c r="L64" s="5">
        <v>-14001300</v>
      </c>
      <c r="M64" s="5">
        <v>-27012540</v>
      </c>
      <c r="N64" s="5">
        <v>-5652819</v>
      </c>
    </row>
    <row r="65" spans="2:14" ht="15.5" x14ac:dyDescent="0.35">
      <c r="C65" t="s">
        <v>86</v>
      </c>
      <c r="D65" s="5">
        <v>-2716740319</v>
      </c>
      <c r="E65" s="5">
        <v>-2326423047</v>
      </c>
      <c r="F65" s="5">
        <v>-2927019863</v>
      </c>
      <c r="G65" s="5">
        <v>-2711723828</v>
      </c>
      <c r="I65" s="5">
        <v>-10669374786</v>
      </c>
      <c r="J65" s="5">
        <v>3901059670</v>
      </c>
      <c r="K65" s="5">
        <v>-4198216721</v>
      </c>
      <c r="L65" s="5">
        <v>11945393079</v>
      </c>
      <c r="M65" s="5">
        <v>9102242453</v>
      </c>
      <c r="N65" s="5">
        <v>1297407010</v>
      </c>
    </row>
    <row r="66" spans="2:14" ht="15.5" x14ac:dyDescent="0.35">
      <c r="C66" t="s">
        <v>29</v>
      </c>
      <c r="D66" s="5">
        <v>2424103938</v>
      </c>
      <c r="E66" s="5">
        <v>156618366</v>
      </c>
      <c r="F66" s="5">
        <v>259542037</v>
      </c>
      <c r="G66" s="5">
        <v>-2144638875</v>
      </c>
      <c r="I66" s="5">
        <v>319396612</v>
      </c>
      <c r="J66" s="5">
        <v>3291536390</v>
      </c>
      <c r="K66" s="5">
        <v>3248130939</v>
      </c>
      <c r="L66" s="5">
        <v>9288319191</v>
      </c>
      <c r="M66" s="5">
        <v>11616473938</v>
      </c>
      <c r="N66" s="5">
        <v>2759451948</v>
      </c>
    </row>
    <row r="67" spans="2:14" ht="15.5" x14ac:dyDescent="0.35">
      <c r="C67" t="s">
        <v>28</v>
      </c>
      <c r="G67" s="5">
        <v>194536229</v>
      </c>
      <c r="I67" s="5">
        <v>194536229</v>
      </c>
      <c r="J67" s="5">
        <v>155820578</v>
      </c>
      <c r="K67" s="5">
        <v>73972977</v>
      </c>
      <c r="L67" s="5">
        <v>158322055</v>
      </c>
      <c r="M67" s="5">
        <v>149613277</v>
      </c>
      <c r="N67" s="5">
        <v>166344448</v>
      </c>
    </row>
    <row r="68" spans="2:14" ht="15.5" x14ac:dyDescent="0.35">
      <c r="C68" t="s">
        <v>87</v>
      </c>
      <c r="D68" s="5">
        <v>2424103938</v>
      </c>
      <c r="E68" s="5">
        <v>156618366</v>
      </c>
      <c r="F68" s="5">
        <v>259542037</v>
      </c>
      <c r="G68" s="5">
        <v>-1950102646</v>
      </c>
      <c r="I68" s="5">
        <v>513932841</v>
      </c>
      <c r="J68" s="5">
        <v>3447356968</v>
      </c>
      <c r="K68" s="5">
        <v>3322103916</v>
      </c>
      <c r="L68" s="5">
        <v>9446641246</v>
      </c>
      <c r="M68" s="5">
        <v>11766087215</v>
      </c>
      <c r="N68" s="5">
        <v>2925796396</v>
      </c>
    </row>
    <row r="69" spans="2:14" ht="15.5" x14ac:dyDescent="0.35">
      <c r="C69" t="s">
        <v>88</v>
      </c>
      <c r="D69" s="5">
        <v>42133657591</v>
      </c>
      <c r="E69" s="5">
        <v>19924778871</v>
      </c>
      <c r="F69" s="5">
        <v>13524425823</v>
      </c>
      <c r="G69" s="5">
        <v>383888947</v>
      </c>
      <c r="I69" s="5">
        <v>813906789</v>
      </c>
      <c r="J69" s="5">
        <v>2617469926</v>
      </c>
      <c r="K69" s="5">
        <v>-1664570036</v>
      </c>
      <c r="L69" s="5">
        <v>10737687663</v>
      </c>
      <c r="M69" s="5">
        <v>-4024190066</v>
      </c>
      <c r="N69" s="5">
        <v>2884684033</v>
      </c>
    </row>
    <row r="70" spans="2:14" ht="15.5" x14ac:dyDescent="0.35">
      <c r="C70" t="s">
        <v>89</v>
      </c>
      <c r="D70" s="5">
        <v>44557761529</v>
      </c>
      <c r="E70" s="5">
        <v>20081397237</v>
      </c>
      <c r="F70" s="5">
        <v>13783967860</v>
      </c>
      <c r="G70" s="5">
        <v>-1566213699</v>
      </c>
      <c r="I70" s="5">
        <v>1327839630</v>
      </c>
      <c r="J70" s="5">
        <v>6064826894</v>
      </c>
      <c r="K70" s="5">
        <v>1657533880</v>
      </c>
      <c r="L70" s="5">
        <v>20184328909</v>
      </c>
      <c r="M70" s="5">
        <v>7741897149</v>
      </c>
      <c r="N70" s="5">
        <v>5810480429</v>
      </c>
    </row>
    <row r="71" spans="2:14" ht="15.5" x14ac:dyDescent="0.35">
      <c r="C71" t="s">
        <v>90</v>
      </c>
      <c r="D71" s="5">
        <v>2424103938</v>
      </c>
      <c r="E71" s="5">
        <v>156618366</v>
      </c>
      <c r="F71" s="5">
        <v>259542037</v>
      </c>
      <c r="G71" s="5">
        <v>-1950102646</v>
      </c>
      <c r="I71" s="5">
        <v>513932841</v>
      </c>
      <c r="J71" s="5">
        <v>3447356968</v>
      </c>
      <c r="K71" s="5">
        <v>3322103916</v>
      </c>
      <c r="L71" s="5">
        <v>9446641246</v>
      </c>
      <c r="M71" s="5">
        <v>11766087215</v>
      </c>
      <c r="N71" s="5">
        <v>2925796396</v>
      </c>
    </row>
    <row r="72" spans="2:14" ht="15.5" x14ac:dyDescent="0.35">
      <c r="C72" t="s">
        <v>8</v>
      </c>
      <c r="D72" s="5">
        <v>42302419619</v>
      </c>
      <c r="E72" s="5">
        <v>20558411285</v>
      </c>
      <c r="F72" s="5">
        <v>13613486998</v>
      </c>
      <c r="G72" s="5">
        <v>-1616750691</v>
      </c>
      <c r="I72" s="5">
        <v>1009739000</v>
      </c>
      <c r="J72" s="5">
        <v>5940846194</v>
      </c>
      <c r="K72" s="5">
        <v>1362165236</v>
      </c>
      <c r="L72" s="5">
        <v>19935951110</v>
      </c>
      <c r="M72" s="5">
        <v>7541104851</v>
      </c>
      <c r="N72" s="5">
        <v>5726597182</v>
      </c>
    </row>
    <row r="73" spans="2:14" ht="15.5" x14ac:dyDescent="0.35">
      <c r="C73" t="s">
        <v>284</v>
      </c>
      <c r="D73" s="5">
        <v>2255341910</v>
      </c>
      <c r="E73" s="5">
        <v>-477014048</v>
      </c>
      <c r="F73" s="5">
        <v>170480862</v>
      </c>
      <c r="G73" s="5">
        <v>50536992</v>
      </c>
      <c r="I73" s="5">
        <v>318100630</v>
      </c>
      <c r="J73" s="5">
        <v>123980700</v>
      </c>
      <c r="K73" s="5">
        <v>295368645</v>
      </c>
      <c r="L73" s="5">
        <v>248377799</v>
      </c>
      <c r="M73" s="5">
        <v>200792298</v>
      </c>
      <c r="N73" s="5">
        <v>83883247</v>
      </c>
    </row>
    <row r="74" spans="2:14" ht="15.5" x14ac:dyDescent="0.35">
      <c r="C74" t="s">
        <v>91</v>
      </c>
      <c r="D74" s="5">
        <v>2424103938</v>
      </c>
      <c r="E74" s="5">
        <v>156618366</v>
      </c>
      <c r="F74" s="5">
        <v>259542037</v>
      </c>
      <c r="G74" s="5">
        <v>-1950102646</v>
      </c>
      <c r="I74" s="5">
        <v>513932841</v>
      </c>
      <c r="J74" s="5">
        <v>3447356968</v>
      </c>
      <c r="K74" s="5">
        <v>3322103916</v>
      </c>
      <c r="L74" s="5">
        <v>9446641246</v>
      </c>
      <c r="M74" s="5">
        <v>11766087215</v>
      </c>
      <c r="N74" s="5">
        <v>2925796396</v>
      </c>
    </row>
    <row r="75" spans="2:14" ht="15.5" x14ac:dyDescent="0.35">
      <c r="C75" t="s">
        <v>92</v>
      </c>
      <c r="D75" s="5">
        <v>44557761529</v>
      </c>
      <c r="E75" s="5">
        <v>20081397237</v>
      </c>
      <c r="F75" s="5">
        <v>13783967860</v>
      </c>
      <c r="G75" s="5">
        <v>-1566213699</v>
      </c>
      <c r="I75" s="5">
        <v>1327839630</v>
      </c>
      <c r="J75" s="5">
        <v>6064826894</v>
      </c>
      <c r="K75" s="5">
        <v>1657533881</v>
      </c>
      <c r="L75" s="5">
        <v>20184328909</v>
      </c>
      <c r="M75" s="5">
        <v>7741897149</v>
      </c>
      <c r="N75" s="5">
        <v>5810480429</v>
      </c>
    </row>
    <row r="76" spans="2:14" ht="15.5" x14ac:dyDescent="0.35">
      <c r="C76" t="s">
        <v>93</v>
      </c>
      <c r="D76" s="5">
        <v>44557761529</v>
      </c>
      <c r="E76" s="5">
        <v>20081397237</v>
      </c>
      <c r="F76" s="5">
        <v>13783967860</v>
      </c>
      <c r="G76" s="5">
        <v>-1566213699</v>
      </c>
      <c r="I76" s="5">
        <v>1327839630</v>
      </c>
      <c r="J76" s="5">
        <v>6064826894</v>
      </c>
      <c r="K76" s="5">
        <v>1657533881</v>
      </c>
      <c r="L76" s="5">
        <v>20184328909</v>
      </c>
      <c r="M76" s="5">
        <v>7741897149</v>
      </c>
      <c r="N76" s="5">
        <v>5810480429</v>
      </c>
    </row>
    <row r="78" spans="2:14" ht="15.5" x14ac:dyDescent="0.35">
      <c r="B78" t="s">
        <v>94</v>
      </c>
      <c r="C78" t="s">
        <v>95</v>
      </c>
    </row>
    <row r="79" spans="2:14" ht="15.5" x14ac:dyDescent="0.35">
      <c r="C79" t="s">
        <v>20</v>
      </c>
      <c r="D79" s="5">
        <v>266923515318</v>
      </c>
      <c r="E79" s="5">
        <v>262020778588</v>
      </c>
      <c r="F79" s="5">
        <v>261090206605</v>
      </c>
      <c r="G79" s="5">
        <v>264162325574</v>
      </c>
      <c r="I79" s="5">
        <v>264162325574</v>
      </c>
      <c r="J79" s="5">
        <v>264808046020</v>
      </c>
      <c r="K79" s="5">
        <v>257372134168</v>
      </c>
      <c r="L79" s="5">
        <v>11196661981</v>
      </c>
      <c r="M79" s="5">
        <v>2910277286</v>
      </c>
      <c r="N79" s="5">
        <v>5902719832</v>
      </c>
    </row>
    <row r="80" spans="2:14" ht="15.5" x14ac:dyDescent="0.35">
      <c r="C80" t="s">
        <v>479</v>
      </c>
    </row>
    <row r="81" spans="3:14" ht="15.5" x14ac:dyDescent="0.35">
      <c r="C81" t="s">
        <v>97</v>
      </c>
      <c r="D81" s="5">
        <v>410477650000</v>
      </c>
      <c r="E81" s="5">
        <v>404477650000</v>
      </c>
      <c r="F81" s="5">
        <v>404477650000</v>
      </c>
      <c r="G81" s="5">
        <v>404477650000</v>
      </c>
      <c r="I81" s="5">
        <v>404477650000</v>
      </c>
      <c r="J81" s="5">
        <v>384077650000</v>
      </c>
      <c r="K81" s="5">
        <v>417077650000</v>
      </c>
      <c r="L81" s="5">
        <v>410077650000</v>
      </c>
      <c r="M81" s="5">
        <v>210077650000</v>
      </c>
      <c r="N81" s="5">
        <v>205000000000</v>
      </c>
    </row>
    <row r="82" spans="3:14" ht="15.5" x14ac:dyDescent="0.35">
      <c r="C82" t="s">
        <v>85</v>
      </c>
      <c r="D82" s="5">
        <v>86143152247</v>
      </c>
      <c r="E82" s="5">
        <v>44430831232</v>
      </c>
      <c r="F82" s="5">
        <v>24705300150</v>
      </c>
      <c r="G82" s="5">
        <v>11316118585</v>
      </c>
      <c r="I82" s="5">
        <v>11316118585</v>
      </c>
      <c r="J82" s="5">
        <v>10510350864</v>
      </c>
      <c r="K82" s="5">
        <v>7919055637</v>
      </c>
      <c r="L82" s="5">
        <v>9568193608</v>
      </c>
      <c r="M82" s="5">
        <v>-1062117178</v>
      </c>
      <c r="N82" s="5">
        <v>2921740793</v>
      </c>
    </row>
    <row r="83" spans="3:14" ht="15.5" x14ac:dyDescent="0.35">
      <c r="C83" t="s">
        <v>639</v>
      </c>
      <c r="D83" s="5">
        <v>913808538931</v>
      </c>
      <c r="E83" s="5">
        <v>824709530170</v>
      </c>
      <c r="F83" s="5">
        <v>770883993284</v>
      </c>
      <c r="G83" s="5">
        <v>757466950946</v>
      </c>
      <c r="I83" s="5">
        <v>757466950946</v>
      </c>
      <c r="J83" s="5">
        <v>700847254030</v>
      </c>
      <c r="K83" s="5">
        <v>660909422863</v>
      </c>
      <c r="L83" s="5">
        <v>602909006825</v>
      </c>
      <c r="M83" s="5">
        <v>353862124096</v>
      </c>
      <c r="N83" s="5">
        <v>337188519151</v>
      </c>
    </row>
    <row r="84" spans="3:14" ht="15.5" x14ac:dyDescent="0.35">
      <c r="C84" t="s">
        <v>640</v>
      </c>
      <c r="D84" s="5">
        <v>3252049997</v>
      </c>
      <c r="E84" s="5">
        <v>4339524605</v>
      </c>
      <c r="F84" s="5">
        <v>4898905294</v>
      </c>
      <c r="G84" s="5">
        <v>6824545315</v>
      </c>
      <c r="I84" s="5">
        <v>6824545315</v>
      </c>
      <c r="J84" s="5">
        <v>15794381252</v>
      </c>
      <c r="K84" s="5">
        <v>13309224550</v>
      </c>
      <c r="L84" s="5">
        <v>8453389590</v>
      </c>
      <c r="M84" s="5">
        <v>17762176751</v>
      </c>
      <c r="N84" s="5">
        <v>12991247147</v>
      </c>
    </row>
    <row r="85" spans="3:14" ht="15.5" x14ac:dyDescent="0.35">
      <c r="C85" t="s">
        <v>641</v>
      </c>
      <c r="D85" s="5">
        <v>28542528417</v>
      </c>
      <c r="E85" s="5">
        <v>49998790202</v>
      </c>
      <c r="F85" s="5">
        <v>49998790202</v>
      </c>
      <c r="G85" s="5">
        <v>54399318136</v>
      </c>
      <c r="I85" s="5">
        <v>54399318136</v>
      </c>
      <c r="J85" s="5">
        <v>71325138702</v>
      </c>
      <c r="K85" s="5">
        <v>42915101963</v>
      </c>
      <c r="L85" s="5">
        <v>49095904110</v>
      </c>
      <c r="M85" s="5">
        <v>24268400151</v>
      </c>
      <c r="N85" s="5">
        <v>8611180152</v>
      </c>
    </row>
    <row r="86" spans="3:14" ht="15.5" x14ac:dyDescent="0.35">
      <c r="C86" t="s">
        <v>642</v>
      </c>
      <c r="D86" s="5">
        <v>36507348532</v>
      </c>
      <c r="E86" s="5">
        <v>39091606777</v>
      </c>
      <c r="F86" s="5">
        <v>42874427062</v>
      </c>
      <c r="G86" s="5">
        <v>42050166950</v>
      </c>
      <c r="I86" s="5">
        <v>42050166950</v>
      </c>
      <c r="J86" s="5">
        <v>59249763784</v>
      </c>
      <c r="K86" s="5">
        <v>62167073551</v>
      </c>
      <c r="L86" s="5">
        <v>52882865237</v>
      </c>
      <c r="M86" s="5">
        <v>42093546064</v>
      </c>
      <c r="N86" s="5">
        <v>33459143038</v>
      </c>
    </row>
    <row r="87" spans="3:14" ht="15.5" x14ac:dyDescent="0.35">
      <c r="C87" t="s">
        <v>105</v>
      </c>
      <c r="D87" s="5">
        <v>741931667</v>
      </c>
      <c r="E87" s="5">
        <v>813579287</v>
      </c>
      <c r="F87" s="5">
        <v>844325605</v>
      </c>
      <c r="G87" s="5">
        <v>918535049</v>
      </c>
      <c r="I87" s="5">
        <v>918535049</v>
      </c>
      <c r="J87" s="5">
        <v>403380553</v>
      </c>
      <c r="K87" s="5">
        <v>395531798</v>
      </c>
      <c r="L87" s="5">
        <v>247156875</v>
      </c>
      <c r="M87" s="5">
        <v>420918983</v>
      </c>
      <c r="N87" s="5">
        <v>608672514</v>
      </c>
    </row>
    <row r="88" spans="3:14" ht="15.5" x14ac:dyDescent="0.35">
      <c r="C88" t="s">
        <v>106</v>
      </c>
      <c r="K88" s="5">
        <v>6476021</v>
      </c>
      <c r="L88" s="5">
        <v>30133594</v>
      </c>
      <c r="M88" s="5">
        <v>71400283</v>
      </c>
      <c r="N88" s="5">
        <v>105551347</v>
      </c>
    </row>
    <row r="89" spans="3:14" ht="15.5" x14ac:dyDescent="0.35">
      <c r="C89" t="s">
        <v>108</v>
      </c>
      <c r="D89" s="5">
        <v>782385026</v>
      </c>
      <c r="E89" s="5">
        <v>782385026</v>
      </c>
      <c r="F89" s="5">
        <v>782385026</v>
      </c>
      <c r="G89" s="5">
        <v>782385026</v>
      </c>
      <c r="I89" s="5">
        <v>782385026</v>
      </c>
      <c r="J89" s="5">
        <v>616414272</v>
      </c>
      <c r="K89" s="5">
        <v>546817434</v>
      </c>
      <c r="L89" s="5">
        <v>612669540</v>
      </c>
      <c r="M89" s="5">
        <v>434539497</v>
      </c>
      <c r="N89" s="5">
        <v>285670742</v>
      </c>
    </row>
    <row r="90" spans="3:14" ht="15.5" x14ac:dyDescent="0.35">
      <c r="C90" t="s">
        <v>110</v>
      </c>
      <c r="D90" s="5">
        <v>1257694585976</v>
      </c>
      <c r="E90" s="5">
        <v>1187429079433</v>
      </c>
      <c r="F90" s="5">
        <v>1136821488370</v>
      </c>
      <c r="G90" s="5">
        <v>1131490213441</v>
      </c>
      <c r="I90" s="5">
        <v>1131490213441</v>
      </c>
      <c r="J90" s="5">
        <v>1114751529283</v>
      </c>
      <c r="K90" s="5">
        <v>1038909850193</v>
      </c>
      <c r="L90" s="5">
        <v>736066661447</v>
      </c>
      <c r="M90" s="5">
        <v>651765765501</v>
      </c>
      <c r="N90" s="5">
        <v>401007159459</v>
      </c>
    </row>
    <row r="91" spans="3:14" ht="15.5" x14ac:dyDescent="0.35">
      <c r="C91" t="s">
        <v>111</v>
      </c>
    </row>
    <row r="92" spans="3:14" ht="15.5" x14ac:dyDescent="0.35">
      <c r="C92" t="s">
        <v>112</v>
      </c>
    </row>
    <row r="93" spans="3:14" ht="15.5" x14ac:dyDescent="0.35">
      <c r="C93" t="s">
        <v>643</v>
      </c>
      <c r="D93" s="5">
        <v>52291763030</v>
      </c>
      <c r="E93" s="5">
        <v>32777116046</v>
      </c>
      <c r="F93" s="5">
        <v>7242133134</v>
      </c>
      <c r="G93" s="5">
        <v>15219755132</v>
      </c>
      <c r="I93" s="5">
        <v>15219755132</v>
      </c>
      <c r="J93" s="5">
        <v>38258527711</v>
      </c>
      <c r="K93" s="5">
        <v>26138441609</v>
      </c>
      <c r="L93" s="5">
        <v>18191770199</v>
      </c>
      <c r="M93" s="5">
        <v>4172882885</v>
      </c>
      <c r="N93" s="5">
        <v>3130096805</v>
      </c>
    </row>
    <row r="94" spans="3:14" ht="15.5" x14ac:dyDescent="0.35">
      <c r="C94" t="s">
        <v>644</v>
      </c>
      <c r="D94" s="5">
        <v>198644267</v>
      </c>
      <c r="E94" s="5">
        <v>593417124</v>
      </c>
      <c r="F94" s="5">
        <v>593417124</v>
      </c>
      <c r="G94" s="5">
        <v>4367455546</v>
      </c>
      <c r="I94" s="5">
        <v>4367455546</v>
      </c>
      <c r="J94" s="5">
        <v>36713664719</v>
      </c>
      <c r="K94" s="5">
        <v>35313765817</v>
      </c>
      <c r="L94" s="5">
        <v>35340931686</v>
      </c>
      <c r="M94" s="5">
        <v>23217138434</v>
      </c>
      <c r="N94" s="5">
        <v>9134484403</v>
      </c>
    </row>
    <row r="95" spans="3:14" ht="15.5" x14ac:dyDescent="0.35">
      <c r="C95" t="s">
        <v>325</v>
      </c>
      <c r="D95" s="5">
        <v>10363843833</v>
      </c>
      <c r="E95" s="5">
        <v>9445008806</v>
      </c>
      <c r="F95" s="5">
        <v>8711606805</v>
      </c>
      <c r="G95" s="5">
        <v>10490081902</v>
      </c>
      <c r="I95" s="5">
        <v>10490081902</v>
      </c>
      <c r="J95" s="5">
        <v>7450902942</v>
      </c>
      <c r="K95" s="5">
        <v>8287750970</v>
      </c>
      <c r="L95" s="5">
        <v>7586370007</v>
      </c>
      <c r="M95" s="5">
        <v>1259189614</v>
      </c>
      <c r="N95" s="5">
        <v>2084954995</v>
      </c>
    </row>
    <row r="96" spans="3:14" ht="15.5" x14ac:dyDescent="0.35">
      <c r="C96" t="s">
        <v>99</v>
      </c>
      <c r="D96" s="5">
        <v>10363843833</v>
      </c>
      <c r="E96" s="5">
        <v>9445008806</v>
      </c>
      <c r="F96" s="5">
        <v>8711606805</v>
      </c>
      <c r="G96" s="5">
        <v>10490081902</v>
      </c>
      <c r="I96" s="5">
        <v>10490081902</v>
      </c>
      <c r="J96" s="5">
        <v>7450902942</v>
      </c>
      <c r="K96" s="5">
        <v>8287750970</v>
      </c>
      <c r="L96" s="5">
        <v>7586370007</v>
      </c>
      <c r="M96" s="5">
        <v>1259189614</v>
      </c>
      <c r="N96" s="5">
        <v>615027128</v>
      </c>
    </row>
    <row r="97" spans="3:14" ht="15.5" x14ac:dyDescent="0.35">
      <c r="C97" t="s">
        <v>100</v>
      </c>
      <c r="N97" s="5">
        <v>1469927867</v>
      </c>
    </row>
    <row r="98" spans="3:14" ht="15.5" x14ac:dyDescent="0.35">
      <c r="C98" t="s">
        <v>645</v>
      </c>
      <c r="D98" s="5">
        <v>10363843833</v>
      </c>
      <c r="E98" s="5">
        <v>9445008806</v>
      </c>
      <c r="F98" s="5">
        <v>8711606805</v>
      </c>
      <c r="G98" s="5">
        <v>10490081902</v>
      </c>
      <c r="I98" s="5">
        <v>10490081902</v>
      </c>
      <c r="J98" s="5">
        <v>7450902942</v>
      </c>
      <c r="K98" s="5">
        <v>8287750970</v>
      </c>
      <c r="L98" s="5">
        <v>7586370007</v>
      </c>
      <c r="M98" s="5">
        <v>1259189614</v>
      </c>
      <c r="N98" s="5">
        <v>2084954995</v>
      </c>
    </row>
    <row r="99" spans="3:14" ht="15.5" x14ac:dyDescent="0.35">
      <c r="C99" t="s">
        <v>119</v>
      </c>
      <c r="D99" s="5">
        <v>226106765</v>
      </c>
      <c r="E99" s="5">
        <v>447271453</v>
      </c>
      <c r="F99" s="5">
        <v>610938415</v>
      </c>
      <c r="G99" s="5">
        <v>159247621</v>
      </c>
      <c r="I99" s="5">
        <v>159247621</v>
      </c>
      <c r="J99" s="5">
        <v>582661020</v>
      </c>
      <c r="K99" s="5">
        <v>358257928</v>
      </c>
      <c r="L99" s="5">
        <v>337954148</v>
      </c>
      <c r="M99" s="5">
        <v>243263876</v>
      </c>
      <c r="N99" s="5">
        <v>387824094</v>
      </c>
    </row>
    <row r="100" spans="3:14" ht="15.5" x14ac:dyDescent="0.35">
      <c r="C100" t="s">
        <v>646</v>
      </c>
      <c r="D100" s="5">
        <v>249269133333</v>
      </c>
      <c r="E100" s="5">
        <v>249153733333</v>
      </c>
      <c r="F100" s="5">
        <v>249038333333</v>
      </c>
      <c r="G100" s="5">
        <v>248922933333</v>
      </c>
      <c r="I100" s="5">
        <v>248922933333</v>
      </c>
      <c r="J100" s="5">
        <v>248461333333</v>
      </c>
      <c r="K100" s="5">
        <v>247999733333</v>
      </c>
    </row>
    <row r="101" spans="3:14" ht="15.5" x14ac:dyDescent="0.35">
      <c r="C101" t="s">
        <v>288</v>
      </c>
      <c r="D101" s="5">
        <v>14430372119</v>
      </c>
      <c r="E101" s="5">
        <v>5015865024</v>
      </c>
      <c r="F101" s="5">
        <v>648592936</v>
      </c>
      <c r="G101" s="5">
        <v>5639581105</v>
      </c>
      <c r="I101" s="5">
        <v>5639581105</v>
      </c>
      <c r="J101" s="5">
        <v>5121224118</v>
      </c>
      <c r="K101" s="5">
        <v>5580056410</v>
      </c>
      <c r="L101" s="5">
        <v>484626440</v>
      </c>
      <c r="M101" s="5">
        <v>319651376</v>
      </c>
      <c r="N101" s="5">
        <v>264372554</v>
      </c>
    </row>
    <row r="102" spans="3:14" ht="15.5" x14ac:dyDescent="0.35">
      <c r="C102" t="s">
        <v>647</v>
      </c>
      <c r="D102" s="5">
        <v>294294198300</v>
      </c>
      <c r="E102" s="5">
        <v>297530289240</v>
      </c>
      <c r="F102" s="5">
        <v>297438070735</v>
      </c>
      <c r="G102" s="5">
        <v>287858257254</v>
      </c>
      <c r="I102" s="5">
        <v>287858257254</v>
      </c>
      <c r="J102" s="5">
        <v>221482528396</v>
      </c>
      <c r="K102" s="5">
        <v>167474392812</v>
      </c>
      <c r="L102" s="5">
        <v>128480996119</v>
      </c>
      <c r="M102" s="5">
        <v>95065198527</v>
      </c>
      <c r="N102" s="5">
        <v>73100953809</v>
      </c>
    </row>
    <row r="103" spans="3:14" ht="15.5" x14ac:dyDescent="0.35">
      <c r="C103" t="s">
        <v>123</v>
      </c>
      <c r="D103" s="5">
        <v>630511872111</v>
      </c>
      <c r="E103" s="5">
        <v>604804127097</v>
      </c>
      <c r="F103" s="5">
        <v>574277933271</v>
      </c>
      <c r="G103" s="5">
        <v>582730626202</v>
      </c>
      <c r="I103" s="5">
        <v>582730626202</v>
      </c>
      <c r="J103" s="5">
        <v>567319781674</v>
      </c>
      <c r="K103" s="5">
        <v>497542929476</v>
      </c>
      <c r="L103" s="5">
        <v>196357274613</v>
      </c>
      <c r="M103" s="5">
        <v>132240707576</v>
      </c>
      <c r="N103" s="5">
        <v>90794998683</v>
      </c>
    </row>
    <row r="104" spans="3:14" ht="15.5" x14ac:dyDescent="0.35">
      <c r="C104" t="s">
        <v>124</v>
      </c>
    </row>
    <row r="105" spans="3:14" ht="15.5" x14ac:dyDescent="0.35">
      <c r="C105" t="s">
        <v>125</v>
      </c>
      <c r="D105" s="5">
        <v>500000000000</v>
      </c>
      <c r="E105" s="5">
        <v>500000000000</v>
      </c>
      <c r="F105" s="5">
        <v>500000000000</v>
      </c>
      <c r="G105" s="5">
        <v>500000000000</v>
      </c>
      <c r="I105" s="5">
        <v>500000000000</v>
      </c>
      <c r="J105" s="5">
        <v>500000000000</v>
      </c>
      <c r="K105" s="5">
        <v>500000000000</v>
      </c>
      <c r="L105" s="5">
        <v>500000000000</v>
      </c>
      <c r="M105" s="5">
        <v>500000000000</v>
      </c>
      <c r="N105" s="5">
        <v>300000000000</v>
      </c>
    </row>
    <row r="106" spans="3:14" ht="15.5" x14ac:dyDescent="0.35">
      <c r="C106" t="s">
        <v>126</v>
      </c>
      <c r="D106" s="5">
        <v>1571000000</v>
      </c>
      <c r="E106" s="5">
        <v>1571000000</v>
      </c>
      <c r="F106" s="5">
        <v>1571000000</v>
      </c>
      <c r="G106" s="5">
        <v>1571000000</v>
      </c>
      <c r="I106" s="5">
        <v>1571000000</v>
      </c>
      <c r="J106" s="5">
        <v>1571000000</v>
      </c>
      <c r="K106" s="5">
        <v>1571000000</v>
      </c>
      <c r="L106" s="5">
        <v>1571000000</v>
      </c>
      <c r="M106" s="5">
        <v>1571000000</v>
      </c>
    </row>
    <row r="107" spans="3:14" ht="15.5" x14ac:dyDescent="0.35">
      <c r="C107" t="s">
        <v>127</v>
      </c>
      <c r="D107" s="5">
        <v>33119678599</v>
      </c>
      <c r="E107" s="5">
        <v>32529579995</v>
      </c>
      <c r="F107" s="5">
        <v>31696699792</v>
      </c>
      <c r="G107" s="5">
        <v>31472394359</v>
      </c>
      <c r="I107" s="5">
        <v>31472394359</v>
      </c>
      <c r="J107" s="5">
        <v>31268423080</v>
      </c>
      <c r="K107" s="5">
        <v>27918872113</v>
      </c>
      <c r="L107" s="5">
        <v>24907568906</v>
      </c>
      <c r="M107" s="5">
        <v>15601928582</v>
      </c>
      <c r="N107" s="5">
        <v>4076965760</v>
      </c>
    </row>
    <row r="108" spans="3:14" ht="15.5" x14ac:dyDescent="0.35">
      <c r="C108" t="s">
        <v>128</v>
      </c>
      <c r="D108" s="5">
        <v>2500000000</v>
      </c>
      <c r="E108" s="5">
        <v>2500000000</v>
      </c>
      <c r="F108" s="5">
        <v>2500000000</v>
      </c>
      <c r="G108" s="5">
        <v>2500000000</v>
      </c>
      <c r="I108" s="5">
        <v>2500000000</v>
      </c>
      <c r="J108" s="5">
        <v>2000000000</v>
      </c>
      <c r="K108" s="5">
        <v>1500000000</v>
      </c>
      <c r="L108" s="5">
        <v>1000000000</v>
      </c>
      <c r="M108" s="5">
        <v>500000000</v>
      </c>
    </row>
    <row r="109" spans="3:14" ht="15.5" x14ac:dyDescent="0.35">
      <c r="C109" t="s">
        <v>129</v>
      </c>
      <c r="D109" s="5">
        <v>30619678599</v>
      </c>
      <c r="E109" s="5">
        <v>30029579995</v>
      </c>
      <c r="F109" s="5">
        <v>29196699792</v>
      </c>
      <c r="G109" s="5">
        <v>28972394359</v>
      </c>
      <c r="I109" s="5">
        <v>28972394359</v>
      </c>
      <c r="J109" s="5">
        <v>29268423080</v>
      </c>
      <c r="K109" s="5">
        <v>26418872113</v>
      </c>
      <c r="L109" s="5">
        <v>23907568906</v>
      </c>
      <c r="M109" s="5">
        <v>15101928582</v>
      </c>
    </row>
    <row r="110" spans="3:14" ht="15.5" x14ac:dyDescent="0.35">
      <c r="C110" t="s">
        <v>130</v>
      </c>
      <c r="D110" s="5">
        <v>33119678599</v>
      </c>
      <c r="E110" s="5">
        <v>32529579995</v>
      </c>
      <c r="F110" s="5">
        <v>31696699792</v>
      </c>
      <c r="G110" s="5">
        <v>31472394359</v>
      </c>
      <c r="I110" s="5">
        <v>31472394359</v>
      </c>
      <c r="J110" s="5">
        <v>31268423080</v>
      </c>
      <c r="K110" s="5">
        <v>27918872113</v>
      </c>
      <c r="L110" s="5">
        <v>24907568906</v>
      </c>
      <c r="M110" s="5">
        <v>15601928582</v>
      </c>
      <c r="N110" s="5">
        <v>4076965760</v>
      </c>
    </row>
    <row r="111" spans="3:14" ht="15.5" x14ac:dyDescent="0.35">
      <c r="C111" t="s">
        <v>131</v>
      </c>
      <c r="D111" s="5">
        <v>6348883019</v>
      </c>
      <c r="E111" s="5">
        <v>4093541109</v>
      </c>
      <c r="F111" s="5">
        <v>4570555157</v>
      </c>
      <c r="G111" s="5">
        <v>4400074295</v>
      </c>
      <c r="I111" s="5">
        <v>4400074295</v>
      </c>
      <c r="J111" s="5">
        <v>4081973665</v>
      </c>
      <c r="K111" s="5">
        <v>3957992965</v>
      </c>
      <c r="L111" s="5">
        <v>3662624320</v>
      </c>
      <c r="M111" s="5">
        <v>3414246521</v>
      </c>
      <c r="N111" s="5">
        <v>3213454223</v>
      </c>
    </row>
    <row r="112" spans="3:14" ht="15.5" x14ac:dyDescent="0.35">
      <c r="C112" t="s">
        <v>10</v>
      </c>
      <c r="D112" s="5">
        <v>627182713865</v>
      </c>
      <c r="E112" s="5">
        <v>582624952336</v>
      </c>
      <c r="F112" s="5">
        <v>562543555099</v>
      </c>
      <c r="G112" s="5">
        <v>548759587239</v>
      </c>
      <c r="I112" s="5">
        <v>548759587239</v>
      </c>
      <c r="J112" s="5">
        <v>547431747609</v>
      </c>
      <c r="K112" s="5">
        <v>541366920715</v>
      </c>
      <c r="L112" s="5">
        <v>539709386834</v>
      </c>
      <c r="M112" s="5">
        <v>519525057925</v>
      </c>
      <c r="N112" s="5">
        <v>310212160776</v>
      </c>
    </row>
    <row r="113" spans="2:14" ht="15.5" x14ac:dyDescent="0.35">
      <c r="C113" t="s">
        <v>132</v>
      </c>
      <c r="D113" s="5">
        <v>1257694585976</v>
      </c>
      <c r="E113" s="5">
        <v>1187429079433</v>
      </c>
      <c r="F113" s="5">
        <v>1136821488370</v>
      </c>
      <c r="G113" s="5">
        <v>1131490213441</v>
      </c>
      <c r="I113" s="5">
        <v>1131490213441</v>
      </c>
      <c r="J113" s="5">
        <v>1114751529283</v>
      </c>
      <c r="K113" s="5">
        <v>1038909850191</v>
      </c>
      <c r="L113" s="5">
        <v>736066661447</v>
      </c>
      <c r="M113" s="5">
        <v>651765765501</v>
      </c>
      <c r="N113" s="5">
        <v>401007159459</v>
      </c>
    </row>
    <row r="114" spans="2:14" ht="15.5" x14ac:dyDescent="0.35">
      <c r="C114" t="s">
        <v>133</v>
      </c>
      <c r="D114" s="5">
        <v>5000000000</v>
      </c>
      <c r="E114" s="5">
        <v>5000000000</v>
      </c>
      <c r="F114" s="5">
        <v>5000000000</v>
      </c>
      <c r="G114" s="5">
        <v>5000000000</v>
      </c>
      <c r="I114" s="5">
        <v>5000000000</v>
      </c>
      <c r="J114" s="5">
        <v>5000000000</v>
      </c>
      <c r="K114" s="5">
        <v>5000000000</v>
      </c>
      <c r="L114" s="5">
        <v>5000000000</v>
      </c>
      <c r="M114" s="5">
        <v>5000000000</v>
      </c>
      <c r="N114" s="5">
        <v>3000000000</v>
      </c>
    </row>
    <row r="116" spans="2:14" ht="15.5" x14ac:dyDescent="0.35">
      <c r="B116" t="s">
        <v>134</v>
      </c>
      <c r="C116" t="s">
        <v>135</v>
      </c>
      <c r="D116" s="5">
        <v>9619149193</v>
      </c>
      <c r="E116" s="5">
        <v>-1702158984</v>
      </c>
      <c r="F116" s="5">
        <v>-6278400443</v>
      </c>
      <c r="G116" s="5">
        <v>-25531370585</v>
      </c>
      <c r="I116" s="5">
        <v>39072743683</v>
      </c>
      <c r="J116" s="5">
        <v>-2570115655</v>
      </c>
      <c r="K116" s="5">
        <v>9443651810</v>
      </c>
      <c r="L116" s="5">
        <v>-1036065799</v>
      </c>
      <c r="M116" s="5">
        <v>-1786169174</v>
      </c>
      <c r="N116" s="5">
        <v>-7635149083</v>
      </c>
    </row>
    <row r="117" spans="2:14" ht="15.5" x14ac:dyDescent="0.35">
      <c r="C117" t="s">
        <v>648</v>
      </c>
      <c r="D117" s="5">
        <v>305107464</v>
      </c>
      <c r="E117" s="5">
        <v>617750405</v>
      </c>
      <c r="F117" s="5">
        <v>22335933240</v>
      </c>
      <c r="G117" s="5">
        <v>45958040811</v>
      </c>
      <c r="I117" s="5">
        <v>302754359683</v>
      </c>
      <c r="J117" s="5">
        <v>137498506938</v>
      </c>
      <c r="K117" s="5">
        <v>137433569582</v>
      </c>
      <c r="L117" s="5">
        <v>83179617131</v>
      </c>
      <c r="M117" s="5">
        <v>64434729132</v>
      </c>
      <c r="N117" s="5">
        <v>63764659841</v>
      </c>
    </row>
    <row r="118" spans="2:14" ht="15.5" x14ac:dyDescent="0.35">
      <c r="C118" t="s">
        <v>649</v>
      </c>
      <c r="D118" s="5">
        <v>12960035702</v>
      </c>
      <c r="F118" s="5">
        <v>5000254290</v>
      </c>
      <c r="I118" s="5">
        <v>181522424</v>
      </c>
      <c r="J118" s="5">
        <v>236096243</v>
      </c>
      <c r="K118" s="5">
        <v>24974829524</v>
      </c>
      <c r="L118" s="5">
        <v>882500000</v>
      </c>
      <c r="M118" s="5">
        <v>2938756145</v>
      </c>
      <c r="N118" s="5">
        <v>16712131315</v>
      </c>
    </row>
    <row r="119" spans="2:14" ht="15.5" x14ac:dyDescent="0.35">
      <c r="C119" t="s">
        <v>650</v>
      </c>
      <c r="D119" s="5">
        <v>602426061</v>
      </c>
      <c r="E119" s="5">
        <v>2105956278</v>
      </c>
      <c r="F119" s="5">
        <v>5754304377</v>
      </c>
      <c r="G119" s="5">
        <v>5312189367</v>
      </c>
      <c r="I119" s="5">
        <v>12945386306</v>
      </c>
      <c r="J119" s="5">
        <v>24361265354</v>
      </c>
      <c r="K119" s="5">
        <v>9683497913</v>
      </c>
      <c r="L119" s="5">
        <v>11604729150</v>
      </c>
      <c r="M119" s="5">
        <v>8863662994</v>
      </c>
      <c r="N119" s="5">
        <v>636436708</v>
      </c>
    </row>
    <row r="120" spans="2:14" ht="15.5" x14ac:dyDescent="0.35">
      <c r="C120" t="s">
        <v>651</v>
      </c>
      <c r="E120" s="5">
        <v>-7532874</v>
      </c>
      <c r="F120" s="5">
        <v>-15270172281</v>
      </c>
      <c r="G120" s="5">
        <v>-41768202099</v>
      </c>
      <c r="I120" s="5">
        <v>-159490099525</v>
      </c>
      <c r="J120" s="5">
        <v>-85215536578</v>
      </c>
      <c r="K120" s="5">
        <v>-82936465245</v>
      </c>
      <c r="L120" s="5">
        <v>-53842004317</v>
      </c>
      <c r="M120" s="5">
        <v>-38105298554</v>
      </c>
      <c r="N120" s="5">
        <v>-41916757337</v>
      </c>
    </row>
    <row r="121" spans="2:14" ht="15.5" x14ac:dyDescent="0.35">
      <c r="C121" t="s">
        <v>466</v>
      </c>
      <c r="D121" s="5">
        <v>-3500826884</v>
      </c>
      <c r="E121" s="5">
        <v>-4315544530</v>
      </c>
      <c r="F121" s="5">
        <v>-7619451512</v>
      </c>
      <c r="G121" s="5">
        <v>-7975627039</v>
      </c>
      <c r="I121" s="5">
        <v>-31478447996</v>
      </c>
      <c r="J121" s="5">
        <v>-28266284430</v>
      </c>
      <c r="K121" s="5">
        <v>-25923949320</v>
      </c>
      <c r="L121" s="5">
        <v>-25892103457</v>
      </c>
      <c r="M121" s="5">
        <v>-25836423071</v>
      </c>
      <c r="N121" s="5">
        <v>-23742733101</v>
      </c>
    </row>
    <row r="122" spans="2:14" ht="15.5" x14ac:dyDescent="0.35">
      <c r="C122" t="s">
        <v>652</v>
      </c>
      <c r="D122" s="5">
        <v>-394772857</v>
      </c>
      <c r="F122" s="5">
        <v>-3774038422</v>
      </c>
      <c r="G122" s="5">
        <v>-5342833101</v>
      </c>
      <c r="I122" s="5">
        <v>-7196373438</v>
      </c>
      <c r="J122" s="5">
        <v>-4432988284</v>
      </c>
      <c r="K122" s="5">
        <v>-24948447188</v>
      </c>
      <c r="L122" s="5">
        <v>-222854252</v>
      </c>
      <c r="M122" s="5">
        <v>-4853206496</v>
      </c>
      <c r="N122" s="5">
        <v>-16434297237</v>
      </c>
    </row>
    <row r="123" spans="2:14" ht="15.5" x14ac:dyDescent="0.35">
      <c r="C123" t="s">
        <v>653</v>
      </c>
      <c r="F123" s="5">
        <v>-2586005772</v>
      </c>
      <c r="G123" s="5">
        <v>-11446167855</v>
      </c>
      <c r="I123" s="5">
        <v>-56287611742</v>
      </c>
      <c r="J123" s="5">
        <v>-21762726054</v>
      </c>
      <c r="K123" s="5">
        <v>-18250660855</v>
      </c>
      <c r="L123" s="5">
        <v>-9701145467</v>
      </c>
      <c r="M123" s="5">
        <v>-6245286338</v>
      </c>
      <c r="N123" s="5">
        <v>-5637995470</v>
      </c>
    </row>
    <row r="124" spans="2:14" ht="15.5" x14ac:dyDescent="0.35">
      <c r="C124" t="s">
        <v>143</v>
      </c>
      <c r="N124" s="5">
        <v>-59855250</v>
      </c>
    </row>
    <row r="125" spans="2:14" ht="15.5" x14ac:dyDescent="0.35">
      <c r="C125" t="s">
        <v>654</v>
      </c>
      <c r="D125" s="5">
        <v>-352820293</v>
      </c>
      <c r="E125" s="5">
        <v>-102788263</v>
      </c>
      <c r="F125" s="5">
        <v>-10119224363</v>
      </c>
      <c r="G125" s="5">
        <v>-10268770669</v>
      </c>
      <c r="I125" s="5">
        <v>-22355992029</v>
      </c>
      <c r="J125" s="5">
        <v>-24988448844</v>
      </c>
      <c r="K125" s="5">
        <v>-10588722601</v>
      </c>
      <c r="L125" s="5">
        <v>-7044804587</v>
      </c>
      <c r="M125" s="5">
        <v>-2983102986</v>
      </c>
      <c r="N125" s="5">
        <v>-956738552</v>
      </c>
    </row>
    <row r="126" spans="2:14" ht="15.5" x14ac:dyDescent="0.35">
      <c r="C126" t="s">
        <v>144</v>
      </c>
      <c r="K126" s="5">
        <v>247692000000</v>
      </c>
      <c r="M126" s="5">
        <v>200101072133</v>
      </c>
      <c r="N126" s="5">
        <v>145263231862</v>
      </c>
    </row>
    <row r="127" spans="2:14" ht="15.5" x14ac:dyDescent="0.35">
      <c r="C127" t="s">
        <v>145</v>
      </c>
      <c r="D127" s="5">
        <v>-4716412463</v>
      </c>
      <c r="E127" s="5">
        <v>2632730967</v>
      </c>
      <c r="F127" s="5">
        <v>3206281474</v>
      </c>
      <c r="G127" s="5">
        <v>11514304468</v>
      </c>
      <c r="I127" s="5">
        <v>-39718464129</v>
      </c>
      <c r="J127" s="5">
        <v>10006027507</v>
      </c>
      <c r="K127" s="5">
        <v>-10960179623</v>
      </c>
      <c r="L127" s="5">
        <v>9322450494</v>
      </c>
      <c r="M127" s="5">
        <v>-201307345505</v>
      </c>
      <c r="N127" s="5">
        <v>-138843243790</v>
      </c>
    </row>
    <row r="128" spans="2:14" ht="15.5" x14ac:dyDescent="0.35">
      <c r="C128" t="s">
        <v>655</v>
      </c>
      <c r="D128" s="5">
        <v>87000000000</v>
      </c>
      <c r="F128" s="5">
        <v>70500000000</v>
      </c>
      <c r="G128" s="5">
        <v>180000000000</v>
      </c>
      <c r="I128" s="5">
        <v>366848040453</v>
      </c>
      <c r="J128" s="5">
        <v>456289769648</v>
      </c>
      <c r="K128" s="5">
        <v>231966900945</v>
      </c>
      <c r="L128" s="5">
        <v>121523587537</v>
      </c>
      <c r="M128" s="5">
        <v>311910150000</v>
      </c>
      <c r="N128" s="5">
        <v>78213594479</v>
      </c>
    </row>
    <row r="129" spans="3:14" ht="15.5" x14ac:dyDescent="0.35">
      <c r="C129" t="s">
        <v>656</v>
      </c>
      <c r="D129" s="5">
        <v>1283256125</v>
      </c>
      <c r="E129" s="5">
        <v>2672238317</v>
      </c>
      <c r="F129" s="5">
        <v>3191842340</v>
      </c>
      <c r="G129" s="5">
        <v>6792053920</v>
      </c>
      <c r="I129" s="5">
        <v>36754564150</v>
      </c>
      <c r="J129" s="5">
        <v>52032426224</v>
      </c>
      <c r="K129" s="5">
        <v>46216580694</v>
      </c>
      <c r="L129" s="5">
        <v>40867793303</v>
      </c>
      <c r="M129" s="5">
        <v>23476326259</v>
      </c>
      <c r="N129" s="5">
        <v>25196005324</v>
      </c>
    </row>
    <row r="130" spans="3:14" ht="15.5" x14ac:dyDescent="0.35">
      <c r="C130" t="s">
        <v>657</v>
      </c>
      <c r="D130" s="5">
        <v>-93000000000</v>
      </c>
      <c r="F130" s="5">
        <v>-70500000000</v>
      </c>
      <c r="G130" s="5">
        <v>-175255000000</v>
      </c>
      <c r="I130" s="5">
        <v>-441005660000</v>
      </c>
      <c r="J130" s="5">
        <v>-495036444400</v>
      </c>
      <c r="K130" s="5">
        <v>-287047000000</v>
      </c>
      <c r="L130" s="5">
        <v>-356776100000</v>
      </c>
      <c r="M130" s="5">
        <v>-331188050000</v>
      </c>
      <c r="N130" s="5">
        <v>-242936150000</v>
      </c>
    </row>
    <row r="131" spans="3:14" ht="15.5" x14ac:dyDescent="0.35">
      <c r="C131" t="s">
        <v>340</v>
      </c>
      <c r="J131" s="5">
        <v>22000000</v>
      </c>
    </row>
    <row r="132" spans="3:14" ht="15.5" x14ac:dyDescent="0.35">
      <c r="C132" t="s">
        <v>658</v>
      </c>
      <c r="L132" s="5">
        <v>205000000000</v>
      </c>
      <c r="M132" s="5">
        <v>-205000000000</v>
      </c>
    </row>
    <row r="133" spans="3:14" ht="15.5" x14ac:dyDescent="0.35">
      <c r="C133" t="s">
        <v>151</v>
      </c>
      <c r="E133" s="5">
        <v>-40750000</v>
      </c>
      <c r="G133" s="5">
        <v>-13764000</v>
      </c>
      <c r="I133" s="5">
        <v>-784026360</v>
      </c>
      <c r="J133" s="5">
        <v>-149802054</v>
      </c>
      <c r="K133" s="5">
        <v>-329438170</v>
      </c>
      <c r="L133" s="5">
        <v>-88152500</v>
      </c>
      <c r="M133" s="5">
        <v>-71414450</v>
      </c>
      <c r="N133" s="5">
        <v>-196787700</v>
      </c>
    </row>
    <row r="134" spans="3:14" ht="15.5" x14ac:dyDescent="0.35">
      <c r="C134" t="s">
        <v>152</v>
      </c>
      <c r="M134" s="5">
        <v>-12265000</v>
      </c>
      <c r="N134" s="5">
        <v>-62403000</v>
      </c>
    </row>
    <row r="135" spans="3:14" ht="15.5" x14ac:dyDescent="0.35">
      <c r="C135" t="s">
        <v>357</v>
      </c>
      <c r="D135" s="5">
        <v>331412</v>
      </c>
      <c r="E135" s="5">
        <v>1242650</v>
      </c>
      <c r="F135" s="5">
        <v>14439134</v>
      </c>
      <c r="G135" s="5">
        <v>-8985452</v>
      </c>
      <c r="I135" s="5">
        <v>-1531382372</v>
      </c>
      <c r="J135" s="5">
        <v>-3151921911</v>
      </c>
      <c r="K135" s="5">
        <v>-1767223092</v>
      </c>
      <c r="L135" s="5">
        <v>-1204677846</v>
      </c>
      <c r="M135" s="5">
        <v>-422092314</v>
      </c>
      <c r="N135" s="5">
        <v>942497107</v>
      </c>
    </row>
    <row r="136" spans="3:14" ht="15.5" x14ac:dyDescent="0.35">
      <c r="C136" t="s">
        <v>153</v>
      </c>
      <c r="K136" s="5">
        <v>247692000000</v>
      </c>
      <c r="M136" s="5">
        <v>200101072133</v>
      </c>
      <c r="N136" s="5">
        <v>145263231862</v>
      </c>
    </row>
    <row r="137" spans="3:14" ht="15.5" x14ac:dyDescent="0.35">
      <c r="C137" t="s">
        <v>366</v>
      </c>
      <c r="N137" s="5">
        <v>2000000</v>
      </c>
    </row>
    <row r="138" spans="3:14" ht="15.5" x14ac:dyDescent="0.35">
      <c r="C138" t="s">
        <v>659</v>
      </c>
      <c r="K138" s="5">
        <v>250000000000</v>
      </c>
    </row>
    <row r="139" spans="3:14" ht="15.5" x14ac:dyDescent="0.35">
      <c r="C139" t="s">
        <v>660</v>
      </c>
      <c r="K139" s="5">
        <v>-2308000000</v>
      </c>
    </row>
    <row r="140" spans="3:14" ht="15.5" x14ac:dyDescent="0.35">
      <c r="C140" t="s">
        <v>341</v>
      </c>
    </row>
    <row r="141" spans="3:14" ht="15.5" x14ac:dyDescent="0.35">
      <c r="C141" t="s">
        <v>661</v>
      </c>
      <c r="M141" s="5">
        <v>-4429000000</v>
      </c>
    </row>
    <row r="142" spans="3:14" ht="15.5" x14ac:dyDescent="0.35">
      <c r="C142" t="s">
        <v>468</v>
      </c>
      <c r="M142" s="5">
        <v>-1469927867</v>
      </c>
      <c r="N142" s="5">
        <v>-154638768138</v>
      </c>
    </row>
    <row r="143" spans="3:14" ht="15.5" x14ac:dyDescent="0.35">
      <c r="C143" t="s">
        <v>164</v>
      </c>
      <c r="D143" s="5">
        <v>4902736730</v>
      </c>
      <c r="E143" s="5">
        <v>930571983</v>
      </c>
      <c r="F143" s="5">
        <v>-3072118969</v>
      </c>
      <c r="G143" s="5">
        <v>-14017066117</v>
      </c>
      <c r="I143" s="5">
        <v>-645720446</v>
      </c>
      <c r="J143" s="5">
        <v>7435911852</v>
      </c>
      <c r="K143" s="5">
        <v>246175472187</v>
      </c>
      <c r="L143" s="5">
        <v>8286384695</v>
      </c>
      <c r="M143" s="5">
        <v>-2992442546</v>
      </c>
      <c r="N143" s="5">
        <v>-1215161011</v>
      </c>
    </row>
    <row r="144" spans="3:14" ht="15.5" x14ac:dyDescent="0.35">
      <c r="C144" t="s">
        <v>165</v>
      </c>
      <c r="F144" s="5">
        <v>264162325574</v>
      </c>
      <c r="I144" s="5">
        <v>264808046020</v>
      </c>
      <c r="J144" s="5">
        <v>257372134168</v>
      </c>
      <c r="K144" s="5">
        <v>11196661981</v>
      </c>
      <c r="L144" s="5">
        <v>2910277286</v>
      </c>
      <c r="M144" s="5">
        <v>5902719832</v>
      </c>
      <c r="N144" s="5">
        <v>7117880843</v>
      </c>
    </row>
    <row r="145" spans="2:14" ht="15.5" x14ac:dyDescent="0.35">
      <c r="C145" t="s">
        <v>166</v>
      </c>
      <c r="D145" s="5">
        <v>4902736730</v>
      </c>
      <c r="E145" s="5">
        <v>930571983</v>
      </c>
      <c r="F145" s="5">
        <v>261090206605</v>
      </c>
      <c r="G145" s="5">
        <v>-14017066117</v>
      </c>
      <c r="I145" s="5">
        <v>264162325574</v>
      </c>
      <c r="J145" s="5">
        <v>264808046020</v>
      </c>
      <c r="K145" s="5">
        <v>257372134168</v>
      </c>
      <c r="L145" s="5">
        <v>11196661981</v>
      </c>
      <c r="M145" s="5">
        <v>2910277286</v>
      </c>
      <c r="N145" s="5">
        <v>5902719832</v>
      </c>
    </row>
    <row r="147" spans="2:14" ht="15.5" x14ac:dyDescent="0.35">
      <c r="B147" t="s">
        <v>167</v>
      </c>
      <c r="C147" t="s">
        <v>12</v>
      </c>
      <c r="D147" s="5">
        <v>5000000000</v>
      </c>
      <c r="E147" s="5">
        <v>5000000000</v>
      </c>
      <c r="F147" s="5">
        <v>5000000000</v>
      </c>
      <c r="G147" s="5">
        <v>5000000000</v>
      </c>
      <c r="I147" s="5">
        <v>5000000000</v>
      </c>
      <c r="J147" s="5">
        <v>5000000000</v>
      </c>
      <c r="K147" s="5">
        <v>5000000000</v>
      </c>
      <c r="L147" s="5">
        <v>5000000000</v>
      </c>
      <c r="M147" s="5">
        <v>5000000000</v>
      </c>
      <c r="N147" s="5">
        <v>3000000000</v>
      </c>
    </row>
    <row r="148" spans="2:14" ht="15.5" x14ac:dyDescent="0.35">
      <c r="C148" t="s">
        <v>168</v>
      </c>
      <c r="D148" s="6">
        <v>0.12</v>
      </c>
      <c r="E148" s="6">
        <v>0.17</v>
      </c>
      <c r="F148" s="6">
        <v>0.04</v>
      </c>
      <c r="G148" s="6">
        <v>-0.4</v>
      </c>
    </row>
    <row r="149" spans="2:14" ht="15.5" x14ac:dyDescent="0.35">
      <c r="C149" t="s">
        <v>169</v>
      </c>
      <c r="D149" s="6">
        <v>7291.67</v>
      </c>
      <c r="E149" s="6">
        <v>4058.82</v>
      </c>
      <c r="F149" s="5">
        <v>12625</v>
      </c>
      <c r="G149" s="5">
        <v>-1155</v>
      </c>
    </row>
    <row r="150" spans="2:14" ht="15.5" x14ac:dyDescent="0.35">
      <c r="C150" t="s">
        <v>62</v>
      </c>
      <c r="D150" s="6">
        <v>100.34</v>
      </c>
      <c r="E150" s="6">
        <v>91.89</v>
      </c>
      <c r="F150" s="6">
        <v>87.89</v>
      </c>
      <c r="G150" s="6">
        <v>44.34</v>
      </c>
    </row>
    <row r="151" spans="2:14" ht="15.5" x14ac:dyDescent="0.35">
      <c r="C151" t="s">
        <v>170</v>
      </c>
      <c r="D151" s="5">
        <v>5360000000</v>
      </c>
      <c r="E151" s="5">
        <v>2700000000</v>
      </c>
      <c r="F151" s="5">
        <v>3410000000</v>
      </c>
      <c r="G151" s="5">
        <v>970000000</v>
      </c>
    </row>
    <row r="152" spans="2:14" ht="15.5" x14ac:dyDescent="0.35">
      <c r="C152" t="s">
        <v>171</v>
      </c>
      <c r="D152" s="6">
        <v>5.0000000000000001E-4</v>
      </c>
      <c r="E152" s="6">
        <v>7.000000000000001E-4</v>
      </c>
      <c r="F152" s="6">
        <v>2.0000000000000001E-4</v>
      </c>
      <c r="G152" s="6">
        <v>-1.8E-3</v>
      </c>
    </row>
    <row r="153" spans="2:14" ht="15.5" x14ac:dyDescent="0.35">
      <c r="C153" t="s">
        <v>172</v>
      </c>
      <c r="D153" s="6">
        <v>1E-3</v>
      </c>
      <c r="E153" s="6">
        <v>1.4000000000000002E-3</v>
      </c>
      <c r="F153" s="6">
        <v>4.0000000000000002E-4</v>
      </c>
      <c r="G153" s="6">
        <v>-3.7000000000000002E-3</v>
      </c>
    </row>
    <row r="154" spans="2:14" ht="15.5" x14ac:dyDescent="0.35">
      <c r="C154" t="s">
        <v>173</v>
      </c>
      <c r="D154" s="6">
        <v>4.1999999999999997E-3</v>
      </c>
      <c r="E154" s="6">
        <v>2.0999999999999999E-3</v>
      </c>
      <c r="F154" s="6">
        <v>2.8000000000000004E-3</v>
      </c>
      <c r="G154" s="6">
        <v>5.0000000000000001E-4</v>
      </c>
    </row>
    <row r="155" spans="2:14" ht="15.5" x14ac:dyDescent="0.35">
      <c r="C155" t="s">
        <v>174</v>
      </c>
      <c r="D155" s="6">
        <v>1.02</v>
      </c>
      <c r="E155" s="6">
        <v>0.53</v>
      </c>
      <c r="F155" s="6">
        <v>0.6</v>
      </c>
      <c r="G155" s="6">
        <v>0.11</v>
      </c>
    </row>
    <row r="156" spans="2:14" ht="15.5" x14ac:dyDescent="0.35">
      <c r="C156" t="s">
        <v>176</v>
      </c>
      <c r="D156" s="6">
        <v>7.05</v>
      </c>
      <c r="E156" s="6">
        <v>5.96</v>
      </c>
      <c r="F156" s="6">
        <v>4.53</v>
      </c>
      <c r="G156" s="6">
        <v>4.24</v>
      </c>
    </row>
    <row r="157" spans="2:14" ht="15.5" x14ac:dyDescent="0.35">
      <c r="C157" t="s">
        <v>177</v>
      </c>
      <c r="D157" s="6">
        <v>124.17</v>
      </c>
      <c r="E157" s="6">
        <v>115.71</v>
      </c>
      <c r="F157" s="6">
        <v>111.59</v>
      </c>
      <c r="G157" s="6">
        <v>108.87</v>
      </c>
    </row>
    <row r="158" spans="2:14" ht="15.5" x14ac:dyDescent="0.35">
      <c r="C158" t="s">
        <v>178</v>
      </c>
      <c r="D158" s="6">
        <v>7.05</v>
      </c>
      <c r="E158" s="6">
        <v>5.96</v>
      </c>
      <c r="F158" s="6">
        <v>4.53</v>
      </c>
      <c r="G158" s="6">
        <v>4.24</v>
      </c>
    </row>
    <row r="159" spans="2:14" ht="15.5" x14ac:dyDescent="0.35">
      <c r="C159" t="s">
        <v>179</v>
      </c>
      <c r="D159" s="6">
        <v>124.17</v>
      </c>
      <c r="E159" s="6">
        <v>115.71</v>
      </c>
      <c r="F159" s="6">
        <v>111.59</v>
      </c>
      <c r="G159" s="6">
        <v>108.87</v>
      </c>
    </row>
    <row r="160" spans="2:14" ht="15.5" x14ac:dyDescent="0.35">
      <c r="C160" t="s">
        <v>180</v>
      </c>
    </row>
    <row r="161" spans="3:14" ht="15.5" x14ac:dyDescent="0.35">
      <c r="C161" t="s">
        <v>181</v>
      </c>
    </row>
    <row r="162" spans="3:14" ht="15.5" x14ac:dyDescent="0.35">
      <c r="C162" t="s">
        <v>276</v>
      </c>
      <c r="D162" s="5">
        <v>621000000000</v>
      </c>
      <c r="E162" s="5">
        <v>579000000000</v>
      </c>
      <c r="F162" s="5">
        <v>558000000000</v>
      </c>
      <c r="G162" s="5">
        <v>544000000000</v>
      </c>
    </row>
    <row r="163" spans="3:14" ht="15.5" x14ac:dyDescent="0.35">
      <c r="C163" t="s">
        <v>24</v>
      </c>
    </row>
    <row r="164" spans="3:14" ht="15.5" x14ac:dyDescent="0.35">
      <c r="C164" t="s">
        <v>21</v>
      </c>
    </row>
    <row r="165" spans="3:14" ht="15.5" x14ac:dyDescent="0.35">
      <c r="C165" t="s">
        <v>183</v>
      </c>
    </row>
    <row r="166" spans="3:14" ht="15.5" x14ac:dyDescent="0.35">
      <c r="C166" t="s">
        <v>184</v>
      </c>
      <c r="D166" s="5">
        <v>10000000000</v>
      </c>
      <c r="E166" s="5">
        <v>-2000000000</v>
      </c>
      <c r="F166" s="5">
        <v>-6000000000</v>
      </c>
      <c r="G166" s="5">
        <v>-26000000000</v>
      </c>
    </row>
    <row r="167" spans="3:14" ht="15.5" x14ac:dyDescent="0.35">
      <c r="C167" t="s">
        <v>185</v>
      </c>
      <c r="E167" s="5">
        <v>0</v>
      </c>
      <c r="G167" s="5">
        <v>0</v>
      </c>
    </row>
    <row r="168" spans="3:14" ht="15.5" x14ac:dyDescent="0.35">
      <c r="C168" t="s">
        <v>13</v>
      </c>
      <c r="D168" s="5">
        <v>10000000000</v>
      </c>
      <c r="E168" s="5">
        <v>-2000000000</v>
      </c>
      <c r="F168" s="5">
        <v>-6000000000</v>
      </c>
      <c r="G168" s="5">
        <v>-26000000000</v>
      </c>
    </row>
    <row r="169" spans="3:14" ht="15.5" x14ac:dyDescent="0.35">
      <c r="C169" t="s">
        <v>16</v>
      </c>
      <c r="D169" s="6">
        <v>1.92</v>
      </c>
      <c r="E169" s="6">
        <v>-0.35</v>
      </c>
      <c r="F169" s="6">
        <v>-1.26</v>
      </c>
      <c r="G169" s="6">
        <v>-5.1100000000000003</v>
      </c>
    </row>
    <row r="170" spans="3:14" ht="15.5" x14ac:dyDescent="0.35">
      <c r="C170" t="s">
        <v>47</v>
      </c>
      <c r="I170" s="6">
        <v>0.04</v>
      </c>
      <c r="J170" s="6">
        <v>0.67</v>
      </c>
      <c r="K170" s="6">
        <v>0.6</v>
      </c>
      <c r="L170" s="6">
        <v>1.86</v>
      </c>
      <c r="M170" s="6">
        <v>2.2999999999999998</v>
      </c>
      <c r="N170" s="6">
        <v>0.96</v>
      </c>
    </row>
    <row r="171" spans="3:14" ht="15.5" x14ac:dyDescent="0.35">
      <c r="C171" t="s">
        <v>61</v>
      </c>
      <c r="I171" s="5">
        <v>11550</v>
      </c>
      <c r="J171" s="6">
        <v>873.13</v>
      </c>
      <c r="K171" s="6">
        <v>1441.67</v>
      </c>
      <c r="L171" s="6">
        <v>537.63</v>
      </c>
      <c r="M171" s="6">
        <v>269.57</v>
      </c>
      <c r="N171" s="5">
        <v>0</v>
      </c>
    </row>
    <row r="172" spans="3:14" ht="15.5" x14ac:dyDescent="0.35">
      <c r="C172" t="s">
        <v>64</v>
      </c>
      <c r="I172" s="6">
        <v>7.18</v>
      </c>
      <c r="J172" s="6">
        <v>15.58</v>
      </c>
      <c r="K172" s="6">
        <v>25.91</v>
      </c>
      <c r="L172" s="6">
        <v>46.57</v>
      </c>
      <c r="M172" s="6">
        <v>36.46</v>
      </c>
      <c r="N172" s="5">
        <v>0</v>
      </c>
    </row>
    <row r="173" spans="3:14" ht="15.5" x14ac:dyDescent="0.35">
      <c r="C173" t="s">
        <v>186</v>
      </c>
      <c r="I173" s="5">
        <v>11650000000</v>
      </c>
      <c r="J173" s="5">
        <v>-320000000</v>
      </c>
      <c r="K173" s="5">
        <v>8160000000</v>
      </c>
      <c r="L173" s="5">
        <v>-1840000000</v>
      </c>
      <c r="M173" s="5">
        <v>3320000000</v>
      </c>
      <c r="N173" s="5">
        <v>1730000000</v>
      </c>
    </row>
    <row r="174" spans="3:14" ht="15.5" x14ac:dyDescent="0.35">
      <c r="C174" t="s">
        <v>187</v>
      </c>
      <c r="I174" s="6">
        <v>2.0000000000000001E-4</v>
      </c>
      <c r="J174" s="6">
        <v>3.0000000000000001E-3</v>
      </c>
      <c r="K174" s="6">
        <v>2.8999999999999998E-3</v>
      </c>
      <c r="L174" s="6">
        <v>1.26E-2</v>
      </c>
      <c r="M174" s="6">
        <v>1.77E-2</v>
      </c>
      <c r="N174" s="6">
        <v>7.1999999999999998E-3</v>
      </c>
    </row>
    <row r="175" spans="3:14" ht="15.5" x14ac:dyDescent="0.35">
      <c r="C175" t="s">
        <v>188</v>
      </c>
      <c r="I175" s="6">
        <v>4.0000000000000002E-4</v>
      </c>
      <c r="J175" s="6">
        <v>6.1999999999999998E-3</v>
      </c>
      <c r="K175" s="6">
        <v>5.6000000000000008E-3</v>
      </c>
      <c r="L175" s="6">
        <v>1.7399999999999999E-2</v>
      </c>
      <c r="M175" s="6">
        <v>2.23E-2</v>
      </c>
      <c r="N175" s="6">
        <v>9.3999999999999986E-3</v>
      </c>
    </row>
    <row r="176" spans="3:14" ht="15.5" x14ac:dyDescent="0.35">
      <c r="C176" t="s">
        <v>189</v>
      </c>
      <c r="I176" s="6">
        <v>9.7999999999999997E-3</v>
      </c>
      <c r="J176" s="6">
        <v>-5.9999999999999995E-4</v>
      </c>
      <c r="K176" s="6">
        <v>8.3999999999999995E-3</v>
      </c>
      <c r="L176" s="6">
        <v>-3.8E-3</v>
      </c>
      <c r="M176" s="6">
        <v>4.7999999999999996E-3</v>
      </c>
      <c r="N176" s="6">
        <v>7.3000000000000001E-3</v>
      </c>
    </row>
    <row r="177" spans="2:14" ht="15.5" x14ac:dyDescent="0.35">
      <c r="C177" t="s">
        <v>190</v>
      </c>
      <c r="I177" s="6">
        <v>0.55000000000000004</v>
      </c>
      <c r="J177" s="6">
        <v>-0.03</v>
      </c>
      <c r="K177" s="6">
        <v>0.55000000000000004</v>
      </c>
      <c r="L177" s="6">
        <v>-189.77</v>
      </c>
      <c r="M177" s="6">
        <v>93.08</v>
      </c>
      <c r="N177" s="6">
        <v>258.64</v>
      </c>
    </row>
    <row r="178" spans="2:14" ht="15.5" x14ac:dyDescent="0.35">
      <c r="C178" t="s">
        <v>58</v>
      </c>
      <c r="I178" s="6">
        <v>4.24</v>
      </c>
      <c r="J178" s="6">
        <v>5.38</v>
      </c>
      <c r="K178" s="6">
        <v>8.0500000000000007</v>
      </c>
      <c r="L178" s="6">
        <v>9.33</v>
      </c>
      <c r="M178" s="6">
        <v>6.01</v>
      </c>
      <c r="N178" s="5">
        <v>0</v>
      </c>
    </row>
    <row r="179" spans="2:14" ht="15.5" x14ac:dyDescent="0.35">
      <c r="C179" t="s">
        <v>55</v>
      </c>
      <c r="I179" s="6">
        <v>108.87</v>
      </c>
      <c r="J179" s="6">
        <v>108.67</v>
      </c>
      <c r="K179" s="6">
        <v>107.48</v>
      </c>
      <c r="L179" s="6">
        <v>107.21</v>
      </c>
      <c r="M179" s="6">
        <v>103.22</v>
      </c>
      <c r="N179" s="6">
        <v>102.33</v>
      </c>
    </row>
    <row r="180" spans="2:14" ht="15.5" x14ac:dyDescent="0.35">
      <c r="C180" t="s">
        <v>191</v>
      </c>
      <c r="I180" s="6">
        <v>4.24</v>
      </c>
      <c r="J180" s="6">
        <v>5.38</v>
      </c>
      <c r="K180" s="6">
        <v>8.0500000000000007</v>
      </c>
      <c r="L180" s="6">
        <v>9.33</v>
      </c>
      <c r="M180" s="6">
        <v>6.01</v>
      </c>
      <c r="N180" s="5">
        <v>0</v>
      </c>
    </row>
    <row r="181" spans="2:14" ht="15.5" x14ac:dyDescent="0.35">
      <c r="C181" t="s">
        <v>192</v>
      </c>
      <c r="I181" s="6">
        <v>108.87</v>
      </c>
      <c r="J181" s="6">
        <v>108.67</v>
      </c>
      <c r="K181" s="6">
        <v>107.48</v>
      </c>
      <c r="L181" s="6">
        <v>107.2</v>
      </c>
      <c r="M181" s="6">
        <v>103.21</v>
      </c>
      <c r="N181" s="6">
        <v>102.3</v>
      </c>
    </row>
    <row r="182" spans="2:14" ht="15.5" x14ac:dyDescent="0.35">
      <c r="C182" t="s">
        <v>193</v>
      </c>
    </row>
    <row r="183" spans="2:14" ht="15.5" x14ac:dyDescent="0.35">
      <c r="C183" t="s">
        <v>194</v>
      </c>
    </row>
    <row r="184" spans="2:14" ht="15.5" x14ac:dyDescent="0.35">
      <c r="C184" t="s">
        <v>26</v>
      </c>
    </row>
    <row r="185" spans="2:14" ht="15.5" x14ac:dyDescent="0.35">
      <c r="C185" t="s">
        <v>23</v>
      </c>
    </row>
    <row r="186" spans="2:14" ht="15.5" x14ac:dyDescent="0.35">
      <c r="C186" t="s">
        <v>195</v>
      </c>
    </row>
    <row r="187" spans="2:14" ht="15.5" x14ac:dyDescent="0.35">
      <c r="C187" t="s">
        <v>196</v>
      </c>
      <c r="I187" s="5">
        <v>39000000000</v>
      </c>
      <c r="J187" s="5">
        <v>-3000000000</v>
      </c>
      <c r="K187" s="5">
        <v>9000000000</v>
      </c>
      <c r="L187" s="5">
        <v>-1000000000</v>
      </c>
      <c r="M187" s="5">
        <v>-2000000000</v>
      </c>
      <c r="N187" s="5">
        <v>-8000000000</v>
      </c>
    </row>
    <row r="188" spans="2:14" ht="15.5" x14ac:dyDescent="0.35">
      <c r="C188" t="s">
        <v>197</v>
      </c>
      <c r="I188" s="5">
        <v>-1000000000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</row>
    <row r="189" spans="2:14" ht="15.5" x14ac:dyDescent="0.35">
      <c r="C189" t="s">
        <v>15</v>
      </c>
      <c r="I189" s="5">
        <v>38000000000</v>
      </c>
      <c r="J189" s="5">
        <v>-3000000000</v>
      </c>
      <c r="K189" s="5">
        <v>9000000000</v>
      </c>
      <c r="L189" s="5">
        <v>-1000000000</v>
      </c>
      <c r="M189" s="5">
        <v>-2000000000</v>
      </c>
      <c r="N189" s="5">
        <v>-8000000000</v>
      </c>
    </row>
    <row r="190" spans="2:14" ht="15.5" x14ac:dyDescent="0.35">
      <c r="C190" t="s">
        <v>17</v>
      </c>
      <c r="I190" s="6">
        <v>7.66</v>
      </c>
      <c r="J190" s="6">
        <v>-0.54</v>
      </c>
      <c r="K190" s="6">
        <v>1.82</v>
      </c>
      <c r="L190" s="6">
        <v>-0.22</v>
      </c>
      <c r="M190" s="6">
        <v>-0.37</v>
      </c>
      <c r="N190" s="6">
        <v>-2.63</v>
      </c>
    </row>
    <row r="192" spans="2:14" ht="15.5" x14ac:dyDescent="0.35">
      <c r="B192" t="s">
        <v>198</v>
      </c>
      <c r="C192" t="s">
        <v>199</v>
      </c>
      <c r="D192" s="5">
        <v>590000000</v>
      </c>
      <c r="E192" s="5">
        <v>833000000</v>
      </c>
      <c r="F192" s="5">
        <v>224000000</v>
      </c>
      <c r="G192" s="5">
        <v>-2000000000</v>
      </c>
      <c r="H192" s="5">
        <v>2000000000</v>
      </c>
      <c r="I192" s="5">
        <v>204000000</v>
      </c>
      <c r="J192" s="5">
        <v>3000000000</v>
      </c>
      <c r="K192" s="5">
        <v>3000000000</v>
      </c>
      <c r="L192" s="5">
        <v>9000000000</v>
      </c>
      <c r="M192" s="5">
        <v>12000000000</v>
      </c>
      <c r="N192" s="5">
        <v>3000000000</v>
      </c>
    </row>
    <row r="193" spans="3:14" ht="15.5" x14ac:dyDescent="0.35">
      <c r="C193" t="s">
        <v>46</v>
      </c>
      <c r="D193" s="6">
        <v>0.12</v>
      </c>
      <c r="E193" s="6">
        <v>0.17</v>
      </c>
      <c r="F193" s="6">
        <v>0.04</v>
      </c>
      <c r="G193" s="6">
        <v>-0.4</v>
      </c>
      <c r="H193" s="6">
        <v>0.44</v>
      </c>
      <c r="I193" s="6">
        <v>0.04</v>
      </c>
      <c r="J193" s="6">
        <v>0.67</v>
      </c>
      <c r="K193" s="6">
        <v>0.6</v>
      </c>
      <c r="L193" s="6">
        <v>1.86</v>
      </c>
      <c r="M193" s="6">
        <v>2.2999999999999998</v>
      </c>
      <c r="N193" s="6">
        <v>0.56999999999999995</v>
      </c>
    </row>
    <row r="194" spans="3:14" ht="15.5" x14ac:dyDescent="0.35">
      <c r="C194" t="s">
        <v>204</v>
      </c>
      <c r="D194" s="5">
        <v>44000000000</v>
      </c>
      <c r="E194" s="5">
        <v>38000000000</v>
      </c>
      <c r="F194" s="5">
        <v>29000000000</v>
      </c>
      <c r="G194" s="5">
        <v>52000000000</v>
      </c>
      <c r="H194" s="5">
        <v>146000000000</v>
      </c>
      <c r="I194" s="5">
        <v>322000000000</v>
      </c>
      <c r="J194" s="5">
        <v>188000000000</v>
      </c>
      <c r="K194" s="5">
        <v>167000000000</v>
      </c>
      <c r="L194" s="5">
        <v>107000000000</v>
      </c>
      <c r="M194" s="5">
        <v>85000000000</v>
      </c>
      <c r="N194" s="5">
        <v>63000000000</v>
      </c>
    </row>
    <row r="195" spans="3:14" ht="15.5" x14ac:dyDescent="0.35">
      <c r="C195" t="s">
        <v>208</v>
      </c>
      <c r="I195" s="6">
        <v>4029.36</v>
      </c>
    </row>
    <row r="196" spans="3:14" ht="15.5" x14ac:dyDescent="0.35">
      <c r="C196" t="s">
        <v>209</v>
      </c>
      <c r="I196" s="6">
        <v>-25320.69</v>
      </c>
    </row>
    <row r="197" spans="3:14" ht="15.5" x14ac:dyDescent="0.35">
      <c r="C197" t="s">
        <v>210</v>
      </c>
      <c r="I197" s="6">
        <v>6.95</v>
      </c>
    </row>
    <row r="198" spans="3:14" ht="15.5" x14ac:dyDescent="0.35">
      <c r="C198" t="s">
        <v>212</v>
      </c>
      <c r="I198" s="6">
        <v>54.64</v>
      </c>
    </row>
    <row r="199" spans="3:14" ht="15.5" x14ac:dyDescent="0.35">
      <c r="C199" t="s">
        <v>213</v>
      </c>
      <c r="I199" s="6">
        <v>14.26</v>
      </c>
    </row>
    <row r="200" spans="3:14" ht="15.5" x14ac:dyDescent="0.35">
      <c r="C200" t="s">
        <v>214</v>
      </c>
      <c r="I200" s="6">
        <v>-370.4</v>
      </c>
    </row>
    <row r="201" spans="3:14" ht="15.5" x14ac:dyDescent="0.35">
      <c r="C201" t="s">
        <v>215</v>
      </c>
      <c r="I201" s="6">
        <v>-369.56</v>
      </c>
    </row>
    <row r="202" spans="3:14" ht="15.5" x14ac:dyDescent="0.35">
      <c r="C202" t="s">
        <v>216</v>
      </c>
      <c r="I202" s="6">
        <v>798.76</v>
      </c>
    </row>
    <row r="203" spans="3:14" ht="15.5" x14ac:dyDescent="0.35">
      <c r="C203" t="s">
        <v>217</v>
      </c>
      <c r="I203" s="6">
        <v>730.82</v>
      </c>
    </row>
    <row r="204" spans="3:14" ht="15.5" x14ac:dyDescent="0.35">
      <c r="C204" t="s">
        <v>220</v>
      </c>
      <c r="I204" s="6">
        <v>-7.0000000000000007E-2</v>
      </c>
    </row>
    <row r="205" spans="3:14" ht="15.5" x14ac:dyDescent="0.35">
      <c r="C205" t="s">
        <v>221</v>
      </c>
      <c r="I205" s="6">
        <v>0.44</v>
      </c>
    </row>
    <row r="206" spans="3:14" ht="15.5" x14ac:dyDescent="0.35">
      <c r="C206" t="s">
        <v>222</v>
      </c>
      <c r="I206" s="6">
        <v>32.39</v>
      </c>
    </row>
    <row r="207" spans="3:14" ht="15.5" x14ac:dyDescent="0.35">
      <c r="C207" t="s">
        <v>223</v>
      </c>
      <c r="D207" s="6">
        <v>53.38</v>
      </c>
    </row>
    <row r="208" spans="3:14" ht="15.5" x14ac:dyDescent="0.35">
      <c r="C208" t="s">
        <v>224</v>
      </c>
      <c r="I208" s="6">
        <v>124.17</v>
      </c>
    </row>
    <row r="209" spans="3:9" ht="15.5" x14ac:dyDescent="0.35">
      <c r="C209" t="s">
        <v>225</v>
      </c>
      <c r="I209" s="6">
        <v>-4.79</v>
      </c>
    </row>
    <row r="210" spans="3:9" ht="15.5" x14ac:dyDescent="0.35">
      <c r="C210" t="s">
        <v>228</v>
      </c>
      <c r="D210" s="6">
        <v>0.8</v>
      </c>
    </row>
    <row r="211" spans="3:9" ht="15.5" x14ac:dyDescent="0.35">
      <c r="C211" t="s">
        <v>229</v>
      </c>
      <c r="D211" s="6">
        <v>0.4</v>
      </c>
    </row>
    <row r="212" spans="3:9" ht="15.5" x14ac:dyDescent="0.35">
      <c r="C212" t="s">
        <v>230</v>
      </c>
      <c r="D212" s="6">
        <v>1.02</v>
      </c>
    </row>
    <row r="213" spans="3:9" ht="15.5" x14ac:dyDescent="0.35">
      <c r="C213" t="s">
        <v>231</v>
      </c>
      <c r="D213" s="6">
        <v>0.4</v>
      </c>
    </row>
    <row r="214" spans="3:9" ht="15.5" x14ac:dyDescent="0.35">
      <c r="C214" t="s">
        <v>232</v>
      </c>
      <c r="D214" s="6">
        <v>2.0299999999999998</v>
      </c>
    </row>
    <row r="215" spans="3:9" ht="15.5" x14ac:dyDescent="0.35">
      <c r="C215" t="s">
        <v>233</v>
      </c>
      <c r="I215" s="6">
        <v>0.56999999999999995</v>
      </c>
    </row>
    <row r="216" spans="3:9" ht="15.5" x14ac:dyDescent="0.35">
      <c r="C216" t="s">
        <v>13</v>
      </c>
      <c r="D216" s="5">
        <v>10000000000</v>
      </c>
    </row>
    <row r="217" spans="3:9" ht="15.5" x14ac:dyDescent="0.35">
      <c r="C217" t="s">
        <v>234</v>
      </c>
      <c r="I217" s="6">
        <v>1.18</v>
      </c>
    </row>
    <row r="218" spans="3:9" ht="15.5" x14ac:dyDescent="0.35">
      <c r="C218" t="s">
        <v>235</v>
      </c>
      <c r="I218" s="6">
        <v>-2.9999999999999997E-4</v>
      </c>
    </row>
    <row r="219" spans="3:9" ht="15.5" x14ac:dyDescent="0.35">
      <c r="C219" t="s">
        <v>236</v>
      </c>
      <c r="I219" s="6">
        <v>-5.9999999999999995E-4</v>
      </c>
    </row>
    <row r="220" spans="3:9" ht="15.5" x14ac:dyDescent="0.35">
      <c r="C220" t="s">
        <v>237</v>
      </c>
      <c r="I220" s="6">
        <v>9.300000000000001E-3</v>
      </c>
    </row>
    <row r="221" spans="3:9" ht="15.5" x14ac:dyDescent="0.35">
      <c r="C221" t="s">
        <v>238</v>
      </c>
      <c r="I221" s="6">
        <v>1.32E-2</v>
      </c>
    </row>
    <row r="222" spans="3:9" ht="15.5" x14ac:dyDescent="0.35">
      <c r="C222" t="s">
        <v>244</v>
      </c>
      <c r="I222" s="6">
        <v>0.13</v>
      </c>
    </row>
    <row r="223" spans="3:9" ht="15.5" x14ac:dyDescent="0.35">
      <c r="C223" t="s">
        <v>42</v>
      </c>
      <c r="I223" s="5">
        <v>8850000000000</v>
      </c>
    </row>
    <row r="224" spans="3:9" ht="15.5" x14ac:dyDescent="0.35">
      <c r="C224" t="s">
        <v>246</v>
      </c>
      <c r="I224" s="5">
        <v>9088000000000</v>
      </c>
    </row>
    <row r="225" spans="3:9" ht="15.5" x14ac:dyDescent="0.35">
      <c r="C225" t="s">
        <v>247</v>
      </c>
      <c r="I225" s="5">
        <v>5000000000</v>
      </c>
    </row>
    <row r="226" spans="3:9" ht="15.5" x14ac:dyDescent="0.35">
      <c r="C226" t="s">
        <v>248</v>
      </c>
      <c r="I226" s="6">
        <v>0.68900000000000006</v>
      </c>
    </row>
    <row r="227" spans="3:9" ht="15.5" x14ac:dyDescent="0.35">
      <c r="C227" t="s">
        <v>250</v>
      </c>
      <c r="D227" s="6">
        <v>0.11789999999999999</v>
      </c>
    </row>
    <row r="228" spans="3:9" ht="15.5" x14ac:dyDescent="0.35">
      <c r="C228" t="s">
        <v>251</v>
      </c>
      <c r="D228" s="6">
        <v>1.3500000000000002E-2</v>
      </c>
    </row>
    <row r="229" spans="3:9" ht="15.5" x14ac:dyDescent="0.35">
      <c r="C229" t="s">
        <v>252</v>
      </c>
      <c r="D229" s="6">
        <v>-0.50539999999999996</v>
      </c>
    </row>
    <row r="230" spans="3:9" ht="15.5" x14ac:dyDescent="0.35">
      <c r="C230" t="s">
        <v>254</v>
      </c>
      <c r="D230" s="6">
        <v>1.3215000000000001</v>
      </c>
    </row>
    <row r="231" spans="3:9" ht="15.5" x14ac:dyDescent="0.35">
      <c r="C231" t="s">
        <v>261</v>
      </c>
      <c r="I231" s="5">
        <v>2</v>
      </c>
    </row>
    <row r="232" spans="3:9" ht="15.5" x14ac:dyDescent="0.35">
      <c r="C232" t="s">
        <v>262</v>
      </c>
      <c r="I232" s="6">
        <v>0.91</v>
      </c>
    </row>
    <row r="233" spans="3:9" ht="15.5" x14ac:dyDescent="0.35">
      <c r="C233" t="s">
        <v>263</v>
      </c>
      <c r="I233" s="6">
        <v>0.83</v>
      </c>
    </row>
    <row r="234" spans="3:9" ht="15.5" x14ac:dyDescent="0.35">
      <c r="C234" t="s">
        <v>264</v>
      </c>
      <c r="I234" s="6">
        <v>0.03</v>
      </c>
    </row>
    <row r="235" spans="3:9" ht="15.5" x14ac:dyDescent="0.35">
      <c r="C235" t="s">
        <v>265</v>
      </c>
      <c r="I235" s="6">
        <v>0.34</v>
      </c>
    </row>
    <row r="236" spans="3:9" ht="15.5" x14ac:dyDescent="0.35">
      <c r="C236" t="s">
        <v>266</v>
      </c>
      <c r="I236" s="6">
        <v>0.04</v>
      </c>
    </row>
    <row r="237" spans="3:9" ht="15.5" x14ac:dyDescent="0.35">
      <c r="C237" t="s">
        <v>267</v>
      </c>
      <c r="I237" s="6">
        <v>0.04</v>
      </c>
    </row>
    <row r="238" spans="3:9" ht="15.5" x14ac:dyDescent="0.35">
      <c r="C238" t="s">
        <v>268</v>
      </c>
      <c r="I238" s="6">
        <v>0.67</v>
      </c>
    </row>
    <row r="239" spans="3:9" ht="15.5" x14ac:dyDescent="0.35">
      <c r="C239" t="s">
        <v>269</v>
      </c>
      <c r="I239" s="5">
        <v>162000000000</v>
      </c>
    </row>
    <row r="240" spans="3:9" ht="15.5" x14ac:dyDescent="0.35">
      <c r="C240" t="s">
        <v>271</v>
      </c>
      <c r="I240" s="5">
        <v>12000000000</v>
      </c>
    </row>
    <row r="241" spans="3:9" ht="15.5" x14ac:dyDescent="0.35">
      <c r="C241" t="s">
        <v>272</v>
      </c>
      <c r="I241" s="5">
        <v>0</v>
      </c>
    </row>
    <row r="242" spans="3:9" ht="15.5" x14ac:dyDescent="0.35">
      <c r="C242" t="s">
        <v>273</v>
      </c>
      <c r="D242" s="5">
        <v>267000000000</v>
      </c>
    </row>
    <row r="243" spans="3:9" ht="15.5" x14ac:dyDescent="0.35">
      <c r="C243" t="s">
        <v>274</v>
      </c>
      <c r="D243" s="5">
        <v>1258000000000</v>
      </c>
    </row>
    <row r="244" spans="3:9" ht="15.5" x14ac:dyDescent="0.35">
      <c r="C244" t="s">
        <v>275</v>
      </c>
      <c r="D244" s="5">
        <v>631000000000</v>
      </c>
    </row>
    <row r="245" spans="3:9" ht="15.5" x14ac:dyDescent="0.35">
      <c r="C245" t="s">
        <v>182</v>
      </c>
      <c r="I245" s="5">
        <v>621000000000</v>
      </c>
    </row>
    <row r="246" spans="3:9" ht="15.5" x14ac:dyDescent="0.35">
      <c r="C246" t="s">
        <v>276</v>
      </c>
      <c r="I246" s="5">
        <v>627000000000</v>
      </c>
    </row>
    <row r="247" spans="3:9" ht="15.5" x14ac:dyDescent="0.35">
      <c r="C247" t="s">
        <v>277</v>
      </c>
      <c r="I247" s="5">
        <v>-24000000000</v>
      </c>
    </row>
    <row r="248" spans="3:9" ht="15.5" x14ac:dyDescent="0.35">
      <c r="C248" t="s">
        <v>278</v>
      </c>
      <c r="I248" s="5">
        <v>13000000000</v>
      </c>
    </row>
    <row r="249" spans="3:9" ht="15.5" x14ac:dyDescent="0.35">
      <c r="C249" t="s">
        <v>280</v>
      </c>
      <c r="I249" s="5">
        <v>0</v>
      </c>
    </row>
    <row r="250" spans="3:9" ht="15.5" x14ac:dyDescent="0.35">
      <c r="C250" t="s">
        <v>281</v>
      </c>
      <c r="I250" s="5">
        <v>-24000000000</v>
      </c>
    </row>
  </sheetData>
  <pageMargins left="0.7" right="0.7" top="0.75" bottom="0.75" header="0.3" footer="0.3"/>
  <ignoredErrors>
    <ignoredError sqref="A1:N251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662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663</v>
      </c>
      <c r="D2" s="2" vm="114">
        <f ca="1">IFERROR(_xlfn.STOCKHISTORY("XIDX:" &amp; $C$1, D3, , 0, 0, 1), "Libur")</f>
        <v>40</v>
      </c>
      <c r="E2" s="2" vm="115">
        <f ca="1">IFERROR(_xlfn.STOCKHISTORY("XIDX:" &amp; $C$1, E3, , 0, 0, 1), "Libur")</f>
        <v>69</v>
      </c>
      <c r="H2" s="2" vm="115">
        <f ca="1">IFERROR(INDEX(D2:G2,COUNT(D2:G2)),"")</f>
        <v>69</v>
      </c>
      <c r="I2" s="2" vm="116">
        <f t="shared" ref="I2:O2" ca="1" si="0">IFERROR(_xlfn.STOCKHISTORY("XIDX:" &amp; $C$1, I1, , 0, 0, 1), "Libur")</f>
        <v>39</v>
      </c>
      <c r="J2" s="2" vm="117">
        <f t="shared" ca="1" si="0"/>
        <v>10</v>
      </c>
      <c r="K2" s="2" vm="117">
        <f t="shared" ca="1" si="0"/>
        <v>10</v>
      </c>
      <c r="L2" s="2" vm="11">
        <f t="shared" ca="1" si="0"/>
        <v>50</v>
      </c>
      <c r="M2" s="2" vm="39">
        <f t="shared" ca="1" si="0"/>
        <v>51</v>
      </c>
      <c r="N2" s="2" vm="118">
        <f t="shared" ca="1" si="0"/>
        <v>141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48350400093</v>
      </c>
      <c r="E4" s="2">
        <f>IFERROR(INDEX(E51:E500,MATCH($C$4,$C$51:$C$500,0)),"")</f>
        <v>40479551047</v>
      </c>
      <c r="H4" s="2">
        <f>IFERROR(SUM(D4:G4)*(4/MAX(1,COUNT(D4:G4))),"")</f>
        <v>177659902280</v>
      </c>
      <c r="I4" s="2">
        <f t="shared" ref="I4:O4" si="1">IFERROR(INDEX(I51:I500,MATCH($C$4,$C$51:$C$500,0)),"")</f>
        <v>165196942257</v>
      </c>
      <c r="J4" s="2">
        <f t="shared" si="1"/>
        <v>143125073127</v>
      </c>
      <c r="K4" s="2">
        <f t="shared" si="1"/>
        <v>111286897946</v>
      </c>
      <c r="L4" s="2">
        <f t="shared" si="1"/>
        <v>101837607298</v>
      </c>
      <c r="M4" s="2">
        <f t="shared" si="1"/>
        <v>142114567614</v>
      </c>
      <c r="N4" s="2">
        <f t="shared" si="1"/>
        <v>159385746497</v>
      </c>
      <c r="O4" s="2">
        <f t="shared" si="1"/>
        <v>200541507747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-2611321291</v>
      </c>
      <c r="E5" s="2">
        <f>IFERROR(INDEX(E51:E500,MATCH($C$5,$C$51:$C$500,0)),"")</f>
        <v>-2937798094</v>
      </c>
      <c r="H5" s="2">
        <f>IFERROR(SUM(D5:G5)*(4/MAX(1,COUNT(D5:G5))),"")</f>
        <v>-11098238770</v>
      </c>
      <c r="I5" s="2">
        <f t="shared" ref="I5:O5" si="2">IFERROR(INDEX(I51:I500,MATCH($C$5,$C$51:$C$500,0)),"")</f>
        <v>-3270614481</v>
      </c>
      <c r="J5" s="2">
        <f t="shared" si="2"/>
        <v>-17368137605</v>
      </c>
      <c r="K5" s="2">
        <f t="shared" si="2"/>
        <v>-28577877830</v>
      </c>
      <c r="L5" s="2">
        <f t="shared" si="2"/>
        <v>-62476922595</v>
      </c>
      <c r="M5" s="2">
        <f t="shared" si="2"/>
        <v>2748420951</v>
      </c>
      <c r="N5" s="2">
        <f t="shared" si="2"/>
        <v>4980744909</v>
      </c>
      <c r="O5" s="2">
        <f t="shared" si="2"/>
        <v>2414277653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72498973785</v>
      </c>
      <c r="E6" s="2">
        <f>IFERROR(INDEX(E51:E500,MATCH($C$6,$C$51:$C$500,0)),"")</f>
        <v>73193915031</v>
      </c>
      <c r="H6" s="2">
        <f>IFERROR(INDEX(D6:G6,COUNT(D6:G6)),"")</f>
        <v>73193915031</v>
      </c>
      <c r="I6" s="2">
        <f t="shared" ref="I6:O6" si="3">IFERROR(INDEX(I51:I500,MATCH($C$6,$C$51:$C$500,0)),"")</f>
        <v>75343957129</v>
      </c>
      <c r="J6" s="2">
        <f t="shared" si="3"/>
        <v>74380828878</v>
      </c>
      <c r="K6" s="2">
        <f t="shared" si="3"/>
        <v>85894044896</v>
      </c>
      <c r="L6" s="2">
        <f t="shared" si="3"/>
        <v>114985312346</v>
      </c>
      <c r="M6" s="2">
        <f t="shared" si="3"/>
        <v>181263509846</v>
      </c>
      <c r="N6" s="2">
        <f t="shared" si="3"/>
        <v>180025540178</v>
      </c>
      <c r="O6" s="2">
        <f t="shared" si="3"/>
        <v>152786853121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3.3</v>
      </c>
      <c r="E7" s="3">
        <f>IFERROR(INDEX(E51:E500,MATCH($C$7,$C$51:$C$500,0))/1000000000,"")</f>
        <v>3.3</v>
      </c>
      <c r="H7" s="3">
        <f>IFERROR(INDEX(D7:G7,COUNT(D7:G7)),"")</f>
        <v>3.3</v>
      </c>
      <c r="I7" s="3">
        <f t="shared" ref="I7:O7" si="4">IFERROR(INDEX(I51:I500,MATCH($C$7,$C$51:$C$500,0))/1000000000,"")</f>
        <v>3.3</v>
      </c>
      <c r="J7" s="3">
        <f t="shared" si="4"/>
        <v>3.3</v>
      </c>
      <c r="K7" s="3">
        <f t="shared" si="4"/>
        <v>3.3</v>
      </c>
      <c r="L7" s="3">
        <f t="shared" si="4"/>
        <v>3.3</v>
      </c>
      <c r="M7" s="3">
        <f t="shared" si="4"/>
        <v>3.3</v>
      </c>
      <c r="N7" s="3">
        <f t="shared" si="4"/>
        <v>3.3</v>
      </c>
      <c r="O7" s="3">
        <f t="shared" si="4"/>
        <v>3.05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4000000000</v>
      </c>
      <c r="E8" s="2">
        <f>IFERROR(INDEX(E51:E500,MATCH("Free cash flow (Quarter)",$C$51:$C$500,0)),"")</f>
        <v>2000000000</v>
      </c>
      <c r="H8" s="2">
        <f>IFERROR(INDEX(D8:G8,COUNT(D8:G8)),"")</f>
        <v>2000000000</v>
      </c>
      <c r="I8" s="2">
        <f t="shared" ref="I8:O8" si="5">IFERROR(INDEX(I51:I500,MATCH($C$8,$C$51:$C$500,0)),"")</f>
        <v>18000000000</v>
      </c>
      <c r="J8" s="2">
        <f t="shared" si="5"/>
        <v>15000000000</v>
      </c>
      <c r="K8" s="2">
        <f t="shared" si="5"/>
        <v>2000000000</v>
      </c>
      <c r="L8" s="2">
        <f t="shared" si="5"/>
        <v>9000000000</v>
      </c>
      <c r="M8" s="2">
        <f t="shared" si="5"/>
        <v>-4000000000</v>
      </c>
      <c r="N8" s="2">
        <f t="shared" si="5"/>
        <v>-41000000000</v>
      </c>
      <c r="O8" s="2">
        <f t="shared" si="5"/>
        <v>-36000000000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1.1599999999999999</v>
      </c>
      <c r="E9" s="3">
        <f>IFERROR(INDEX(E51:E500,MATCH("Free cash flow per share (Quarter)",$C$51:$C$500,0)),"")</f>
        <v>0.55000000000000004</v>
      </c>
      <c r="H9" s="3">
        <f>IFERROR(INDEX(D9:G9,COUNT(D9:G9)),"")</f>
        <v>0.55000000000000004</v>
      </c>
      <c r="I9" s="3">
        <f t="shared" ref="I9:O9" si="6">IFERROR(INDEX(I51:I500,MATCH($C$9,$C$51:$C$500,0)),"")</f>
        <v>5.34</v>
      </c>
      <c r="J9" s="3">
        <f t="shared" si="6"/>
        <v>4.62</v>
      </c>
      <c r="K9" s="3">
        <f t="shared" si="6"/>
        <v>0.55000000000000004</v>
      </c>
      <c r="L9" s="3">
        <f t="shared" si="6"/>
        <v>2.58</v>
      </c>
      <c r="M9" s="3">
        <f t="shared" si="6"/>
        <v>-1.17</v>
      </c>
      <c r="N9" s="3">
        <f t="shared" si="6"/>
        <v>-12.46</v>
      </c>
      <c r="O9" s="3">
        <f t="shared" si="6"/>
        <v>-11.69</v>
      </c>
    </row>
    <row r="10" spans="1:15" ht="15.5" x14ac:dyDescent="0.35">
      <c r="C10" t="s">
        <v>18</v>
      </c>
      <c r="D10" s="3">
        <f ca="1">IFERROR(IF(D9=0,"",D2/D9),"")</f>
        <v>34.482758620689658</v>
      </c>
      <c r="E10" s="3">
        <f ca="1">IFERROR(IF(E9=0,"",E2/E9),"")</f>
        <v>125.45454545454544</v>
      </c>
      <c r="I10" s="3">
        <f t="shared" ref="I10:O10" ca="1" si="7">IFERROR(IF(I9=0,"",I2/I9),"")</f>
        <v>7.3033707865168545</v>
      </c>
      <c r="J10" s="3">
        <f t="shared" ca="1" si="7"/>
        <v>2.1645021645021645</v>
      </c>
      <c r="K10" s="3">
        <f t="shared" ca="1" si="7"/>
        <v>18.18181818181818</v>
      </c>
      <c r="L10" s="3">
        <f t="shared" ca="1" si="7"/>
        <v>19.379844961240309</v>
      </c>
      <c r="M10" s="3">
        <f t="shared" ca="1" si="7"/>
        <v>-43.589743589743591</v>
      </c>
      <c r="N10" s="3">
        <f t="shared" ca="1" si="7"/>
        <v>-11.31621187800963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878378002</v>
      </c>
      <c r="E11" s="2">
        <f>IFERROR(INDEX(E51:E500,MATCH($C$11,$C$51:$C$500,0)),"")</f>
        <v>1935967624</v>
      </c>
      <c r="H11" s="2">
        <f>IFERROR(INDEX(D11:G11,COUNT(D11:G11)),"")</f>
        <v>1935967624</v>
      </c>
      <c r="I11" s="2">
        <f t="shared" ref="I11:O11" si="8">IFERROR(INDEX(I51:I500,MATCH($C$11,$C$51:$C$500,0)),"")</f>
        <v>1639810890</v>
      </c>
      <c r="J11" s="2">
        <f t="shared" si="8"/>
        <v>2486136568</v>
      </c>
      <c r="K11" s="2">
        <f t="shared" si="8"/>
        <v>2060995853</v>
      </c>
      <c r="L11" s="2">
        <f t="shared" si="8"/>
        <v>2001624247</v>
      </c>
      <c r="M11" s="2">
        <f t="shared" si="8"/>
        <v>1736871635</v>
      </c>
      <c r="N11" s="2">
        <f t="shared" si="8"/>
        <v>2340058964</v>
      </c>
      <c r="O11" s="2">
        <f t="shared" si="8"/>
        <v>40850628441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48000000000</v>
      </c>
      <c r="E12" s="2">
        <f>IFERROR(INDEX(E51:E500,MATCH("Net Debt (Quarter)",$C$51:$C$500,0)),"")</f>
        <v>52000000000</v>
      </c>
      <c r="H12" s="2">
        <f>IFERROR(INDEX(D12:G12,COUNT(D12:G12)),"")</f>
        <v>52000000000</v>
      </c>
      <c r="I12" s="2">
        <f t="shared" ref="I12:O12" si="9">IFERROR(INDEX(I51:I500,MATCH($C$12,$C$51:$C$500,0)),"")</f>
        <v>54000000000</v>
      </c>
      <c r="J12" s="2">
        <f t="shared" si="9"/>
        <v>60000000000</v>
      </c>
      <c r="K12" s="2">
        <f t="shared" si="9"/>
        <v>68000000000</v>
      </c>
      <c r="L12" s="2">
        <f t="shared" si="9"/>
        <v>74000000000</v>
      </c>
      <c r="M12" s="2">
        <f t="shared" si="9"/>
        <v>88000000000</v>
      </c>
      <c r="N12" s="2">
        <f t="shared" si="9"/>
        <v>79000000000</v>
      </c>
      <c r="O12" s="2">
        <f t="shared" si="9"/>
        <v>36000000000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49000000000</v>
      </c>
      <c r="E13" s="2">
        <f>IFERROR(INDEX(E51:E500,MATCH("Total Debt (Quarter)",$C$51:$C$500,0)),"")</f>
        <v>54000000000</v>
      </c>
      <c r="H13" s="2">
        <f>IFERROR(INDEX(D13:G13,COUNT(D13:G13)),"")</f>
        <v>54000000000</v>
      </c>
      <c r="I13" s="2">
        <f t="shared" ref="I13:O13" si="10">IFERROR(INDEX(I51:I500,MATCH($C$13,$C$51:$C$500,0)),"")</f>
        <v>56000000000</v>
      </c>
      <c r="J13" s="2">
        <f t="shared" si="10"/>
        <v>63000000000</v>
      </c>
      <c r="K13" s="2">
        <f t="shared" si="10"/>
        <v>70000000000</v>
      </c>
      <c r="L13" s="2">
        <f t="shared" si="10"/>
        <v>76000000000</v>
      </c>
      <c r="M13" s="2">
        <f t="shared" si="10"/>
        <v>90000000000</v>
      </c>
      <c r="N13" s="2">
        <f t="shared" si="10"/>
        <v>81000000000</v>
      </c>
      <c r="O13" s="2">
        <f t="shared" si="10"/>
        <v>77000000000</v>
      </c>
    </row>
    <row r="14" spans="1:15" ht="15.5" x14ac:dyDescent="0.35">
      <c r="C14" t="s">
        <v>27</v>
      </c>
      <c r="D14" s="2">
        <f>IFERROR(INDEX(D51:D500,MATCH($C$14,$C$51:$C$500,0)),"")</f>
        <v>-2038118854</v>
      </c>
      <c r="E14" s="2">
        <f>IFERROR(INDEX(E51:E500,MATCH($C$14,$C$51:$C$500,0)),"")</f>
        <v>-2212741607</v>
      </c>
      <c r="H14" s="2">
        <f>IFERROR(SUM(D14:G14)*(4/MAX(1,COUNT(D14:G14))),"")</f>
        <v>-8501720922</v>
      </c>
      <c r="I14" s="2">
        <f t="shared" ref="I14:O14" si="11">IFERROR(INDEX(I51:I500,MATCH($C$14,$C$51:$C$500,0)),"")</f>
        <v>-9785331979</v>
      </c>
      <c r="J14" s="2">
        <f t="shared" si="11"/>
        <v>-11607999773</v>
      </c>
      <c r="K14" s="2">
        <f t="shared" si="11"/>
        <v>-11597170938</v>
      </c>
      <c r="L14" s="2">
        <f t="shared" si="11"/>
        <v>-11778740946</v>
      </c>
      <c r="M14" s="2">
        <f t="shared" si="11"/>
        <v>-14600492397</v>
      </c>
      <c r="N14" s="2">
        <f t="shared" si="11"/>
        <v>-14226087508</v>
      </c>
      <c r="O14" s="2">
        <f t="shared" si="11"/>
        <v>-13246777258</v>
      </c>
    </row>
    <row r="15" spans="1:15" ht="15.5" x14ac:dyDescent="0.35">
      <c r="C15" t="s">
        <v>28</v>
      </c>
      <c r="D15" s="2">
        <f>IFERROR(INDEX(D51:D500,MATCH($C$15,$C$51:$C$500,0)),"")</f>
        <v>-112517916</v>
      </c>
      <c r="E15" s="2">
        <f>IFERROR(INDEX(E51:E500,MATCH($C$15,$C$51:$C$500,0)),"")</f>
        <v>-90521271</v>
      </c>
      <c r="H15" s="2">
        <f>IFERROR(SUM(D15:G15)*(4/MAX(1,COUNT(D15:G15))),"")</f>
        <v>-406078374</v>
      </c>
      <c r="I15" s="2">
        <f t="shared" ref="I15:O15" si="12">IFERROR(INDEX(I51:I500,MATCH($C$15,$C$51:$C$500,0)),"")</f>
        <v>-1181546742</v>
      </c>
      <c r="J15" s="2">
        <f t="shared" si="12"/>
        <v>-755179144</v>
      </c>
      <c r="K15" s="2">
        <f t="shared" si="12"/>
        <v>-58688541</v>
      </c>
      <c r="L15" s="2">
        <f t="shared" si="12"/>
        <v>-640201929</v>
      </c>
      <c r="M15" s="2">
        <f t="shared" si="12"/>
        <v>-801689900</v>
      </c>
      <c r="N15" s="2">
        <f t="shared" si="12"/>
        <v>-818379640</v>
      </c>
      <c r="O15" s="2">
        <f t="shared" si="12"/>
        <v>-1358816837</v>
      </c>
    </row>
    <row r="16" spans="1:15" ht="15.5" x14ac:dyDescent="0.35">
      <c r="C16" t="s">
        <v>29</v>
      </c>
      <c r="D16" s="2">
        <f>IFERROR(INDEX(D51:D500,MATCH($C$16,$C$51:$C$500,0)),"")</f>
        <v>-582423331</v>
      </c>
      <c r="E16" s="2">
        <f>IFERROR(INDEX(E51:E500,MATCH($C$16,$C$51:$C$500,0)),"")</f>
        <v>-2059520826</v>
      </c>
      <c r="H16" s="2">
        <f>IFERROR(SUM(D16:G16)*(4/MAX(1,COUNT(D16:G16))),"")</f>
        <v>-5283888314</v>
      </c>
      <c r="I16" s="2">
        <f t="shared" ref="I16:O16" si="13">IFERROR(INDEX(I51:I500,MATCH($C$16,$C$51:$C$500,0)),"")</f>
        <v>2174866071</v>
      </c>
      <c r="J16" s="2">
        <f t="shared" si="13"/>
        <v>-15095095939</v>
      </c>
      <c r="K16" s="2">
        <f t="shared" si="13"/>
        <v>-28513854345</v>
      </c>
      <c r="L16" s="2">
        <f t="shared" si="13"/>
        <v>-65466856117</v>
      </c>
      <c r="M16" s="2">
        <f t="shared" si="13"/>
        <v>1871585575</v>
      </c>
      <c r="N16" s="2">
        <f t="shared" si="13"/>
        <v>3738505669</v>
      </c>
      <c r="O16" s="2">
        <f t="shared" si="13"/>
        <v>3799209886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132000000000</v>
      </c>
      <c r="E20" s="2">
        <f ca="1">IFERROR(E21*E2,"")</f>
        <v>227700000000</v>
      </c>
      <c r="H20" s="2">
        <f t="shared" ref="H20:O20" ca="1" si="14">IFERROR(H21*H2,"")</f>
        <v>227700000000</v>
      </c>
      <c r="I20" s="2">
        <f t="shared" ca="1" si="14"/>
        <v>128700000000</v>
      </c>
      <c r="J20" s="2">
        <f t="shared" ca="1" si="14"/>
        <v>33000000000</v>
      </c>
      <c r="K20" s="2">
        <f t="shared" ca="1" si="14"/>
        <v>33000000000</v>
      </c>
      <c r="L20" s="2">
        <f t="shared" ca="1" si="14"/>
        <v>165000000000</v>
      </c>
      <c r="M20" s="2">
        <f t="shared" ca="1" si="14"/>
        <v>168300000000</v>
      </c>
      <c r="N20" s="2">
        <f t="shared" ca="1" si="14"/>
        <v>465300000000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3300000000</v>
      </c>
      <c r="E21" s="2">
        <f>IFERROR(INDEX(E51:E500,MATCH($C$7,$C$51:$C$500,0)),"")</f>
        <v>3300000000</v>
      </c>
      <c r="H21" s="2">
        <f>IFERROR(INDEX(D21:G21,COUNT(D21:G21)),"")</f>
        <v>3300000000</v>
      </c>
      <c r="I21" s="2">
        <f t="shared" ref="I21:O21" si="15">IFERROR(INDEX(I51:I500,MATCH($C$7,$C$51:$C$500,0)),"")</f>
        <v>3300000000</v>
      </c>
      <c r="J21" s="2">
        <f t="shared" si="15"/>
        <v>3300000000</v>
      </c>
      <c r="K21" s="2">
        <f t="shared" si="15"/>
        <v>3300000000</v>
      </c>
      <c r="L21" s="2">
        <f t="shared" si="15"/>
        <v>3300000000</v>
      </c>
      <c r="M21" s="2">
        <f t="shared" si="15"/>
        <v>3300000000</v>
      </c>
      <c r="N21" s="2">
        <f t="shared" si="15"/>
        <v>3300000000</v>
      </c>
      <c r="O21" s="2">
        <f t="shared" si="15"/>
        <v>3050000000</v>
      </c>
    </row>
    <row r="23" spans="1:15" ht="15.5" x14ac:dyDescent="0.35">
      <c r="B23" t="s">
        <v>43</v>
      </c>
      <c r="C23" t="s">
        <v>44</v>
      </c>
      <c r="D23" s="3">
        <f>IFERROR(D5/D6*100,"")</f>
        <v>-3.6018734537457422</v>
      </c>
      <c r="E23" s="3">
        <f>IFERROR(E5/E6*100,"")</f>
        <v>-4.0137190267192935</v>
      </c>
      <c r="H23" s="3">
        <f t="shared" ref="H23:O23" si="16">IFERROR(H5/H6*100,"")</f>
        <v>-15.162788826502224</v>
      </c>
      <c r="I23" s="3">
        <f t="shared" si="16"/>
        <v>-4.3409114753559122</v>
      </c>
      <c r="J23" s="3">
        <f t="shared" si="16"/>
        <v>-23.35028779188163</v>
      </c>
      <c r="K23" s="3">
        <f t="shared" si="16"/>
        <v>-33.271081673475642</v>
      </c>
      <c r="L23" s="3">
        <f t="shared" si="16"/>
        <v>-54.334698336951028</v>
      </c>
      <c r="M23" s="3">
        <f t="shared" si="16"/>
        <v>1.5162571624785575</v>
      </c>
      <c r="N23" s="3">
        <f t="shared" si="16"/>
        <v>2.7666879399863462</v>
      </c>
      <c r="O23" s="3">
        <f t="shared" si="16"/>
        <v>1.5801605986923533</v>
      </c>
    </row>
    <row r="24" spans="1:15" ht="15.5" x14ac:dyDescent="0.35">
      <c r="C24" t="s">
        <v>45</v>
      </c>
      <c r="D24" s="4">
        <f>IFERROR(_xlfn.RRI(5,I23,D23),"")</f>
        <v>-3.6638016088601733E-2</v>
      </c>
      <c r="E24" s="4">
        <f>IFERROR(_xlfn.RRI(5,J23,E23),"")</f>
        <v>-0.29684519975372725</v>
      </c>
      <c r="H24" s="4" t="str">
        <f t="shared" ref="H24:O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-0.79</v>
      </c>
      <c r="E25" s="3">
        <f>IFERROR(INDEX(E51:E500,MATCH($A$25,$C$51:$C$500,0)),"")</f>
        <v>-0.89</v>
      </c>
      <c r="H25" s="3">
        <f>IFERROR(INDEX(D25:G25,COUNT(D25:G25)),"")</f>
        <v>-0.89</v>
      </c>
      <c r="I25" s="3">
        <f t="shared" ref="I25:O25" si="18">IFERROR(INDEX(I51:I500,MATCH($C$25,$C$51:$C$500,0)),"")</f>
        <v>-0.99</v>
      </c>
      <c r="J25" s="3">
        <f t="shared" si="18"/>
        <v>-5.39</v>
      </c>
      <c r="K25" s="3">
        <f t="shared" si="18"/>
        <v>-8.5299999999999994</v>
      </c>
      <c r="L25" s="3">
        <f t="shared" si="18"/>
        <v>-18.91</v>
      </c>
      <c r="M25" s="3">
        <f t="shared" si="18"/>
        <v>0.73</v>
      </c>
      <c r="N25" s="3">
        <f t="shared" si="18"/>
        <v>1.1599999999999999</v>
      </c>
      <c r="O25" s="3">
        <f t="shared" si="18"/>
        <v>0.83</v>
      </c>
    </row>
    <row r="26" spans="1:15" ht="15.5" x14ac:dyDescent="0.35">
      <c r="C26" t="s">
        <v>48</v>
      </c>
      <c r="D26" s="4">
        <f>IFERROR(_xlfn.RRI(5,I25,D25),"")</f>
        <v>-4.4130995148682128E-2</v>
      </c>
      <c r="E26" s="4">
        <f>IFERROR(_xlfn.RRI(5,J25,E25),"")</f>
        <v>-0.30247424430124437</v>
      </c>
      <c r="H26" s="4" t="str">
        <f t="shared" ref="H26:O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14.651636391818181</v>
      </c>
      <c r="E27" s="3">
        <f>IFERROR(E4/E21,"")</f>
        <v>12.26653062030303</v>
      </c>
      <c r="H27" s="3">
        <f t="shared" ref="H27:O27" si="20">IFERROR(H4/H21,"")</f>
        <v>53.836334024242426</v>
      </c>
      <c r="I27" s="3">
        <f t="shared" si="20"/>
        <v>50.059679471818178</v>
      </c>
      <c r="J27" s="3">
        <f t="shared" si="20"/>
        <v>43.371234280909093</v>
      </c>
      <c r="K27" s="3">
        <f t="shared" si="20"/>
        <v>33.723302407878791</v>
      </c>
      <c r="L27" s="3">
        <f t="shared" si="20"/>
        <v>30.85988099939394</v>
      </c>
      <c r="M27" s="3">
        <f t="shared" si="20"/>
        <v>43.065020489090912</v>
      </c>
      <c r="N27" s="3">
        <f t="shared" si="20"/>
        <v>48.29871105969697</v>
      </c>
      <c r="O27" s="3">
        <f t="shared" si="20"/>
        <v>65.751314015409832</v>
      </c>
    </row>
    <row r="28" spans="1:15" ht="15.5" x14ac:dyDescent="0.35">
      <c r="C28" t="s">
        <v>50</v>
      </c>
      <c r="D28" s="4">
        <f>IFERROR(_xlfn.RRI(5,I27,D27),"")</f>
        <v>-0.21786879482393551</v>
      </c>
      <c r="E28" s="4">
        <f>IFERROR(_xlfn.RRI(5,J27,E27),"")</f>
        <v>-0.22320934345465193</v>
      </c>
      <c r="H28" s="4">
        <f t="shared" ref="H28:O28" si="21">IFERROR(_xlfn.RRI(5,M27,H27),"")</f>
        <v>4.5659203166971585E-2</v>
      </c>
      <c r="I28" s="4">
        <f t="shared" si="21"/>
        <v>7.1879116974509216E-3</v>
      </c>
      <c r="J28" s="4">
        <f t="shared" si="21"/>
        <v>-7.9848223255218453E-2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-0.10101010101010099</v>
      </c>
      <c r="I29" s="4">
        <f t="shared" si="22"/>
        <v>-0.81632653061224481</v>
      </c>
      <c r="J29" s="4">
        <f t="shared" si="22"/>
        <v>-0.36811254396248533</v>
      </c>
      <c r="K29" s="4">
        <f t="shared" si="22"/>
        <v>-0.54891591750396618</v>
      </c>
      <c r="L29" s="4">
        <f t="shared" si="22"/>
        <v>-26.904109589041099</v>
      </c>
      <c r="M29" s="4">
        <f t="shared" si="22"/>
        <v>-0.37068965517241376</v>
      </c>
      <c r="N29" s="4">
        <f t="shared" si="22"/>
        <v>0.39759036144578308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7.5443043029278081E-2</v>
      </c>
      <c r="I30" s="4">
        <f t="shared" si="23"/>
        <v>0.15421385399338677</v>
      </c>
      <c r="J30" s="4">
        <f t="shared" si="23"/>
        <v>0.2860909574139528</v>
      </c>
      <c r="K30" s="4">
        <f t="shared" si="23"/>
        <v>9.2787830534443255E-2</v>
      </c>
      <c r="L30" s="4">
        <f t="shared" si="23"/>
        <v>-0.28341190486113288</v>
      </c>
      <c r="M30" s="4">
        <f t="shared" si="23"/>
        <v>-0.10836087456117083</v>
      </c>
      <c r="N30" s="4">
        <f t="shared" si="23"/>
        <v>-0.26543352352810129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21.26</v>
      </c>
      <c r="E32" s="3">
        <f>IFERROR(INDEX(E51:E500,MATCH($A$32,$C$51:$C$500,0)),"")</f>
        <v>22.05</v>
      </c>
      <c r="H32" s="3">
        <f>IFERROR(INDEX(D32:G32,COUNT(D32:G32)),"")</f>
        <v>22.05</v>
      </c>
      <c r="I32" s="3">
        <f t="shared" ref="I32:O32" si="24">IFERROR(INDEX(I51:I500,MATCH($C$32,$C$51:$C$500,0)),"")</f>
        <v>22.94</v>
      </c>
      <c r="J32" s="3">
        <f t="shared" si="24"/>
        <v>23.93</v>
      </c>
      <c r="K32" s="3">
        <f t="shared" si="24"/>
        <v>28.02</v>
      </c>
      <c r="L32" s="3">
        <f t="shared" si="24"/>
        <v>36.67</v>
      </c>
      <c r="M32" s="3">
        <f t="shared" si="24"/>
        <v>55.58</v>
      </c>
      <c r="N32" s="3">
        <f t="shared" si="24"/>
        <v>54.75</v>
      </c>
      <c r="O32" s="3">
        <f t="shared" si="24"/>
        <v>50.07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3.25</v>
      </c>
      <c r="E33" s="3">
        <f>IFERROR(INDEX(E51:E500,MATCH($A$33,$C$51:$C$500,0)),"")</f>
        <v>1.9</v>
      </c>
      <c r="H33" s="3">
        <f>IFERROR(INDEX(D33:G33,COUNT(D33:G33)),"")</f>
        <v>1.9</v>
      </c>
      <c r="I33" s="3">
        <f t="shared" ref="I33:O33" si="25">IFERROR(INDEX(I51:I500,MATCH($C$33,$C$51:$C$500,0)),"")</f>
        <v>1.7</v>
      </c>
      <c r="J33" s="3">
        <f t="shared" si="25"/>
        <v>0.42</v>
      </c>
      <c r="K33" s="3">
        <f t="shared" si="25"/>
        <v>0.36</v>
      </c>
      <c r="L33" s="3">
        <f t="shared" si="25"/>
        <v>1.36</v>
      </c>
      <c r="M33" s="3">
        <f t="shared" si="25"/>
        <v>0.92</v>
      </c>
      <c r="N33" s="3">
        <f t="shared" si="25"/>
        <v>2.58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-87.34</v>
      </c>
      <c r="E34" s="3">
        <f>IFERROR(INDEX(E51:E500,MATCH($A$34,$C$51:$C$500,0)),"")</f>
        <v>-47.19</v>
      </c>
      <c r="H34" s="3">
        <f>IFERROR(INDEX(D34:G34,COUNT(D34:G34)),"")</f>
        <v>-47.19</v>
      </c>
      <c r="I34" s="3">
        <f t="shared" ref="I34:O34" si="26">IFERROR(INDEX(I51:I500,MATCH($C$34,$C$51:$C$500,0)),"")</f>
        <v>-39.39</v>
      </c>
      <c r="J34" s="3">
        <f t="shared" si="26"/>
        <v>-1.86</v>
      </c>
      <c r="K34" s="3">
        <f t="shared" si="26"/>
        <v>-1.17</v>
      </c>
      <c r="L34" s="3">
        <f t="shared" si="26"/>
        <v>-2.64</v>
      </c>
      <c r="M34" s="3">
        <f t="shared" si="26"/>
        <v>69.86</v>
      </c>
      <c r="N34" s="3">
        <f t="shared" si="26"/>
        <v>121.55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4.71</v>
      </c>
      <c r="E35" s="3">
        <f>IFERROR(INDEX(E51:E500,MATCH($A$35,$C$51:$C$500,0)),"")</f>
        <v>3.43</v>
      </c>
      <c r="H35" s="3">
        <f>IFERROR(INDEX(D35:G35,COUNT(D35:G35)),"")</f>
        <v>3.43</v>
      </c>
      <c r="I35" s="3">
        <f t="shared" ref="I35:O35" si="27">IFERROR(INDEX(I51:I500,MATCH($C$35,$C$51:$C$500,0)),"")</f>
        <v>0.78</v>
      </c>
      <c r="J35" s="3">
        <f t="shared" si="27"/>
        <v>0.23</v>
      </c>
      <c r="K35" s="3">
        <f t="shared" si="27"/>
        <v>0.3</v>
      </c>
      <c r="L35" s="3">
        <f t="shared" si="27"/>
        <v>1.62</v>
      </c>
      <c r="M35" s="3">
        <f t="shared" si="27"/>
        <v>1.19</v>
      </c>
      <c r="N35" s="3">
        <f t="shared" si="27"/>
        <v>2.92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48350400093</v>
      </c>
      <c r="E51" s="5">
        <v>40479551047</v>
      </c>
      <c r="F51" s="5">
        <v>46954514343</v>
      </c>
      <c r="G51" s="5">
        <v>40595900001</v>
      </c>
      <c r="I51" s="5">
        <v>165196942257</v>
      </c>
      <c r="J51" s="5">
        <v>143125073127</v>
      </c>
      <c r="K51" s="5">
        <v>111286897946</v>
      </c>
      <c r="L51" s="5">
        <v>101837607298</v>
      </c>
      <c r="M51" s="5">
        <v>142114567614</v>
      </c>
      <c r="N51" s="5">
        <v>159385746497</v>
      </c>
      <c r="O51" s="5">
        <v>200541507747</v>
      </c>
    </row>
    <row r="52" spans="2:15" ht="15.5" x14ac:dyDescent="0.35">
      <c r="C52" t="s">
        <v>75</v>
      </c>
      <c r="D52" s="5">
        <v>-41287254509</v>
      </c>
      <c r="E52" s="5">
        <v>-34964834139</v>
      </c>
      <c r="F52" s="5">
        <v>-26408265460</v>
      </c>
      <c r="G52" s="5">
        <v>-35944428994</v>
      </c>
      <c r="I52" s="5">
        <v>-129543842578</v>
      </c>
      <c r="J52" s="5">
        <v>-128115247430</v>
      </c>
      <c r="K52" s="5">
        <v>-103896633725</v>
      </c>
      <c r="L52" s="5">
        <v>-111610738856</v>
      </c>
      <c r="M52" s="5">
        <v>-109887580431</v>
      </c>
      <c r="N52" s="5">
        <v>-126999874671</v>
      </c>
      <c r="O52" s="5">
        <v>-168925110010</v>
      </c>
    </row>
    <row r="53" spans="2:15" ht="15.5" x14ac:dyDescent="0.35">
      <c r="C53" t="s">
        <v>76</v>
      </c>
      <c r="D53" s="5">
        <v>7063145584</v>
      </c>
      <c r="E53" s="5">
        <v>5514716908</v>
      </c>
      <c r="F53" s="5">
        <v>20546248883</v>
      </c>
      <c r="G53" s="5">
        <v>4651471007</v>
      </c>
      <c r="I53" s="5">
        <v>35653099679</v>
      </c>
      <c r="J53" s="5">
        <v>15009825697</v>
      </c>
      <c r="K53" s="5">
        <v>7390264221</v>
      </c>
      <c r="L53" s="5">
        <v>-9773131558</v>
      </c>
      <c r="M53" s="5">
        <v>32226987183</v>
      </c>
      <c r="N53" s="5">
        <v>32385871826</v>
      </c>
      <c r="O53" s="5">
        <v>31616397737</v>
      </c>
    </row>
    <row r="54" spans="2:15" ht="15.5" x14ac:dyDescent="0.35">
      <c r="C54" t="s">
        <v>77</v>
      </c>
      <c r="D54" s="5">
        <v>-5871726053</v>
      </c>
      <c r="E54" s="5">
        <v>-5575109494</v>
      </c>
      <c r="F54" s="5">
        <v>-6985800806</v>
      </c>
      <c r="G54" s="5">
        <v>-5715314421</v>
      </c>
      <c r="I54" s="5">
        <v>-23182514164</v>
      </c>
      <c r="J54" s="5">
        <v>-21913502010</v>
      </c>
      <c r="K54" s="5">
        <v>-21380709962</v>
      </c>
      <c r="L54" s="5">
        <v>-18890744327</v>
      </c>
      <c r="M54" s="5">
        <v>-18491593405</v>
      </c>
      <c r="N54" s="5">
        <v>-17374919630</v>
      </c>
      <c r="O54" s="5">
        <v>-12924331566</v>
      </c>
    </row>
    <row r="55" spans="2:15" ht="15.5" x14ac:dyDescent="0.35">
      <c r="C55" t="s">
        <v>78</v>
      </c>
      <c r="D55" s="5">
        <v>-2766984027</v>
      </c>
      <c r="E55" s="5">
        <v>-2609128821</v>
      </c>
      <c r="F55" s="5">
        <v>-479469662</v>
      </c>
      <c r="G55" s="5">
        <v>-4683823689</v>
      </c>
      <c r="I55" s="5">
        <v>-9675228210</v>
      </c>
      <c r="J55" s="5">
        <v>-9140400646</v>
      </c>
      <c r="K55" s="5">
        <v>-8652386471</v>
      </c>
      <c r="L55" s="5">
        <v>-7242390653</v>
      </c>
      <c r="M55" s="5">
        <v>-8458586075</v>
      </c>
      <c r="N55" s="5">
        <v>-5928060064</v>
      </c>
      <c r="O55" s="5">
        <v>-6741278815</v>
      </c>
    </row>
    <row r="56" spans="2:15" ht="15.5" x14ac:dyDescent="0.35">
      <c r="C56" t="s">
        <v>79</v>
      </c>
      <c r="D56" s="5">
        <v>-3104742026</v>
      </c>
      <c r="E56" s="5">
        <v>-2965980673</v>
      </c>
      <c r="F56" s="5">
        <v>-6506331144</v>
      </c>
      <c r="G56" s="5">
        <v>-1031490732</v>
      </c>
      <c r="I56" s="5">
        <v>-13507285954</v>
      </c>
      <c r="J56" s="5">
        <v>-12773101364</v>
      </c>
      <c r="K56" s="5">
        <v>-12728323491</v>
      </c>
      <c r="L56" s="5">
        <v>-11648353674</v>
      </c>
      <c r="M56" s="5">
        <v>-10033007330</v>
      </c>
      <c r="N56" s="5">
        <v>-11446859566</v>
      </c>
      <c r="O56" s="5">
        <v>-6183052751</v>
      </c>
    </row>
    <row r="57" spans="2:15" ht="15.5" x14ac:dyDescent="0.35">
      <c r="C57" t="s">
        <v>80</v>
      </c>
      <c r="D57" s="5">
        <v>1191419531</v>
      </c>
      <c r="E57" s="5">
        <v>-60392586</v>
      </c>
      <c r="F57" s="5">
        <v>13560448077</v>
      </c>
      <c r="G57" s="5">
        <v>-1063843414</v>
      </c>
      <c r="I57" s="5">
        <v>12470585515</v>
      </c>
      <c r="J57" s="5">
        <v>-6903676313</v>
      </c>
      <c r="K57" s="5">
        <v>-13990445741</v>
      </c>
      <c r="L57" s="5">
        <v>-28663875885</v>
      </c>
      <c r="M57" s="5">
        <v>13735393778</v>
      </c>
      <c r="N57" s="5">
        <v>15010952196</v>
      </c>
      <c r="O57" s="5">
        <v>18692066171</v>
      </c>
    </row>
    <row r="58" spans="2:15" ht="15.5" x14ac:dyDescent="0.35">
      <c r="C58" t="s">
        <v>81</v>
      </c>
      <c r="D58" s="5">
        <v>-1773842862</v>
      </c>
      <c r="E58" s="5">
        <v>-1999128240</v>
      </c>
      <c r="F58" s="5">
        <v>-3025157843</v>
      </c>
      <c r="G58" s="5">
        <v>-2455770956</v>
      </c>
      <c r="I58" s="5">
        <v>-10295719444</v>
      </c>
      <c r="J58" s="5">
        <v>-8191419626</v>
      </c>
      <c r="K58" s="5">
        <v>-14523408604</v>
      </c>
      <c r="L58" s="5">
        <v>-36802980232</v>
      </c>
      <c r="M58" s="5">
        <v>-11863808203</v>
      </c>
      <c r="N58" s="5">
        <v>-11272446527</v>
      </c>
      <c r="O58" s="5">
        <v>-14892856285</v>
      </c>
    </row>
    <row r="59" spans="2:15" ht="15.5" x14ac:dyDescent="0.35">
      <c r="C59" t="s">
        <v>83</v>
      </c>
      <c r="D59" s="5">
        <v>571992</v>
      </c>
      <c r="E59" s="5">
        <v>636623</v>
      </c>
      <c r="F59" s="5">
        <v>560288</v>
      </c>
      <c r="G59" s="5">
        <v>610578</v>
      </c>
      <c r="I59" s="5">
        <v>2799481</v>
      </c>
      <c r="J59" s="5">
        <v>30599406</v>
      </c>
      <c r="K59" s="5">
        <v>3195072</v>
      </c>
      <c r="L59" s="5">
        <v>59739555</v>
      </c>
      <c r="M59" s="5">
        <v>1941240202</v>
      </c>
      <c r="N59" s="5">
        <v>244010270</v>
      </c>
      <c r="O59" s="5">
        <v>163171189</v>
      </c>
    </row>
    <row r="60" spans="2:15" ht="15.5" x14ac:dyDescent="0.35">
      <c r="C60" t="s">
        <v>27</v>
      </c>
      <c r="D60" s="5">
        <v>-2038118854</v>
      </c>
      <c r="E60" s="5">
        <v>-2212741607</v>
      </c>
      <c r="F60" s="5">
        <v>-1919301468</v>
      </c>
      <c r="G60" s="5">
        <v>-2702925705</v>
      </c>
      <c r="I60" s="5">
        <v>-9785331979</v>
      </c>
      <c r="J60" s="5">
        <v>-11607999773</v>
      </c>
      <c r="K60" s="5">
        <v>-11597170938</v>
      </c>
      <c r="L60" s="5">
        <v>-11778740946</v>
      </c>
      <c r="M60" s="5">
        <v>-14600492397</v>
      </c>
      <c r="N60" s="5">
        <v>-14226087508</v>
      </c>
      <c r="O60" s="5">
        <v>-13246777258</v>
      </c>
    </row>
    <row r="61" spans="2:15" ht="15.5" x14ac:dyDescent="0.35">
      <c r="C61" t="s">
        <v>85</v>
      </c>
      <c r="D61" s="5">
        <v>1916380045</v>
      </c>
      <c r="E61" s="5">
        <v>787755996</v>
      </c>
      <c r="F61" s="5">
        <v>4101735264</v>
      </c>
      <c r="G61" s="5">
        <v>11769575</v>
      </c>
      <c r="I61" s="5">
        <v>4233742732</v>
      </c>
      <c r="J61" s="5">
        <v>1976229539</v>
      </c>
      <c r="K61" s="5">
        <v>-513389620</v>
      </c>
      <c r="L61" s="5">
        <v>-3801064904</v>
      </c>
      <c r="M61" s="5">
        <v>-1510451283</v>
      </c>
      <c r="N61" s="5">
        <v>-730942463</v>
      </c>
      <c r="O61" s="5">
        <v>-101058450</v>
      </c>
    </row>
    <row r="62" spans="2:15" ht="15.5" x14ac:dyDescent="0.35">
      <c r="C62" t="s">
        <v>86</v>
      </c>
      <c r="D62" s="5">
        <v>-1773842862</v>
      </c>
      <c r="E62" s="5">
        <v>-1999128240</v>
      </c>
      <c r="F62" s="5">
        <v>-3025157843</v>
      </c>
      <c r="G62" s="5">
        <v>-2455770956</v>
      </c>
      <c r="I62" s="5">
        <v>-10295719444</v>
      </c>
      <c r="J62" s="5">
        <v>-8191419626</v>
      </c>
      <c r="K62" s="5">
        <v>-14523408604</v>
      </c>
      <c r="L62" s="5">
        <v>-36802980232</v>
      </c>
      <c r="M62" s="5">
        <v>-11863808203</v>
      </c>
      <c r="N62" s="5">
        <v>-11272446527</v>
      </c>
      <c r="O62" s="5">
        <v>-14892856285</v>
      </c>
    </row>
    <row r="63" spans="2:15" ht="15.5" x14ac:dyDescent="0.35">
      <c r="C63" t="s">
        <v>29</v>
      </c>
      <c r="D63" s="5">
        <v>-582423331</v>
      </c>
      <c r="E63" s="5">
        <v>-2059520826</v>
      </c>
      <c r="F63" s="5">
        <v>10535290234</v>
      </c>
      <c r="G63" s="5">
        <v>-3519614370</v>
      </c>
      <c r="I63" s="5">
        <v>2174866071</v>
      </c>
      <c r="J63" s="5">
        <v>-15095095939</v>
      </c>
      <c r="K63" s="5">
        <v>-28513854345</v>
      </c>
      <c r="L63" s="5">
        <v>-65466856117</v>
      </c>
      <c r="M63" s="5">
        <v>1871585575</v>
      </c>
      <c r="N63" s="5">
        <v>3738505669</v>
      </c>
      <c r="O63" s="5">
        <v>3799209886</v>
      </c>
    </row>
    <row r="64" spans="2:15" ht="15.5" x14ac:dyDescent="0.35">
      <c r="C64" t="s">
        <v>28</v>
      </c>
      <c r="D64" s="5">
        <v>-112517916</v>
      </c>
      <c r="E64" s="5">
        <v>-90521271</v>
      </c>
      <c r="F64" s="5">
        <v>-1223059781</v>
      </c>
      <c r="G64" s="5">
        <v>15751866</v>
      </c>
      <c r="I64" s="5">
        <v>-1181546742</v>
      </c>
      <c r="J64" s="5">
        <v>-755179144</v>
      </c>
      <c r="K64" s="5">
        <v>-58688541</v>
      </c>
      <c r="L64" s="5">
        <v>-640201929</v>
      </c>
      <c r="M64" s="5">
        <v>-801689900</v>
      </c>
      <c r="N64" s="5">
        <v>-818379640</v>
      </c>
      <c r="O64" s="5">
        <v>-1358816837</v>
      </c>
    </row>
    <row r="65" spans="2:15" ht="15.5" x14ac:dyDescent="0.35">
      <c r="C65" t="s">
        <v>87</v>
      </c>
      <c r="D65" s="5">
        <v>-694941247</v>
      </c>
      <c r="E65" s="5">
        <v>-2150042097</v>
      </c>
      <c r="F65" s="5">
        <v>9312230453</v>
      </c>
      <c r="G65" s="5">
        <v>-3503862504</v>
      </c>
      <c r="I65" s="5">
        <v>993319329</v>
      </c>
      <c r="J65" s="5">
        <v>-15850275083</v>
      </c>
      <c r="K65" s="5">
        <v>-28572542886</v>
      </c>
      <c r="L65" s="5">
        <v>-66107058046</v>
      </c>
      <c r="M65" s="5">
        <v>1069895675</v>
      </c>
      <c r="N65" s="5">
        <v>2920126029</v>
      </c>
      <c r="O65" s="5">
        <v>2440393049</v>
      </c>
    </row>
    <row r="66" spans="2:15" ht="15.5" x14ac:dyDescent="0.35">
      <c r="C66" t="s">
        <v>88</v>
      </c>
      <c r="F66" s="5">
        <v>-30191078</v>
      </c>
      <c r="I66" s="5">
        <v>-30191078</v>
      </c>
      <c r="J66" s="5">
        <v>458367017</v>
      </c>
      <c r="K66" s="5">
        <v>-518724564</v>
      </c>
      <c r="L66" s="5">
        <v>-170929454</v>
      </c>
      <c r="M66" s="5">
        <v>168073993</v>
      </c>
      <c r="N66" s="5">
        <v>1329676417</v>
      </c>
      <c r="O66" s="5">
        <v>-127173846</v>
      </c>
    </row>
    <row r="67" spans="2:15" ht="15.5" x14ac:dyDescent="0.35">
      <c r="C67" t="s">
        <v>89</v>
      </c>
      <c r="D67" s="5">
        <v>-694941247</v>
      </c>
      <c r="E67" s="5">
        <v>-2150042097</v>
      </c>
      <c r="F67" s="5">
        <v>9282039375</v>
      </c>
      <c r="G67" s="5">
        <v>-3503862504</v>
      </c>
      <c r="I67" s="5">
        <v>963128251</v>
      </c>
      <c r="J67" s="5">
        <v>-15391908066</v>
      </c>
      <c r="K67" s="5">
        <v>-29091267450</v>
      </c>
      <c r="L67" s="5">
        <v>-66277987500</v>
      </c>
      <c r="M67" s="5">
        <v>1237969668</v>
      </c>
      <c r="N67" s="5">
        <v>4249802446</v>
      </c>
      <c r="O67" s="5">
        <v>2313219203</v>
      </c>
    </row>
    <row r="68" spans="2:15" ht="15.5" x14ac:dyDescent="0.35">
      <c r="C68" t="s">
        <v>90</v>
      </c>
      <c r="D68" s="5">
        <v>-694941246</v>
      </c>
      <c r="E68" s="5">
        <v>-2150042098</v>
      </c>
      <c r="F68" s="5">
        <v>9312230453</v>
      </c>
      <c r="G68" s="5">
        <v>-3503862504</v>
      </c>
      <c r="I68" s="5">
        <v>993319329</v>
      </c>
      <c r="J68" s="5">
        <v>-15850275083</v>
      </c>
      <c r="K68" s="5">
        <v>-28572542886</v>
      </c>
      <c r="L68" s="5">
        <v>-66107058046</v>
      </c>
      <c r="M68" s="5">
        <v>1069895675</v>
      </c>
      <c r="N68" s="5">
        <v>2920126029</v>
      </c>
      <c r="O68" s="5">
        <v>2440393049</v>
      </c>
    </row>
    <row r="69" spans="2:15" ht="15.5" x14ac:dyDescent="0.35">
      <c r="C69" t="s">
        <v>8</v>
      </c>
      <c r="D69" s="5">
        <v>-2611321291</v>
      </c>
      <c r="E69" s="5">
        <v>-2937798094</v>
      </c>
      <c r="F69" s="5">
        <v>5180304111</v>
      </c>
      <c r="G69" s="5">
        <v>-3515632079</v>
      </c>
      <c r="I69" s="5">
        <v>-3270614481</v>
      </c>
      <c r="J69" s="5">
        <v>-17368137605</v>
      </c>
      <c r="K69" s="5">
        <v>-28577877830</v>
      </c>
      <c r="L69" s="5">
        <v>-62476922595</v>
      </c>
      <c r="M69" s="5">
        <v>2748420951</v>
      </c>
      <c r="N69" s="5">
        <v>4980744909</v>
      </c>
      <c r="O69" s="5">
        <v>2414277653</v>
      </c>
    </row>
    <row r="70" spans="2:15" ht="15.5" x14ac:dyDescent="0.35">
      <c r="C70" t="s">
        <v>91</v>
      </c>
      <c r="D70" s="5">
        <v>-694941246</v>
      </c>
      <c r="E70" s="5">
        <v>-2150042098</v>
      </c>
      <c r="F70" s="5">
        <v>9312230453</v>
      </c>
      <c r="G70" s="5">
        <v>-3503862504</v>
      </c>
      <c r="I70" s="5">
        <v>993319329</v>
      </c>
      <c r="J70" s="5">
        <v>-15850275083</v>
      </c>
      <c r="K70" s="5">
        <v>-28572542886</v>
      </c>
      <c r="L70" s="5">
        <v>-66107058046</v>
      </c>
      <c r="M70" s="5">
        <v>1069895675</v>
      </c>
      <c r="N70" s="5">
        <v>2920126029</v>
      </c>
      <c r="O70" s="5">
        <v>2440393049</v>
      </c>
    </row>
    <row r="71" spans="2:15" ht="15.5" x14ac:dyDescent="0.35">
      <c r="C71" t="s">
        <v>92</v>
      </c>
      <c r="D71" s="5">
        <v>-694941246</v>
      </c>
      <c r="E71" s="5">
        <v>-2150042098</v>
      </c>
      <c r="F71" s="5">
        <v>9282039375</v>
      </c>
      <c r="G71" s="5">
        <v>-3503862504</v>
      </c>
      <c r="I71" s="5">
        <v>963128251</v>
      </c>
      <c r="J71" s="5">
        <v>-15391908066</v>
      </c>
      <c r="K71" s="5">
        <v>-29091267450</v>
      </c>
      <c r="L71" s="5">
        <v>-66277987499</v>
      </c>
      <c r="M71" s="5">
        <v>1237969668</v>
      </c>
      <c r="N71" s="5">
        <v>4249802446</v>
      </c>
      <c r="O71" s="5">
        <v>2313219203</v>
      </c>
    </row>
    <row r="72" spans="2:15" ht="15.5" x14ac:dyDescent="0.35">
      <c r="C72" t="s">
        <v>93</v>
      </c>
      <c r="D72" s="5">
        <v>-694941246</v>
      </c>
      <c r="E72" s="5">
        <v>-2150042098</v>
      </c>
      <c r="F72" s="5">
        <v>9282039375</v>
      </c>
      <c r="G72" s="5">
        <v>-3503862504</v>
      </c>
      <c r="I72" s="5">
        <v>963128251</v>
      </c>
      <c r="J72" s="5">
        <v>-15391908066</v>
      </c>
      <c r="K72" s="5">
        <v>-29091267450</v>
      </c>
      <c r="L72" s="5">
        <v>-66277987499</v>
      </c>
      <c r="M72" s="5">
        <v>1237969668</v>
      </c>
      <c r="N72" s="5">
        <v>4249802446</v>
      </c>
      <c r="O72" s="5">
        <v>2313219203</v>
      </c>
    </row>
    <row r="74" spans="2:15" ht="15.5" x14ac:dyDescent="0.35">
      <c r="B74" t="s">
        <v>94</v>
      </c>
      <c r="C74" t="s">
        <v>95</v>
      </c>
    </row>
    <row r="75" spans="2:15" ht="15.5" x14ac:dyDescent="0.35">
      <c r="C75" t="s">
        <v>96</v>
      </c>
    </row>
    <row r="76" spans="2:15" ht="15.5" x14ac:dyDescent="0.35">
      <c r="C76" t="s">
        <v>20</v>
      </c>
      <c r="D76" s="5">
        <v>878378002</v>
      </c>
      <c r="E76" s="5">
        <v>1935967624</v>
      </c>
      <c r="F76" s="5">
        <v>1639810890</v>
      </c>
      <c r="G76" s="5">
        <v>1459062686</v>
      </c>
      <c r="I76" s="5">
        <v>1639810890</v>
      </c>
      <c r="J76" s="5">
        <v>2486136568</v>
      </c>
      <c r="K76" s="5">
        <v>2060995853</v>
      </c>
      <c r="L76" s="5">
        <v>2001624247</v>
      </c>
      <c r="M76" s="5">
        <v>1736871635</v>
      </c>
      <c r="N76" s="5">
        <v>2340058964</v>
      </c>
      <c r="O76" s="5">
        <v>40850628441</v>
      </c>
    </row>
    <row r="77" spans="2:15" ht="15.5" x14ac:dyDescent="0.35">
      <c r="C77" t="s">
        <v>98</v>
      </c>
      <c r="D77" s="5">
        <v>20998343549</v>
      </c>
      <c r="E77" s="5">
        <v>17620490859</v>
      </c>
      <c r="F77" s="5">
        <v>20367492019</v>
      </c>
      <c r="G77" s="5">
        <v>17371562594</v>
      </c>
      <c r="I77" s="5">
        <v>20367492019</v>
      </c>
      <c r="J77" s="5">
        <v>20338678561</v>
      </c>
      <c r="K77" s="5">
        <v>12384631766</v>
      </c>
      <c r="L77" s="5">
        <v>11245251686</v>
      </c>
      <c r="M77" s="5">
        <v>36055990054</v>
      </c>
      <c r="N77" s="5">
        <v>41511091186</v>
      </c>
      <c r="O77" s="5">
        <v>51518666715</v>
      </c>
    </row>
    <row r="78" spans="2:15" ht="15.5" x14ac:dyDescent="0.35">
      <c r="C78" t="s">
        <v>100</v>
      </c>
      <c r="D78" s="5">
        <v>32722051795</v>
      </c>
      <c r="E78" s="5">
        <v>26222051795</v>
      </c>
      <c r="F78" s="5">
        <v>26222051795</v>
      </c>
      <c r="G78" s="5">
        <v>24665291087</v>
      </c>
      <c r="I78" s="5">
        <v>26222051795</v>
      </c>
      <c r="J78" s="5">
        <v>27474206908</v>
      </c>
      <c r="K78" s="5">
        <v>28655561736</v>
      </c>
      <c r="L78" s="5">
        <v>29812795966</v>
      </c>
    </row>
    <row r="79" spans="2:15" ht="15.5" x14ac:dyDescent="0.35">
      <c r="C79" t="s">
        <v>99</v>
      </c>
      <c r="D79" s="5">
        <v>16619294268</v>
      </c>
      <c r="E79" s="5">
        <v>19610094465</v>
      </c>
      <c r="F79" s="5">
        <v>17207460146</v>
      </c>
      <c r="G79" s="5">
        <v>16672172391</v>
      </c>
      <c r="I79" s="5">
        <v>17207460146</v>
      </c>
      <c r="J79" s="5">
        <v>12200000000</v>
      </c>
      <c r="K79" s="5">
        <v>10000000000</v>
      </c>
    </row>
    <row r="80" spans="2:15" ht="15.5" x14ac:dyDescent="0.35">
      <c r="C80" t="s">
        <v>101</v>
      </c>
      <c r="D80" s="5">
        <v>20998343549</v>
      </c>
      <c r="E80" s="5">
        <v>17620490859</v>
      </c>
      <c r="F80" s="5">
        <v>20367492019</v>
      </c>
      <c r="G80" s="5">
        <v>17371562594</v>
      </c>
      <c r="I80" s="5">
        <v>20367492019</v>
      </c>
      <c r="J80" s="5">
        <v>20338678561</v>
      </c>
      <c r="K80" s="5">
        <v>12384631766</v>
      </c>
      <c r="L80" s="5">
        <v>11245251686</v>
      </c>
      <c r="M80" s="5">
        <v>36055990054</v>
      </c>
      <c r="N80" s="5">
        <v>41511091186</v>
      </c>
      <c r="O80" s="5">
        <v>51518666715</v>
      </c>
    </row>
    <row r="81" spans="3:15" ht="15.5" x14ac:dyDescent="0.35">
      <c r="C81" t="s">
        <v>285</v>
      </c>
      <c r="D81" s="5">
        <v>54234490</v>
      </c>
      <c r="E81" s="5">
        <v>55405990</v>
      </c>
      <c r="F81" s="5">
        <v>73500990</v>
      </c>
      <c r="G81" s="5">
        <v>166255718</v>
      </c>
      <c r="I81" s="5">
        <v>73500990</v>
      </c>
      <c r="J81" s="5">
        <v>239903765</v>
      </c>
      <c r="K81" s="5">
        <v>261905841</v>
      </c>
      <c r="L81" s="5">
        <v>492151815</v>
      </c>
      <c r="M81" s="5">
        <v>252646548</v>
      </c>
      <c r="N81" s="5">
        <v>3974858552</v>
      </c>
      <c r="O81" s="5">
        <v>1358526640</v>
      </c>
    </row>
    <row r="82" spans="3:15" ht="15.5" x14ac:dyDescent="0.35">
      <c r="C82" t="s">
        <v>286</v>
      </c>
      <c r="D82" s="5">
        <v>54234490</v>
      </c>
      <c r="E82" s="5">
        <v>55405990</v>
      </c>
      <c r="F82" s="5">
        <v>73500990</v>
      </c>
      <c r="G82" s="5">
        <v>166255718</v>
      </c>
      <c r="I82" s="5">
        <v>73500990</v>
      </c>
      <c r="J82" s="5">
        <v>239903765</v>
      </c>
      <c r="K82" s="5">
        <v>261905841</v>
      </c>
      <c r="L82" s="5">
        <v>492151815</v>
      </c>
      <c r="M82" s="5">
        <v>252646548</v>
      </c>
      <c r="N82" s="5">
        <v>3974858552</v>
      </c>
      <c r="O82" s="5">
        <v>1358526640</v>
      </c>
    </row>
    <row r="83" spans="3:15" ht="15.5" x14ac:dyDescent="0.35">
      <c r="C83" t="s">
        <v>102</v>
      </c>
      <c r="D83" s="5">
        <v>8664636830</v>
      </c>
      <c r="E83" s="5">
        <v>9471184875</v>
      </c>
      <c r="F83" s="5">
        <v>8419784081</v>
      </c>
      <c r="G83" s="5">
        <v>8131849418</v>
      </c>
      <c r="I83" s="5">
        <v>8419784081</v>
      </c>
      <c r="J83" s="5">
        <v>5758801815</v>
      </c>
      <c r="K83" s="5">
        <v>3909597779</v>
      </c>
      <c r="L83" s="5">
        <v>5261926981</v>
      </c>
      <c r="M83" s="5">
        <v>46799290262</v>
      </c>
      <c r="N83" s="5">
        <v>35647987811</v>
      </c>
      <c r="O83" s="5">
        <v>33178162942</v>
      </c>
    </row>
    <row r="84" spans="3:15" ht="15.5" x14ac:dyDescent="0.35">
      <c r="C84" t="s">
        <v>85</v>
      </c>
      <c r="D84" s="5">
        <v>1644997444</v>
      </c>
      <c r="E84" s="5">
        <v>1644997444</v>
      </c>
      <c r="F84" s="5">
        <v>1644997444</v>
      </c>
      <c r="G84" s="5">
        <v>1634909776</v>
      </c>
      <c r="I84" s="5">
        <v>1644997444</v>
      </c>
      <c r="J84" s="5">
        <v>1634909776</v>
      </c>
      <c r="K84" s="5">
        <v>1207691596</v>
      </c>
      <c r="L84" s="5">
        <v>1611984417</v>
      </c>
      <c r="M84" s="5">
        <v>1628346869</v>
      </c>
      <c r="N84" s="5">
        <v>1279660281</v>
      </c>
      <c r="O84" s="5">
        <v>132940922</v>
      </c>
    </row>
    <row r="85" spans="3:15" ht="15.5" x14ac:dyDescent="0.35">
      <c r="C85" t="s">
        <v>103</v>
      </c>
      <c r="D85" s="5">
        <v>32788971964</v>
      </c>
      <c r="E85" s="5">
        <v>31372015577</v>
      </c>
      <c r="F85" s="5">
        <v>31842067128</v>
      </c>
      <c r="G85" s="5">
        <v>27991976088</v>
      </c>
      <c r="I85" s="5">
        <v>31842067128</v>
      </c>
      <c r="J85" s="5">
        <v>29480631233</v>
      </c>
      <c r="K85" s="5">
        <v>20912277782</v>
      </c>
      <c r="L85" s="5">
        <v>19934067428</v>
      </c>
      <c r="M85" s="5">
        <v>119325446878</v>
      </c>
      <c r="N85" s="5">
        <v>123995309424</v>
      </c>
      <c r="O85" s="5">
        <v>127431508741</v>
      </c>
    </row>
    <row r="86" spans="3:15" ht="15.5" x14ac:dyDescent="0.35">
      <c r="C86" t="s">
        <v>104</v>
      </c>
    </row>
    <row r="87" spans="3:15" ht="15.5" x14ac:dyDescent="0.35">
      <c r="C87" t="s">
        <v>105</v>
      </c>
      <c r="D87" s="5">
        <v>210612174811</v>
      </c>
      <c r="E87" s="5">
        <v>217174947412</v>
      </c>
      <c r="F87" s="5">
        <v>222976763980</v>
      </c>
      <c r="G87" s="5">
        <v>215569639368</v>
      </c>
      <c r="I87" s="5">
        <v>222976763980</v>
      </c>
      <c r="J87" s="5">
        <v>229517083220</v>
      </c>
      <c r="K87" s="5">
        <v>255932323687</v>
      </c>
      <c r="L87" s="5">
        <v>268047719051</v>
      </c>
      <c r="M87" s="5">
        <v>244239389646</v>
      </c>
      <c r="N87" s="5">
        <v>219203073442</v>
      </c>
      <c r="O87" s="5">
        <v>157686783260</v>
      </c>
    </row>
    <row r="88" spans="3:15" ht="15.5" x14ac:dyDescent="0.35">
      <c r="C88" t="s">
        <v>106</v>
      </c>
      <c r="D88" s="5">
        <v>2998214776</v>
      </c>
      <c r="E88" s="5">
        <v>3050815036</v>
      </c>
      <c r="F88" s="5">
        <v>3103415296</v>
      </c>
      <c r="G88" s="5">
        <v>3156015556</v>
      </c>
      <c r="I88" s="5">
        <v>3103415296</v>
      </c>
      <c r="J88" s="5">
        <v>3313816336</v>
      </c>
      <c r="K88" s="5">
        <v>3524217376</v>
      </c>
      <c r="L88" s="5">
        <v>3734618416</v>
      </c>
      <c r="M88" s="5">
        <v>3945019450</v>
      </c>
      <c r="N88" s="5">
        <v>4155420491</v>
      </c>
      <c r="O88" s="5">
        <v>4206313233</v>
      </c>
    </row>
    <row r="89" spans="3:15" ht="15.5" x14ac:dyDescent="0.35">
      <c r="C89" t="s">
        <v>108</v>
      </c>
      <c r="D89" s="5">
        <v>838633087</v>
      </c>
      <c r="E89" s="5">
        <v>838633087</v>
      </c>
      <c r="F89" s="5">
        <v>838633087</v>
      </c>
      <c r="G89" s="5">
        <v>1701484699</v>
      </c>
      <c r="I89" s="5">
        <v>838633087</v>
      </c>
      <c r="J89" s="5">
        <v>1701484699</v>
      </c>
      <c r="K89" s="5">
        <v>2089252184</v>
      </c>
      <c r="L89" s="5">
        <v>1445805524</v>
      </c>
      <c r="M89" s="5">
        <v>1086102470</v>
      </c>
      <c r="N89" s="5">
        <v>112635811</v>
      </c>
    </row>
    <row r="90" spans="3:15" ht="15.5" x14ac:dyDescent="0.35">
      <c r="C90" t="s">
        <v>109</v>
      </c>
      <c r="D90" s="5">
        <v>215250107674</v>
      </c>
      <c r="E90" s="5">
        <v>221865480535</v>
      </c>
      <c r="F90" s="5">
        <v>227719897363</v>
      </c>
      <c r="G90" s="5">
        <v>221228224623</v>
      </c>
      <c r="I90" s="5">
        <v>227719897363</v>
      </c>
      <c r="J90" s="5">
        <v>237133469255</v>
      </c>
      <c r="K90" s="5">
        <v>262735194425</v>
      </c>
      <c r="L90" s="5">
        <v>276338859844</v>
      </c>
      <c r="M90" s="5">
        <v>252916503012</v>
      </c>
      <c r="N90" s="5">
        <v>243453086913</v>
      </c>
      <c r="O90" s="5">
        <v>182068300865</v>
      </c>
    </row>
    <row r="91" spans="3:15" ht="15.5" x14ac:dyDescent="0.35">
      <c r="C91" t="s">
        <v>110</v>
      </c>
      <c r="D91" s="5">
        <v>248039079638</v>
      </c>
      <c r="E91" s="5">
        <v>253237496112</v>
      </c>
      <c r="F91" s="5">
        <v>259561964491</v>
      </c>
      <c r="G91" s="5">
        <v>249220200711</v>
      </c>
      <c r="I91" s="5">
        <v>259561964491</v>
      </c>
      <c r="J91" s="5">
        <v>266614100488</v>
      </c>
      <c r="K91" s="5">
        <v>283647472207</v>
      </c>
      <c r="L91" s="5">
        <v>296272927272</v>
      </c>
      <c r="M91" s="5">
        <v>372241949890</v>
      </c>
      <c r="N91" s="5">
        <v>367448396337</v>
      </c>
      <c r="O91" s="5">
        <v>309499809606</v>
      </c>
    </row>
    <row r="92" spans="3:15" ht="15.5" x14ac:dyDescent="0.35">
      <c r="C92" t="s">
        <v>111</v>
      </c>
    </row>
    <row r="93" spans="3:15" ht="15.5" x14ac:dyDescent="0.35">
      <c r="C93" t="s">
        <v>112</v>
      </c>
    </row>
    <row r="94" spans="3:15" ht="15.5" x14ac:dyDescent="0.35">
      <c r="C94" t="s">
        <v>113</v>
      </c>
      <c r="D94" s="5">
        <v>65725499485</v>
      </c>
      <c r="E94" s="5">
        <v>59832247904</v>
      </c>
      <c r="F94" s="5">
        <v>61692001592</v>
      </c>
      <c r="G94" s="5">
        <v>52091255086</v>
      </c>
      <c r="I94" s="5">
        <v>61692001592</v>
      </c>
      <c r="J94" s="5">
        <v>45531347403</v>
      </c>
      <c r="K94" s="5">
        <v>40457941160</v>
      </c>
      <c r="L94" s="5">
        <v>33253642159</v>
      </c>
      <c r="M94" s="5">
        <v>134058452051</v>
      </c>
      <c r="N94" s="5">
        <v>124733049942</v>
      </c>
      <c r="O94" s="5">
        <v>120802411466</v>
      </c>
    </row>
    <row r="95" spans="3:15" ht="15.5" x14ac:dyDescent="0.35">
      <c r="C95" t="s">
        <v>664</v>
      </c>
      <c r="M95" s="5">
        <v>89839134730</v>
      </c>
      <c r="N95" s="5">
        <v>71856163808</v>
      </c>
      <c r="O95" s="5">
        <v>73590607721</v>
      </c>
    </row>
    <row r="96" spans="3:15" ht="15.5" x14ac:dyDescent="0.35">
      <c r="C96" t="s">
        <v>114</v>
      </c>
      <c r="D96" s="5">
        <v>25684131454</v>
      </c>
      <c r="E96" s="5">
        <v>30617023572</v>
      </c>
      <c r="F96" s="5">
        <v>34958880067</v>
      </c>
      <c r="G96" s="5">
        <v>34776296118</v>
      </c>
      <c r="I96" s="5">
        <v>34958880067</v>
      </c>
      <c r="J96" s="5">
        <v>37513251003</v>
      </c>
      <c r="K96" s="5">
        <v>25024467597</v>
      </c>
      <c r="L96" s="5">
        <v>25739947611</v>
      </c>
    </row>
    <row r="97" spans="3:15" ht="15.5" x14ac:dyDescent="0.35">
      <c r="C97" t="s">
        <v>115</v>
      </c>
      <c r="D97" s="5">
        <v>13858869583</v>
      </c>
      <c r="E97" s="5">
        <v>11598786532</v>
      </c>
      <c r="F97" s="5">
        <v>9636313982</v>
      </c>
      <c r="G97" s="5">
        <v>10425444721</v>
      </c>
      <c r="I97" s="5">
        <v>9636313982</v>
      </c>
      <c r="J97" s="5">
        <v>6204887189</v>
      </c>
      <c r="K97" s="5">
        <v>11017277655</v>
      </c>
      <c r="L97" s="5">
        <v>9424351919</v>
      </c>
      <c r="M97" s="5">
        <v>34349400396</v>
      </c>
      <c r="N97" s="5">
        <v>36826263100</v>
      </c>
      <c r="O97" s="5">
        <v>41511894931</v>
      </c>
    </row>
    <row r="98" spans="3:15" ht="15.5" x14ac:dyDescent="0.35">
      <c r="C98" t="s">
        <v>325</v>
      </c>
      <c r="M98" s="5">
        <v>29091549852</v>
      </c>
      <c r="N98" s="5">
        <v>26697851744</v>
      </c>
      <c r="O98" s="5">
        <v>30030209675</v>
      </c>
    </row>
    <row r="99" spans="3:15" ht="15.5" x14ac:dyDescent="0.35">
      <c r="C99" t="s">
        <v>326</v>
      </c>
      <c r="D99" s="5">
        <v>49341346063</v>
      </c>
      <c r="E99" s="5">
        <v>45832146260</v>
      </c>
      <c r="F99" s="5">
        <v>43429511941</v>
      </c>
      <c r="G99" s="5">
        <v>41337463478</v>
      </c>
      <c r="I99" s="5">
        <v>43429511941</v>
      </c>
      <c r="J99" s="5">
        <v>39674206908</v>
      </c>
      <c r="K99" s="5">
        <v>38655561736</v>
      </c>
      <c r="L99" s="5">
        <v>29812795966</v>
      </c>
      <c r="M99" s="5">
        <v>29091549852</v>
      </c>
      <c r="N99" s="5">
        <v>26697851744</v>
      </c>
      <c r="O99" s="5">
        <v>30030209675</v>
      </c>
    </row>
    <row r="100" spans="3:15" ht="15.5" x14ac:dyDescent="0.35">
      <c r="C100" t="s">
        <v>119</v>
      </c>
      <c r="D100" s="5">
        <v>1300946583</v>
      </c>
      <c r="E100" s="5">
        <v>938605498</v>
      </c>
      <c r="F100" s="5">
        <v>1013377586</v>
      </c>
      <c r="G100" s="5">
        <v>647898119</v>
      </c>
      <c r="I100" s="5">
        <v>1013377586</v>
      </c>
      <c r="J100" s="5">
        <v>960223836</v>
      </c>
      <c r="K100" s="5">
        <v>990463692</v>
      </c>
      <c r="L100" s="5">
        <v>2030644446</v>
      </c>
      <c r="M100" s="5">
        <v>1003527744</v>
      </c>
      <c r="N100" s="5">
        <v>679121391</v>
      </c>
      <c r="O100" s="5">
        <v>1061624629</v>
      </c>
    </row>
    <row r="101" spans="3:15" ht="15.5" x14ac:dyDescent="0.35">
      <c r="C101" t="s">
        <v>288</v>
      </c>
      <c r="D101" s="5">
        <v>13977220031</v>
      </c>
      <c r="E101" s="5">
        <v>12793620213</v>
      </c>
      <c r="F101" s="5">
        <v>13217182909</v>
      </c>
      <c r="G101" s="5">
        <v>12693321767</v>
      </c>
      <c r="I101" s="5">
        <v>13217182909</v>
      </c>
      <c r="J101" s="5">
        <v>10602725897</v>
      </c>
      <c r="K101" s="5">
        <v>7222836755</v>
      </c>
      <c r="L101" s="5">
        <v>6162202572</v>
      </c>
      <c r="M101" s="5">
        <v>2704246316</v>
      </c>
      <c r="N101" s="5">
        <v>4276759650</v>
      </c>
      <c r="O101" s="5">
        <v>1246197773</v>
      </c>
    </row>
    <row r="102" spans="3:15" ht="15.5" x14ac:dyDescent="0.35">
      <c r="C102" t="s">
        <v>289</v>
      </c>
    </row>
    <row r="103" spans="3:15" ht="15.5" x14ac:dyDescent="0.35">
      <c r="C103" t="s">
        <v>290</v>
      </c>
      <c r="D103" s="5">
        <v>24026312063</v>
      </c>
      <c r="E103" s="5">
        <v>33422703369</v>
      </c>
      <c r="F103" s="5">
        <v>33422703369</v>
      </c>
      <c r="G103" s="5">
        <v>41245819863</v>
      </c>
      <c r="I103" s="5">
        <v>33422703369</v>
      </c>
      <c r="J103" s="5">
        <v>50770240296</v>
      </c>
      <c r="K103" s="5">
        <v>64371298454</v>
      </c>
      <c r="L103" s="5">
        <v>71832568957</v>
      </c>
      <c r="N103" s="5">
        <v>4059453936</v>
      </c>
      <c r="O103" s="5">
        <v>422022412</v>
      </c>
    </row>
    <row r="104" spans="3:15" ht="15.5" x14ac:dyDescent="0.35">
      <c r="C104" t="s">
        <v>328</v>
      </c>
    </row>
    <row r="105" spans="3:15" ht="15.5" x14ac:dyDescent="0.35">
      <c r="C105" t="s">
        <v>293</v>
      </c>
      <c r="D105" s="5">
        <v>28715217131</v>
      </c>
      <c r="E105" s="5">
        <v>26812189210</v>
      </c>
      <c r="F105" s="5">
        <v>30550375432</v>
      </c>
      <c r="G105" s="5">
        <v>21736912254</v>
      </c>
      <c r="I105" s="5">
        <v>30550375432</v>
      </c>
      <c r="J105" s="5">
        <v>21323206333</v>
      </c>
      <c r="K105" s="5">
        <v>16915371383</v>
      </c>
      <c r="L105" s="5">
        <v>11430769097</v>
      </c>
      <c r="M105" s="5">
        <v>4575405057</v>
      </c>
      <c r="N105" s="5">
        <v>9801983226</v>
      </c>
      <c r="O105" s="5">
        <v>3155398062</v>
      </c>
    </row>
    <row r="106" spans="3:15" ht="15.5" x14ac:dyDescent="0.35">
      <c r="C106" t="s">
        <v>355</v>
      </c>
    </row>
    <row r="107" spans="3:15" ht="15.5" x14ac:dyDescent="0.35">
      <c r="C107" t="s">
        <v>121</v>
      </c>
      <c r="D107" s="5">
        <v>109814606368</v>
      </c>
      <c r="E107" s="5">
        <v>120211333176</v>
      </c>
      <c r="F107" s="5">
        <v>122526005770</v>
      </c>
      <c r="G107" s="5">
        <v>131067027871</v>
      </c>
      <c r="I107" s="5">
        <v>122526005770</v>
      </c>
      <c r="J107" s="5">
        <v>146701924207</v>
      </c>
      <c r="K107" s="5">
        <v>157295486151</v>
      </c>
      <c r="L107" s="5">
        <v>148033972767</v>
      </c>
      <c r="M107" s="5">
        <v>56919987993</v>
      </c>
      <c r="N107" s="5">
        <v>62689806217</v>
      </c>
      <c r="O107" s="5">
        <v>35910545019</v>
      </c>
    </row>
    <row r="108" spans="3:15" ht="15.5" x14ac:dyDescent="0.35">
      <c r="C108" t="s">
        <v>122</v>
      </c>
      <c r="D108" s="5">
        <v>109814606368</v>
      </c>
      <c r="E108" s="5">
        <v>120211333176</v>
      </c>
      <c r="F108" s="5">
        <v>122526005770</v>
      </c>
      <c r="G108" s="5">
        <v>131067027871</v>
      </c>
      <c r="I108" s="5">
        <v>122526005770</v>
      </c>
      <c r="J108" s="5">
        <v>146701924207</v>
      </c>
      <c r="K108" s="5">
        <v>157295486151</v>
      </c>
      <c r="L108" s="5">
        <v>148033972767</v>
      </c>
      <c r="M108" s="5">
        <v>56919987993</v>
      </c>
      <c r="N108" s="5">
        <v>62689806217</v>
      </c>
      <c r="O108" s="5">
        <v>35910545019</v>
      </c>
    </row>
    <row r="109" spans="3:15" ht="15.5" x14ac:dyDescent="0.35">
      <c r="C109" t="s">
        <v>294</v>
      </c>
    </row>
    <row r="110" spans="3:15" ht="15.5" x14ac:dyDescent="0.35">
      <c r="C110" t="s">
        <v>295</v>
      </c>
      <c r="D110" s="5">
        <v>49883373445</v>
      </c>
      <c r="E110" s="5">
        <v>64076035579</v>
      </c>
      <c r="F110" s="5">
        <v>69028148833</v>
      </c>
      <c r="G110" s="5">
        <v>80377567262</v>
      </c>
      <c r="I110" s="5">
        <v>69028148833</v>
      </c>
      <c r="J110" s="5">
        <v>98064994019</v>
      </c>
      <c r="K110" s="5">
        <v>110231121513</v>
      </c>
      <c r="L110" s="5">
        <v>111689543129</v>
      </c>
      <c r="M110" s="5">
        <v>21667173240</v>
      </c>
      <c r="N110" s="5">
        <v>30841953910</v>
      </c>
      <c r="O110" s="5">
        <v>422022412</v>
      </c>
    </row>
    <row r="111" spans="3:15" ht="15.5" x14ac:dyDescent="0.35">
      <c r="C111" t="s">
        <v>117</v>
      </c>
      <c r="D111" s="5">
        <v>6781474125</v>
      </c>
      <c r="E111" s="5">
        <v>6668956209</v>
      </c>
      <c r="F111" s="5">
        <v>6578434937</v>
      </c>
      <c r="G111" s="5">
        <v>6228684743</v>
      </c>
      <c r="I111" s="5">
        <v>6578434937</v>
      </c>
      <c r="J111" s="5">
        <v>6270197782</v>
      </c>
      <c r="K111" s="5">
        <v>5792657073</v>
      </c>
      <c r="L111" s="5">
        <v>5232017642</v>
      </c>
      <c r="M111" s="5">
        <v>4085852112</v>
      </c>
      <c r="N111" s="5">
        <v>2780829103</v>
      </c>
      <c r="O111" s="5">
        <v>2840112862</v>
      </c>
    </row>
    <row r="112" spans="3:15" ht="15.5" x14ac:dyDescent="0.35">
      <c r="C112" t="s">
        <v>123</v>
      </c>
      <c r="D112" s="5">
        <v>175540105853</v>
      </c>
      <c r="E112" s="5">
        <v>180043581080</v>
      </c>
      <c r="F112" s="5">
        <v>184218007362</v>
      </c>
      <c r="G112" s="5">
        <v>183158282957</v>
      </c>
      <c r="I112" s="5">
        <v>184218007362</v>
      </c>
      <c r="J112" s="5">
        <v>192233271610</v>
      </c>
      <c r="K112" s="5">
        <v>197753427311</v>
      </c>
      <c r="L112" s="5">
        <v>181287614926</v>
      </c>
      <c r="M112" s="5">
        <v>190978440044</v>
      </c>
      <c r="N112" s="5">
        <v>187422856159</v>
      </c>
      <c r="O112" s="5">
        <v>156712956485</v>
      </c>
    </row>
    <row r="113" spans="2:15" ht="15.5" x14ac:dyDescent="0.35">
      <c r="C113" t="s">
        <v>124</v>
      </c>
    </row>
    <row r="114" spans="2:15" ht="15.5" x14ac:dyDescent="0.35">
      <c r="C114" t="s">
        <v>125</v>
      </c>
      <c r="D114" s="5">
        <v>165170000000</v>
      </c>
      <c r="E114" s="5">
        <v>165170000000</v>
      </c>
      <c r="F114" s="5">
        <v>165170000000</v>
      </c>
      <c r="G114" s="5">
        <v>165170000000</v>
      </c>
      <c r="I114" s="5">
        <v>165170000000</v>
      </c>
      <c r="J114" s="5">
        <v>165170000000</v>
      </c>
      <c r="K114" s="5">
        <v>165170000000</v>
      </c>
      <c r="L114" s="5">
        <v>165170000000</v>
      </c>
      <c r="M114" s="5">
        <v>165170000000</v>
      </c>
      <c r="N114" s="5">
        <v>165170000000</v>
      </c>
      <c r="O114" s="5">
        <v>152670000000</v>
      </c>
    </row>
    <row r="115" spans="2:15" ht="15.5" x14ac:dyDescent="0.35">
      <c r="C115" t="s">
        <v>126</v>
      </c>
      <c r="D115" s="5">
        <v>14367576659</v>
      </c>
      <c r="E115" s="5">
        <v>14367576659</v>
      </c>
      <c r="F115" s="5">
        <v>14367576659</v>
      </c>
      <c r="G115" s="5">
        <v>14367576659</v>
      </c>
      <c r="I115" s="5">
        <v>14367576659</v>
      </c>
      <c r="J115" s="5">
        <v>14367576659</v>
      </c>
      <c r="K115" s="5">
        <v>10488884611</v>
      </c>
      <c r="L115" s="5">
        <v>10488884611</v>
      </c>
      <c r="M115" s="5">
        <v>10488884611</v>
      </c>
      <c r="N115" s="5">
        <v>10488884611</v>
      </c>
    </row>
    <row r="116" spans="2:15" ht="15.5" x14ac:dyDescent="0.35">
      <c r="C116" t="s">
        <v>127</v>
      </c>
      <c r="D116" s="5">
        <v>-110941011907</v>
      </c>
      <c r="E116" s="5">
        <v>-108329690616</v>
      </c>
      <c r="F116" s="5">
        <v>-105391892522</v>
      </c>
      <c r="G116" s="5">
        <v>-110562108965</v>
      </c>
      <c r="I116" s="5">
        <v>-105391892522</v>
      </c>
      <c r="J116" s="5">
        <v>-102111190373</v>
      </c>
      <c r="K116" s="5">
        <v>-84315834588</v>
      </c>
      <c r="L116" s="5">
        <v>-56142249579</v>
      </c>
      <c r="M116" s="5">
        <v>6318310564</v>
      </c>
      <c r="N116" s="5">
        <v>3918576200</v>
      </c>
      <c r="O116" s="5">
        <v>84550649</v>
      </c>
    </row>
    <row r="117" spans="2:15" ht="15.5" x14ac:dyDescent="0.35">
      <c r="C117" t="s">
        <v>131</v>
      </c>
      <c r="D117" s="5">
        <v>2257411589</v>
      </c>
      <c r="E117" s="5">
        <v>341031544</v>
      </c>
      <c r="F117" s="5">
        <v>-446724452</v>
      </c>
      <c r="G117" s="5">
        <v>-4548459716</v>
      </c>
      <c r="I117" s="5">
        <v>-446724452</v>
      </c>
      <c r="J117" s="5">
        <v>-4680467184</v>
      </c>
      <c r="K117" s="5">
        <v>-6656696723</v>
      </c>
      <c r="L117" s="5">
        <v>-6143307103</v>
      </c>
      <c r="M117" s="5">
        <v>-2342032198</v>
      </c>
      <c r="N117" s="5">
        <v>-831580914</v>
      </c>
      <c r="O117" s="5">
        <v>-100638450</v>
      </c>
    </row>
    <row r="118" spans="2:15" ht="15.5" x14ac:dyDescent="0.35">
      <c r="C118" t="s">
        <v>10</v>
      </c>
      <c r="D118" s="5">
        <v>72498973785</v>
      </c>
      <c r="E118" s="5">
        <v>73193915031</v>
      </c>
      <c r="F118" s="5">
        <v>75343957129</v>
      </c>
      <c r="G118" s="5">
        <v>66061917754</v>
      </c>
      <c r="I118" s="5">
        <v>75343957129</v>
      </c>
      <c r="J118" s="5">
        <v>74380828878</v>
      </c>
      <c r="K118" s="5">
        <v>85894044896</v>
      </c>
      <c r="L118" s="5">
        <v>114985312346</v>
      </c>
      <c r="M118" s="5">
        <v>181263509846</v>
      </c>
      <c r="N118" s="5">
        <v>180025540178</v>
      </c>
      <c r="O118" s="5">
        <v>152786853121</v>
      </c>
    </row>
    <row r="119" spans="2:15" ht="15.5" x14ac:dyDescent="0.35">
      <c r="C119" t="s">
        <v>132</v>
      </c>
      <c r="D119" s="5">
        <v>248039079638</v>
      </c>
      <c r="E119" s="5">
        <v>253237496111</v>
      </c>
      <c r="F119" s="5">
        <v>259561964491</v>
      </c>
      <c r="G119" s="5">
        <v>249220200711</v>
      </c>
      <c r="I119" s="5">
        <v>259561964491</v>
      </c>
      <c r="J119" s="5">
        <v>266614100488</v>
      </c>
      <c r="K119" s="5">
        <v>283647472207</v>
      </c>
      <c r="L119" s="5">
        <v>296272927272</v>
      </c>
      <c r="M119" s="5">
        <v>372241949890</v>
      </c>
      <c r="N119" s="5">
        <v>367448396337</v>
      </c>
      <c r="O119" s="5">
        <v>309499809606</v>
      </c>
    </row>
    <row r="120" spans="2:15" ht="15.5" x14ac:dyDescent="0.35">
      <c r="C120" t="s">
        <v>133</v>
      </c>
      <c r="D120" s="5">
        <v>3303400000</v>
      </c>
      <c r="E120" s="5">
        <v>3303400000</v>
      </c>
      <c r="F120" s="5">
        <v>3303400000</v>
      </c>
      <c r="G120" s="5">
        <v>3303400000</v>
      </c>
      <c r="I120" s="5">
        <v>3303400000</v>
      </c>
      <c r="J120" s="5">
        <v>3303400000</v>
      </c>
      <c r="K120" s="5">
        <v>3303400000</v>
      </c>
      <c r="L120" s="5">
        <v>3303400000</v>
      </c>
      <c r="M120" s="5">
        <v>3303400000</v>
      </c>
      <c r="N120" s="5">
        <v>3303400000</v>
      </c>
      <c r="O120" s="5">
        <v>3053400000</v>
      </c>
    </row>
    <row r="122" spans="2:15" ht="15.5" x14ac:dyDescent="0.35">
      <c r="B122" t="s">
        <v>134</v>
      </c>
      <c r="C122" t="s">
        <v>135</v>
      </c>
      <c r="D122" s="5">
        <v>4023442413</v>
      </c>
      <c r="E122" s="5">
        <v>2135874265</v>
      </c>
      <c r="F122" s="5">
        <v>22398314956</v>
      </c>
      <c r="G122" s="5">
        <v>603439679</v>
      </c>
      <c r="I122" s="5">
        <v>32375202363</v>
      </c>
      <c r="J122" s="5">
        <v>18528894970</v>
      </c>
      <c r="K122" s="5">
        <v>4953149736</v>
      </c>
      <c r="L122" s="5">
        <v>31544309811</v>
      </c>
      <c r="M122" s="5">
        <v>14452134008</v>
      </c>
      <c r="N122" s="5">
        <v>-6726819051</v>
      </c>
      <c r="O122" s="5">
        <v>-14968003044</v>
      </c>
    </row>
    <row r="123" spans="2:15" ht="15.5" x14ac:dyDescent="0.35">
      <c r="C123" t="s">
        <v>296</v>
      </c>
      <c r="D123" s="5">
        <v>44921499353</v>
      </c>
      <c r="E123" s="5">
        <v>43755714281</v>
      </c>
      <c r="F123" s="5">
        <v>43624386222</v>
      </c>
      <c r="G123" s="5">
        <v>23362611621</v>
      </c>
      <c r="I123" s="5">
        <v>165140261420</v>
      </c>
      <c r="J123" s="5">
        <v>165967029234</v>
      </c>
      <c r="K123" s="5">
        <v>110075175140</v>
      </c>
      <c r="L123" s="5">
        <v>125089481874</v>
      </c>
      <c r="M123" s="5">
        <v>147568523635</v>
      </c>
      <c r="N123" s="5">
        <v>171205688646</v>
      </c>
      <c r="O123" s="5">
        <v>190237574739</v>
      </c>
    </row>
    <row r="124" spans="2:15" ht="15.5" x14ac:dyDescent="0.35">
      <c r="C124" t="s">
        <v>298</v>
      </c>
      <c r="D124" s="5">
        <v>-35199456918</v>
      </c>
      <c r="E124" s="5">
        <v>-35048974062</v>
      </c>
      <c r="F124" s="5">
        <v>-16081783570</v>
      </c>
      <c r="G124" s="5">
        <v>-16348537426</v>
      </c>
      <c r="I124" s="5">
        <v>-108702900302</v>
      </c>
      <c r="J124" s="5">
        <v>-122640192506</v>
      </c>
      <c r="K124" s="5">
        <v>-81813906626</v>
      </c>
      <c r="L124" s="5">
        <v>-67185685759</v>
      </c>
      <c r="M124" s="5">
        <v>-100639102000</v>
      </c>
      <c r="N124" s="5">
        <v>-141851705193</v>
      </c>
      <c r="O124" s="5">
        <v>-175619206363</v>
      </c>
    </row>
    <row r="125" spans="2:15" ht="15.5" x14ac:dyDescent="0.35">
      <c r="C125" t="s">
        <v>330</v>
      </c>
      <c r="D125" s="5">
        <v>-3661053160</v>
      </c>
      <c r="E125" s="5">
        <v>-4358760970</v>
      </c>
      <c r="F125" s="5">
        <v>-3225546516</v>
      </c>
      <c r="G125" s="5">
        <v>-3708319389</v>
      </c>
      <c r="I125" s="5">
        <v>-14279626257</v>
      </c>
      <c r="J125" s="5">
        <v>-12963784663</v>
      </c>
      <c r="K125" s="5">
        <v>-11646133346</v>
      </c>
      <c r="L125" s="5">
        <v>-14449741239</v>
      </c>
      <c r="M125" s="5">
        <v>-17058828833</v>
      </c>
      <c r="N125" s="5">
        <v>-21222670509</v>
      </c>
      <c r="O125" s="5">
        <v>-16609257703</v>
      </c>
    </row>
    <row r="126" spans="2:15" ht="15.5" x14ac:dyDescent="0.35">
      <c r="C126" t="s">
        <v>143</v>
      </c>
      <c r="J126" s="5">
        <v>-256756728</v>
      </c>
      <c r="K126" s="5">
        <v>-68009566</v>
      </c>
      <c r="L126" s="5">
        <v>-131004119</v>
      </c>
      <c r="M126" s="5">
        <v>-817966397</v>
      </c>
      <c r="N126" s="5">
        <v>-632044487</v>
      </c>
      <c r="O126" s="5">
        <v>-1074343704</v>
      </c>
    </row>
    <row r="127" spans="2:15" ht="15.5" x14ac:dyDescent="0.35">
      <c r="C127" t="s">
        <v>332</v>
      </c>
      <c r="D127" s="5">
        <v>-2036910239</v>
      </c>
      <c r="E127" s="5">
        <v>-2212741607</v>
      </c>
      <c r="F127" s="5">
        <v>-1921540661</v>
      </c>
      <c r="G127" s="5">
        <v>-2702315127</v>
      </c>
      <c r="I127" s="5">
        <v>-9785331979</v>
      </c>
      <c r="J127" s="5">
        <v>-11607999773</v>
      </c>
      <c r="K127" s="5">
        <v>-11597170938</v>
      </c>
      <c r="L127" s="5">
        <v>-11778740946</v>
      </c>
      <c r="M127" s="5">
        <v>-14600492397</v>
      </c>
      <c r="N127" s="5">
        <v>-14226087508</v>
      </c>
      <c r="O127" s="5">
        <v>-11902770013</v>
      </c>
    </row>
    <row r="128" spans="2:15" ht="15.5" x14ac:dyDescent="0.35">
      <c r="C128" t="s">
        <v>665</v>
      </c>
      <c r="D128" s="5">
        <v>-636623</v>
      </c>
      <c r="E128" s="5">
        <v>636623</v>
      </c>
      <c r="F128" s="5">
        <v>2799481</v>
      </c>
      <c r="I128" s="5">
        <v>2799481</v>
      </c>
      <c r="J128" s="5">
        <v>30599406</v>
      </c>
      <c r="K128" s="5">
        <v>3195072</v>
      </c>
    </row>
    <row r="129" spans="3:15" ht="15.5" x14ac:dyDescent="0.35">
      <c r="C129" t="s">
        <v>355</v>
      </c>
    </row>
    <row r="130" spans="3:15" ht="15.5" x14ac:dyDescent="0.35">
      <c r="C130" t="s">
        <v>144</v>
      </c>
      <c r="D130" s="5">
        <v>-4875450023</v>
      </c>
      <c r="E130" s="5">
        <v>-1509178096</v>
      </c>
      <c r="F130" s="5">
        <v>-8635502883</v>
      </c>
      <c r="G130" s="5">
        <v>-1406786135</v>
      </c>
      <c r="I130" s="5">
        <v>-18489277987</v>
      </c>
      <c r="J130" s="5">
        <v>-14880477270</v>
      </c>
      <c r="K130" s="5">
        <v>-6552461014</v>
      </c>
      <c r="L130" s="5">
        <v>-16203427611</v>
      </c>
      <c r="M130" s="5">
        <v>3279422225</v>
      </c>
      <c r="N130" s="5">
        <v>7709382809</v>
      </c>
      <c r="O130" s="5">
        <v>69112983817</v>
      </c>
    </row>
    <row r="131" spans="3:15" ht="15.5" x14ac:dyDescent="0.35">
      <c r="C131" t="s">
        <v>145</v>
      </c>
      <c r="D131" s="5">
        <v>-205686171</v>
      </c>
      <c r="E131" s="5">
        <v>-331091575</v>
      </c>
      <c r="F131" s="5">
        <v>-13579103846</v>
      </c>
      <c r="G131" s="5">
        <v>-569506295</v>
      </c>
      <c r="I131" s="5">
        <v>-14732777569</v>
      </c>
      <c r="J131" s="5">
        <v>-3223662434</v>
      </c>
      <c r="K131" s="5">
        <v>1658387638</v>
      </c>
      <c r="L131" s="5">
        <v>-15076209499</v>
      </c>
      <c r="M131" s="5">
        <v>-18335003853</v>
      </c>
      <c r="N131" s="5">
        <v>-31854605872</v>
      </c>
      <c r="O131" s="5">
        <v>-24305292326</v>
      </c>
    </row>
    <row r="132" spans="3:15" ht="15.5" x14ac:dyDescent="0.35">
      <c r="C132" t="s">
        <v>666</v>
      </c>
      <c r="I132" s="5">
        <v>5855856</v>
      </c>
      <c r="J132" s="5">
        <v>39449758</v>
      </c>
      <c r="K132" s="5">
        <v>4801000000</v>
      </c>
      <c r="L132" s="5">
        <v>515003240</v>
      </c>
      <c r="N132" s="5">
        <v>2365831250</v>
      </c>
    </row>
    <row r="133" spans="3:15" ht="15.5" x14ac:dyDescent="0.35">
      <c r="C133" t="s">
        <v>152</v>
      </c>
      <c r="N133" s="5">
        <v>-1707517</v>
      </c>
    </row>
    <row r="134" spans="3:15" ht="15.5" x14ac:dyDescent="0.35">
      <c r="C134" t="s">
        <v>151</v>
      </c>
      <c r="D134" s="5">
        <v>-205686171</v>
      </c>
      <c r="E134" s="5">
        <v>-331091575</v>
      </c>
      <c r="F134" s="5">
        <v>-13579103846</v>
      </c>
      <c r="G134" s="5">
        <v>-569506295</v>
      </c>
      <c r="I134" s="5">
        <v>-14738633425</v>
      </c>
      <c r="J134" s="5">
        <v>-3263112192</v>
      </c>
      <c r="K134" s="5">
        <v>-3142612362</v>
      </c>
      <c r="L134" s="5">
        <v>-23032305416</v>
      </c>
      <c r="M134" s="5">
        <v>-18333331501</v>
      </c>
      <c r="N134" s="5">
        <v>-34417506112</v>
      </c>
      <c r="O134" s="5">
        <v>-20715755859</v>
      </c>
    </row>
    <row r="135" spans="3:15" ht="15.5" x14ac:dyDescent="0.35">
      <c r="C135" t="s">
        <v>667</v>
      </c>
      <c r="L135" s="5">
        <v>7441092677</v>
      </c>
      <c r="M135" s="5">
        <v>-1672352</v>
      </c>
      <c r="N135" s="5">
        <v>198776507</v>
      </c>
      <c r="O135" s="5">
        <v>-3590936467</v>
      </c>
    </row>
    <row r="136" spans="3:15" ht="15.5" x14ac:dyDescent="0.35">
      <c r="C136" t="s">
        <v>668</v>
      </c>
      <c r="O136" s="5">
        <v>1400000</v>
      </c>
    </row>
    <row r="137" spans="3:15" ht="15.5" x14ac:dyDescent="0.35">
      <c r="C137" t="s">
        <v>153</v>
      </c>
      <c r="D137" s="5">
        <v>-4875450023</v>
      </c>
      <c r="E137" s="5">
        <v>-1509178096</v>
      </c>
      <c r="F137" s="5">
        <v>-8635502883</v>
      </c>
      <c r="G137" s="5">
        <v>-1406786135</v>
      </c>
      <c r="I137" s="5">
        <v>-18489277987</v>
      </c>
      <c r="J137" s="5">
        <v>-14880477270</v>
      </c>
      <c r="K137" s="5">
        <v>-6552461014</v>
      </c>
      <c r="L137" s="5">
        <v>-16203427611</v>
      </c>
      <c r="M137" s="5">
        <v>3279422225</v>
      </c>
      <c r="N137" s="5">
        <v>7709382809</v>
      </c>
      <c r="O137" s="5">
        <v>69112983817</v>
      </c>
    </row>
    <row r="138" spans="3:15" ht="15.5" x14ac:dyDescent="0.35">
      <c r="C138" t="s">
        <v>366</v>
      </c>
      <c r="O138" s="5">
        <v>68770000000</v>
      </c>
    </row>
    <row r="139" spans="3:15" ht="15.5" x14ac:dyDescent="0.35">
      <c r="C139" t="s">
        <v>543</v>
      </c>
    </row>
    <row r="140" spans="3:15" ht="15.5" x14ac:dyDescent="0.35">
      <c r="C140" t="s">
        <v>669</v>
      </c>
      <c r="N140" s="5">
        <v>22988884611</v>
      </c>
    </row>
    <row r="141" spans="3:15" ht="15.5" x14ac:dyDescent="0.35">
      <c r="C141" t="s">
        <v>670</v>
      </c>
      <c r="M141" s="5">
        <v>-1926315675</v>
      </c>
    </row>
    <row r="142" spans="3:15" ht="15.5" x14ac:dyDescent="0.35">
      <c r="C142" t="s">
        <v>671</v>
      </c>
    </row>
    <row r="143" spans="3:15" ht="15.5" x14ac:dyDescent="0.35">
      <c r="C143" t="s">
        <v>606</v>
      </c>
      <c r="F143" s="5">
        <v>-7151786537</v>
      </c>
      <c r="G143" s="5">
        <v>7151786537</v>
      </c>
    </row>
    <row r="144" spans="3:15" ht="15.5" x14ac:dyDescent="0.35">
      <c r="C144" t="s">
        <v>672</v>
      </c>
    </row>
    <row r="145" spans="2:15" ht="15.5" x14ac:dyDescent="0.35">
      <c r="C145" t="s">
        <v>494</v>
      </c>
      <c r="L145" s="5">
        <v>71832568957</v>
      </c>
      <c r="M145" s="5">
        <v>231914610158</v>
      </c>
    </row>
    <row r="146" spans="2:15" ht="15.5" x14ac:dyDescent="0.35">
      <c r="C146" t="s">
        <v>614</v>
      </c>
    </row>
    <row r="147" spans="2:15" ht="15.5" x14ac:dyDescent="0.35">
      <c r="C147" t="s">
        <v>495</v>
      </c>
      <c r="D147" s="5">
        <v>1689820070</v>
      </c>
      <c r="E147" s="5">
        <v>-1689820070</v>
      </c>
      <c r="F147" s="5">
        <v>-7052968147</v>
      </c>
      <c r="I147" s="5">
        <v>-7052968147</v>
      </c>
      <c r="J147" s="5">
        <v>-7258863692</v>
      </c>
      <c r="K147" s="5">
        <v>-6010446542</v>
      </c>
      <c r="L147" s="5">
        <v>-85462896416</v>
      </c>
      <c r="M147" s="5">
        <v>-223358633040</v>
      </c>
    </row>
    <row r="148" spans="2:15" ht="15.5" x14ac:dyDescent="0.35">
      <c r="C148" t="s">
        <v>422</v>
      </c>
      <c r="N148" s="5">
        <v>10000000000</v>
      </c>
    </row>
    <row r="149" spans="2:15" ht="15.5" x14ac:dyDescent="0.35">
      <c r="C149" t="s">
        <v>435</v>
      </c>
      <c r="D149" s="5">
        <v>2738199803</v>
      </c>
      <c r="E149" s="5">
        <v>3173634319</v>
      </c>
      <c r="F149" s="5">
        <v>5507460146</v>
      </c>
      <c r="G149" s="5">
        <v>-1940391755</v>
      </c>
      <c r="I149" s="5">
        <v>5507460146</v>
      </c>
      <c r="J149" s="5">
        <v>3525850000</v>
      </c>
      <c r="K149" s="5">
        <v>7200000000</v>
      </c>
      <c r="O149" s="5">
        <v>11600000000</v>
      </c>
    </row>
    <row r="150" spans="2:15" ht="15.5" x14ac:dyDescent="0.35">
      <c r="C150" t="s">
        <v>423</v>
      </c>
      <c r="D150" s="5">
        <v>-6532947433</v>
      </c>
      <c r="F150" s="5">
        <v>6763922166</v>
      </c>
      <c r="G150" s="5">
        <v>-2967810106</v>
      </c>
      <c r="N150" s="5">
        <v>-4051600363</v>
      </c>
      <c r="O150" s="5">
        <v>-6325200000</v>
      </c>
    </row>
    <row r="151" spans="2:15" ht="15.5" x14ac:dyDescent="0.35">
      <c r="C151" t="s">
        <v>371</v>
      </c>
      <c r="F151" s="5">
        <v>-3308915821</v>
      </c>
      <c r="I151" s="5">
        <v>-3308915821</v>
      </c>
      <c r="J151" s="5">
        <v>-260084179</v>
      </c>
      <c r="L151" s="5">
        <v>2700037786</v>
      </c>
      <c r="M151" s="5">
        <v>4969735894</v>
      </c>
      <c r="N151" s="5">
        <v>-4058387492</v>
      </c>
      <c r="O151" s="5">
        <v>-5258107442</v>
      </c>
    </row>
    <row r="152" spans="2:15" ht="15.5" x14ac:dyDescent="0.35">
      <c r="C152" t="s">
        <v>583</v>
      </c>
      <c r="F152" s="5">
        <v>-13634854165</v>
      </c>
      <c r="I152" s="5">
        <v>-13634854165</v>
      </c>
      <c r="J152" s="5">
        <v>-10887379399</v>
      </c>
      <c r="K152" s="5">
        <v>-7742014472</v>
      </c>
      <c r="L152" s="5">
        <v>-5273137938</v>
      </c>
      <c r="M152" s="5">
        <v>-8319975112</v>
      </c>
      <c r="N152" s="5">
        <v>-15435070034</v>
      </c>
    </row>
    <row r="153" spans="2:15" ht="15.5" x14ac:dyDescent="0.35">
      <c r="C153" t="s">
        <v>310</v>
      </c>
      <c r="D153" s="5">
        <v>-2770522463</v>
      </c>
      <c r="E153" s="5">
        <v>-2992992345</v>
      </c>
      <c r="F153" s="5">
        <v>10241639475</v>
      </c>
      <c r="G153" s="5">
        <v>-3650370811</v>
      </c>
      <c r="O153" s="5">
        <v>-660052693</v>
      </c>
    </row>
    <row r="154" spans="2:15" ht="15.5" x14ac:dyDescent="0.35">
      <c r="C154" t="s">
        <v>164</v>
      </c>
      <c r="D154" s="5">
        <v>-1057693781</v>
      </c>
      <c r="E154" s="5">
        <v>295604594</v>
      </c>
      <c r="F154" s="5">
        <v>183708227</v>
      </c>
      <c r="G154" s="5">
        <v>-1372852751</v>
      </c>
      <c r="I154" s="5">
        <v>-846853193</v>
      </c>
      <c r="J154" s="5">
        <v>424755266</v>
      </c>
      <c r="K154" s="5">
        <v>59076360</v>
      </c>
      <c r="L154" s="5">
        <v>264672701</v>
      </c>
      <c r="M154" s="5">
        <v>-603447620</v>
      </c>
      <c r="N154" s="5">
        <v>-30872042114</v>
      </c>
      <c r="O154" s="5">
        <v>29839688447</v>
      </c>
    </row>
    <row r="155" spans="2:15" ht="15.5" x14ac:dyDescent="0.35">
      <c r="C155" t="s">
        <v>165</v>
      </c>
      <c r="E155" s="5">
        <v>1639810890</v>
      </c>
      <c r="I155" s="5">
        <v>2486136568</v>
      </c>
      <c r="J155" s="5">
        <v>2060995853</v>
      </c>
      <c r="K155" s="5">
        <v>2001624247</v>
      </c>
      <c r="L155" s="5">
        <v>1736871635</v>
      </c>
      <c r="M155" s="5">
        <v>2340058964</v>
      </c>
      <c r="N155" s="5">
        <v>33211891825</v>
      </c>
      <c r="O155" s="5">
        <v>3382518566</v>
      </c>
    </row>
    <row r="156" spans="2:15" ht="15.5" x14ac:dyDescent="0.35">
      <c r="C156" t="s">
        <v>400</v>
      </c>
      <c r="D156" s="5">
        <v>104159</v>
      </c>
      <c r="E156" s="5">
        <v>552140</v>
      </c>
      <c r="F156" s="5">
        <v>-2960023</v>
      </c>
      <c r="G156" s="5">
        <v>-2167576</v>
      </c>
      <c r="I156" s="5">
        <v>527515</v>
      </c>
      <c r="J156" s="5">
        <v>385449</v>
      </c>
      <c r="K156" s="5">
        <v>295246</v>
      </c>
      <c r="L156" s="5">
        <v>79911</v>
      </c>
      <c r="M156" s="5">
        <v>260291</v>
      </c>
      <c r="N156" s="5">
        <v>209253</v>
      </c>
      <c r="O156" s="5">
        <v>-10315188</v>
      </c>
    </row>
    <row r="157" spans="2:15" ht="15.5" x14ac:dyDescent="0.35">
      <c r="C157" t="s">
        <v>166</v>
      </c>
      <c r="D157" s="5">
        <v>-1057589622</v>
      </c>
      <c r="E157" s="5">
        <v>1935967624</v>
      </c>
      <c r="F157" s="5">
        <v>180748204</v>
      </c>
      <c r="G157" s="5">
        <v>-1375020327</v>
      </c>
      <c r="I157" s="5">
        <v>1639810890</v>
      </c>
      <c r="J157" s="5">
        <v>2486136568</v>
      </c>
      <c r="K157" s="5">
        <v>2060995853</v>
      </c>
      <c r="L157" s="5">
        <v>2001624247</v>
      </c>
      <c r="M157" s="5">
        <v>1736871635</v>
      </c>
      <c r="N157" s="5">
        <v>2340058964</v>
      </c>
      <c r="O157" s="5">
        <v>33211891825</v>
      </c>
    </row>
    <row r="159" spans="2:15" ht="15.5" x14ac:dyDescent="0.35">
      <c r="B159" t="s">
        <v>167</v>
      </c>
      <c r="C159" t="s">
        <v>12</v>
      </c>
      <c r="D159" s="5">
        <v>3300000000</v>
      </c>
      <c r="E159" s="5">
        <v>3300000000</v>
      </c>
      <c r="F159" s="5">
        <v>3300000000</v>
      </c>
      <c r="G159" s="5">
        <v>3300000000</v>
      </c>
      <c r="I159" s="5">
        <v>3300000000</v>
      </c>
      <c r="J159" s="5">
        <v>3300000000</v>
      </c>
      <c r="K159" s="5">
        <v>3300000000</v>
      </c>
      <c r="L159" s="5">
        <v>3300000000</v>
      </c>
      <c r="M159" s="5">
        <v>3300000000</v>
      </c>
      <c r="N159" s="5">
        <v>3300000000</v>
      </c>
      <c r="O159" s="5">
        <v>3050000000</v>
      </c>
    </row>
    <row r="160" spans="2:15" ht="15.5" x14ac:dyDescent="0.35">
      <c r="C160" t="s">
        <v>168</v>
      </c>
      <c r="D160" s="6">
        <v>-0.79</v>
      </c>
      <c r="E160" s="6">
        <v>-0.89</v>
      </c>
      <c r="F160" s="6">
        <v>1.57</v>
      </c>
      <c r="G160" s="6">
        <v>-1.06</v>
      </c>
    </row>
    <row r="161" spans="3:7" ht="15.5" x14ac:dyDescent="0.35">
      <c r="C161" t="s">
        <v>169</v>
      </c>
      <c r="D161" s="6">
        <v>-87.34</v>
      </c>
      <c r="E161" s="6">
        <v>-47.19</v>
      </c>
      <c r="F161" s="6">
        <v>24.84</v>
      </c>
      <c r="G161" s="6">
        <v>-33.96</v>
      </c>
    </row>
    <row r="162" spans="3:7" ht="15.5" x14ac:dyDescent="0.35">
      <c r="C162" t="s">
        <v>62</v>
      </c>
      <c r="D162" s="6">
        <v>4.71</v>
      </c>
      <c r="E162" s="6">
        <v>3.43</v>
      </c>
      <c r="F162" s="6">
        <v>2.74</v>
      </c>
      <c r="G162" s="6">
        <v>2.93</v>
      </c>
    </row>
    <row r="163" spans="3:7" ht="15.5" x14ac:dyDescent="0.35">
      <c r="C163" t="s">
        <v>170</v>
      </c>
      <c r="D163" s="5">
        <v>6000000000</v>
      </c>
      <c r="E163" s="5">
        <v>8270000000</v>
      </c>
      <c r="F163" s="5">
        <v>19730000000</v>
      </c>
      <c r="G163" s="5">
        <v>5100000000</v>
      </c>
    </row>
    <row r="164" spans="3:7" ht="15.5" x14ac:dyDescent="0.35">
      <c r="C164" t="s">
        <v>171</v>
      </c>
      <c r="D164" s="6">
        <v>-1.0500000000000001E-2</v>
      </c>
      <c r="E164" s="6">
        <v>-1.1599999999999999E-2</v>
      </c>
      <c r="F164" s="6">
        <v>1.9900000000000001E-2</v>
      </c>
      <c r="G164" s="6">
        <v>-1.41E-2</v>
      </c>
    </row>
    <row r="165" spans="3:7" ht="15.5" x14ac:dyDescent="0.35">
      <c r="C165" t="s">
        <v>172</v>
      </c>
      <c r="D165" s="6">
        <v>-3.7200000000000004E-2</v>
      </c>
      <c r="E165" s="6">
        <v>-4.0300000000000002E-2</v>
      </c>
      <c r="F165" s="6">
        <v>6.8199999999999997E-2</v>
      </c>
      <c r="G165" s="6">
        <v>-4.9800000000000004E-2</v>
      </c>
    </row>
    <row r="166" spans="3:7" ht="15.5" x14ac:dyDescent="0.35">
      <c r="C166" t="s">
        <v>173</v>
      </c>
      <c r="D166" s="6">
        <v>6.3E-3</v>
      </c>
      <c r="E166" s="6">
        <v>-2.9999999999999997E-4</v>
      </c>
      <c r="F166" s="6">
        <v>6.8699999999999997E-2</v>
      </c>
      <c r="G166" s="6">
        <v>-5.1999999999999998E-3</v>
      </c>
    </row>
    <row r="167" spans="3:7" ht="15.5" x14ac:dyDescent="0.35">
      <c r="C167" t="s">
        <v>174</v>
      </c>
      <c r="D167" s="6">
        <v>0.57999999999999996</v>
      </c>
      <c r="E167" s="6">
        <v>-0.03</v>
      </c>
      <c r="F167" s="6">
        <v>7.07</v>
      </c>
      <c r="G167" s="6">
        <v>-0.39</v>
      </c>
    </row>
    <row r="168" spans="3:7" ht="15.5" x14ac:dyDescent="0.35">
      <c r="C168" t="s">
        <v>175</v>
      </c>
      <c r="D168" s="5">
        <v>72000000000</v>
      </c>
      <c r="E168" s="5">
        <v>73000000000</v>
      </c>
      <c r="F168" s="5">
        <v>75000000000</v>
      </c>
      <c r="G168" s="5">
        <v>66000000000</v>
      </c>
    </row>
    <row r="169" spans="3:7" ht="15.5" x14ac:dyDescent="0.35">
      <c r="C169" t="s">
        <v>176</v>
      </c>
      <c r="D169" s="6">
        <v>3.25</v>
      </c>
      <c r="E169" s="6">
        <v>1.9</v>
      </c>
      <c r="F169" s="6">
        <v>1.7</v>
      </c>
      <c r="G169" s="6">
        <v>1.68</v>
      </c>
    </row>
    <row r="170" spans="3:7" ht="15.5" x14ac:dyDescent="0.35">
      <c r="C170" t="s">
        <v>177</v>
      </c>
      <c r="D170" s="6">
        <v>21.26</v>
      </c>
      <c r="E170" s="6">
        <v>22.05</v>
      </c>
      <c r="F170" s="6">
        <v>22.94</v>
      </c>
      <c r="G170" s="6">
        <v>21.38</v>
      </c>
    </row>
    <row r="171" spans="3:7" ht="15.5" x14ac:dyDescent="0.35">
      <c r="C171" t="s">
        <v>178</v>
      </c>
      <c r="D171" s="6">
        <v>3.39</v>
      </c>
      <c r="E171" s="6">
        <v>1.99</v>
      </c>
      <c r="F171" s="6">
        <v>1.77</v>
      </c>
      <c r="G171" s="6">
        <v>1.76</v>
      </c>
    </row>
    <row r="172" spans="3:7" ht="15.5" x14ac:dyDescent="0.35">
      <c r="C172" t="s">
        <v>179</v>
      </c>
      <c r="D172" s="6">
        <v>20.36</v>
      </c>
      <c r="E172" s="6">
        <v>21.13</v>
      </c>
      <c r="F172" s="5">
        <v>22</v>
      </c>
      <c r="G172" s="6">
        <v>20.420000000000002</v>
      </c>
    </row>
    <row r="173" spans="3:7" ht="15.5" x14ac:dyDescent="0.35">
      <c r="C173" t="s">
        <v>180</v>
      </c>
      <c r="D173" s="5">
        <v>25000000000</v>
      </c>
      <c r="E173" s="5">
        <v>21000000000</v>
      </c>
      <c r="F173" s="5">
        <v>22000000000</v>
      </c>
      <c r="G173" s="5">
        <v>15000000000</v>
      </c>
    </row>
    <row r="174" spans="3:7" ht="15.5" x14ac:dyDescent="0.35">
      <c r="C174" t="s">
        <v>181</v>
      </c>
      <c r="D174" s="5">
        <v>24000000000</v>
      </c>
      <c r="E174" s="5">
        <v>33000000000</v>
      </c>
      <c r="F174" s="5">
        <v>33000000000</v>
      </c>
      <c r="G174" s="5">
        <v>41000000000</v>
      </c>
    </row>
    <row r="175" spans="3:7" ht="15.5" x14ac:dyDescent="0.35">
      <c r="C175" t="s">
        <v>182</v>
      </c>
      <c r="D175" s="5">
        <v>70000000000</v>
      </c>
      <c r="E175" s="5">
        <v>73000000000</v>
      </c>
      <c r="F175" s="5">
        <v>76000000000</v>
      </c>
      <c r="G175" s="5">
        <v>71000000000</v>
      </c>
    </row>
    <row r="176" spans="3:7" ht="15.5" x14ac:dyDescent="0.35">
      <c r="C176" t="s">
        <v>24</v>
      </c>
      <c r="D176" s="5">
        <v>49000000000</v>
      </c>
      <c r="E176" s="5">
        <v>54000000000</v>
      </c>
      <c r="F176" s="5">
        <v>56000000000</v>
      </c>
      <c r="G176" s="5">
        <v>56000000000</v>
      </c>
    </row>
    <row r="177" spans="3:15" ht="15.5" x14ac:dyDescent="0.35">
      <c r="C177" t="s">
        <v>21</v>
      </c>
      <c r="D177" s="5">
        <v>48000000000</v>
      </c>
      <c r="E177" s="5">
        <v>52000000000</v>
      </c>
      <c r="F177" s="5">
        <v>54000000000</v>
      </c>
      <c r="G177" s="5">
        <v>55000000000</v>
      </c>
    </row>
    <row r="178" spans="3:15" ht="15.5" x14ac:dyDescent="0.35">
      <c r="C178" t="s">
        <v>183</v>
      </c>
      <c r="D178" s="5">
        <v>-33000000000</v>
      </c>
      <c r="E178" s="5">
        <v>-28000000000</v>
      </c>
      <c r="F178" s="5">
        <v>-30000000000</v>
      </c>
      <c r="G178" s="5">
        <v>-24000000000</v>
      </c>
    </row>
    <row r="179" spans="3:15" ht="15.5" x14ac:dyDescent="0.35">
      <c r="C179" t="s">
        <v>184</v>
      </c>
      <c r="D179" s="5">
        <v>4000000000</v>
      </c>
      <c r="E179" s="5">
        <v>2000000000</v>
      </c>
      <c r="F179" s="5">
        <v>22000000000</v>
      </c>
      <c r="G179" s="5">
        <v>1000000000</v>
      </c>
    </row>
    <row r="180" spans="3:15" ht="15.5" x14ac:dyDescent="0.35">
      <c r="C180" t="s">
        <v>185</v>
      </c>
      <c r="D180" s="5">
        <v>0</v>
      </c>
      <c r="E180" s="5">
        <v>0</v>
      </c>
      <c r="F180" s="5">
        <v>-14000000000</v>
      </c>
      <c r="G180" s="5">
        <v>-1000000000</v>
      </c>
    </row>
    <row r="181" spans="3:15" ht="15.5" x14ac:dyDescent="0.35">
      <c r="C181" t="s">
        <v>13</v>
      </c>
      <c r="D181" s="5">
        <v>4000000000</v>
      </c>
      <c r="E181" s="5">
        <v>2000000000</v>
      </c>
      <c r="F181" s="5">
        <v>9000000000</v>
      </c>
      <c r="G181" s="5">
        <v>0</v>
      </c>
    </row>
    <row r="182" spans="3:15" ht="15.5" x14ac:dyDescent="0.35">
      <c r="C182" t="s">
        <v>16</v>
      </c>
      <c r="D182" s="6">
        <v>1.1599999999999999</v>
      </c>
      <c r="E182" s="6">
        <v>0.55000000000000004</v>
      </c>
      <c r="F182" s="6">
        <v>2.67</v>
      </c>
      <c r="G182" s="6">
        <v>0.01</v>
      </c>
    </row>
    <row r="183" spans="3:15" ht="15.5" x14ac:dyDescent="0.35">
      <c r="C183" t="s">
        <v>47</v>
      </c>
      <c r="I183" s="6">
        <v>-0.99</v>
      </c>
      <c r="J183" s="6">
        <v>-5.39</v>
      </c>
      <c r="K183" s="6">
        <v>-8.5299999999999994</v>
      </c>
      <c r="L183" s="6">
        <v>-18.91</v>
      </c>
      <c r="M183" s="6">
        <v>0.73</v>
      </c>
      <c r="N183" s="6">
        <v>1.1599999999999999</v>
      </c>
      <c r="O183" s="6">
        <v>0.83</v>
      </c>
    </row>
    <row r="184" spans="3:15" ht="15.5" x14ac:dyDescent="0.35">
      <c r="C184" t="s">
        <v>61</v>
      </c>
      <c r="I184" s="6">
        <v>-39.39</v>
      </c>
      <c r="J184" s="6">
        <v>-1.86</v>
      </c>
      <c r="K184" s="6">
        <v>-1.17</v>
      </c>
      <c r="L184" s="6">
        <v>-2.64</v>
      </c>
      <c r="M184" s="6">
        <v>69.86</v>
      </c>
      <c r="N184" s="6">
        <v>121.55</v>
      </c>
      <c r="O184" s="5">
        <v>0</v>
      </c>
    </row>
    <row r="185" spans="3:15" ht="15.5" x14ac:dyDescent="0.35">
      <c r="C185" t="s">
        <v>64</v>
      </c>
      <c r="I185" s="6">
        <v>0.78</v>
      </c>
      <c r="J185" s="6">
        <v>0.23</v>
      </c>
      <c r="K185" s="6">
        <v>0.3</v>
      </c>
      <c r="L185" s="6">
        <v>1.62</v>
      </c>
      <c r="M185" s="6">
        <v>1.19</v>
      </c>
      <c r="N185" s="6">
        <v>2.92</v>
      </c>
      <c r="O185" s="5">
        <v>0</v>
      </c>
    </row>
    <row r="186" spans="3:15" ht="15.5" x14ac:dyDescent="0.35">
      <c r="C186" t="s">
        <v>186</v>
      </c>
      <c r="I186" s="5">
        <v>37520000000</v>
      </c>
      <c r="J186" s="5">
        <v>20140000000</v>
      </c>
      <c r="K186" s="5">
        <v>10570000000</v>
      </c>
      <c r="L186" s="5">
        <v>-4380000000</v>
      </c>
      <c r="M186" s="5">
        <v>35160000000</v>
      </c>
      <c r="N186" s="5">
        <v>29970000000</v>
      </c>
      <c r="O186" s="5">
        <v>29590000000</v>
      </c>
    </row>
    <row r="187" spans="3:15" ht="15.5" x14ac:dyDescent="0.35">
      <c r="C187" t="s">
        <v>187</v>
      </c>
      <c r="I187" s="6">
        <v>-1.26E-2</v>
      </c>
      <c r="J187" s="6">
        <v>-6.6699999999999995E-2</v>
      </c>
      <c r="K187" s="6">
        <v>-9.9299999999999999E-2</v>
      </c>
      <c r="L187" s="6">
        <v>-0.21079999999999999</v>
      </c>
      <c r="M187" s="6">
        <v>6.4000000000000003E-3</v>
      </c>
      <c r="N187" s="6">
        <v>1.04E-2</v>
      </c>
      <c r="O187" s="6">
        <v>8.199999999999999E-3</v>
      </c>
    </row>
    <row r="188" spans="3:15" ht="15.5" x14ac:dyDescent="0.35">
      <c r="C188" t="s">
        <v>188</v>
      </c>
      <c r="I188" s="6">
        <v>-4.3299999999999998E-2</v>
      </c>
      <c r="J188" s="6">
        <v>-0.22510000000000002</v>
      </c>
      <c r="K188" s="6">
        <v>-0.3044</v>
      </c>
      <c r="L188" s="6">
        <v>-0.51570000000000005</v>
      </c>
      <c r="M188" s="6">
        <v>1.3100000000000001E-2</v>
      </c>
      <c r="N188" s="6">
        <v>2.12E-2</v>
      </c>
      <c r="O188" s="6">
        <v>1.66E-2</v>
      </c>
    </row>
    <row r="189" spans="3:15" ht="15.5" x14ac:dyDescent="0.35">
      <c r="C189" t="s">
        <v>189</v>
      </c>
      <c r="I189" s="6">
        <v>5.9500000000000004E-2</v>
      </c>
      <c r="J189" s="6">
        <v>-2.9700000000000001E-2</v>
      </c>
      <c r="K189" s="6">
        <v>-5.5300000000000002E-2</v>
      </c>
      <c r="L189" s="6">
        <v>-0.1144</v>
      </c>
      <c r="M189" s="6">
        <v>5.7099999999999998E-2</v>
      </c>
      <c r="N189" s="6">
        <v>6.9599999999999995E-2</v>
      </c>
      <c r="O189" s="6">
        <v>0.1981</v>
      </c>
    </row>
    <row r="190" spans="3:15" ht="15.5" x14ac:dyDescent="0.35">
      <c r="C190" t="s">
        <v>190</v>
      </c>
      <c r="I190" s="6">
        <v>1.27</v>
      </c>
      <c r="J190" s="6">
        <v>-0.59</v>
      </c>
      <c r="K190" s="6">
        <v>-1.21</v>
      </c>
      <c r="L190" s="6">
        <v>-2.4300000000000002</v>
      </c>
      <c r="M190" s="6">
        <v>0.94</v>
      </c>
      <c r="N190" s="6">
        <v>1.06</v>
      </c>
      <c r="O190" s="6">
        <v>1.41</v>
      </c>
    </row>
    <row r="191" spans="3:15" ht="15.5" x14ac:dyDescent="0.35">
      <c r="C191" t="s">
        <v>58</v>
      </c>
      <c r="I191" s="6">
        <v>1.7</v>
      </c>
      <c r="J191" s="6">
        <v>0.42</v>
      </c>
      <c r="K191" s="6">
        <v>0.36</v>
      </c>
      <c r="L191" s="6">
        <v>1.36</v>
      </c>
      <c r="M191" s="6">
        <v>0.92</v>
      </c>
      <c r="N191" s="6">
        <v>2.58</v>
      </c>
      <c r="O191" s="5">
        <v>0</v>
      </c>
    </row>
    <row r="192" spans="3:15" ht="15.5" x14ac:dyDescent="0.35">
      <c r="C192" t="s">
        <v>55</v>
      </c>
      <c r="I192" s="6">
        <v>22.94</v>
      </c>
      <c r="J192" s="6">
        <v>23.93</v>
      </c>
      <c r="K192" s="6">
        <v>28.02</v>
      </c>
      <c r="L192" s="6">
        <v>36.67</v>
      </c>
      <c r="M192" s="6">
        <v>55.58</v>
      </c>
      <c r="N192" s="6">
        <v>54.75</v>
      </c>
      <c r="O192" s="6">
        <v>50.07</v>
      </c>
    </row>
    <row r="193" spans="2:15" ht="15.5" x14ac:dyDescent="0.35">
      <c r="C193" t="s">
        <v>191</v>
      </c>
      <c r="I193" s="6">
        <v>1.77</v>
      </c>
      <c r="J193" s="6">
        <v>0.44</v>
      </c>
      <c r="K193" s="6">
        <v>0.37</v>
      </c>
      <c r="L193" s="6">
        <v>1.41</v>
      </c>
      <c r="M193" s="6">
        <v>0.94</v>
      </c>
      <c r="N193" s="6">
        <v>2.64</v>
      </c>
      <c r="O193" s="5">
        <v>0</v>
      </c>
    </row>
    <row r="194" spans="2:15" ht="15.5" x14ac:dyDescent="0.35">
      <c r="C194" t="s">
        <v>192</v>
      </c>
      <c r="I194" s="5">
        <v>22</v>
      </c>
      <c r="J194" s="6">
        <v>22.93</v>
      </c>
      <c r="K194" s="6">
        <v>26.95</v>
      </c>
      <c r="L194" s="6">
        <v>35.54</v>
      </c>
      <c r="M194" s="6">
        <v>54.39</v>
      </c>
      <c r="N194" s="6">
        <v>53.49</v>
      </c>
      <c r="O194" s="6">
        <v>48.69</v>
      </c>
    </row>
    <row r="195" spans="2:15" ht="15.5" x14ac:dyDescent="0.35">
      <c r="C195" t="s">
        <v>193</v>
      </c>
      <c r="I195" s="5">
        <v>22000000000</v>
      </c>
      <c r="J195" s="5">
        <v>12000000000</v>
      </c>
      <c r="K195" s="5">
        <v>6000000000</v>
      </c>
      <c r="L195" s="5">
        <v>4000000000</v>
      </c>
      <c r="M195" s="5">
        <v>90000000000</v>
      </c>
      <c r="N195" s="5">
        <v>77000000000</v>
      </c>
      <c r="O195" s="5">
        <v>77000000000</v>
      </c>
    </row>
    <row r="196" spans="2:15" ht="15.5" x14ac:dyDescent="0.35">
      <c r="C196" t="s">
        <v>194</v>
      </c>
      <c r="I196" s="5">
        <v>33000000000</v>
      </c>
      <c r="J196" s="5">
        <v>51000000000</v>
      </c>
      <c r="K196" s="5">
        <v>64000000000</v>
      </c>
      <c r="L196" s="5">
        <v>72000000000</v>
      </c>
      <c r="N196" s="5">
        <v>4000000000</v>
      </c>
      <c r="O196" s="5">
        <v>0</v>
      </c>
    </row>
    <row r="197" spans="2:15" ht="15.5" x14ac:dyDescent="0.35">
      <c r="C197" t="s">
        <v>26</v>
      </c>
      <c r="I197" s="5">
        <v>56000000000</v>
      </c>
      <c r="J197" s="5">
        <v>63000000000</v>
      </c>
      <c r="K197" s="5">
        <v>70000000000</v>
      </c>
      <c r="L197" s="5">
        <v>76000000000</v>
      </c>
      <c r="M197" s="5">
        <v>90000000000</v>
      </c>
      <c r="N197" s="5">
        <v>81000000000</v>
      </c>
      <c r="O197" s="5">
        <v>77000000000</v>
      </c>
    </row>
    <row r="198" spans="2:15" ht="15.5" x14ac:dyDescent="0.35">
      <c r="C198" t="s">
        <v>23</v>
      </c>
      <c r="I198" s="5">
        <v>54000000000</v>
      </c>
      <c r="J198" s="5">
        <v>60000000000</v>
      </c>
      <c r="K198" s="5">
        <v>68000000000</v>
      </c>
      <c r="L198" s="5">
        <v>74000000000</v>
      </c>
      <c r="M198" s="5">
        <v>88000000000</v>
      </c>
      <c r="N198" s="5">
        <v>79000000000</v>
      </c>
      <c r="O198" s="5">
        <v>36000000000</v>
      </c>
    </row>
    <row r="199" spans="2:15" ht="15.5" x14ac:dyDescent="0.35">
      <c r="C199" t="s">
        <v>195</v>
      </c>
      <c r="I199" s="5">
        <v>-30000000000</v>
      </c>
      <c r="J199" s="5">
        <v>-16000000000</v>
      </c>
      <c r="K199" s="5">
        <v>-20000000000</v>
      </c>
      <c r="L199" s="5">
        <v>-13000000000</v>
      </c>
      <c r="M199" s="5">
        <v>-15000000000</v>
      </c>
      <c r="N199" s="5">
        <v>-1000000000</v>
      </c>
      <c r="O199" s="5">
        <v>7000000000</v>
      </c>
    </row>
    <row r="200" spans="2:15" ht="15.5" x14ac:dyDescent="0.35">
      <c r="C200" t="s">
        <v>196</v>
      </c>
      <c r="I200" s="5">
        <v>32000000000</v>
      </c>
      <c r="J200" s="5">
        <v>19000000000</v>
      </c>
      <c r="K200" s="5">
        <v>5000000000</v>
      </c>
      <c r="L200" s="5">
        <v>32000000000</v>
      </c>
      <c r="M200" s="5">
        <v>14000000000</v>
      </c>
      <c r="N200" s="5">
        <v>-7000000000</v>
      </c>
      <c r="O200" s="5">
        <v>-15000000000</v>
      </c>
    </row>
    <row r="201" spans="2:15" ht="15.5" x14ac:dyDescent="0.35">
      <c r="C201" t="s">
        <v>197</v>
      </c>
      <c r="I201" s="5">
        <v>-15000000000</v>
      </c>
      <c r="J201" s="5">
        <v>-3000000000</v>
      </c>
      <c r="K201" s="5">
        <v>-3000000000</v>
      </c>
      <c r="L201" s="5">
        <v>-23000000000</v>
      </c>
      <c r="M201" s="5">
        <v>-18000000000</v>
      </c>
      <c r="N201" s="5">
        <v>-34000000000</v>
      </c>
      <c r="O201" s="5">
        <v>-21000000000</v>
      </c>
    </row>
    <row r="202" spans="2:15" ht="15.5" x14ac:dyDescent="0.35">
      <c r="C202" t="s">
        <v>15</v>
      </c>
      <c r="I202" s="5">
        <v>18000000000</v>
      </c>
      <c r="J202" s="5">
        <v>15000000000</v>
      </c>
      <c r="K202" s="5">
        <v>2000000000</v>
      </c>
      <c r="L202" s="5">
        <v>9000000000</v>
      </c>
      <c r="M202" s="5">
        <v>-4000000000</v>
      </c>
      <c r="N202" s="5">
        <v>-41000000000</v>
      </c>
      <c r="O202" s="5">
        <v>-36000000000</v>
      </c>
    </row>
    <row r="203" spans="2:15" ht="15.5" x14ac:dyDescent="0.35">
      <c r="C203" t="s">
        <v>17</v>
      </c>
      <c r="I203" s="6">
        <v>5.34</v>
      </c>
      <c r="J203" s="6">
        <v>4.62</v>
      </c>
      <c r="K203" s="6">
        <v>0.55000000000000004</v>
      </c>
      <c r="L203" s="6">
        <v>2.58</v>
      </c>
      <c r="M203" s="6">
        <v>-1.17</v>
      </c>
      <c r="N203" s="6">
        <v>-12.46</v>
      </c>
      <c r="O203" s="6">
        <v>-11.69</v>
      </c>
    </row>
    <row r="205" spans="2:15" ht="15.5" x14ac:dyDescent="0.35">
      <c r="B205" t="s">
        <v>198</v>
      </c>
      <c r="C205" t="s">
        <v>199</v>
      </c>
      <c r="D205" s="5">
        <v>-3000000000</v>
      </c>
      <c r="E205" s="5">
        <v>-3000000000</v>
      </c>
      <c r="F205" s="5">
        <v>5000000000</v>
      </c>
      <c r="G205" s="5">
        <v>-4000000000</v>
      </c>
      <c r="H205" s="5">
        <v>-11000000000</v>
      </c>
      <c r="I205" s="5">
        <v>-3000000000</v>
      </c>
      <c r="J205" s="5">
        <v>-18000000000</v>
      </c>
      <c r="K205" s="5">
        <v>-28000000000</v>
      </c>
      <c r="L205" s="5">
        <v>-62000000000</v>
      </c>
      <c r="M205" s="5">
        <v>2000000000</v>
      </c>
      <c r="N205" s="5">
        <v>4000000000</v>
      </c>
      <c r="O205" s="5">
        <v>3000000000</v>
      </c>
    </row>
    <row r="206" spans="2:15" ht="15.5" x14ac:dyDescent="0.35">
      <c r="C206" t="s">
        <v>46</v>
      </c>
      <c r="D206" s="6">
        <v>-0.79</v>
      </c>
      <c r="E206" s="6">
        <v>-0.89</v>
      </c>
      <c r="F206" s="6">
        <v>1.57</v>
      </c>
      <c r="G206" s="6">
        <v>-1.06</v>
      </c>
      <c r="H206" s="6">
        <v>-3.36</v>
      </c>
      <c r="I206" s="6">
        <v>-0.99</v>
      </c>
      <c r="J206" s="6">
        <v>-5.39</v>
      </c>
      <c r="K206" s="6">
        <v>-8.5299999999999994</v>
      </c>
      <c r="L206" s="6">
        <v>-18.91</v>
      </c>
      <c r="M206" s="6">
        <v>0.73</v>
      </c>
      <c r="N206" s="6">
        <v>1.1599999999999999</v>
      </c>
      <c r="O206" s="6">
        <v>0.77</v>
      </c>
    </row>
    <row r="207" spans="2:15" ht="15.5" x14ac:dyDescent="0.35">
      <c r="C207" t="s">
        <v>204</v>
      </c>
      <c r="D207" s="5">
        <v>48000000000</v>
      </c>
      <c r="E207" s="5">
        <v>40000000000</v>
      </c>
      <c r="F207" s="5">
        <v>47000000000</v>
      </c>
      <c r="G207" s="5">
        <v>41000000000</v>
      </c>
      <c r="H207" s="5">
        <v>178000000000</v>
      </c>
      <c r="I207" s="5">
        <v>165000000000</v>
      </c>
      <c r="J207" s="5">
        <v>143000000000</v>
      </c>
      <c r="K207" s="5">
        <v>111000000000</v>
      </c>
      <c r="L207" s="5">
        <v>102000000000</v>
      </c>
      <c r="M207" s="5">
        <v>142000000000</v>
      </c>
      <c r="N207" s="5">
        <v>159000000000</v>
      </c>
      <c r="O207" s="5">
        <v>201000000000</v>
      </c>
    </row>
    <row r="208" spans="2:15" ht="15.5" x14ac:dyDescent="0.35">
      <c r="C208" t="s">
        <v>208</v>
      </c>
      <c r="I208" s="6">
        <v>-13.99</v>
      </c>
    </row>
    <row r="209" spans="3:9" ht="15.5" x14ac:dyDescent="0.35">
      <c r="C209" t="s">
        <v>209</v>
      </c>
      <c r="I209" s="6">
        <v>-39.869999999999997</v>
      </c>
    </row>
    <row r="210" spans="3:9" ht="15.5" x14ac:dyDescent="0.35">
      <c r="C210" t="s">
        <v>210</v>
      </c>
      <c r="I210" s="6">
        <v>6.95</v>
      </c>
    </row>
    <row r="211" spans="3:9" ht="15.5" x14ac:dyDescent="0.35">
      <c r="C211" t="s">
        <v>211</v>
      </c>
      <c r="I211" s="6">
        <v>-2.5099999999999997E-2</v>
      </c>
    </row>
    <row r="212" spans="3:9" ht="15.5" x14ac:dyDescent="0.35">
      <c r="C212" t="s">
        <v>212</v>
      </c>
      <c r="I212" s="6">
        <v>0.88</v>
      </c>
    </row>
    <row r="213" spans="3:9" ht="15.5" x14ac:dyDescent="0.35">
      <c r="C213" t="s">
        <v>213</v>
      </c>
      <c r="I213" s="6">
        <v>2.21</v>
      </c>
    </row>
    <row r="214" spans="3:9" ht="15.5" x14ac:dyDescent="0.35">
      <c r="C214" t="s">
        <v>214</v>
      </c>
      <c r="I214" s="6">
        <v>5.32</v>
      </c>
    </row>
    <row r="215" spans="3:9" ht="15.5" x14ac:dyDescent="0.35">
      <c r="C215" t="s">
        <v>215</v>
      </c>
      <c r="I215" s="6">
        <v>10.73</v>
      </c>
    </row>
    <row r="216" spans="3:9" ht="15.5" x14ac:dyDescent="0.35">
      <c r="C216" t="s">
        <v>216</v>
      </c>
      <c r="I216" s="6">
        <v>15.12</v>
      </c>
    </row>
    <row r="217" spans="3:9" ht="15.5" x14ac:dyDescent="0.35">
      <c r="C217" t="s">
        <v>217</v>
      </c>
      <c r="I217" s="6">
        <v>5.27</v>
      </c>
    </row>
    <row r="218" spans="3:9" ht="15.5" x14ac:dyDescent="0.35">
      <c r="C218" t="s">
        <v>218</v>
      </c>
      <c r="I218" s="6">
        <v>-0.49</v>
      </c>
    </row>
    <row r="219" spans="3:9" ht="15.5" x14ac:dyDescent="0.35">
      <c r="C219" t="s">
        <v>220</v>
      </c>
      <c r="I219" s="6">
        <v>-1.18</v>
      </c>
    </row>
    <row r="220" spans="3:9" ht="15.5" x14ac:dyDescent="0.35">
      <c r="C220" t="s">
        <v>221</v>
      </c>
      <c r="I220" s="6">
        <v>-3.36</v>
      </c>
    </row>
    <row r="221" spans="3:9" ht="15.5" x14ac:dyDescent="0.35">
      <c r="C221" t="s">
        <v>222</v>
      </c>
      <c r="I221" s="6">
        <v>53.39</v>
      </c>
    </row>
    <row r="222" spans="3:9" ht="15.5" x14ac:dyDescent="0.35">
      <c r="C222" t="s">
        <v>223</v>
      </c>
      <c r="D222" s="6">
        <v>0.27</v>
      </c>
    </row>
    <row r="223" spans="3:9" ht="15.5" x14ac:dyDescent="0.35">
      <c r="C223" t="s">
        <v>224</v>
      </c>
      <c r="I223" s="6">
        <v>21.26</v>
      </c>
    </row>
    <row r="224" spans="3:9" ht="15.5" x14ac:dyDescent="0.35">
      <c r="C224" t="s">
        <v>225</v>
      </c>
      <c r="I224" s="6">
        <v>4.38</v>
      </c>
    </row>
    <row r="225" spans="3:9" ht="15.5" x14ac:dyDescent="0.35">
      <c r="C225" t="s">
        <v>226</v>
      </c>
      <c r="D225" s="6">
        <v>0.5</v>
      </c>
    </row>
    <row r="226" spans="3:9" ht="15.5" x14ac:dyDescent="0.35">
      <c r="C226" t="s">
        <v>227</v>
      </c>
      <c r="D226" s="6">
        <v>0.37</v>
      </c>
    </row>
    <row r="227" spans="3:9" ht="15.5" x14ac:dyDescent="0.35">
      <c r="C227" t="s">
        <v>228</v>
      </c>
      <c r="D227" s="6">
        <v>0.7</v>
      </c>
    </row>
    <row r="228" spans="3:9" ht="15.5" x14ac:dyDescent="0.35">
      <c r="C228" t="s">
        <v>229</v>
      </c>
      <c r="D228" s="6">
        <v>0.34</v>
      </c>
    </row>
    <row r="229" spans="3:9" ht="15.5" x14ac:dyDescent="0.35">
      <c r="C229" t="s">
        <v>230</v>
      </c>
      <c r="D229" s="6">
        <v>2.5</v>
      </c>
    </row>
    <row r="230" spans="3:9" ht="15.5" x14ac:dyDescent="0.35">
      <c r="C230" t="s">
        <v>231</v>
      </c>
      <c r="D230" s="6">
        <v>0.2</v>
      </c>
    </row>
    <row r="231" spans="3:9" ht="15.5" x14ac:dyDescent="0.35">
      <c r="C231" t="s">
        <v>232</v>
      </c>
      <c r="D231" s="6">
        <v>3.53</v>
      </c>
    </row>
    <row r="232" spans="3:9" ht="15.5" x14ac:dyDescent="0.35">
      <c r="C232" t="s">
        <v>233</v>
      </c>
      <c r="I232" s="6">
        <v>1.54</v>
      </c>
    </row>
    <row r="233" spans="3:9" ht="15.5" x14ac:dyDescent="0.35">
      <c r="C233" t="s">
        <v>13</v>
      </c>
      <c r="D233" s="5">
        <v>4000000000</v>
      </c>
    </row>
    <row r="234" spans="3:9" ht="15.5" x14ac:dyDescent="0.35">
      <c r="C234" t="s">
        <v>234</v>
      </c>
      <c r="I234" s="6">
        <v>-1.54</v>
      </c>
    </row>
    <row r="235" spans="3:9" ht="15.5" x14ac:dyDescent="0.35">
      <c r="C235" t="s">
        <v>235</v>
      </c>
      <c r="I235" s="6">
        <v>-1.5700000000000002E-2</v>
      </c>
    </row>
    <row r="236" spans="3:9" ht="15.5" x14ac:dyDescent="0.35">
      <c r="C236" t="s">
        <v>236</v>
      </c>
      <c r="I236" s="6">
        <v>-5.5399999999999998E-2</v>
      </c>
    </row>
    <row r="237" spans="3:9" ht="15.5" x14ac:dyDescent="0.35">
      <c r="C237" t="s">
        <v>237</v>
      </c>
      <c r="I237" s="6">
        <v>7.2499999999999995E-2</v>
      </c>
    </row>
    <row r="238" spans="3:9" ht="15.5" x14ac:dyDescent="0.35">
      <c r="C238" t="s">
        <v>238</v>
      </c>
      <c r="I238" s="6">
        <v>7.4099999999999999E-2</v>
      </c>
    </row>
    <row r="239" spans="3:9" ht="15.5" x14ac:dyDescent="0.35">
      <c r="C239" t="s">
        <v>239</v>
      </c>
      <c r="D239" s="6">
        <v>36.340000000000003</v>
      </c>
    </row>
    <row r="240" spans="3:9" ht="15.5" x14ac:dyDescent="0.35">
      <c r="C240" t="s">
        <v>240</v>
      </c>
      <c r="D240" s="6">
        <v>19.989999999999998</v>
      </c>
    </row>
    <row r="241" spans="3:9" ht="15.5" x14ac:dyDescent="0.35">
      <c r="C241" t="s">
        <v>241</v>
      </c>
      <c r="D241" s="6">
        <v>90.33</v>
      </c>
    </row>
    <row r="242" spans="3:9" ht="15.5" x14ac:dyDescent="0.35">
      <c r="C242" t="s">
        <v>242</v>
      </c>
      <c r="D242" s="5">
        <v>-34</v>
      </c>
    </row>
    <row r="243" spans="3:9" ht="15.5" x14ac:dyDescent="0.35">
      <c r="C243" t="s">
        <v>243</v>
      </c>
      <c r="D243" s="6">
        <v>2.5</v>
      </c>
    </row>
    <row r="244" spans="3:9" ht="15.5" x14ac:dyDescent="0.35">
      <c r="C244" t="s">
        <v>244</v>
      </c>
      <c r="I244" s="6">
        <v>0.7</v>
      </c>
    </row>
    <row r="245" spans="3:9" ht="15.5" x14ac:dyDescent="0.35">
      <c r="C245" t="s">
        <v>245</v>
      </c>
      <c r="I245" s="6">
        <v>15.29</v>
      </c>
    </row>
    <row r="246" spans="3:9" ht="15.5" x14ac:dyDescent="0.35">
      <c r="C246" t="s">
        <v>42</v>
      </c>
      <c r="I246" s="5">
        <v>155000000000</v>
      </c>
    </row>
    <row r="247" spans="3:9" ht="15.5" x14ac:dyDescent="0.35">
      <c r="C247" t="s">
        <v>246</v>
      </c>
      <c r="I247" s="5">
        <v>206000000000</v>
      </c>
    </row>
    <row r="248" spans="3:9" ht="15.5" x14ac:dyDescent="0.35">
      <c r="C248" t="s">
        <v>247</v>
      </c>
      <c r="I248" s="5">
        <v>3300000000</v>
      </c>
    </row>
    <row r="249" spans="3:9" ht="15.5" x14ac:dyDescent="0.35">
      <c r="C249" t="s">
        <v>248</v>
      </c>
      <c r="I249" s="6">
        <v>0.36939999999999995</v>
      </c>
    </row>
    <row r="250" spans="3:9" ht="15.5" x14ac:dyDescent="0.35">
      <c r="C250" t="s">
        <v>249</v>
      </c>
      <c r="D250" s="6">
        <v>0.14610000000000001</v>
      </c>
    </row>
    <row r="251" spans="3:9" ht="15.5" x14ac:dyDescent="0.35">
      <c r="C251" t="s">
        <v>250</v>
      </c>
      <c r="D251" s="6">
        <v>2.46E-2</v>
      </c>
    </row>
    <row r="252" spans="3:9" ht="15.5" x14ac:dyDescent="0.35">
      <c r="C252" t="s">
        <v>251</v>
      </c>
      <c r="D252" s="6">
        <v>-5.4000000000000006E-2</v>
      </c>
    </row>
    <row r="253" spans="3:9" ht="15.5" x14ac:dyDescent="0.35">
      <c r="C253" t="s">
        <v>252</v>
      </c>
      <c r="D253" s="6">
        <v>0.20559999999999998</v>
      </c>
    </row>
    <row r="254" spans="3:9" ht="15.5" x14ac:dyDescent="0.35">
      <c r="C254" t="s">
        <v>253</v>
      </c>
      <c r="D254" s="6">
        <v>0.53539999999999999</v>
      </c>
    </row>
    <row r="255" spans="3:9" ht="15.5" x14ac:dyDescent="0.35">
      <c r="C255" t="s">
        <v>254</v>
      </c>
      <c r="D255" s="6">
        <v>9.1199999999999989E-2</v>
      </c>
    </row>
    <row r="256" spans="3:9" ht="15.5" x14ac:dyDescent="0.35">
      <c r="C256" t="s">
        <v>261</v>
      </c>
      <c r="I256" s="5">
        <v>7</v>
      </c>
    </row>
    <row r="257" spans="3:9" ht="15.5" x14ac:dyDescent="0.35">
      <c r="C257" t="s">
        <v>262</v>
      </c>
      <c r="I257" s="6">
        <v>0.81</v>
      </c>
    </row>
    <row r="258" spans="3:9" ht="15.5" x14ac:dyDescent="0.35">
      <c r="C258" t="s">
        <v>263</v>
      </c>
      <c r="I258" s="6">
        <v>0.17</v>
      </c>
    </row>
    <row r="259" spans="3:9" ht="15.5" x14ac:dyDescent="0.35">
      <c r="C259" t="s">
        <v>265</v>
      </c>
      <c r="I259" s="6">
        <v>0.02</v>
      </c>
    </row>
    <row r="260" spans="3:9" ht="15.5" x14ac:dyDescent="0.35">
      <c r="C260" t="s">
        <v>266</v>
      </c>
      <c r="I260" s="6">
        <v>0.6</v>
      </c>
    </row>
    <row r="261" spans="3:9" ht="15.5" x14ac:dyDescent="0.35">
      <c r="C261" t="s">
        <v>267</v>
      </c>
      <c r="I261" s="6">
        <v>0.28999999999999998</v>
      </c>
    </row>
    <row r="262" spans="3:9" ht="15.5" x14ac:dyDescent="0.35">
      <c r="C262" t="s">
        <v>268</v>
      </c>
      <c r="I262" s="6">
        <v>0.49</v>
      </c>
    </row>
    <row r="263" spans="3:9" ht="15.5" x14ac:dyDescent="0.35">
      <c r="C263" t="s">
        <v>269</v>
      </c>
      <c r="I263" s="5">
        <v>176000000000</v>
      </c>
    </row>
    <row r="264" spans="3:9" ht="15.5" x14ac:dyDescent="0.35">
      <c r="C264" t="s">
        <v>270</v>
      </c>
      <c r="I264" s="5">
        <v>38000000000</v>
      </c>
    </row>
    <row r="265" spans="3:9" ht="15.5" x14ac:dyDescent="0.35">
      <c r="C265" t="s">
        <v>271</v>
      </c>
      <c r="I265" s="5">
        <v>39000000000</v>
      </c>
    </row>
    <row r="266" spans="3:9" ht="15.5" x14ac:dyDescent="0.35">
      <c r="C266" t="s">
        <v>272</v>
      </c>
      <c r="I266" s="5">
        <v>-4000000000</v>
      </c>
    </row>
    <row r="267" spans="3:9" ht="15.5" x14ac:dyDescent="0.35">
      <c r="C267" t="s">
        <v>273</v>
      </c>
      <c r="D267" s="5">
        <v>1000000000</v>
      </c>
    </row>
    <row r="268" spans="3:9" ht="15.5" x14ac:dyDescent="0.35">
      <c r="C268" t="s">
        <v>274</v>
      </c>
      <c r="D268" s="5">
        <v>248000000000</v>
      </c>
    </row>
    <row r="269" spans="3:9" ht="15.5" x14ac:dyDescent="0.35">
      <c r="C269" t="s">
        <v>275</v>
      </c>
      <c r="D269" s="5">
        <v>176000000000</v>
      </c>
    </row>
    <row r="270" spans="3:9" ht="15.5" x14ac:dyDescent="0.35">
      <c r="C270" t="s">
        <v>183</v>
      </c>
      <c r="D270" s="5">
        <v>-33000000000</v>
      </c>
    </row>
    <row r="271" spans="3:9" ht="15.5" x14ac:dyDescent="0.35">
      <c r="C271" t="s">
        <v>182</v>
      </c>
      <c r="I271" s="5">
        <v>70000000000</v>
      </c>
    </row>
    <row r="272" spans="3:9" ht="15.5" x14ac:dyDescent="0.35">
      <c r="C272" t="s">
        <v>181</v>
      </c>
      <c r="D272" s="5">
        <v>24000000000</v>
      </c>
    </row>
    <row r="273" spans="3:9" ht="15.5" x14ac:dyDescent="0.35">
      <c r="C273" t="s">
        <v>180</v>
      </c>
      <c r="D273" s="5">
        <v>25000000000</v>
      </c>
    </row>
    <row r="274" spans="3:9" ht="15.5" x14ac:dyDescent="0.35">
      <c r="C274" t="s">
        <v>24</v>
      </c>
      <c r="D274" s="5">
        <v>49000000000</v>
      </c>
    </row>
    <row r="275" spans="3:9" ht="15.5" x14ac:dyDescent="0.35">
      <c r="C275" t="s">
        <v>21</v>
      </c>
      <c r="D275" s="5">
        <v>48000000000</v>
      </c>
    </row>
    <row r="276" spans="3:9" ht="15.5" x14ac:dyDescent="0.35">
      <c r="C276" t="s">
        <v>276</v>
      </c>
      <c r="I276" s="5">
        <v>72000000000</v>
      </c>
    </row>
    <row r="277" spans="3:9" ht="15.5" x14ac:dyDescent="0.35">
      <c r="C277" t="s">
        <v>277</v>
      </c>
      <c r="I277" s="5">
        <v>29000000000</v>
      </c>
    </row>
    <row r="278" spans="3:9" ht="15.5" x14ac:dyDescent="0.35">
      <c r="C278" t="s">
        <v>278</v>
      </c>
      <c r="I278" s="5">
        <v>-15000000000</v>
      </c>
    </row>
    <row r="279" spans="3:9" ht="15.5" x14ac:dyDescent="0.35">
      <c r="C279" t="s">
        <v>279</v>
      </c>
      <c r="I279" s="5">
        <v>-16000000000</v>
      </c>
    </row>
    <row r="280" spans="3:9" ht="15.5" x14ac:dyDescent="0.35">
      <c r="C280" t="s">
        <v>280</v>
      </c>
      <c r="I280" s="5">
        <v>-15000000000</v>
      </c>
    </row>
    <row r="281" spans="3:9" ht="15.5" x14ac:dyDescent="0.35">
      <c r="C281" t="s">
        <v>281</v>
      </c>
      <c r="I281" s="5">
        <v>14000000000</v>
      </c>
    </row>
  </sheetData>
  <pageMargins left="0.7" right="0.7" top="0.75" bottom="0.75" header="0.3" footer="0.3"/>
  <ignoredErrors>
    <ignoredError sqref="A1:O282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3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673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674</v>
      </c>
      <c r="D2" s="2" vm="119">
        <f ca="1">IFERROR(_xlfn.STOCKHISTORY("XIDX:" &amp; $C$1, D3, , 0, 0, 1), "Libur")</f>
        <v>3450</v>
      </c>
      <c r="E2" s="2" vm="120">
        <f ca="1">IFERROR(_xlfn.STOCKHISTORY("XIDX:" &amp; $C$1, E3, , 0, 0, 1), "Libur")</f>
        <v>1945</v>
      </c>
      <c r="H2" s="2" vm="120">
        <f ca="1">IFERROR(INDEX(D2:G2,COUNT(D2:G2)),"")</f>
        <v>1945</v>
      </c>
      <c r="I2" s="2" vm="121">
        <f t="shared" ref="I2:O2" ca="1" si="0">IFERROR(_xlfn.STOCKHISTORY("XIDX:" &amp; $C$1, I1, , 0, 0, 1), "Libur")</f>
        <v>4500</v>
      </c>
      <c r="J2" s="2" t="str">
        <f t="shared" ca="1" si="0"/>
        <v>Libur</v>
      </c>
      <c r="K2" s="2" vm="122">
        <f t="shared" ca="1" si="0"/>
        <v>670</v>
      </c>
      <c r="L2" s="2" vm="123">
        <f t="shared" ca="1" si="0"/>
        <v>895</v>
      </c>
      <c r="M2" s="2" vm="124">
        <f t="shared" ca="1" si="0"/>
        <v>810</v>
      </c>
      <c r="N2" s="2" vm="125">
        <f t="shared" ca="1" si="0"/>
        <v>196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15457000000</v>
      </c>
      <c r="E4" s="2">
        <f>IFERROR(INDEX(E51:E500,MATCH($C$4,$C$51:$C$500,0)),"")</f>
        <v>9227000000</v>
      </c>
      <c r="H4" s="2">
        <f>IFERROR(SUM(D4:G4)*(4/MAX(1,COUNT(D4:G4))),"")</f>
        <v>49368000000</v>
      </c>
      <c r="I4" s="2">
        <f t="shared" ref="I4:O4" si="1">IFERROR(INDEX(I51:I500,MATCH($C$4,$C$51:$C$500,0)),"")</f>
        <v>0</v>
      </c>
      <c r="J4" s="2">
        <f t="shared" si="1"/>
        <v>0</v>
      </c>
      <c r="K4" s="2">
        <f t="shared" si="1"/>
        <v>0</v>
      </c>
      <c r="L4" s="2">
        <f t="shared" si="1"/>
        <v>0</v>
      </c>
      <c r="M4" s="2">
        <f t="shared" si="1"/>
        <v>0</v>
      </c>
      <c r="N4" s="2">
        <f t="shared" si="1"/>
        <v>0</v>
      </c>
      <c r="O4" s="2">
        <f t="shared" si="1"/>
        <v>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-17845000000</v>
      </c>
      <c r="E5" s="2">
        <f>IFERROR(INDEX(E51:E500,MATCH($C$5,$C$51:$C$500,0)),"")</f>
        <v>-19788000000</v>
      </c>
      <c r="H5" s="2">
        <f>IFERROR(SUM(D5:G5)*(4/MAX(1,COUNT(D5:G5))),"")</f>
        <v>-75266000000</v>
      </c>
      <c r="I5" s="2">
        <f t="shared" ref="I5:O5" si="2">IFERROR(INDEX(I51:I500,MATCH($C$5,$C$51:$C$500,0)),"")</f>
        <v>0</v>
      </c>
      <c r="J5" s="2">
        <f t="shared" si="2"/>
        <v>0</v>
      </c>
      <c r="K5" s="2">
        <f t="shared" si="2"/>
        <v>0</v>
      </c>
      <c r="L5" s="2">
        <f t="shared" si="2"/>
        <v>0</v>
      </c>
      <c r="M5" s="2">
        <f t="shared" si="2"/>
        <v>0</v>
      </c>
      <c r="N5" s="2">
        <f t="shared" si="2"/>
        <v>0</v>
      </c>
      <c r="O5" s="2">
        <f t="shared" si="2"/>
        <v>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519187000000</v>
      </c>
      <c r="E6" s="2">
        <f>IFERROR(INDEX(E51:E500,MATCH($C$6,$C$51:$C$500,0)),"")</f>
        <v>540284000000</v>
      </c>
      <c r="H6" s="2">
        <f>IFERROR(INDEX(D6:G6,COUNT(D6:G6)),"")</f>
        <v>540284000000</v>
      </c>
      <c r="I6" s="2">
        <f t="shared" ref="I6:O6" si="3">IFERROR(INDEX(I51:I500,MATCH($C$6,$C$51:$C$500,0)),"")</f>
        <v>603446000000</v>
      </c>
      <c r="J6" s="2">
        <f t="shared" si="3"/>
        <v>322299000000</v>
      </c>
      <c r="K6" s="2">
        <f t="shared" si="3"/>
        <v>241742315179</v>
      </c>
      <c r="L6" s="2">
        <f t="shared" si="3"/>
        <v>-19654132859</v>
      </c>
      <c r="M6" s="2">
        <f t="shared" si="3"/>
        <v>39742955652</v>
      </c>
      <c r="N6" s="2">
        <f t="shared" si="3"/>
        <v>114440833761</v>
      </c>
      <c r="O6" s="2">
        <f t="shared" si="3"/>
        <v>67398720651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1.21</v>
      </c>
      <c r="E7" s="3">
        <f>IFERROR(INDEX(E51:E500,MATCH($C$7,$C$51:$C$500,0))/1000000000,"")</f>
        <v>1.21</v>
      </c>
      <c r="H7" s="3">
        <f>IFERROR(INDEX(D7:G7,COUNT(D7:G7)),"")</f>
        <v>1.21</v>
      </c>
      <c r="I7" s="3">
        <f t="shared" ref="I7:O7" si="4">IFERROR(INDEX(I51:I500,MATCH($C$7,$C$51:$C$500,0))/1000000000,"")</f>
        <v>1.21</v>
      </c>
      <c r="J7" s="3">
        <f t="shared" si="4"/>
        <v>1.21</v>
      </c>
      <c r="K7" s="3">
        <f t="shared" si="4"/>
        <v>1.21</v>
      </c>
      <c r="L7" s="3">
        <f t="shared" si="4"/>
        <v>1.21</v>
      </c>
      <c r="M7" s="3">
        <f t="shared" si="4"/>
        <v>1.21</v>
      </c>
      <c r="N7" s="3">
        <f t="shared" si="4"/>
        <v>1.21</v>
      </c>
      <c r="O7" s="3">
        <f t="shared" si="4"/>
        <v>0.5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-72000000000</v>
      </c>
      <c r="E8" s="2">
        <f>IFERROR(INDEX(E51:E500,MATCH("Free cash flow (Quarter)",$C$51:$C$500,0)),"")</f>
        <v>-80000000000</v>
      </c>
      <c r="H8" s="2">
        <f>IFERROR(INDEX(D8:G8,COUNT(D8:G8)),"")</f>
        <v>-80000000000</v>
      </c>
      <c r="I8" s="2" t="str">
        <f t="shared" ref="I8:O8" si="5">IFERROR(INDEX(I51:I500,MATCH($C$8,$C$51:$C$500,0)),"")</f>
        <v/>
      </c>
      <c r="J8" s="2" t="str">
        <f t="shared" si="5"/>
        <v/>
      </c>
      <c r="K8" s="2" t="str">
        <f t="shared" si="5"/>
        <v/>
      </c>
      <c r="L8" s="2" t="str">
        <f t="shared" si="5"/>
        <v/>
      </c>
      <c r="M8" s="2" t="str">
        <f t="shared" si="5"/>
        <v/>
      </c>
      <c r="N8" s="2" t="str">
        <f t="shared" si="5"/>
        <v/>
      </c>
      <c r="O8" s="2" t="str">
        <f t="shared" si="5"/>
        <v/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-59.2</v>
      </c>
      <c r="E9" s="3">
        <f>IFERROR(INDEX(E51:E500,MATCH("Free cash flow per share (Quarter)",$C$51:$C$500,0)),"")</f>
        <v>-66.209999999999994</v>
      </c>
      <c r="H9" s="3">
        <f>IFERROR(INDEX(D9:G9,COUNT(D9:G9)),"")</f>
        <v>-66.209999999999994</v>
      </c>
      <c r="I9" s="3" t="str">
        <f t="shared" ref="I9:O9" si="6">IFERROR(INDEX(I51:I500,MATCH($C$9,$C$51:$C$500,0)),"")</f>
        <v/>
      </c>
      <c r="J9" s="3" t="str">
        <f t="shared" si="6"/>
        <v/>
      </c>
      <c r="K9" s="3" t="str">
        <f t="shared" si="6"/>
        <v/>
      </c>
      <c r="L9" s="3" t="str">
        <f t="shared" si="6"/>
        <v/>
      </c>
      <c r="M9" s="3" t="str">
        <f t="shared" si="6"/>
        <v/>
      </c>
      <c r="N9" s="3" t="str">
        <f t="shared" si="6"/>
        <v/>
      </c>
      <c r="O9" s="3" t="str">
        <f t="shared" si="6"/>
        <v/>
      </c>
    </row>
    <row r="10" spans="1:15" ht="15.5" x14ac:dyDescent="0.35">
      <c r="C10" t="s">
        <v>18</v>
      </c>
      <c r="D10" s="3">
        <f ca="1">IFERROR(IF(D9=0,"",D2/D9),"")</f>
        <v>-58.277027027027025</v>
      </c>
      <c r="E10" s="3">
        <f ca="1">IFERROR(IF(E9=0,"",E2/E9),"")</f>
        <v>-29.376227156018732</v>
      </c>
      <c r="I10" s="3" t="str">
        <f t="shared" ref="I10:O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50987000000</v>
      </c>
      <c r="E11" s="2">
        <f>IFERROR(INDEX(E51:E500,MATCH($C$11,$C$51:$C$500,0)),"")</f>
        <v>49808000000</v>
      </c>
      <c r="H11" s="2">
        <f>IFERROR(INDEX(D11:G11,COUNT(D11:G11)),"")</f>
        <v>49808000000</v>
      </c>
      <c r="I11" s="2">
        <f t="shared" ref="I11:O11" si="8">IFERROR(INDEX(I51:I500,MATCH($C$11,$C$51:$C$500,0)),"")</f>
        <v>140260000000</v>
      </c>
      <c r="J11" s="2">
        <f t="shared" si="8"/>
        <v>137438000000</v>
      </c>
      <c r="K11" s="2">
        <f t="shared" si="8"/>
        <v>67935871638</v>
      </c>
      <c r="L11" s="2">
        <f t="shared" si="8"/>
        <v>140337907296</v>
      </c>
      <c r="M11" s="2">
        <f t="shared" si="8"/>
        <v>53718971339</v>
      </c>
      <c r="N11" s="2">
        <f t="shared" si="8"/>
        <v>1798704660</v>
      </c>
      <c r="O11" s="2">
        <f t="shared" si="8"/>
        <v>2994016377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785000000000</v>
      </c>
      <c r="E12" s="2">
        <f>IFERROR(INDEX(E51:E500,MATCH("Net Debt (Quarter)",$C$51:$C$500,0)),"")</f>
        <v>719000000000</v>
      </c>
      <c r="H12" s="2">
        <f>IFERROR(INDEX(D12:G12,COUNT(D12:G12)),"")</f>
        <v>719000000000</v>
      </c>
      <c r="I12" s="2">
        <f t="shared" ref="I12:O12" si="9">IFERROR(INDEX(I51:I500,MATCH($C$12,$C$51:$C$500,0)),"")</f>
        <v>466000000000</v>
      </c>
      <c r="J12" s="2">
        <f t="shared" si="9"/>
        <v>296000000000</v>
      </c>
      <c r="K12" s="2">
        <f t="shared" si="9"/>
        <v>325000000000</v>
      </c>
      <c r="L12" s="2">
        <f t="shared" si="9"/>
        <v>231000000000</v>
      </c>
      <c r="M12" s="2">
        <f t="shared" si="9"/>
        <v>485000000000</v>
      </c>
      <c r="N12" s="2">
        <f t="shared" si="9"/>
        <v>176000000000</v>
      </c>
      <c r="O12" s="2">
        <f t="shared" si="9"/>
        <v>192000000000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836000000000</v>
      </c>
      <c r="E13" s="2">
        <f>IFERROR(INDEX(E51:E500,MATCH("Total Debt (Quarter)",$C$51:$C$500,0)),"")</f>
        <v>769000000000</v>
      </c>
      <c r="H13" s="2">
        <f>IFERROR(INDEX(D13:G13,COUNT(D13:G13)),"")</f>
        <v>769000000000</v>
      </c>
      <c r="I13" s="2">
        <f t="shared" ref="I13:O13" si="10">IFERROR(INDEX(I51:I500,MATCH($C$13,$C$51:$C$500,0)),"")</f>
        <v>607000000000</v>
      </c>
      <c r="J13" s="2">
        <f t="shared" si="10"/>
        <v>434000000000</v>
      </c>
      <c r="K13" s="2">
        <f t="shared" si="10"/>
        <v>393000000000</v>
      </c>
      <c r="L13" s="2">
        <f t="shared" si="10"/>
        <v>372000000000</v>
      </c>
      <c r="M13" s="2">
        <f t="shared" si="10"/>
        <v>539000000000</v>
      </c>
      <c r="N13" s="2">
        <f t="shared" si="10"/>
        <v>178000000000</v>
      </c>
      <c r="O13" s="2">
        <f t="shared" si="10"/>
        <v>195000000000</v>
      </c>
    </row>
    <row r="14" spans="1:15" ht="15.5" x14ac:dyDescent="0.35">
      <c r="C14" t="s">
        <v>27</v>
      </c>
      <c r="D14" s="2">
        <f>IFERROR(INDEX(D51:D500,MATCH($C$14,$C$51:$C$500,0)),"")</f>
        <v>-4480000000</v>
      </c>
      <c r="E14" s="2">
        <f>IFERROR(INDEX(E51:E500,MATCH($C$14,$C$51:$C$500,0)),"")</f>
        <v>-4329000000</v>
      </c>
      <c r="H14" s="2">
        <f>IFERROR(SUM(D14:G14)*(4/MAX(1,COUNT(D14:G14))),"")</f>
        <v>-17618000000</v>
      </c>
      <c r="I14" s="2">
        <f t="shared" ref="I14:O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121000000</v>
      </c>
      <c r="E15" s="2">
        <f>IFERROR(INDEX(E51:E500,MATCH($C$15,$C$51:$C$500,0)),"")</f>
        <v>-121000000</v>
      </c>
      <c r="H15" s="2">
        <f>IFERROR(SUM(D15:G15)*(4/MAX(1,COUNT(D15:G15))),"")</f>
        <v>0</v>
      </c>
      <c r="I15" s="2">
        <f t="shared" ref="I15:O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</row>
    <row r="16" spans="1:15" ht="15.5" x14ac:dyDescent="0.35">
      <c r="C16" t="s">
        <v>29</v>
      </c>
      <c r="D16" s="2">
        <f>IFERROR(INDEX(D51:D500,MATCH($C$16,$C$51:$C$500,0)),"")</f>
        <v>-21218000000</v>
      </c>
      <c r="E16" s="2">
        <f>IFERROR(INDEX(E51:E500,MATCH($C$16,$C$51:$C$500,0)),"")</f>
        <v>-26832000000</v>
      </c>
      <c r="H16" s="2">
        <f>IFERROR(SUM(D16:G16)*(4/MAX(1,COUNT(D16:G16))),"")</f>
        <v>-96100000000</v>
      </c>
      <c r="I16" s="2">
        <f t="shared" ref="I16:O16" si="13">IFERROR(INDEX(I51:I500,MATCH($C$16,$C$51:$C$500,0)),"")</f>
        <v>0</v>
      </c>
      <c r="J16" s="2">
        <f t="shared" si="13"/>
        <v>0</v>
      </c>
      <c r="K16" s="2">
        <f t="shared" si="13"/>
        <v>0</v>
      </c>
      <c r="L16" s="2">
        <f t="shared" si="13"/>
        <v>0</v>
      </c>
      <c r="M16" s="2">
        <f t="shared" si="13"/>
        <v>0</v>
      </c>
      <c r="N16" s="2">
        <f t="shared" si="13"/>
        <v>0</v>
      </c>
      <c r="O16" s="2">
        <f t="shared" si="13"/>
        <v>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4174500000000</v>
      </c>
      <c r="E20" s="2">
        <f ca="1">IFERROR(E21*E2,"")</f>
        <v>2353450000000</v>
      </c>
      <c r="H20" s="2">
        <f t="shared" ref="H20:O20" ca="1" si="14">IFERROR(H21*H2,"")</f>
        <v>2353450000000</v>
      </c>
      <c r="I20" s="2">
        <f t="shared" ca="1" si="14"/>
        <v>5445000000000</v>
      </c>
      <c r="J20" s="2" t="str">
        <f t="shared" ca="1" si="14"/>
        <v/>
      </c>
      <c r="K20" s="2">
        <f t="shared" ca="1" si="14"/>
        <v>810700000000</v>
      </c>
      <c r="L20" s="2">
        <f t="shared" ca="1" si="14"/>
        <v>1082950000000</v>
      </c>
      <c r="M20" s="2">
        <f t="shared" ca="1" si="14"/>
        <v>980100000000</v>
      </c>
      <c r="N20" s="2">
        <f t="shared" ca="1" si="14"/>
        <v>237160000000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1210000000</v>
      </c>
      <c r="E21" s="2">
        <f>IFERROR(INDEX(E51:E500,MATCH($C$7,$C$51:$C$500,0)),"")</f>
        <v>1210000000</v>
      </c>
      <c r="H21" s="2">
        <f>IFERROR(INDEX(D21:G21,COUNT(D21:G21)),"")</f>
        <v>1210000000</v>
      </c>
      <c r="I21" s="2">
        <f t="shared" ref="I21:O21" si="15">IFERROR(INDEX(I51:I500,MATCH($C$7,$C$51:$C$500,0)),"")</f>
        <v>1210000000</v>
      </c>
      <c r="J21" s="2">
        <f t="shared" si="15"/>
        <v>1210000000</v>
      </c>
      <c r="K21" s="2">
        <f t="shared" si="15"/>
        <v>1210000000</v>
      </c>
      <c r="L21" s="2">
        <f t="shared" si="15"/>
        <v>1210000000</v>
      </c>
      <c r="M21" s="2">
        <f t="shared" si="15"/>
        <v>1210000000</v>
      </c>
      <c r="N21" s="2">
        <f t="shared" si="15"/>
        <v>1210000000</v>
      </c>
      <c r="O21" s="2">
        <f t="shared" si="15"/>
        <v>500000000</v>
      </c>
    </row>
    <row r="23" spans="1:15" ht="15.5" x14ac:dyDescent="0.35">
      <c r="B23" t="s">
        <v>43</v>
      </c>
      <c r="C23" t="s">
        <v>44</v>
      </c>
      <c r="D23" s="3">
        <f>IFERROR(D5/D6*100,"")</f>
        <v>-3.4371045499983626</v>
      </c>
      <c r="E23" s="3">
        <f>IFERROR(E5/E6*100,"")</f>
        <v>-3.6625182311525046</v>
      </c>
      <c r="H23" s="3">
        <f t="shared" ref="H23:O23" si="16">IFERROR(H5/H6*100,"")</f>
        <v>-13.930821567916132</v>
      </c>
      <c r="I23" s="3">
        <f t="shared" si="16"/>
        <v>0</v>
      </c>
      <c r="J23" s="3">
        <f t="shared" si="16"/>
        <v>0</v>
      </c>
      <c r="K23" s="3">
        <f t="shared" si="16"/>
        <v>0</v>
      </c>
      <c r="L23" s="3">
        <f t="shared" si="16"/>
        <v>0</v>
      </c>
      <c r="M23" s="3">
        <f t="shared" si="16"/>
        <v>0</v>
      </c>
      <c r="N23" s="3">
        <f t="shared" si="16"/>
        <v>0</v>
      </c>
      <c r="O23" s="3">
        <f t="shared" si="16"/>
        <v>0</v>
      </c>
    </row>
    <row r="24" spans="1:15" ht="15.5" x14ac:dyDescent="0.35">
      <c r="C24" t="s">
        <v>45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O24" si="17">IFERROR(_xlfn.RRI(5,M23,H23),"")</f>
        <v/>
      </c>
      <c r="I24" s="4">
        <f t="shared" si="17"/>
        <v>0</v>
      </c>
      <c r="J24" s="4">
        <f t="shared" si="17"/>
        <v>0</v>
      </c>
      <c r="K24" s="4">
        <f t="shared" si="17"/>
        <v>0</v>
      </c>
      <c r="L24" s="4">
        <f t="shared" si="17"/>
        <v>0</v>
      </c>
      <c r="M24" s="4">
        <f t="shared" si="17"/>
        <v>0</v>
      </c>
      <c r="N24" s="4">
        <f t="shared" si="17"/>
        <v>0</v>
      </c>
      <c r="O24" s="4">
        <f t="shared" si="17"/>
        <v>0</v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-14.75</v>
      </c>
      <c r="E25" s="3">
        <f>IFERROR(INDEX(E51:E500,MATCH($A$25,$C$51:$C$500,0)),"")</f>
        <v>-16.489999999999998</v>
      </c>
      <c r="H25" s="3">
        <f>IFERROR(INDEX(D25:G25,COUNT(D25:G25)),"")</f>
        <v>-16.489999999999998</v>
      </c>
      <c r="I25" s="3">
        <f t="shared" ref="I25:O25" si="18">IFERROR(INDEX(I51:I500,MATCH($C$25,$C$51:$C$500,0)),"")</f>
        <v>68.680000000000007</v>
      </c>
      <c r="J25" s="3">
        <f t="shared" si="18"/>
        <v>70.2</v>
      </c>
      <c r="K25" s="3">
        <f t="shared" si="18"/>
        <v>215.89</v>
      </c>
      <c r="L25" s="3">
        <f t="shared" si="18"/>
        <v>-48.85</v>
      </c>
      <c r="M25" s="3">
        <f t="shared" si="18"/>
        <v>-62.93</v>
      </c>
      <c r="N25" s="3">
        <f t="shared" si="18"/>
        <v>-24.18</v>
      </c>
      <c r="O25" s="3">
        <f t="shared" si="18"/>
        <v>-47.67</v>
      </c>
    </row>
    <row r="26" spans="1:15" ht="15.5" x14ac:dyDescent="0.35">
      <c r="C26" t="s">
        <v>48</v>
      </c>
      <c r="D26" s="4" t="str">
        <f>IFERROR(_xlfn.RRI(5,I25,D25),"")</f>
        <v/>
      </c>
      <c r="E26" s="4" t="str">
        <f>IFERROR(_xlfn.RRI(5,J25,E25),"")</f>
        <v/>
      </c>
      <c r="H26" s="4">
        <f t="shared" ref="H26:O26" si="19">IFERROR(_xlfn.RRI(5,M25,H25),"")</f>
        <v>-0.23498035993185906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12.774380165289257</v>
      </c>
      <c r="E27" s="3">
        <f>IFERROR(E4/E21,"")</f>
        <v>7.6256198347107436</v>
      </c>
      <c r="H27" s="3">
        <f t="shared" ref="H27:O27" si="20">IFERROR(H4/H21,"")</f>
        <v>40.799999999999997</v>
      </c>
      <c r="I27" s="3">
        <f t="shared" si="20"/>
        <v>0</v>
      </c>
      <c r="J27" s="3">
        <f t="shared" si="20"/>
        <v>0</v>
      </c>
      <c r="K27" s="3">
        <f t="shared" si="20"/>
        <v>0</v>
      </c>
      <c r="L27" s="3">
        <f t="shared" si="20"/>
        <v>0</v>
      </c>
      <c r="M27" s="3">
        <f t="shared" si="20"/>
        <v>0</v>
      </c>
      <c r="N27" s="3">
        <f t="shared" si="20"/>
        <v>0</v>
      </c>
      <c r="O27" s="3">
        <f t="shared" si="20"/>
        <v>0</v>
      </c>
    </row>
    <row r="28" spans="1:15" ht="15.5" x14ac:dyDescent="0.35">
      <c r="C28" t="s">
        <v>50</v>
      </c>
      <c r="D28" s="4" t="str">
        <f>IFERROR(_xlfn.RRI(5,I27,D27),"")</f>
        <v/>
      </c>
      <c r="E28" s="4" t="str">
        <f>IFERROR(_xlfn.RRI(5,J27,E27),"")</f>
        <v/>
      </c>
      <c r="H28" s="4" t="str">
        <f t="shared" ref="H28:O28" si="21">IFERROR(_xlfn.RRI(5,M27,H27),"")</f>
        <v/>
      </c>
      <c r="I28" s="4">
        <f t="shared" si="21"/>
        <v>0</v>
      </c>
      <c r="J28" s="4">
        <f t="shared" si="21"/>
        <v>0</v>
      </c>
      <c r="K28" s="4">
        <f t="shared" si="21"/>
        <v>0</v>
      </c>
      <c r="L28" s="4">
        <f t="shared" si="21"/>
        <v>0</v>
      </c>
      <c r="M28" s="4">
        <f t="shared" si="21"/>
        <v>0</v>
      </c>
      <c r="N28" s="4">
        <f t="shared" si="21"/>
        <v>0</v>
      </c>
      <c r="O28" s="4">
        <f t="shared" si="21"/>
        <v>0</v>
      </c>
    </row>
    <row r="29" spans="1:15" ht="15.5" x14ac:dyDescent="0.35">
      <c r="C29" t="s">
        <v>51</v>
      </c>
      <c r="H29" s="4">
        <f t="shared" ref="H29:O29" si="22">IFERROR(((H25-I25)/I25)*100%,"")</f>
        <v>-1.2400990099009901</v>
      </c>
      <c r="I29" s="4">
        <f t="shared" si="22"/>
        <v>-2.1652421652421594E-2</v>
      </c>
      <c r="J29" s="4">
        <f t="shared" si="22"/>
        <v>-0.67483440641067216</v>
      </c>
      <c r="K29" s="4">
        <f t="shared" si="22"/>
        <v>-5.4194472876151485</v>
      </c>
      <c r="L29" s="4">
        <f t="shared" si="22"/>
        <v>-0.22374066423009692</v>
      </c>
      <c r="M29" s="4">
        <f t="shared" si="22"/>
        <v>1.6025641025641026</v>
      </c>
      <c r="N29" s="4">
        <f t="shared" si="22"/>
        <v>-0.49276274386406549</v>
      </c>
      <c r="O29" s="4" t="str">
        <f t="shared" si="22"/>
        <v/>
      </c>
    </row>
    <row r="30" spans="1:15" ht="15.5" x14ac:dyDescent="0.35">
      <c r="C30" t="s">
        <v>52</v>
      </c>
      <c r="H30" s="4" t="str">
        <f t="shared" ref="H30:O30" si="23">IFERROR(((H27-I27)/I27)*100%,"")</f>
        <v/>
      </c>
      <c r="I30" s="4" t="str">
        <f t="shared" si="23"/>
        <v/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268.44</v>
      </c>
      <c r="E32" s="3">
        <f>IFERROR(INDEX(E51:E500,MATCH($A$32,$C$51:$C$500,0)),"")</f>
        <v>283.19</v>
      </c>
      <c r="H32" s="3">
        <f>IFERROR(INDEX(D32:G32,COUNT(D32:G32)),"")</f>
        <v>283.19</v>
      </c>
      <c r="I32" s="3">
        <f t="shared" ref="I32:O32" si="24">IFERROR(INDEX(I51:I500,MATCH($C$32,$C$51:$C$500,0)),"")</f>
        <v>332.72</v>
      </c>
      <c r="J32" s="3">
        <f t="shared" si="24"/>
        <v>263.51</v>
      </c>
      <c r="K32" s="3">
        <f t="shared" si="24"/>
        <v>199.78</v>
      </c>
      <c r="L32" s="3">
        <f t="shared" si="24"/>
        <v>-16.239999999999998</v>
      </c>
      <c r="M32" s="3">
        <f t="shared" si="24"/>
        <v>32.85</v>
      </c>
      <c r="N32" s="3">
        <f t="shared" si="24"/>
        <v>94.58</v>
      </c>
      <c r="O32" s="3">
        <f t="shared" si="24"/>
        <v>134.80000000000001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7.25</v>
      </c>
      <c r="E33" s="3">
        <f>IFERROR(INDEX(E51:E500,MATCH($A$33,$C$51:$C$500,0)),"")</f>
        <v>11.9</v>
      </c>
      <c r="H33" s="3">
        <f>IFERROR(INDEX(D33:G33,COUNT(D33:G33)),"")</f>
        <v>11.9</v>
      </c>
      <c r="I33" s="3">
        <f t="shared" ref="I33:O33" si="25">IFERROR(INDEX(I51:I500,MATCH($C$33,$C$51:$C$500,0)),"")</f>
        <v>13.52</v>
      </c>
      <c r="J33" s="3">
        <f t="shared" si="25"/>
        <v>2.79</v>
      </c>
      <c r="K33" s="3">
        <f t="shared" si="25"/>
        <v>3.35</v>
      </c>
      <c r="L33" s="3">
        <f t="shared" si="25"/>
        <v>-55.11</v>
      </c>
      <c r="M33" s="3">
        <f t="shared" si="25"/>
        <v>24.66</v>
      </c>
      <c r="N33" s="3">
        <f t="shared" si="25"/>
        <v>2.0699999999999998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-131.86000000000001</v>
      </c>
      <c r="E34" s="3">
        <f>IFERROR(INDEX(E51:E500,MATCH($A$34,$C$51:$C$500,0)),"")</f>
        <v>-204.37</v>
      </c>
      <c r="H34" s="3">
        <f>IFERROR(INDEX(D34:G34,COUNT(D34:G34)),"")</f>
        <v>-204.37</v>
      </c>
      <c r="I34" s="3">
        <f t="shared" ref="I34:O34" si="26">IFERROR(INDEX(I51:I500,MATCH($C$34,$C$51:$C$500,0)),"")</f>
        <v>65.52</v>
      </c>
      <c r="J34" s="3">
        <f t="shared" si="26"/>
        <v>10.47</v>
      </c>
      <c r="K34" s="3">
        <f t="shared" si="26"/>
        <v>3.1</v>
      </c>
      <c r="L34" s="3">
        <f t="shared" si="26"/>
        <v>-18.32</v>
      </c>
      <c r="M34" s="3">
        <f t="shared" si="26"/>
        <v>-12.87</v>
      </c>
      <c r="N34" s="3">
        <f t="shared" si="26"/>
        <v>-8.11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152.26</v>
      </c>
      <c r="E35" s="3">
        <f>IFERROR(INDEX(E51:E500,MATCH($A$35,$C$51:$C$500,0)),"")</f>
        <v>441.93</v>
      </c>
      <c r="H35" s="3">
        <f>IFERROR(INDEX(D35:G35,COUNT(D35:G35)),"")</f>
        <v>441.93</v>
      </c>
      <c r="I35" s="3">
        <f t="shared" ref="I35:O35" si="27">IFERROR(INDEX(I51:I500,MATCH($C$35,$C$51:$C$500,0)),"")</f>
        <v>15.84</v>
      </c>
      <c r="J35" s="3">
        <f t="shared" si="27"/>
        <v>2.8</v>
      </c>
      <c r="K35" s="3">
        <f t="shared" si="27"/>
        <v>1.5</v>
      </c>
      <c r="L35" s="3">
        <f t="shared" si="27"/>
        <v>0</v>
      </c>
      <c r="M35" s="3">
        <f t="shared" si="27"/>
        <v>131.38</v>
      </c>
      <c r="N35" s="3">
        <f t="shared" si="27"/>
        <v>21.26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0.1177</v>
      </c>
      <c r="J36" s="4">
        <f t="shared" si="28"/>
        <v>0</v>
      </c>
      <c r="K36" s="4">
        <f t="shared" si="28"/>
        <v>3.8300000000000001E-2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8.26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15457000000</v>
      </c>
      <c r="E51" s="5">
        <v>9227000000</v>
      </c>
      <c r="F51" s="5">
        <v>76779000000</v>
      </c>
      <c r="G51" s="5">
        <v>215237000000</v>
      </c>
    </row>
    <row r="52" spans="2:15" ht="15.5" x14ac:dyDescent="0.35">
      <c r="C52" t="s">
        <v>75</v>
      </c>
      <c r="D52" s="5">
        <v>-7263000000</v>
      </c>
      <c r="E52" s="5">
        <v>-4401000000</v>
      </c>
      <c r="F52" s="5">
        <v>-38209000000</v>
      </c>
      <c r="G52" s="5">
        <v>-93747000000</v>
      </c>
    </row>
    <row r="53" spans="2:15" ht="15.5" x14ac:dyDescent="0.35">
      <c r="C53" t="s">
        <v>76</v>
      </c>
      <c r="D53" s="5">
        <v>8194000000</v>
      </c>
      <c r="E53" s="5">
        <v>4826000000</v>
      </c>
      <c r="F53" s="5">
        <v>38570000000</v>
      </c>
      <c r="G53" s="5">
        <v>121490000000</v>
      </c>
    </row>
    <row r="54" spans="2:15" ht="15.5" x14ac:dyDescent="0.35">
      <c r="C54" t="s">
        <v>77</v>
      </c>
      <c r="D54" s="5">
        <v>-27098000000</v>
      </c>
      <c r="E54" s="5">
        <v>-30788000000</v>
      </c>
      <c r="F54" s="5">
        <v>-34064000000</v>
      </c>
      <c r="G54" s="5">
        <v>-37948000000</v>
      </c>
    </row>
    <row r="55" spans="2:15" ht="15.5" x14ac:dyDescent="0.35">
      <c r="C55" t="s">
        <v>78</v>
      </c>
      <c r="D55" s="5">
        <v>-5972000000</v>
      </c>
      <c r="E55" s="5">
        <v>-6970000000</v>
      </c>
      <c r="F55" s="5">
        <v>-10820000000</v>
      </c>
      <c r="G55" s="5">
        <v>-7784000000</v>
      </c>
    </row>
    <row r="56" spans="2:15" ht="15.5" x14ac:dyDescent="0.35">
      <c r="C56" t="s">
        <v>79</v>
      </c>
      <c r="D56" s="5">
        <v>-20401000000</v>
      </c>
      <c r="E56" s="5">
        <v>-23406000000</v>
      </c>
      <c r="F56" s="5">
        <v>-20782000000</v>
      </c>
      <c r="G56" s="5">
        <v>-27227000000</v>
      </c>
    </row>
    <row r="57" spans="2:15" ht="15.5" x14ac:dyDescent="0.35">
      <c r="C57" t="s">
        <v>85</v>
      </c>
      <c r="D57" s="5">
        <v>2384000000</v>
      </c>
      <c r="E57" s="5">
        <v>3588000000</v>
      </c>
      <c r="F57" s="5">
        <v>4102000000</v>
      </c>
      <c r="G57" s="5">
        <v>3022000000</v>
      </c>
    </row>
    <row r="58" spans="2:15" ht="15.5" x14ac:dyDescent="0.35">
      <c r="C58" t="s">
        <v>80</v>
      </c>
      <c r="D58" s="5">
        <v>-18904000000</v>
      </c>
      <c r="E58" s="5">
        <v>-25962000000</v>
      </c>
      <c r="F58" s="5">
        <v>4506000000</v>
      </c>
      <c r="G58" s="5">
        <v>83542000000</v>
      </c>
    </row>
    <row r="59" spans="2:15" ht="15.5" x14ac:dyDescent="0.35">
      <c r="C59" t="s">
        <v>81</v>
      </c>
      <c r="D59" s="5">
        <v>-2314000000</v>
      </c>
      <c r="E59" s="5">
        <v>2905000000</v>
      </c>
      <c r="F59" s="5">
        <v>6490000000</v>
      </c>
      <c r="G59" s="5">
        <v>1907000000</v>
      </c>
    </row>
    <row r="60" spans="2:15" ht="15.5" x14ac:dyDescent="0.35">
      <c r="C60" t="s">
        <v>27</v>
      </c>
      <c r="D60" s="5">
        <v>-4480000000</v>
      </c>
      <c r="E60" s="5">
        <v>-4329000000</v>
      </c>
      <c r="F60" s="5">
        <v>-761000000</v>
      </c>
      <c r="G60" s="5">
        <v>-509000000</v>
      </c>
    </row>
    <row r="61" spans="2:15" ht="15.5" x14ac:dyDescent="0.35">
      <c r="C61" t="s">
        <v>83</v>
      </c>
      <c r="D61" s="5">
        <v>322000000</v>
      </c>
      <c r="E61" s="5">
        <v>606000000</v>
      </c>
      <c r="F61" s="5">
        <v>574000000</v>
      </c>
      <c r="G61" s="5">
        <v>815000000</v>
      </c>
    </row>
    <row r="62" spans="2:15" ht="15.5" x14ac:dyDescent="0.35">
      <c r="C62" t="s">
        <v>84</v>
      </c>
      <c r="D62" s="5">
        <v>-540000000</v>
      </c>
      <c r="E62" s="5">
        <v>-735000000</v>
      </c>
      <c r="F62" s="5">
        <v>2575000000</v>
      </c>
      <c r="G62" s="5">
        <v>-1421000000</v>
      </c>
    </row>
    <row r="63" spans="2:15" ht="15.5" x14ac:dyDescent="0.35">
      <c r="C63" t="s">
        <v>403</v>
      </c>
      <c r="E63" s="5">
        <v>3775000000</v>
      </c>
    </row>
    <row r="64" spans="2:15" ht="15.5" x14ac:dyDescent="0.35">
      <c r="C64" t="s">
        <v>86</v>
      </c>
      <c r="D64" s="5">
        <v>-2314000000</v>
      </c>
      <c r="E64" s="5">
        <v>2905000000</v>
      </c>
      <c r="F64" s="5">
        <v>6490000000</v>
      </c>
      <c r="G64" s="5">
        <v>1907000000</v>
      </c>
    </row>
    <row r="65" spans="2:15" ht="15.5" x14ac:dyDescent="0.35">
      <c r="C65" t="s">
        <v>29</v>
      </c>
      <c r="D65" s="5">
        <v>-21218000000</v>
      </c>
      <c r="E65" s="5">
        <v>-26832000000</v>
      </c>
      <c r="F65" s="5">
        <v>10996000000</v>
      </c>
      <c r="G65" s="5">
        <v>85449000000</v>
      </c>
    </row>
    <row r="66" spans="2:15" ht="15.5" x14ac:dyDescent="0.35">
      <c r="C66" t="s">
        <v>28</v>
      </c>
      <c r="D66" s="5">
        <v>121000000</v>
      </c>
      <c r="E66" s="5">
        <v>-121000000</v>
      </c>
      <c r="G66" s="5">
        <v>1541000000</v>
      </c>
    </row>
    <row r="67" spans="2:15" ht="15.5" x14ac:dyDescent="0.35">
      <c r="C67" t="s">
        <v>87</v>
      </c>
      <c r="D67" s="5">
        <v>-21097000000</v>
      </c>
      <c r="E67" s="5">
        <v>-23178000000</v>
      </c>
      <c r="F67" s="5">
        <v>10996000000</v>
      </c>
      <c r="G67" s="5">
        <v>86990000000</v>
      </c>
    </row>
    <row r="68" spans="2:15" ht="15.5" x14ac:dyDescent="0.35">
      <c r="C68" t="s">
        <v>88</v>
      </c>
      <c r="E68" s="5">
        <v>160000000</v>
      </c>
      <c r="F68" s="5">
        <v>-986000000</v>
      </c>
      <c r="G68" s="5">
        <v>1627000000</v>
      </c>
    </row>
    <row r="69" spans="2:15" ht="15.5" x14ac:dyDescent="0.35">
      <c r="C69" t="s">
        <v>89</v>
      </c>
      <c r="D69" s="5">
        <v>-21097000000</v>
      </c>
      <c r="E69" s="5">
        <v>-23018000000</v>
      </c>
      <c r="F69" s="5">
        <v>10010000000</v>
      </c>
      <c r="G69" s="5">
        <v>88617000000</v>
      </c>
    </row>
    <row r="70" spans="2:15" ht="15.5" x14ac:dyDescent="0.35">
      <c r="C70" t="s">
        <v>90</v>
      </c>
      <c r="D70" s="5">
        <v>-21097000000</v>
      </c>
      <c r="E70" s="5">
        <v>-23178000000</v>
      </c>
      <c r="F70" s="5">
        <v>10996000000</v>
      </c>
      <c r="G70" s="5">
        <v>86990000000</v>
      </c>
    </row>
    <row r="71" spans="2:15" ht="15.5" x14ac:dyDescent="0.35">
      <c r="C71" t="s">
        <v>8</v>
      </c>
      <c r="D71" s="5">
        <v>-17845000000</v>
      </c>
      <c r="E71" s="5">
        <v>-19788000000</v>
      </c>
      <c r="F71" s="5">
        <v>15937000000</v>
      </c>
      <c r="G71" s="5">
        <v>92721000000</v>
      </c>
    </row>
    <row r="72" spans="2:15" ht="15.5" x14ac:dyDescent="0.35">
      <c r="C72" t="s">
        <v>284</v>
      </c>
      <c r="D72" s="5">
        <v>-3252000000</v>
      </c>
      <c r="E72" s="5">
        <v>-3230000000</v>
      </c>
      <c r="F72" s="5">
        <v>-5927000000</v>
      </c>
      <c r="G72" s="5">
        <v>-4104000000</v>
      </c>
    </row>
    <row r="73" spans="2:15" ht="15.5" x14ac:dyDescent="0.35">
      <c r="C73" t="s">
        <v>91</v>
      </c>
      <c r="D73" s="5">
        <v>-21097000000</v>
      </c>
      <c r="E73" s="5">
        <v>-23178000000</v>
      </c>
      <c r="F73" s="5">
        <v>10996000000</v>
      </c>
      <c r="G73" s="5">
        <v>86990000000</v>
      </c>
    </row>
    <row r="74" spans="2:15" ht="15.5" x14ac:dyDescent="0.35">
      <c r="C74" t="s">
        <v>92</v>
      </c>
      <c r="D74" s="5">
        <v>-21097000000</v>
      </c>
      <c r="E74" s="5">
        <v>-23018000000</v>
      </c>
      <c r="F74" s="5">
        <v>10010000000</v>
      </c>
      <c r="G74" s="5">
        <v>88617000000</v>
      </c>
    </row>
    <row r="75" spans="2:15" ht="15.5" x14ac:dyDescent="0.35">
      <c r="C75" t="s">
        <v>93</v>
      </c>
      <c r="D75" s="5">
        <v>-21097000000</v>
      </c>
      <c r="E75" s="5">
        <v>-23018000000</v>
      </c>
      <c r="F75" s="5">
        <v>10010000000</v>
      </c>
      <c r="G75" s="5">
        <v>88617000000</v>
      </c>
    </row>
    <row r="77" spans="2:15" ht="15.5" x14ac:dyDescent="0.35">
      <c r="B77" t="s">
        <v>94</v>
      </c>
      <c r="C77" t="s">
        <v>95</v>
      </c>
    </row>
    <row r="78" spans="2:15" ht="15.5" x14ac:dyDescent="0.35">
      <c r="C78" t="s">
        <v>96</v>
      </c>
    </row>
    <row r="79" spans="2:15" ht="15.5" x14ac:dyDescent="0.35">
      <c r="C79" t="s">
        <v>20</v>
      </c>
      <c r="D79" s="5">
        <v>50987000000</v>
      </c>
      <c r="E79" s="5">
        <v>49808000000</v>
      </c>
      <c r="F79" s="5">
        <v>140260000000</v>
      </c>
      <c r="G79" s="5">
        <v>83160000000</v>
      </c>
      <c r="I79" s="5">
        <v>140260000000</v>
      </c>
      <c r="J79" s="5">
        <v>137438000000</v>
      </c>
      <c r="K79" s="5">
        <v>67935871638</v>
      </c>
      <c r="L79" s="5">
        <v>140337907296</v>
      </c>
      <c r="M79" s="5">
        <v>53718971339</v>
      </c>
      <c r="N79" s="5">
        <v>1798704660</v>
      </c>
      <c r="O79" s="5">
        <v>2994016377</v>
      </c>
    </row>
    <row r="80" spans="2:15" ht="15.5" x14ac:dyDescent="0.35">
      <c r="C80" t="s">
        <v>98</v>
      </c>
      <c r="D80" s="5">
        <v>83367000000</v>
      </c>
      <c r="E80" s="5">
        <v>77337000000</v>
      </c>
      <c r="F80" s="5">
        <v>170873000000</v>
      </c>
      <c r="G80" s="5">
        <v>172896000000</v>
      </c>
      <c r="I80" s="5">
        <v>170873000000</v>
      </c>
      <c r="J80" s="5">
        <v>5682000000</v>
      </c>
    </row>
    <row r="81" spans="3:15" ht="15.5" x14ac:dyDescent="0.35">
      <c r="C81" t="s">
        <v>99</v>
      </c>
      <c r="O81" s="5">
        <v>41121850</v>
      </c>
    </row>
    <row r="82" spans="3:15" ht="15.5" x14ac:dyDescent="0.35">
      <c r="C82" t="s">
        <v>101</v>
      </c>
      <c r="D82" s="5">
        <v>83367000000</v>
      </c>
      <c r="E82" s="5">
        <v>77337000000</v>
      </c>
      <c r="F82" s="5">
        <v>170873000000</v>
      </c>
      <c r="G82" s="5">
        <v>172896000000</v>
      </c>
      <c r="I82" s="5">
        <v>170873000000</v>
      </c>
      <c r="J82" s="5">
        <v>5682000000</v>
      </c>
    </row>
    <row r="83" spans="3:15" ht="15.5" x14ac:dyDescent="0.35">
      <c r="C83" t="s">
        <v>285</v>
      </c>
      <c r="D83" s="5">
        <v>16886000000</v>
      </c>
      <c r="E83" s="5">
        <v>15935000000</v>
      </c>
      <c r="F83" s="5">
        <v>31688000000</v>
      </c>
      <c r="G83" s="5">
        <v>3266000000</v>
      </c>
      <c r="I83" s="5">
        <v>31688000000</v>
      </c>
      <c r="J83" s="5">
        <v>2954000000</v>
      </c>
      <c r="K83" s="5">
        <v>32893746269</v>
      </c>
      <c r="L83" s="5">
        <v>6656702946</v>
      </c>
      <c r="M83" s="5">
        <v>13313299082</v>
      </c>
      <c r="N83" s="5">
        <v>4484475000</v>
      </c>
      <c r="O83" s="5">
        <v>9328812000</v>
      </c>
    </row>
    <row r="84" spans="3:15" ht="15.5" x14ac:dyDescent="0.35">
      <c r="C84" t="s">
        <v>100</v>
      </c>
      <c r="D84" s="5">
        <v>8808000000</v>
      </c>
      <c r="E84" s="5">
        <v>6422000000</v>
      </c>
      <c r="K84" s="5">
        <v>8500000000</v>
      </c>
      <c r="L84" s="5">
        <v>11778896219</v>
      </c>
      <c r="M84" s="5">
        <v>16817185213</v>
      </c>
    </row>
    <row r="85" spans="3:15" ht="15.5" x14ac:dyDescent="0.35">
      <c r="C85" t="s">
        <v>286</v>
      </c>
      <c r="D85" s="5">
        <v>16886000000</v>
      </c>
      <c r="E85" s="5">
        <v>15935000000</v>
      </c>
      <c r="F85" s="5">
        <v>31688000000</v>
      </c>
      <c r="G85" s="5">
        <v>3266000000</v>
      </c>
      <c r="I85" s="5">
        <v>31688000000</v>
      </c>
      <c r="J85" s="5">
        <v>2954000000</v>
      </c>
      <c r="K85" s="5">
        <v>32893746269</v>
      </c>
      <c r="L85" s="5">
        <v>6656702946</v>
      </c>
      <c r="M85" s="5">
        <v>13313299082</v>
      </c>
      <c r="N85" s="5">
        <v>4484475000</v>
      </c>
      <c r="O85" s="5">
        <v>9328812000</v>
      </c>
    </row>
    <row r="86" spans="3:15" ht="15.5" x14ac:dyDescent="0.35">
      <c r="C86" t="s">
        <v>675</v>
      </c>
      <c r="D86" s="5">
        <v>648032000000</v>
      </c>
      <c r="E86" s="5">
        <v>623262000000</v>
      </c>
      <c r="F86" s="5">
        <v>391233000000</v>
      </c>
      <c r="G86" s="5">
        <v>534942000000</v>
      </c>
      <c r="I86" s="5">
        <v>391233000000</v>
      </c>
      <c r="J86" s="5">
        <v>453093000000</v>
      </c>
      <c r="K86" s="5">
        <v>475981452484</v>
      </c>
      <c r="L86" s="5">
        <v>603711611873</v>
      </c>
      <c r="M86" s="5">
        <v>627337211200</v>
      </c>
      <c r="N86" s="5">
        <v>51424538954</v>
      </c>
      <c r="O86" s="5">
        <v>30727540455</v>
      </c>
    </row>
    <row r="87" spans="3:15" ht="15.5" x14ac:dyDescent="0.35">
      <c r="C87" t="s">
        <v>85</v>
      </c>
      <c r="L87" s="5">
        <v>1553101</v>
      </c>
      <c r="M87" s="5">
        <v>1553101</v>
      </c>
    </row>
    <row r="88" spans="3:15" ht="15.5" x14ac:dyDescent="0.35">
      <c r="C88" t="s">
        <v>103</v>
      </c>
      <c r="D88" s="5">
        <v>998654000000</v>
      </c>
      <c r="E88" s="5">
        <v>964706000000</v>
      </c>
      <c r="F88" s="5">
        <v>1069223000000</v>
      </c>
      <c r="G88" s="5">
        <v>844700000000</v>
      </c>
      <c r="I88" s="5">
        <v>1069223000000</v>
      </c>
      <c r="J88" s="5">
        <v>787431000000</v>
      </c>
      <c r="K88" s="5">
        <v>623711748562</v>
      </c>
      <c r="L88" s="5">
        <v>743133537813</v>
      </c>
      <c r="M88" s="5">
        <v>371884202879</v>
      </c>
      <c r="N88" s="5">
        <v>142708212160</v>
      </c>
      <c r="O88" s="5">
        <v>122354683160</v>
      </c>
    </row>
    <row r="89" spans="3:15" ht="15.5" x14ac:dyDescent="0.35">
      <c r="C89" t="s">
        <v>104</v>
      </c>
    </row>
    <row r="90" spans="3:15" ht="15.5" x14ac:dyDescent="0.35">
      <c r="C90" t="s">
        <v>107</v>
      </c>
      <c r="D90" s="5">
        <v>123942000000</v>
      </c>
      <c r="E90" s="5">
        <v>124482000000</v>
      </c>
      <c r="F90" s="5">
        <v>125217000000</v>
      </c>
      <c r="G90" s="5">
        <v>122642000000</v>
      </c>
      <c r="I90" s="5">
        <v>125217000000</v>
      </c>
      <c r="J90" s="5">
        <v>127237000000</v>
      </c>
      <c r="K90" s="5">
        <v>132599895961</v>
      </c>
      <c r="L90" s="5">
        <v>130960437655</v>
      </c>
    </row>
    <row r="91" spans="3:15" ht="15.5" x14ac:dyDescent="0.35">
      <c r="C91" t="s">
        <v>105</v>
      </c>
      <c r="D91" s="5">
        <v>12983000000</v>
      </c>
      <c r="E91" s="5">
        <v>12976000000</v>
      </c>
      <c r="F91" s="5">
        <v>11703000000</v>
      </c>
      <c r="G91" s="5">
        <v>6303000000</v>
      </c>
      <c r="I91" s="5">
        <v>11703000000</v>
      </c>
      <c r="J91" s="5">
        <v>5877000000</v>
      </c>
      <c r="K91" s="5">
        <v>5343236069</v>
      </c>
      <c r="L91" s="5">
        <v>3484762480</v>
      </c>
      <c r="M91" s="5">
        <v>2081602900</v>
      </c>
      <c r="N91" s="5">
        <v>28149424390</v>
      </c>
      <c r="O91" s="5">
        <v>30186192954</v>
      </c>
    </row>
    <row r="92" spans="3:15" ht="15.5" x14ac:dyDescent="0.35">
      <c r="C92" t="s">
        <v>353</v>
      </c>
      <c r="D92" s="5">
        <v>5586000000</v>
      </c>
      <c r="E92" s="5">
        <v>5640000000</v>
      </c>
      <c r="F92" s="5">
        <v>5694000000</v>
      </c>
      <c r="G92" s="5">
        <v>5747000000</v>
      </c>
      <c r="I92" s="5">
        <v>5694000000</v>
      </c>
      <c r="J92" s="5">
        <v>5907000000</v>
      </c>
      <c r="K92" s="5">
        <v>6120227751</v>
      </c>
      <c r="L92" s="5">
        <v>6333760656</v>
      </c>
      <c r="M92" s="5">
        <v>6547293561</v>
      </c>
    </row>
    <row r="93" spans="3:15" ht="15.5" x14ac:dyDescent="0.35">
      <c r="C93" t="s">
        <v>106</v>
      </c>
      <c r="D93" s="5">
        <v>162000000</v>
      </c>
      <c r="E93" s="5">
        <v>106000000</v>
      </c>
      <c r="F93" s="5">
        <v>118000000</v>
      </c>
      <c r="G93" s="5">
        <v>229000000</v>
      </c>
      <c r="I93" s="5">
        <v>118000000</v>
      </c>
      <c r="J93" s="5">
        <v>562000000</v>
      </c>
      <c r="K93" s="5">
        <v>813481719</v>
      </c>
      <c r="L93" s="5">
        <v>1204064776</v>
      </c>
      <c r="M93" s="5">
        <v>17872828</v>
      </c>
      <c r="N93" s="5">
        <v>97986749144</v>
      </c>
      <c r="O93" s="5">
        <v>101579647703</v>
      </c>
    </row>
    <row r="94" spans="3:15" ht="15.5" x14ac:dyDescent="0.35">
      <c r="C94" t="s">
        <v>108</v>
      </c>
      <c r="F94" s="5">
        <v>200000000000</v>
      </c>
      <c r="G94" s="5">
        <v>200000000000</v>
      </c>
      <c r="I94" s="5">
        <v>200000000000</v>
      </c>
      <c r="J94" s="5">
        <v>200000000000</v>
      </c>
      <c r="K94" s="5">
        <v>212500000000</v>
      </c>
      <c r="M94" s="5">
        <v>111969621</v>
      </c>
      <c r="N94" s="5">
        <v>267033311</v>
      </c>
      <c r="O94" s="5">
        <v>28454315</v>
      </c>
    </row>
    <row r="95" spans="3:15" ht="15.5" x14ac:dyDescent="0.35">
      <c r="C95" t="s">
        <v>109</v>
      </c>
      <c r="D95" s="5">
        <v>862685000000</v>
      </c>
      <c r="E95" s="5">
        <v>838029000000</v>
      </c>
      <c r="F95" s="5">
        <v>733965000000</v>
      </c>
      <c r="G95" s="5">
        <v>869863000000</v>
      </c>
      <c r="I95" s="5">
        <v>733965000000</v>
      </c>
      <c r="J95" s="5">
        <v>792676000000</v>
      </c>
      <c r="K95" s="5">
        <v>833358293984</v>
      </c>
      <c r="L95" s="5">
        <v>745694637440</v>
      </c>
      <c r="M95" s="5">
        <v>636095950110</v>
      </c>
      <c r="N95" s="5">
        <v>177827745799</v>
      </c>
      <c r="O95" s="5">
        <v>162521835427</v>
      </c>
    </row>
    <row r="96" spans="3:15" ht="15.5" x14ac:dyDescent="0.35">
      <c r="C96" t="s">
        <v>110</v>
      </c>
      <c r="D96" s="5">
        <v>1861339000000</v>
      </c>
      <c r="E96" s="5">
        <v>1802735000000</v>
      </c>
      <c r="F96" s="5">
        <v>1803188000000</v>
      </c>
      <c r="G96" s="5">
        <v>1714563000000</v>
      </c>
      <c r="I96" s="5">
        <v>1803188000000</v>
      </c>
      <c r="J96" s="5">
        <v>1580107000000</v>
      </c>
      <c r="K96" s="5">
        <v>1457070042546</v>
      </c>
      <c r="L96" s="5">
        <v>1488828175253</v>
      </c>
      <c r="M96" s="5">
        <v>1007980152989</v>
      </c>
      <c r="N96" s="5">
        <v>320535957959</v>
      </c>
      <c r="O96" s="5">
        <v>284876518587</v>
      </c>
    </row>
    <row r="97" spans="3:15" ht="15.5" x14ac:dyDescent="0.35">
      <c r="C97" t="s">
        <v>111</v>
      </c>
    </row>
    <row r="98" spans="3:15" ht="15.5" x14ac:dyDescent="0.35">
      <c r="C98" t="s">
        <v>112</v>
      </c>
    </row>
    <row r="99" spans="3:15" ht="15.5" x14ac:dyDescent="0.35">
      <c r="C99" t="s">
        <v>113</v>
      </c>
      <c r="D99" s="5">
        <v>697049000000</v>
      </c>
      <c r="E99" s="5">
        <v>645573000000</v>
      </c>
      <c r="F99" s="5">
        <v>642802000000</v>
      </c>
      <c r="G99" s="5">
        <v>592867000000</v>
      </c>
      <c r="I99" s="5">
        <v>642802000000</v>
      </c>
      <c r="J99" s="5">
        <v>859826000000</v>
      </c>
      <c r="K99" s="5">
        <v>838627192904</v>
      </c>
      <c r="L99" s="5">
        <v>1446986012268</v>
      </c>
      <c r="M99" s="5">
        <v>439298532371</v>
      </c>
      <c r="N99" s="5">
        <v>80759957643</v>
      </c>
      <c r="O99" s="5">
        <v>29537257579</v>
      </c>
    </row>
    <row r="100" spans="3:15" ht="15.5" x14ac:dyDescent="0.35">
      <c r="C100" t="s">
        <v>116</v>
      </c>
      <c r="D100" s="5">
        <v>175409000000</v>
      </c>
      <c r="E100" s="5">
        <v>139910000000</v>
      </c>
      <c r="F100" s="5">
        <v>39911000000</v>
      </c>
      <c r="G100" s="5">
        <v>39919000000</v>
      </c>
      <c r="I100" s="5">
        <v>39911000000</v>
      </c>
      <c r="J100" s="5">
        <v>19917000000</v>
      </c>
      <c r="K100" s="5">
        <v>19920005201</v>
      </c>
      <c r="L100" s="5">
        <v>9998810228</v>
      </c>
      <c r="M100" s="5">
        <v>9998810228</v>
      </c>
    </row>
    <row r="101" spans="3:15" ht="15.5" x14ac:dyDescent="0.35">
      <c r="C101" t="s">
        <v>114</v>
      </c>
    </row>
    <row r="102" spans="3:15" ht="15.5" x14ac:dyDescent="0.35">
      <c r="C102" t="s">
        <v>115</v>
      </c>
      <c r="O102" s="5">
        <v>41121850</v>
      </c>
    </row>
    <row r="103" spans="3:15" ht="15.5" x14ac:dyDescent="0.35">
      <c r="C103" t="s">
        <v>443</v>
      </c>
      <c r="O103" s="5">
        <v>190631247</v>
      </c>
    </row>
    <row r="104" spans="3:15" ht="15.5" x14ac:dyDescent="0.35">
      <c r="C104" t="s">
        <v>325</v>
      </c>
      <c r="O104" s="5">
        <v>9438325000</v>
      </c>
    </row>
    <row r="105" spans="3:15" ht="15.5" x14ac:dyDescent="0.35">
      <c r="C105" t="s">
        <v>326</v>
      </c>
      <c r="D105" s="5">
        <v>141166000000</v>
      </c>
      <c r="E105" s="5">
        <v>153491000000</v>
      </c>
      <c r="F105" s="5">
        <v>292596000000</v>
      </c>
      <c r="G105" s="5">
        <v>246328000000</v>
      </c>
      <c r="I105" s="5">
        <v>292596000000</v>
      </c>
      <c r="J105" s="5">
        <v>457397000000</v>
      </c>
      <c r="K105" s="5">
        <v>391126890816</v>
      </c>
      <c r="L105" s="5">
        <v>255871789465</v>
      </c>
      <c r="M105" s="5">
        <v>267447453572</v>
      </c>
      <c r="N105" s="5">
        <v>11699516667</v>
      </c>
    </row>
    <row r="106" spans="3:15" ht="15.5" x14ac:dyDescent="0.35">
      <c r="C106" t="s">
        <v>288</v>
      </c>
      <c r="D106" s="5">
        <v>24534000000</v>
      </c>
      <c r="E106" s="5">
        <v>29468000000</v>
      </c>
      <c r="F106" s="5">
        <v>22129000000</v>
      </c>
      <c r="G106" s="5">
        <v>30700000000</v>
      </c>
      <c r="I106" s="5">
        <v>22129000000</v>
      </c>
      <c r="J106" s="5">
        <v>26785000000</v>
      </c>
      <c r="K106" s="5">
        <v>16561142974</v>
      </c>
      <c r="L106" s="5">
        <v>6163696511</v>
      </c>
      <c r="M106" s="5">
        <v>1027287275</v>
      </c>
      <c r="N106" s="5">
        <v>218370435</v>
      </c>
      <c r="O106" s="5">
        <v>154171996</v>
      </c>
    </row>
    <row r="107" spans="3:15" ht="15.5" x14ac:dyDescent="0.35">
      <c r="C107" t="s">
        <v>119</v>
      </c>
      <c r="D107" s="5">
        <v>2631000000</v>
      </c>
      <c r="E107" s="5">
        <v>2711000000</v>
      </c>
      <c r="F107" s="5">
        <v>5769000000</v>
      </c>
      <c r="G107" s="5">
        <v>1545000000</v>
      </c>
      <c r="I107" s="5">
        <v>5769000000</v>
      </c>
      <c r="J107" s="5">
        <v>2572000000</v>
      </c>
      <c r="K107" s="5">
        <v>8940211739</v>
      </c>
      <c r="L107" s="5">
        <v>2441405389</v>
      </c>
      <c r="M107" s="5">
        <v>746400268</v>
      </c>
      <c r="N107" s="5">
        <v>7943313919</v>
      </c>
      <c r="O107" s="5">
        <v>8633085583</v>
      </c>
    </row>
    <row r="108" spans="3:15" ht="15.5" x14ac:dyDescent="0.35">
      <c r="C108" t="s">
        <v>289</v>
      </c>
    </row>
    <row r="109" spans="3:15" ht="15.5" x14ac:dyDescent="0.35">
      <c r="C109" t="s">
        <v>290</v>
      </c>
      <c r="D109" s="5">
        <v>637250000000</v>
      </c>
      <c r="E109" s="5">
        <v>609025000000</v>
      </c>
      <c r="F109" s="5">
        <v>546400000000</v>
      </c>
      <c r="G109" s="5">
        <v>522025000000</v>
      </c>
      <c r="I109" s="5">
        <v>546400000000</v>
      </c>
      <c r="J109" s="5">
        <v>393278000000</v>
      </c>
      <c r="K109" s="5">
        <v>370977116780</v>
      </c>
      <c r="L109" s="5">
        <v>60000000000</v>
      </c>
      <c r="M109" s="5">
        <v>527970976775</v>
      </c>
      <c r="N109" s="5">
        <v>124000000000</v>
      </c>
      <c r="O109" s="5">
        <v>178000000000</v>
      </c>
    </row>
    <row r="110" spans="3:15" ht="15.5" x14ac:dyDescent="0.35">
      <c r="C110" t="s">
        <v>292</v>
      </c>
      <c r="F110" s="5">
        <v>3323000000</v>
      </c>
      <c r="I110" s="5">
        <v>3323000000</v>
      </c>
      <c r="K110" s="5">
        <v>2156795970</v>
      </c>
      <c r="L110" s="5">
        <v>141325739</v>
      </c>
      <c r="M110" s="5">
        <v>458735366</v>
      </c>
    </row>
    <row r="111" spans="3:15" ht="15.5" x14ac:dyDescent="0.35">
      <c r="C111" t="s">
        <v>293</v>
      </c>
      <c r="D111" s="5">
        <v>26333000000</v>
      </c>
      <c r="E111" s="5">
        <v>22644000000</v>
      </c>
      <c r="F111" s="5">
        <v>20160000000</v>
      </c>
      <c r="G111" s="5">
        <v>14911000000</v>
      </c>
      <c r="I111" s="5">
        <v>20160000000</v>
      </c>
      <c r="J111" s="5">
        <v>23089000000</v>
      </c>
      <c r="K111" s="5">
        <v>2132828004</v>
      </c>
      <c r="L111" s="5">
        <v>303769446051</v>
      </c>
      <c r="M111" s="5">
        <v>289056668</v>
      </c>
      <c r="N111" s="5">
        <v>54000000000</v>
      </c>
      <c r="O111" s="5">
        <v>17000000000</v>
      </c>
    </row>
    <row r="112" spans="3:15" ht="15.5" x14ac:dyDescent="0.35">
      <c r="C112" t="s">
        <v>121</v>
      </c>
      <c r="D112" s="5">
        <v>645103000000</v>
      </c>
      <c r="E112" s="5">
        <v>616878000000</v>
      </c>
      <c r="F112" s="5">
        <v>556940000000</v>
      </c>
      <c r="G112" s="5">
        <v>528260000000</v>
      </c>
      <c r="I112" s="5">
        <v>556940000000</v>
      </c>
      <c r="J112" s="5">
        <v>397982000000</v>
      </c>
      <c r="K112" s="5">
        <v>376700534463</v>
      </c>
      <c r="L112" s="5">
        <v>61496295844</v>
      </c>
      <c r="M112" s="5">
        <v>528938664966</v>
      </c>
      <c r="N112" s="5">
        <v>125335166555</v>
      </c>
      <c r="O112" s="5">
        <v>187940540357</v>
      </c>
    </row>
    <row r="113" spans="2:15" ht="15.5" x14ac:dyDescent="0.35">
      <c r="C113" t="s">
        <v>122</v>
      </c>
      <c r="D113" s="5">
        <v>645103000000</v>
      </c>
      <c r="E113" s="5">
        <v>616878000000</v>
      </c>
      <c r="F113" s="5">
        <v>556940000000</v>
      </c>
      <c r="G113" s="5">
        <v>528260000000</v>
      </c>
      <c r="I113" s="5">
        <v>556940000000</v>
      </c>
      <c r="J113" s="5">
        <v>397982000000</v>
      </c>
      <c r="K113" s="5">
        <v>376700534463</v>
      </c>
      <c r="L113" s="5">
        <v>61496295844</v>
      </c>
      <c r="M113" s="5">
        <v>528938664966</v>
      </c>
      <c r="N113" s="5">
        <v>125335166555</v>
      </c>
      <c r="O113" s="5">
        <v>187940540357</v>
      </c>
    </row>
    <row r="114" spans="2:15" ht="15.5" x14ac:dyDescent="0.35">
      <c r="C114" t="s">
        <v>294</v>
      </c>
    </row>
    <row r="115" spans="2:15" ht="15.5" x14ac:dyDescent="0.35">
      <c r="C115" t="s">
        <v>676</v>
      </c>
      <c r="O115" s="5">
        <v>156645000</v>
      </c>
    </row>
    <row r="116" spans="2:15" ht="15.5" x14ac:dyDescent="0.35">
      <c r="C116" t="s">
        <v>295</v>
      </c>
      <c r="D116" s="5">
        <v>637250000000</v>
      </c>
      <c r="E116" s="5">
        <v>609025000000</v>
      </c>
      <c r="F116" s="5">
        <v>549727000000</v>
      </c>
      <c r="G116" s="5">
        <v>522041000000</v>
      </c>
      <c r="I116" s="5">
        <v>549727000000</v>
      </c>
      <c r="J116" s="5">
        <v>393326000000</v>
      </c>
      <c r="K116" s="5">
        <v>373133912750</v>
      </c>
      <c r="L116" s="5">
        <v>60141325739</v>
      </c>
      <c r="M116" s="5">
        <v>528429712141</v>
      </c>
      <c r="N116" s="5">
        <v>124000000000</v>
      </c>
      <c r="O116" s="5">
        <v>178156645000</v>
      </c>
    </row>
    <row r="117" spans="2:15" ht="15.5" x14ac:dyDescent="0.35">
      <c r="C117" t="s">
        <v>123</v>
      </c>
      <c r="D117" s="5">
        <v>1342152000000</v>
      </c>
      <c r="E117" s="5">
        <v>1262451000000</v>
      </c>
      <c r="F117" s="5">
        <v>1199742000000</v>
      </c>
      <c r="G117" s="5">
        <v>1121127000000</v>
      </c>
      <c r="I117" s="5">
        <v>1199742000000</v>
      </c>
      <c r="J117" s="5">
        <v>1257808000000</v>
      </c>
      <c r="K117" s="5">
        <v>1215327727367</v>
      </c>
      <c r="L117" s="5">
        <v>1508482308112</v>
      </c>
      <c r="M117" s="5">
        <v>968237197337</v>
      </c>
      <c r="N117" s="5">
        <v>206095124198</v>
      </c>
      <c r="O117" s="5">
        <v>217477797936</v>
      </c>
    </row>
    <row r="118" spans="2:15" ht="15.5" x14ac:dyDescent="0.35">
      <c r="C118" t="s">
        <v>124</v>
      </c>
    </row>
    <row r="119" spans="2:15" ht="15.5" x14ac:dyDescent="0.35">
      <c r="C119" t="s">
        <v>125</v>
      </c>
      <c r="D119" s="5">
        <v>121000000000</v>
      </c>
      <c r="E119" s="5">
        <v>121000000000</v>
      </c>
      <c r="F119" s="5">
        <v>121000000000</v>
      </c>
      <c r="G119" s="5">
        <v>121000000000</v>
      </c>
      <c r="I119" s="5">
        <v>121000000000</v>
      </c>
      <c r="J119" s="5">
        <v>121000000000</v>
      </c>
      <c r="K119" s="5">
        <v>121000000000</v>
      </c>
      <c r="L119" s="5">
        <v>121000000000</v>
      </c>
      <c r="M119" s="5">
        <v>121000000000</v>
      </c>
      <c r="N119" s="5">
        <v>121000000000</v>
      </c>
      <c r="O119" s="5">
        <v>50000000000</v>
      </c>
    </row>
    <row r="120" spans="2:15" ht="15.5" x14ac:dyDescent="0.35">
      <c r="C120" t="s">
        <v>126</v>
      </c>
      <c r="D120" s="5">
        <v>-34269000000</v>
      </c>
      <c r="E120" s="5">
        <v>-34269000000</v>
      </c>
      <c r="F120" s="5">
        <v>5875000000</v>
      </c>
      <c r="G120" s="5">
        <v>5875000000</v>
      </c>
      <c r="I120" s="5">
        <v>5875000000</v>
      </c>
      <c r="J120" s="5">
        <v>5875000000</v>
      </c>
      <c r="K120" s="5">
        <v>5875031250</v>
      </c>
      <c r="L120" s="5">
        <v>5875031250</v>
      </c>
      <c r="M120" s="5">
        <v>5875031250</v>
      </c>
      <c r="N120" s="5">
        <v>5875031250</v>
      </c>
    </row>
    <row r="121" spans="2:15" ht="15.5" x14ac:dyDescent="0.35">
      <c r="C121" t="s">
        <v>127</v>
      </c>
      <c r="D121" s="5">
        <v>238085000000</v>
      </c>
      <c r="E121" s="5">
        <v>255930000000</v>
      </c>
      <c r="F121" s="5">
        <v>275718000000</v>
      </c>
      <c r="G121" s="5">
        <v>259781000000</v>
      </c>
      <c r="I121" s="5">
        <v>275718000000</v>
      </c>
      <c r="J121" s="5">
        <v>191978000000</v>
      </c>
      <c r="K121" s="5">
        <v>114863685456</v>
      </c>
      <c r="L121" s="5">
        <v>-146530256878</v>
      </c>
      <c r="M121" s="5">
        <v>-87133209767</v>
      </c>
      <c r="N121" s="5">
        <v>-12434197489</v>
      </c>
      <c r="O121" s="5">
        <v>17398720651</v>
      </c>
    </row>
    <row r="122" spans="2:15" ht="15.5" x14ac:dyDescent="0.35">
      <c r="C122" t="s">
        <v>131</v>
      </c>
      <c r="D122" s="5">
        <v>194371000000</v>
      </c>
      <c r="E122" s="5">
        <v>197623000000</v>
      </c>
      <c r="F122" s="5">
        <v>200853000000</v>
      </c>
      <c r="G122" s="5">
        <v>206780000000</v>
      </c>
      <c r="I122" s="5">
        <v>200853000000</v>
      </c>
      <c r="J122" s="5">
        <v>3446000000</v>
      </c>
      <c r="K122" s="5">
        <v>3598473</v>
      </c>
      <c r="L122" s="5">
        <v>-460332</v>
      </c>
      <c r="M122" s="5">
        <v>-418932</v>
      </c>
    </row>
    <row r="123" spans="2:15" ht="15.5" x14ac:dyDescent="0.35">
      <c r="C123" t="s">
        <v>10</v>
      </c>
      <c r="D123" s="5">
        <v>519187000000</v>
      </c>
      <c r="E123" s="5">
        <v>540284000000</v>
      </c>
      <c r="F123" s="5">
        <v>603446000000</v>
      </c>
      <c r="G123" s="5">
        <v>593436000000</v>
      </c>
      <c r="I123" s="5">
        <v>603446000000</v>
      </c>
      <c r="J123" s="5">
        <v>322299000000</v>
      </c>
      <c r="K123" s="5">
        <v>241742315179</v>
      </c>
      <c r="L123" s="5">
        <v>-19654132859</v>
      </c>
      <c r="M123" s="5">
        <v>39742955652</v>
      </c>
      <c r="N123" s="5">
        <v>114440833761</v>
      </c>
      <c r="O123" s="5">
        <v>67398720651</v>
      </c>
    </row>
    <row r="124" spans="2:15" ht="15.5" x14ac:dyDescent="0.35">
      <c r="C124" t="s">
        <v>132</v>
      </c>
      <c r="D124" s="5">
        <v>1861339000000</v>
      </c>
      <c r="E124" s="5">
        <v>1802735000000</v>
      </c>
      <c r="F124" s="5">
        <v>1803188000000</v>
      </c>
      <c r="G124" s="5">
        <v>1714563000000</v>
      </c>
      <c r="I124" s="5">
        <v>1803188000000</v>
      </c>
      <c r="J124" s="5">
        <v>1580107000000</v>
      </c>
      <c r="K124" s="5">
        <v>1457070042546</v>
      </c>
      <c r="L124" s="5">
        <v>1488828175253</v>
      </c>
      <c r="M124" s="5">
        <v>1007980152989</v>
      </c>
      <c r="N124" s="5">
        <v>320535957959</v>
      </c>
      <c r="O124" s="5">
        <v>284876518587</v>
      </c>
    </row>
    <row r="125" spans="2:15" ht="15.5" x14ac:dyDescent="0.35">
      <c r="C125" t="s">
        <v>133</v>
      </c>
      <c r="D125" s="5">
        <v>1210000000</v>
      </c>
      <c r="E125" s="5">
        <v>1210000000</v>
      </c>
      <c r="F125" s="5">
        <v>1210000000</v>
      </c>
      <c r="G125" s="5">
        <v>1210000000</v>
      </c>
      <c r="I125" s="5">
        <v>1210000000</v>
      </c>
      <c r="J125" s="5">
        <v>1210000000</v>
      </c>
      <c r="K125" s="5">
        <v>1210000000</v>
      </c>
      <c r="L125" s="5">
        <v>1210000000</v>
      </c>
      <c r="M125" s="5">
        <v>1210000000</v>
      </c>
      <c r="N125" s="5">
        <v>1210000000</v>
      </c>
      <c r="O125" s="5">
        <v>500000000</v>
      </c>
    </row>
    <row r="127" spans="2:15" ht="15.5" x14ac:dyDescent="0.35">
      <c r="B127" t="s">
        <v>134</v>
      </c>
      <c r="C127" t="s">
        <v>135</v>
      </c>
      <c r="D127" s="5">
        <v>-71564000000</v>
      </c>
      <c r="E127" s="5">
        <v>-80119000000</v>
      </c>
      <c r="F127" s="5">
        <v>-160484809318</v>
      </c>
      <c r="G127" s="5">
        <v>121808809318</v>
      </c>
    </row>
    <row r="128" spans="2:15" ht="15.5" x14ac:dyDescent="0.35">
      <c r="C128" t="s">
        <v>296</v>
      </c>
      <c r="D128" s="5">
        <v>39357000000</v>
      </c>
      <c r="E128" s="5">
        <v>132633000000</v>
      </c>
      <c r="F128" s="5">
        <v>121313974135</v>
      </c>
      <c r="G128" s="5">
        <v>-12782974135</v>
      </c>
    </row>
    <row r="129" spans="3:7" ht="15.5" x14ac:dyDescent="0.35">
      <c r="C129" t="s">
        <v>677</v>
      </c>
    </row>
    <row r="130" spans="3:7" ht="15.5" x14ac:dyDescent="0.35">
      <c r="C130" t="s">
        <v>678</v>
      </c>
      <c r="D130" s="5">
        <v>-80697000000</v>
      </c>
      <c r="E130" s="5">
        <v>-178725000000</v>
      </c>
      <c r="F130" s="5">
        <v>-166711877716</v>
      </c>
      <c r="G130" s="5">
        <v>71241877716</v>
      </c>
    </row>
    <row r="131" spans="3:7" ht="15.5" x14ac:dyDescent="0.35">
      <c r="C131" t="s">
        <v>505</v>
      </c>
      <c r="D131" s="5">
        <v>-12957000000</v>
      </c>
      <c r="E131" s="5">
        <v>-15032000000</v>
      </c>
      <c r="F131" s="5">
        <v>-65492949838</v>
      </c>
      <c r="G131" s="5">
        <v>34962949838</v>
      </c>
    </row>
    <row r="132" spans="3:7" ht="15.5" x14ac:dyDescent="0.35">
      <c r="C132" t="s">
        <v>637</v>
      </c>
    </row>
    <row r="133" spans="3:7" ht="15.5" x14ac:dyDescent="0.35">
      <c r="C133" t="s">
        <v>507</v>
      </c>
      <c r="D133" s="5">
        <v>-93654000000</v>
      </c>
      <c r="E133" s="5">
        <v>-193757000000</v>
      </c>
      <c r="F133" s="5">
        <v>-232204827554</v>
      </c>
      <c r="G133" s="5">
        <v>106204827554</v>
      </c>
    </row>
    <row r="134" spans="3:7" ht="15.5" x14ac:dyDescent="0.35">
      <c r="C134" t="s">
        <v>332</v>
      </c>
      <c r="D134" s="5">
        <v>-29836000000</v>
      </c>
      <c r="F134" s="5">
        <v>37396</v>
      </c>
      <c r="G134" s="5">
        <v>25921962604</v>
      </c>
    </row>
    <row r="135" spans="3:7" ht="15.5" x14ac:dyDescent="0.35">
      <c r="C135" t="s">
        <v>137</v>
      </c>
      <c r="D135" s="5">
        <v>322000000</v>
      </c>
      <c r="E135" s="5">
        <v>606000000</v>
      </c>
      <c r="F135" s="5">
        <v>3660996913</v>
      </c>
      <c r="G135" s="5">
        <v>3087</v>
      </c>
    </row>
    <row r="136" spans="3:7" ht="15.5" x14ac:dyDescent="0.35">
      <c r="C136" t="s">
        <v>141</v>
      </c>
      <c r="D136" s="5">
        <v>14895000000</v>
      </c>
      <c r="E136" s="5">
        <v>-14895000000</v>
      </c>
      <c r="F136" s="5">
        <v>-46506000000</v>
      </c>
      <c r="G136" s="5">
        <v>-2272000000</v>
      </c>
    </row>
    <row r="137" spans="3:7" ht="15.5" x14ac:dyDescent="0.35">
      <c r="C137" t="s">
        <v>143</v>
      </c>
      <c r="D137" s="5">
        <v>-2648000000</v>
      </c>
      <c r="E137" s="5">
        <v>-4706000000</v>
      </c>
      <c r="F137" s="5">
        <v>-6748990208</v>
      </c>
      <c r="G137" s="5">
        <v>4736990208</v>
      </c>
    </row>
    <row r="138" spans="3:7" ht="15.5" x14ac:dyDescent="0.35">
      <c r="C138" t="s">
        <v>679</v>
      </c>
    </row>
    <row r="139" spans="3:7" ht="15.5" x14ac:dyDescent="0.35">
      <c r="C139" t="s">
        <v>144</v>
      </c>
      <c r="D139" s="5">
        <v>68712000000</v>
      </c>
      <c r="E139" s="5">
        <v>7017000000</v>
      </c>
      <c r="F139" s="5">
        <v>167317859785</v>
      </c>
      <c r="G139" s="5">
        <v>-130745859785</v>
      </c>
    </row>
    <row r="140" spans="3:7" ht="15.5" x14ac:dyDescent="0.35">
      <c r="C140" t="s">
        <v>145</v>
      </c>
      <c r="D140" s="5">
        <v>4031000000</v>
      </c>
      <c r="E140" s="5">
        <v>-5100000000</v>
      </c>
      <c r="F140" s="5">
        <v>-4010996189</v>
      </c>
      <c r="G140" s="5">
        <v>1423996189</v>
      </c>
    </row>
    <row r="141" spans="3:7" ht="15.5" x14ac:dyDescent="0.35">
      <c r="C141" t="s">
        <v>680</v>
      </c>
    </row>
    <row r="142" spans="3:7" ht="15.5" x14ac:dyDescent="0.35">
      <c r="C142" t="s">
        <v>681</v>
      </c>
      <c r="E142" s="5">
        <v>-1000000000</v>
      </c>
    </row>
    <row r="143" spans="3:7" ht="15.5" x14ac:dyDescent="0.35">
      <c r="C143" t="s">
        <v>150</v>
      </c>
    </row>
    <row r="144" spans="3:7" ht="15.5" x14ac:dyDescent="0.35">
      <c r="C144" t="s">
        <v>682</v>
      </c>
      <c r="D144" s="5">
        <v>4100000000</v>
      </c>
      <c r="E144" s="5">
        <v>-4100000000</v>
      </c>
    </row>
    <row r="145" spans="3:7" ht="15.5" x14ac:dyDescent="0.35">
      <c r="C145" t="s">
        <v>151</v>
      </c>
      <c r="F145" s="5">
        <v>-4010996189</v>
      </c>
      <c r="G145" s="5">
        <v>1423996189</v>
      </c>
    </row>
    <row r="146" spans="3:7" ht="15.5" x14ac:dyDescent="0.35">
      <c r="C146" t="s">
        <v>340</v>
      </c>
    </row>
    <row r="147" spans="3:7" ht="15.5" x14ac:dyDescent="0.35">
      <c r="C147" t="s">
        <v>683</v>
      </c>
    </row>
    <row r="148" spans="3:7" ht="15.5" x14ac:dyDescent="0.35">
      <c r="C148" t="s">
        <v>152</v>
      </c>
      <c r="D148" s="5">
        <v>-69000000</v>
      </c>
    </row>
    <row r="149" spans="3:7" ht="15.5" x14ac:dyDescent="0.35">
      <c r="C149" t="s">
        <v>684</v>
      </c>
    </row>
    <row r="150" spans="3:7" ht="15.5" x14ac:dyDescent="0.35">
      <c r="C150" t="s">
        <v>153</v>
      </c>
      <c r="D150" s="5">
        <v>68712000000</v>
      </c>
      <c r="E150" s="5">
        <v>7017000000</v>
      </c>
      <c r="F150" s="5">
        <v>167317859785</v>
      </c>
      <c r="G150" s="5">
        <v>-130745859785</v>
      </c>
    </row>
    <row r="151" spans="3:7" ht="15.5" x14ac:dyDescent="0.35">
      <c r="C151" t="s">
        <v>543</v>
      </c>
    </row>
    <row r="152" spans="3:7" ht="15.5" x14ac:dyDescent="0.35">
      <c r="C152" t="s">
        <v>310</v>
      </c>
    </row>
    <row r="153" spans="3:7" ht="15.5" x14ac:dyDescent="0.35">
      <c r="C153" t="s">
        <v>685</v>
      </c>
      <c r="D153" s="5">
        <v>121000000</v>
      </c>
      <c r="E153" s="5">
        <v>-3450000000</v>
      </c>
      <c r="F153" s="5">
        <v>-1826000000</v>
      </c>
      <c r="G153" s="5">
        <v>1826000000</v>
      </c>
    </row>
    <row r="154" spans="3:7" ht="15.5" x14ac:dyDescent="0.35">
      <c r="C154" t="s">
        <v>686</v>
      </c>
    </row>
    <row r="155" spans="3:7" ht="15.5" x14ac:dyDescent="0.35">
      <c r="C155" t="s">
        <v>687</v>
      </c>
      <c r="F155" s="5">
        <v>-5999499</v>
      </c>
      <c r="G155" s="5">
        <v>-501</v>
      </c>
    </row>
    <row r="156" spans="3:7" ht="15.5" x14ac:dyDescent="0.35">
      <c r="C156" t="s">
        <v>688</v>
      </c>
      <c r="D156" s="5">
        <v>35498000000</v>
      </c>
      <c r="F156" s="5">
        <v>19999979497</v>
      </c>
      <c r="G156" s="5">
        <v>20503</v>
      </c>
    </row>
    <row r="157" spans="3:7" ht="15.5" x14ac:dyDescent="0.35">
      <c r="C157" t="s">
        <v>312</v>
      </c>
      <c r="D157" s="5">
        <v>66785000000</v>
      </c>
      <c r="E157" s="5">
        <v>8188000000</v>
      </c>
      <c r="F157" s="5">
        <v>169291857888</v>
      </c>
      <c r="G157" s="5">
        <v>-134941857888</v>
      </c>
    </row>
    <row r="158" spans="3:7" ht="15.5" x14ac:dyDescent="0.35">
      <c r="C158" t="s">
        <v>456</v>
      </c>
      <c r="D158" s="5">
        <v>-582000000</v>
      </c>
      <c r="E158" s="5">
        <v>-77000000</v>
      </c>
      <c r="F158" s="5">
        <v>1825</v>
      </c>
      <c r="G158" s="5">
        <v>17998175</v>
      </c>
    </row>
    <row r="159" spans="3:7" ht="15.5" x14ac:dyDescent="0.35">
      <c r="C159" t="s">
        <v>689</v>
      </c>
    </row>
    <row r="160" spans="3:7" ht="15.5" x14ac:dyDescent="0.35">
      <c r="C160" t="s">
        <v>690</v>
      </c>
    </row>
    <row r="161" spans="3:15" ht="15.5" x14ac:dyDescent="0.35">
      <c r="C161" t="s">
        <v>691</v>
      </c>
      <c r="F161" s="5">
        <v>-147999928</v>
      </c>
      <c r="G161" s="5">
        <v>-72</v>
      </c>
    </row>
    <row r="162" spans="3:15" ht="15.5" x14ac:dyDescent="0.35">
      <c r="C162" t="s">
        <v>692</v>
      </c>
    </row>
    <row r="163" spans="3:15" ht="15.5" x14ac:dyDescent="0.35">
      <c r="C163" t="s">
        <v>693</v>
      </c>
    </row>
    <row r="164" spans="3:15" ht="15.5" x14ac:dyDescent="0.35">
      <c r="C164" t="s">
        <v>164</v>
      </c>
      <c r="D164" s="5">
        <v>1179000000</v>
      </c>
      <c r="E164" s="5">
        <v>-78202000000</v>
      </c>
      <c r="F164" s="5">
        <v>2822054278</v>
      </c>
      <c r="G164" s="5">
        <v>-7513054278</v>
      </c>
    </row>
    <row r="165" spans="3:15" ht="15.5" x14ac:dyDescent="0.35">
      <c r="C165" t="s">
        <v>531</v>
      </c>
    </row>
    <row r="166" spans="3:15" ht="15.5" x14ac:dyDescent="0.35">
      <c r="C166" t="s">
        <v>165</v>
      </c>
      <c r="E166" s="5">
        <v>128010000000</v>
      </c>
      <c r="F166" s="5">
        <v>137437862562</v>
      </c>
      <c r="G166" s="5">
        <v>-137437862562</v>
      </c>
    </row>
    <row r="167" spans="3:15" ht="15.5" x14ac:dyDescent="0.35">
      <c r="C167" t="s">
        <v>166</v>
      </c>
      <c r="D167" s="5">
        <v>1179000000</v>
      </c>
      <c r="E167" s="5">
        <v>49808000000</v>
      </c>
      <c r="F167" s="5">
        <v>140259916840</v>
      </c>
      <c r="G167" s="5">
        <v>-144950916840</v>
      </c>
    </row>
    <row r="168" spans="3:15" ht="15.5" x14ac:dyDescent="0.35">
      <c r="C168" t="s">
        <v>6</v>
      </c>
      <c r="I168" s="5">
        <v>343766000000</v>
      </c>
      <c r="J168" s="5">
        <v>317941000000</v>
      </c>
      <c r="K168" s="5">
        <v>539041194339</v>
      </c>
      <c r="M168" s="5">
        <v>7460135157</v>
      </c>
      <c r="N168" s="5">
        <v>11153312740</v>
      </c>
      <c r="O168" s="5">
        <v>6885289816</v>
      </c>
    </row>
    <row r="169" spans="3:15" ht="15.5" x14ac:dyDescent="0.35">
      <c r="C169" t="s">
        <v>75</v>
      </c>
      <c r="I169" s="5">
        <v>-156954000000</v>
      </c>
      <c r="J169" s="5">
        <v>-111668000000</v>
      </c>
      <c r="K169" s="5">
        <v>-218869932037</v>
      </c>
      <c r="M169" s="5">
        <v>-5986525898</v>
      </c>
      <c r="N169" s="5">
        <v>-6658444305</v>
      </c>
      <c r="O169" s="5">
        <v>-6502318845</v>
      </c>
    </row>
    <row r="170" spans="3:15" ht="15.5" x14ac:dyDescent="0.35">
      <c r="C170" t="s">
        <v>76</v>
      </c>
      <c r="I170" s="5">
        <v>186812000000</v>
      </c>
      <c r="J170" s="5">
        <v>206273000000</v>
      </c>
      <c r="K170" s="5">
        <v>320171262302</v>
      </c>
      <c r="M170" s="5">
        <v>1473609259</v>
      </c>
      <c r="N170" s="5">
        <v>4494868435</v>
      </c>
      <c r="O170" s="5">
        <v>382970971</v>
      </c>
    </row>
    <row r="171" spans="3:15" ht="15.5" x14ac:dyDescent="0.35">
      <c r="C171" t="s">
        <v>77</v>
      </c>
      <c r="I171" s="5">
        <v>-128903000000</v>
      </c>
      <c r="J171" s="5">
        <v>-117671000000</v>
      </c>
      <c r="K171" s="5">
        <v>-87123493019</v>
      </c>
      <c r="L171" s="5">
        <v>-67169061468</v>
      </c>
      <c r="M171" s="5">
        <v>-40101582824</v>
      </c>
      <c r="N171" s="5">
        <v>-13735448882</v>
      </c>
      <c r="O171" s="5">
        <v>-15478148218</v>
      </c>
    </row>
    <row r="172" spans="3:15" ht="15.5" x14ac:dyDescent="0.35">
      <c r="C172" t="s">
        <v>78</v>
      </c>
      <c r="I172" s="5">
        <v>-27429000000</v>
      </c>
      <c r="J172" s="5">
        <v>-17765000000</v>
      </c>
      <c r="K172" s="5">
        <v>-15054990639</v>
      </c>
      <c r="L172" s="5">
        <v>-21752353035</v>
      </c>
      <c r="M172" s="5">
        <v>-8372465181</v>
      </c>
    </row>
    <row r="173" spans="3:15" ht="15.5" x14ac:dyDescent="0.35">
      <c r="C173" t="s">
        <v>79</v>
      </c>
      <c r="I173" s="5">
        <v>-96075000000</v>
      </c>
      <c r="J173" s="5">
        <v>-99906000000</v>
      </c>
      <c r="K173" s="5">
        <v>-72068502380</v>
      </c>
      <c r="L173" s="5">
        <v>-45416708433</v>
      </c>
      <c r="M173" s="5">
        <v>-31729117643</v>
      </c>
      <c r="N173" s="5">
        <v>-13735448882</v>
      </c>
      <c r="O173" s="5">
        <v>-15478148218</v>
      </c>
    </row>
    <row r="174" spans="3:15" ht="15.5" x14ac:dyDescent="0.35">
      <c r="C174" t="s">
        <v>85</v>
      </c>
      <c r="I174" s="5">
        <v>13781000000</v>
      </c>
      <c r="J174" s="5">
        <v>12793000000</v>
      </c>
      <c r="K174" s="5">
        <v>38801737259</v>
      </c>
      <c r="L174" s="5">
        <v>9519906826</v>
      </c>
      <c r="M174" s="5">
        <v>6407758758</v>
      </c>
      <c r="N174" s="5">
        <v>3935094156</v>
      </c>
      <c r="O174" s="5">
        <v>1253833856</v>
      </c>
    </row>
    <row r="175" spans="3:15" ht="15.5" x14ac:dyDescent="0.35">
      <c r="C175" t="s">
        <v>80</v>
      </c>
      <c r="I175" s="5">
        <v>57909000000</v>
      </c>
      <c r="J175" s="5">
        <v>88602000000</v>
      </c>
      <c r="K175" s="5">
        <v>233047769283</v>
      </c>
      <c r="L175" s="5">
        <v>-67169061468</v>
      </c>
      <c r="M175" s="5">
        <v>-38627973565</v>
      </c>
      <c r="N175" s="5">
        <v>-9240580447</v>
      </c>
      <c r="O175" s="5">
        <v>-15095177247</v>
      </c>
    </row>
    <row r="176" spans="3:15" ht="15.5" x14ac:dyDescent="0.35">
      <c r="C176" t="s">
        <v>81</v>
      </c>
      <c r="I176" s="5">
        <v>13048000000</v>
      </c>
      <c r="J176" s="5">
        <v>9110000000</v>
      </c>
      <c r="K176" s="5">
        <v>39747810915</v>
      </c>
      <c r="L176" s="5">
        <v>8167491368</v>
      </c>
      <c r="M176" s="5">
        <v>-37747417991</v>
      </c>
      <c r="N176" s="5">
        <v>-20109609579</v>
      </c>
      <c r="O176" s="5">
        <v>-8750631428</v>
      </c>
    </row>
    <row r="177" spans="3:15" ht="15.5" x14ac:dyDescent="0.35">
      <c r="C177" t="s">
        <v>27</v>
      </c>
      <c r="I177" s="5">
        <v>-2374000000</v>
      </c>
      <c r="J177" s="5">
        <v>-1878000000</v>
      </c>
      <c r="K177" s="5">
        <v>-445804829</v>
      </c>
      <c r="L177" s="5">
        <v>-1352415458</v>
      </c>
      <c r="M177" s="5">
        <v>-44155176749</v>
      </c>
      <c r="N177" s="5">
        <v>-24044703735</v>
      </c>
      <c r="O177" s="5">
        <v>-10004465284</v>
      </c>
    </row>
    <row r="178" spans="3:15" ht="15.5" x14ac:dyDescent="0.35">
      <c r="C178" t="s">
        <v>83</v>
      </c>
      <c r="I178" s="5">
        <v>3661000000</v>
      </c>
      <c r="J178" s="5">
        <v>3558000000</v>
      </c>
      <c r="K178" s="5">
        <v>4042420179</v>
      </c>
    </row>
    <row r="179" spans="3:15" ht="15.5" x14ac:dyDescent="0.35">
      <c r="C179" t="s">
        <v>84</v>
      </c>
      <c r="I179" s="5">
        <v>-2020000000</v>
      </c>
      <c r="J179" s="5">
        <v>-5363000000</v>
      </c>
      <c r="K179" s="5">
        <v>-2650541694</v>
      </c>
    </row>
    <row r="180" spans="3:15" ht="15.5" x14ac:dyDescent="0.35">
      <c r="C180" t="s">
        <v>403</v>
      </c>
    </row>
    <row r="181" spans="3:15" ht="15.5" x14ac:dyDescent="0.35">
      <c r="C181" t="s">
        <v>86</v>
      </c>
      <c r="I181" s="5">
        <v>13048000000</v>
      </c>
      <c r="J181" s="5">
        <v>9110000000</v>
      </c>
      <c r="K181" s="5">
        <v>39747810915</v>
      </c>
      <c r="L181" s="5">
        <v>8167491368</v>
      </c>
      <c r="M181" s="5">
        <v>-37747417991</v>
      </c>
      <c r="N181" s="5">
        <v>-20109609579</v>
      </c>
      <c r="O181" s="5">
        <v>-8750631428</v>
      </c>
    </row>
    <row r="182" spans="3:15" ht="15.5" x14ac:dyDescent="0.35">
      <c r="C182" t="s">
        <v>29</v>
      </c>
      <c r="I182" s="5">
        <v>70957000000</v>
      </c>
      <c r="J182" s="5">
        <v>97712000000</v>
      </c>
      <c r="K182" s="5">
        <v>272795580198</v>
      </c>
      <c r="L182" s="5">
        <v>-59001570100</v>
      </c>
      <c r="M182" s="5">
        <v>-76375391556</v>
      </c>
      <c r="N182" s="5">
        <v>-29350190026</v>
      </c>
      <c r="O182" s="5">
        <v>-23845808675</v>
      </c>
    </row>
    <row r="183" spans="3:15" ht="15.5" x14ac:dyDescent="0.35">
      <c r="C183" t="s">
        <v>28</v>
      </c>
      <c r="J183" s="5">
        <v>-14225000000</v>
      </c>
      <c r="K183" s="5">
        <v>-11569935693</v>
      </c>
      <c r="L183" s="5">
        <v>-111969621</v>
      </c>
      <c r="M183" s="5">
        <v>232023907</v>
      </c>
      <c r="N183" s="5">
        <v>94317574</v>
      </c>
      <c r="O183" s="5">
        <v>10907895</v>
      </c>
    </row>
    <row r="184" spans="3:15" ht="15.5" x14ac:dyDescent="0.35">
      <c r="C184" t="s">
        <v>87</v>
      </c>
      <c r="I184" s="5">
        <v>70957000000</v>
      </c>
      <c r="J184" s="5">
        <v>83487000000</v>
      </c>
      <c r="K184" s="5">
        <v>261225644505</v>
      </c>
      <c r="L184" s="5">
        <v>-59113539721</v>
      </c>
      <c r="M184" s="5">
        <v>-76143367649</v>
      </c>
      <c r="N184" s="5">
        <v>-29255872452</v>
      </c>
      <c r="O184" s="5">
        <v>-23834900780</v>
      </c>
    </row>
    <row r="185" spans="3:15" ht="15.5" x14ac:dyDescent="0.35">
      <c r="C185" t="s">
        <v>88</v>
      </c>
      <c r="I185" s="5">
        <v>641000000</v>
      </c>
      <c r="J185" s="5">
        <v>2169000000</v>
      </c>
      <c r="K185" s="5">
        <v>170803533</v>
      </c>
      <c r="L185" s="5">
        <v>-283548790</v>
      </c>
      <c r="M185" s="5">
        <v>1444355371</v>
      </c>
      <c r="N185" s="5">
        <v>-577045689</v>
      </c>
      <c r="O185" s="5">
        <v>24985740</v>
      </c>
    </row>
    <row r="186" spans="3:15" ht="15.5" x14ac:dyDescent="0.35">
      <c r="C186" t="s">
        <v>89</v>
      </c>
      <c r="I186" s="5">
        <v>71598000000</v>
      </c>
      <c r="J186" s="5">
        <v>85656000000</v>
      </c>
      <c r="K186" s="5">
        <v>261396448038</v>
      </c>
      <c r="L186" s="5">
        <v>-59397088511</v>
      </c>
      <c r="M186" s="5">
        <v>-74699012278</v>
      </c>
      <c r="N186" s="5">
        <v>-29832918141</v>
      </c>
      <c r="O186" s="5">
        <v>-23809915040</v>
      </c>
    </row>
    <row r="187" spans="3:15" ht="15.5" x14ac:dyDescent="0.35">
      <c r="C187" t="s">
        <v>90</v>
      </c>
      <c r="I187" s="5">
        <v>70957000000</v>
      </c>
      <c r="J187" s="5">
        <v>83487000000</v>
      </c>
      <c r="K187" s="5">
        <v>261225644505</v>
      </c>
      <c r="L187" s="5">
        <v>-59113539721</v>
      </c>
      <c r="M187" s="5">
        <v>-76143367649</v>
      </c>
      <c r="N187" s="5">
        <v>-29255872452</v>
      </c>
      <c r="O187" s="5">
        <v>-23834900780</v>
      </c>
    </row>
    <row r="188" spans="3:15" ht="15.5" x14ac:dyDescent="0.35">
      <c r="C188" t="s">
        <v>8</v>
      </c>
      <c r="I188" s="5">
        <v>83740000000</v>
      </c>
      <c r="J188" s="5">
        <v>87114000000</v>
      </c>
      <c r="K188" s="5">
        <v>261393942334</v>
      </c>
      <c r="L188" s="5">
        <v>-59397047111</v>
      </c>
      <c r="M188" s="5">
        <v>-74699012278</v>
      </c>
      <c r="N188" s="5">
        <v>-29832918141</v>
      </c>
      <c r="O188" s="5">
        <v>-23809915040</v>
      </c>
    </row>
    <row r="189" spans="3:15" ht="15.5" x14ac:dyDescent="0.35">
      <c r="C189" t="s">
        <v>284</v>
      </c>
      <c r="I189" s="5">
        <v>-12142000000</v>
      </c>
      <c r="J189" s="5">
        <v>-1458000000</v>
      </c>
      <c r="K189" s="5">
        <v>2505704</v>
      </c>
      <c r="L189" s="5">
        <v>-41400</v>
      </c>
    </row>
    <row r="190" spans="3:15" ht="15.5" x14ac:dyDescent="0.35">
      <c r="C190" t="s">
        <v>91</v>
      </c>
      <c r="I190" s="5">
        <v>70957000000</v>
      </c>
      <c r="J190" s="5">
        <v>83487000000</v>
      </c>
      <c r="K190" s="5">
        <v>261225644505</v>
      </c>
      <c r="L190" s="5">
        <v>-59113539721</v>
      </c>
      <c r="M190" s="5">
        <v>-76143367649</v>
      </c>
      <c r="N190" s="5">
        <v>-29255872452</v>
      </c>
      <c r="O190" s="5">
        <v>-23834900780</v>
      </c>
    </row>
    <row r="191" spans="3:15" ht="15.5" x14ac:dyDescent="0.35">
      <c r="C191" t="s">
        <v>92</v>
      </c>
      <c r="I191" s="5">
        <v>71598000000</v>
      </c>
      <c r="J191" s="5">
        <v>85656000000</v>
      </c>
      <c r="K191" s="5">
        <v>261396448038</v>
      </c>
      <c r="L191" s="5">
        <v>-59397088511</v>
      </c>
      <c r="M191" s="5">
        <v>-74699012278</v>
      </c>
      <c r="N191" s="5">
        <v>-29832918141</v>
      </c>
      <c r="O191" s="5">
        <v>-23809915040</v>
      </c>
    </row>
    <row r="192" spans="3:15" ht="15.5" x14ac:dyDescent="0.35">
      <c r="C192" t="s">
        <v>93</v>
      </c>
      <c r="I192" s="5">
        <v>71598000000</v>
      </c>
      <c r="J192" s="5">
        <v>85656000000</v>
      </c>
      <c r="K192" s="5">
        <v>261396448038</v>
      </c>
      <c r="L192" s="5">
        <v>-59397088511</v>
      </c>
      <c r="M192" s="5">
        <v>-74699012278</v>
      </c>
      <c r="N192" s="5">
        <v>-29832918141</v>
      </c>
      <c r="O192" s="5">
        <v>-23809915040</v>
      </c>
    </row>
    <row r="194" spans="2:15" ht="15.5" x14ac:dyDescent="0.35">
      <c r="B194" t="s">
        <v>167</v>
      </c>
      <c r="C194" t="s">
        <v>12</v>
      </c>
      <c r="D194" s="5">
        <v>1210000000</v>
      </c>
      <c r="E194" s="5">
        <v>1210000000</v>
      </c>
      <c r="F194" s="5">
        <v>1210000000</v>
      </c>
      <c r="G194" s="5">
        <v>1210000000</v>
      </c>
      <c r="I194" s="5">
        <v>1210000000</v>
      </c>
      <c r="J194" s="5">
        <v>1210000000</v>
      </c>
      <c r="K194" s="5">
        <v>1210000000</v>
      </c>
      <c r="L194" s="5">
        <v>1210000000</v>
      </c>
      <c r="M194" s="5">
        <v>1210000000</v>
      </c>
      <c r="N194" s="5">
        <v>1210000000</v>
      </c>
      <c r="O194" s="5">
        <v>500000000</v>
      </c>
    </row>
    <row r="195" spans="2:15" ht="15.5" x14ac:dyDescent="0.35">
      <c r="C195" t="s">
        <v>168</v>
      </c>
      <c r="D195" s="6">
        <v>-14.75</v>
      </c>
      <c r="E195" s="6">
        <v>-16.489999999999998</v>
      </c>
      <c r="F195" s="6">
        <v>13.99</v>
      </c>
      <c r="G195" s="6">
        <v>75.28</v>
      </c>
    </row>
    <row r="196" spans="2:15" ht="15.5" x14ac:dyDescent="0.35">
      <c r="C196" t="s">
        <v>169</v>
      </c>
      <c r="D196" s="6">
        <v>-131.86000000000001</v>
      </c>
      <c r="E196" s="6">
        <v>-204.37</v>
      </c>
      <c r="F196" s="6">
        <v>321.66000000000003</v>
      </c>
      <c r="G196" s="6">
        <v>45.96</v>
      </c>
    </row>
    <row r="197" spans="2:15" ht="15.5" x14ac:dyDescent="0.35">
      <c r="C197" t="s">
        <v>62</v>
      </c>
      <c r="D197" s="6">
        <v>152.26</v>
      </c>
      <c r="E197" s="6">
        <v>441.93</v>
      </c>
      <c r="F197" s="6">
        <v>70.92</v>
      </c>
      <c r="G197" s="6">
        <v>19.45</v>
      </c>
    </row>
    <row r="198" spans="2:15" ht="15.5" x14ac:dyDescent="0.35">
      <c r="C198" t="s">
        <v>170</v>
      </c>
      <c r="D198" s="5">
        <v>-17640000000</v>
      </c>
      <c r="E198" s="5">
        <v>-24440000000</v>
      </c>
      <c r="F198" s="5">
        <v>5880000000</v>
      </c>
      <c r="G198" s="5">
        <v>85140000000</v>
      </c>
    </row>
    <row r="199" spans="2:15" ht="15.5" x14ac:dyDescent="0.35">
      <c r="C199" t="s">
        <v>171</v>
      </c>
      <c r="D199" s="6">
        <v>-9.5999999999999992E-3</v>
      </c>
      <c r="E199" s="6">
        <v>-1.11E-2</v>
      </c>
      <c r="F199" s="6">
        <v>9.3999999999999986E-3</v>
      </c>
      <c r="G199" s="6">
        <v>5.3099999999999994E-2</v>
      </c>
    </row>
    <row r="200" spans="2:15" ht="15.5" x14ac:dyDescent="0.35">
      <c r="C200" t="s">
        <v>172</v>
      </c>
      <c r="D200" s="6">
        <v>-5.4900000000000004E-2</v>
      </c>
      <c r="E200" s="6">
        <v>-5.8200000000000002E-2</v>
      </c>
      <c r="F200" s="6">
        <v>4.2000000000000003E-2</v>
      </c>
      <c r="G200" s="6">
        <v>0.23559999999999998</v>
      </c>
    </row>
    <row r="201" spans="2:15" ht="15.5" x14ac:dyDescent="0.35">
      <c r="C201" t="s">
        <v>173</v>
      </c>
      <c r="D201" s="6">
        <v>-1.6299999999999999E-2</v>
      </c>
      <c r="E201" s="6">
        <v>-2.2400000000000003E-2</v>
      </c>
      <c r="F201" s="6">
        <v>3.9000000000000003E-3</v>
      </c>
      <c r="G201" s="6">
        <v>7.7399999999999997E-2</v>
      </c>
    </row>
    <row r="202" spans="2:15" ht="15.5" x14ac:dyDescent="0.35">
      <c r="C202" t="s">
        <v>174</v>
      </c>
      <c r="D202" s="6">
        <v>-4.22</v>
      </c>
      <c r="E202" s="5">
        <v>-6</v>
      </c>
      <c r="F202" s="6">
        <v>5.92</v>
      </c>
      <c r="G202" s="6">
        <v>164.13</v>
      </c>
    </row>
    <row r="203" spans="2:15" ht="15.5" x14ac:dyDescent="0.35">
      <c r="C203" t="s">
        <v>175</v>
      </c>
      <c r="D203" s="5">
        <v>519000000000</v>
      </c>
      <c r="E203" s="5">
        <v>540000000000</v>
      </c>
      <c r="F203" s="5">
        <v>603000000000</v>
      </c>
      <c r="G203" s="5">
        <v>593000000000</v>
      </c>
    </row>
    <row r="204" spans="2:15" ht="15.5" x14ac:dyDescent="0.35">
      <c r="C204" t="s">
        <v>176</v>
      </c>
      <c r="D204" s="6">
        <v>7.25</v>
      </c>
      <c r="E204" s="6">
        <v>11.9</v>
      </c>
      <c r="F204" s="6">
        <v>13.52</v>
      </c>
      <c r="G204" s="6">
        <v>10.83</v>
      </c>
    </row>
    <row r="205" spans="2:15" ht="15.5" x14ac:dyDescent="0.35">
      <c r="C205" t="s">
        <v>177</v>
      </c>
      <c r="D205" s="6">
        <v>268.44</v>
      </c>
      <c r="E205" s="6">
        <v>283.19</v>
      </c>
      <c r="F205" s="6">
        <v>332.72</v>
      </c>
      <c r="G205" s="6">
        <v>319.55</v>
      </c>
    </row>
    <row r="206" spans="2:15" ht="15.5" x14ac:dyDescent="0.35">
      <c r="C206" t="s">
        <v>178</v>
      </c>
      <c r="D206" s="6">
        <v>7.25</v>
      </c>
      <c r="E206" s="6">
        <v>11.9</v>
      </c>
      <c r="F206" s="6">
        <v>13.53</v>
      </c>
      <c r="G206" s="6">
        <v>10.83</v>
      </c>
    </row>
    <row r="207" spans="2:15" ht="15.5" x14ac:dyDescent="0.35">
      <c r="C207" t="s">
        <v>179</v>
      </c>
      <c r="D207" s="6">
        <v>268.31</v>
      </c>
      <c r="E207" s="6">
        <v>283.10000000000002</v>
      </c>
      <c r="F207" s="6">
        <v>332.62</v>
      </c>
      <c r="G207" s="6">
        <v>319.36</v>
      </c>
    </row>
    <row r="208" spans="2:15" ht="15.5" x14ac:dyDescent="0.35">
      <c r="C208" t="s">
        <v>180</v>
      </c>
      <c r="D208" s="5">
        <v>199000000000</v>
      </c>
      <c r="E208" s="5">
        <v>159000000000</v>
      </c>
      <c r="F208" s="5">
        <v>57000000000</v>
      </c>
      <c r="G208" s="5">
        <v>54000000000</v>
      </c>
    </row>
    <row r="209" spans="3:15" ht="15.5" x14ac:dyDescent="0.35">
      <c r="C209" t="s">
        <v>181</v>
      </c>
      <c r="D209" s="5">
        <v>637000000000</v>
      </c>
      <c r="E209" s="5">
        <v>609000000000</v>
      </c>
      <c r="F209" s="5">
        <v>550000000000</v>
      </c>
      <c r="G209" s="5">
        <v>522000000000</v>
      </c>
    </row>
    <row r="210" spans="3:15" ht="15.5" x14ac:dyDescent="0.35">
      <c r="C210" t="s">
        <v>182</v>
      </c>
      <c r="D210" s="5">
        <v>325000000000</v>
      </c>
      <c r="E210" s="5">
        <v>343000000000</v>
      </c>
      <c r="F210" s="5">
        <v>403000000000</v>
      </c>
      <c r="G210" s="5">
        <v>387000000000</v>
      </c>
    </row>
    <row r="211" spans="3:15" ht="15.5" x14ac:dyDescent="0.35">
      <c r="C211" t="s">
        <v>24</v>
      </c>
      <c r="D211" s="5">
        <v>836000000000</v>
      </c>
      <c r="E211" s="5">
        <v>769000000000</v>
      </c>
      <c r="F211" s="5">
        <v>607000000000</v>
      </c>
      <c r="G211" s="5">
        <v>576000000000</v>
      </c>
    </row>
    <row r="212" spans="3:15" ht="15.5" x14ac:dyDescent="0.35">
      <c r="C212" t="s">
        <v>21</v>
      </c>
      <c r="D212" s="5">
        <v>785000000000</v>
      </c>
      <c r="E212" s="5">
        <v>719000000000</v>
      </c>
      <c r="F212" s="5">
        <v>466000000000</v>
      </c>
      <c r="G212" s="5">
        <v>493000000000</v>
      </c>
    </row>
    <row r="213" spans="3:15" ht="15.5" x14ac:dyDescent="0.35">
      <c r="C213" t="s">
        <v>183</v>
      </c>
      <c r="D213" s="5">
        <v>302000000000</v>
      </c>
      <c r="E213" s="5">
        <v>319000000000</v>
      </c>
      <c r="F213" s="5">
        <v>426000000000</v>
      </c>
      <c r="G213" s="5">
        <v>252000000000</v>
      </c>
    </row>
    <row r="214" spans="3:15" ht="15.5" x14ac:dyDescent="0.35">
      <c r="C214" t="s">
        <v>184</v>
      </c>
      <c r="D214" s="5">
        <v>-72000000000</v>
      </c>
      <c r="E214" s="5">
        <v>-80000000000</v>
      </c>
      <c r="F214" s="5">
        <v>-160000000000</v>
      </c>
      <c r="G214" s="5">
        <v>122000000000</v>
      </c>
    </row>
    <row r="215" spans="3:15" ht="15.5" x14ac:dyDescent="0.35">
      <c r="C215" t="s">
        <v>185</v>
      </c>
      <c r="D215" s="5">
        <v>0</v>
      </c>
      <c r="F215" s="5">
        <v>-4000000000</v>
      </c>
      <c r="G215" s="5">
        <v>1000000000</v>
      </c>
    </row>
    <row r="216" spans="3:15" ht="15.5" x14ac:dyDescent="0.35">
      <c r="C216" t="s">
        <v>13</v>
      </c>
      <c r="D216" s="5">
        <v>-72000000000</v>
      </c>
      <c r="E216" s="5">
        <v>-80000000000</v>
      </c>
      <c r="F216" s="5">
        <v>-164000000000</v>
      </c>
      <c r="G216" s="5">
        <v>123000000000</v>
      </c>
    </row>
    <row r="217" spans="3:15" ht="15.5" x14ac:dyDescent="0.35">
      <c r="C217" t="s">
        <v>16</v>
      </c>
      <c r="D217" s="6">
        <v>-59.2</v>
      </c>
      <c r="E217" s="6">
        <v>-66.209999999999994</v>
      </c>
      <c r="F217" s="6">
        <v>-135.94999999999999</v>
      </c>
      <c r="G217" s="6">
        <v>101.85</v>
      </c>
    </row>
    <row r="218" spans="3:15" ht="15.5" x14ac:dyDescent="0.35">
      <c r="C218" t="s">
        <v>58</v>
      </c>
      <c r="I218" s="6">
        <v>13.52</v>
      </c>
      <c r="J218" s="6">
        <v>2.79</v>
      </c>
      <c r="K218" s="6">
        <v>3.35</v>
      </c>
      <c r="L218" s="6">
        <v>-55.11</v>
      </c>
      <c r="M218" s="6">
        <v>24.66</v>
      </c>
      <c r="N218" s="6">
        <v>2.0699999999999998</v>
      </c>
      <c r="O218" s="5">
        <v>0</v>
      </c>
    </row>
    <row r="219" spans="3:15" ht="15.5" x14ac:dyDescent="0.35">
      <c r="C219" t="s">
        <v>55</v>
      </c>
      <c r="I219" s="6">
        <v>332.72</v>
      </c>
      <c r="J219" s="6">
        <v>263.51</v>
      </c>
      <c r="K219" s="6">
        <v>199.78</v>
      </c>
      <c r="L219" s="6">
        <v>-16.239999999999998</v>
      </c>
      <c r="M219" s="6">
        <v>32.85</v>
      </c>
      <c r="N219" s="6">
        <v>94.58</v>
      </c>
      <c r="O219" s="6">
        <v>134.80000000000001</v>
      </c>
    </row>
    <row r="220" spans="3:15" ht="15.5" x14ac:dyDescent="0.35">
      <c r="C220" t="s">
        <v>191</v>
      </c>
      <c r="I220" s="6">
        <v>13.53</v>
      </c>
      <c r="J220" s="6">
        <v>2.79</v>
      </c>
      <c r="K220" s="6">
        <v>3.36</v>
      </c>
      <c r="L220" s="6">
        <v>-51.91</v>
      </c>
      <c r="M220" s="6">
        <v>24.67</v>
      </c>
      <c r="N220" s="6">
        <v>14.41</v>
      </c>
      <c r="O220" s="5">
        <v>0</v>
      </c>
    </row>
    <row r="221" spans="3:15" ht="15.5" x14ac:dyDescent="0.35">
      <c r="C221" t="s">
        <v>192</v>
      </c>
      <c r="I221" s="6">
        <v>332.62</v>
      </c>
      <c r="J221" s="6">
        <v>263.05</v>
      </c>
      <c r="K221" s="6">
        <v>199.11</v>
      </c>
      <c r="L221" s="6">
        <v>-17.239999999999998</v>
      </c>
      <c r="M221" s="6">
        <v>32.83</v>
      </c>
      <c r="N221" s="6">
        <v>13.6</v>
      </c>
      <c r="O221" s="6">
        <v>-68.36</v>
      </c>
    </row>
    <row r="222" spans="3:15" ht="15.5" x14ac:dyDescent="0.35">
      <c r="C222" t="s">
        <v>193</v>
      </c>
      <c r="I222" s="5">
        <v>57000000000</v>
      </c>
      <c r="J222" s="5">
        <v>41000000000</v>
      </c>
      <c r="K222" s="5">
        <v>20000000000</v>
      </c>
      <c r="L222" s="5">
        <v>312000000000</v>
      </c>
      <c r="M222" s="5">
        <v>10000000000</v>
      </c>
      <c r="N222" s="5">
        <v>54000000000</v>
      </c>
      <c r="O222" s="5">
        <v>17000000000</v>
      </c>
    </row>
    <row r="223" spans="3:15" ht="15.5" x14ac:dyDescent="0.35">
      <c r="C223" t="s">
        <v>194</v>
      </c>
      <c r="I223" s="5">
        <v>550000000000</v>
      </c>
      <c r="J223" s="5">
        <v>393000000000</v>
      </c>
      <c r="K223" s="5">
        <v>373000000000</v>
      </c>
      <c r="L223" s="5">
        <v>60000000000</v>
      </c>
      <c r="M223" s="5">
        <v>528000000000</v>
      </c>
      <c r="N223" s="5">
        <v>124000000000</v>
      </c>
      <c r="O223" s="5">
        <v>178000000000</v>
      </c>
    </row>
    <row r="224" spans="3:15" ht="15.5" x14ac:dyDescent="0.35">
      <c r="C224" t="s">
        <v>26</v>
      </c>
      <c r="I224" s="5">
        <v>607000000000</v>
      </c>
      <c r="J224" s="5">
        <v>434000000000</v>
      </c>
      <c r="K224" s="5">
        <v>393000000000</v>
      </c>
      <c r="L224" s="5">
        <v>372000000000</v>
      </c>
      <c r="M224" s="5">
        <v>539000000000</v>
      </c>
      <c r="N224" s="5">
        <v>178000000000</v>
      </c>
      <c r="O224" s="5">
        <v>195000000000</v>
      </c>
    </row>
    <row r="225" spans="2:15" ht="15.5" x14ac:dyDescent="0.35">
      <c r="C225" t="s">
        <v>23</v>
      </c>
      <c r="I225" s="5">
        <v>466000000000</v>
      </c>
      <c r="J225" s="5">
        <v>296000000000</v>
      </c>
      <c r="K225" s="5">
        <v>325000000000</v>
      </c>
      <c r="L225" s="5">
        <v>231000000000</v>
      </c>
      <c r="M225" s="5">
        <v>485000000000</v>
      </c>
      <c r="N225" s="5">
        <v>176000000000</v>
      </c>
      <c r="O225" s="5">
        <v>192000000000</v>
      </c>
    </row>
    <row r="226" spans="2:15" ht="15.5" x14ac:dyDescent="0.35">
      <c r="C226" t="s">
        <v>195</v>
      </c>
      <c r="I226" s="5">
        <v>426000000000</v>
      </c>
      <c r="J226" s="5">
        <v>-72000000000</v>
      </c>
      <c r="K226" s="5">
        <v>-215000000000</v>
      </c>
      <c r="L226" s="5">
        <v>-704000000000</v>
      </c>
      <c r="M226" s="5">
        <v>-67000000000</v>
      </c>
      <c r="N226" s="5">
        <v>62000000000</v>
      </c>
      <c r="O226" s="5">
        <v>93000000000</v>
      </c>
    </row>
    <row r="227" spans="2:15" ht="15.5" x14ac:dyDescent="0.35">
      <c r="C227" t="s">
        <v>47</v>
      </c>
      <c r="I227" s="6">
        <v>68.680000000000007</v>
      </c>
      <c r="J227" s="6">
        <v>70.2</v>
      </c>
      <c r="K227" s="6">
        <v>215.89</v>
      </c>
      <c r="L227" s="6">
        <v>-48.85</v>
      </c>
      <c r="M227" s="6">
        <v>-62.93</v>
      </c>
      <c r="N227" s="6">
        <v>-24.18</v>
      </c>
      <c r="O227" s="6">
        <v>-47.67</v>
      </c>
    </row>
    <row r="228" spans="2:15" ht="15.5" x14ac:dyDescent="0.35">
      <c r="C228" t="s">
        <v>61</v>
      </c>
      <c r="I228" s="6">
        <v>65.52</v>
      </c>
      <c r="J228" s="6">
        <v>10.47</v>
      </c>
      <c r="K228" s="6">
        <v>3.1</v>
      </c>
      <c r="L228" s="6">
        <v>-18.32</v>
      </c>
      <c r="M228" s="6">
        <v>-12.87</v>
      </c>
      <c r="N228" s="6">
        <v>-8.11</v>
      </c>
      <c r="O228" s="5">
        <v>0</v>
      </c>
    </row>
    <row r="229" spans="2:15" ht="15.5" x14ac:dyDescent="0.35">
      <c r="C229" t="s">
        <v>64</v>
      </c>
      <c r="I229" s="6">
        <v>15.84</v>
      </c>
      <c r="J229" s="6">
        <v>2.8</v>
      </c>
      <c r="K229" s="6">
        <v>1.5</v>
      </c>
      <c r="L229" s="5">
        <v>0</v>
      </c>
      <c r="M229" s="6">
        <v>131.38</v>
      </c>
      <c r="N229" s="6">
        <v>21.26</v>
      </c>
      <c r="O229" s="5">
        <v>0</v>
      </c>
    </row>
    <row r="230" spans="2:15" ht="15.5" x14ac:dyDescent="0.35">
      <c r="C230" t="s">
        <v>186</v>
      </c>
      <c r="I230" s="5">
        <v>-8940000000</v>
      </c>
      <c r="J230" s="5">
        <v>-2990000000</v>
      </c>
      <c r="K230" s="5">
        <v>-31720000000</v>
      </c>
      <c r="L230" s="5">
        <v>-63450000000</v>
      </c>
      <c r="M230" s="5">
        <v>236520000000</v>
      </c>
      <c r="N230" s="5">
        <v>92990000000</v>
      </c>
      <c r="O230" s="5">
        <v>63430000000</v>
      </c>
    </row>
    <row r="231" spans="2:15" ht="15.5" x14ac:dyDescent="0.35">
      <c r="C231" t="s">
        <v>187</v>
      </c>
      <c r="I231" s="6">
        <v>-8.3699999999999997E-2</v>
      </c>
      <c r="J231" s="6">
        <v>-9.1300000000000006E-2</v>
      </c>
      <c r="K231" s="6">
        <v>-7.5499999999999998E-2</v>
      </c>
      <c r="L231" s="6">
        <v>-3.9699999999999999E-2</v>
      </c>
      <c r="M231" s="6">
        <v>0.17929999999999999</v>
      </c>
      <c r="N231" s="6">
        <v>5.3800000000000001E-2</v>
      </c>
      <c r="O231" s="6">
        <v>4.6100000000000002E-2</v>
      </c>
    </row>
    <row r="232" spans="2:15" ht="15.5" x14ac:dyDescent="0.35">
      <c r="C232" t="s">
        <v>188</v>
      </c>
      <c r="I232" s="6">
        <v>-0.35359999999999997</v>
      </c>
      <c r="J232" s="6">
        <v>-0.25559999999999999</v>
      </c>
      <c r="K232" s="6">
        <v>-1.9158999999999999</v>
      </c>
      <c r="L232" s="6">
        <v>3.0077999999999996</v>
      </c>
      <c r="M232" s="6">
        <v>1.0806</v>
      </c>
      <c r="N232" s="6">
        <v>0.26640000000000003</v>
      </c>
      <c r="O232" s="6">
        <v>0.2064</v>
      </c>
    </row>
    <row r="233" spans="2:15" ht="15.5" x14ac:dyDescent="0.35">
      <c r="C233" t="s">
        <v>189</v>
      </c>
      <c r="I233" s="6">
        <v>-0.1182</v>
      </c>
      <c r="J233" s="6">
        <v>-3.73E-2</v>
      </c>
      <c r="K233" s="6">
        <v>-9.5600000000000004E-2</v>
      </c>
      <c r="L233" s="6">
        <v>-0.22</v>
      </c>
      <c r="M233" s="6">
        <v>0.70590000000000008</v>
      </c>
      <c r="N233" s="6">
        <v>0.13239999999999999</v>
      </c>
      <c r="O233" s="6">
        <v>6.1600000000000002E-2</v>
      </c>
    </row>
    <row r="234" spans="2:15" ht="15.5" x14ac:dyDescent="0.35">
      <c r="C234" t="s">
        <v>190</v>
      </c>
      <c r="I234" s="6">
        <v>-1.51</v>
      </c>
      <c r="J234" s="6">
        <v>-0.38</v>
      </c>
      <c r="K234" s="6">
        <v>-0.87</v>
      </c>
      <c r="L234" s="6">
        <v>-49.67</v>
      </c>
      <c r="M234" s="6">
        <v>522.76</v>
      </c>
      <c r="N234" s="6">
        <v>47.18</v>
      </c>
      <c r="O234" s="6">
        <v>24.39</v>
      </c>
    </row>
    <row r="236" spans="2:15" ht="15.5" x14ac:dyDescent="0.35">
      <c r="B236" t="s">
        <v>198</v>
      </c>
      <c r="C236" t="s">
        <v>199</v>
      </c>
      <c r="D236" s="5">
        <v>-18000000000</v>
      </c>
      <c r="E236" s="5">
        <v>-20000000000</v>
      </c>
      <c r="F236" s="5">
        <v>17000000000</v>
      </c>
      <c r="G236" s="5">
        <v>91000000000</v>
      </c>
      <c r="H236" s="5">
        <v>-76000000000</v>
      </c>
      <c r="I236" s="5">
        <v>83000000000</v>
      </c>
      <c r="J236" s="5">
        <v>85000000000</v>
      </c>
      <c r="K236" s="5">
        <v>261000000000</v>
      </c>
      <c r="L236" s="5">
        <v>-59000000000</v>
      </c>
      <c r="M236" s="5">
        <v>-76000000000</v>
      </c>
      <c r="N236" s="5">
        <v>-29000000000</v>
      </c>
      <c r="O236" s="5">
        <v>-24000000000</v>
      </c>
    </row>
    <row r="237" spans="2:15" ht="15.5" x14ac:dyDescent="0.35">
      <c r="C237" t="s">
        <v>200</v>
      </c>
      <c r="K237" s="6">
        <v>8.26</v>
      </c>
    </row>
    <row r="238" spans="2:15" ht="15.5" x14ac:dyDescent="0.35">
      <c r="C238" t="s">
        <v>66</v>
      </c>
      <c r="I238" s="6">
        <v>0.1177</v>
      </c>
      <c r="K238" s="6">
        <v>3.8300000000000001E-2</v>
      </c>
    </row>
    <row r="239" spans="2:15" ht="15.5" x14ac:dyDescent="0.35">
      <c r="C239" t="s">
        <v>201</v>
      </c>
      <c r="I239" s="6">
        <v>1.66E-2</v>
      </c>
      <c r="K239" s="6">
        <v>1.66E-2</v>
      </c>
    </row>
    <row r="240" spans="2:15" ht="15.5" x14ac:dyDescent="0.35">
      <c r="C240" t="s">
        <v>46</v>
      </c>
      <c r="D240" s="6">
        <v>-14.75</v>
      </c>
      <c r="E240" s="6">
        <v>-16.489999999999998</v>
      </c>
      <c r="F240" s="6">
        <v>13.99</v>
      </c>
      <c r="G240" s="6">
        <v>75.28</v>
      </c>
      <c r="H240" s="6">
        <v>-62.47</v>
      </c>
      <c r="I240" s="6">
        <v>68.680000000000007</v>
      </c>
      <c r="J240" s="6">
        <v>70.2</v>
      </c>
      <c r="K240" s="6">
        <v>215.89</v>
      </c>
      <c r="L240" s="6">
        <v>-48.85</v>
      </c>
      <c r="M240" s="6">
        <v>-62.93</v>
      </c>
      <c r="N240" s="6">
        <v>-24.18</v>
      </c>
      <c r="O240" s="6">
        <v>-19.7</v>
      </c>
    </row>
    <row r="241" spans="3:15" ht="15.5" x14ac:dyDescent="0.35">
      <c r="C241" t="s">
        <v>68</v>
      </c>
      <c r="K241" s="6">
        <v>8.26</v>
      </c>
    </row>
    <row r="242" spans="3:15" ht="15.5" x14ac:dyDescent="0.35">
      <c r="C242" t="s">
        <v>202</v>
      </c>
      <c r="I242" s="6">
        <v>0.1177</v>
      </c>
      <c r="K242" s="6">
        <v>3.8300000000000001E-2</v>
      </c>
    </row>
    <row r="243" spans="3:15" ht="15.5" x14ac:dyDescent="0.35">
      <c r="C243" t="s">
        <v>203</v>
      </c>
      <c r="I243" s="6">
        <v>1.66E-2</v>
      </c>
      <c r="K243" s="6">
        <v>1.66E-2</v>
      </c>
    </row>
    <row r="244" spans="3:15" ht="15.5" x14ac:dyDescent="0.35">
      <c r="C244" t="s">
        <v>204</v>
      </c>
      <c r="D244" s="5">
        <v>15000000000</v>
      </c>
      <c r="E244" s="5">
        <v>9000000000</v>
      </c>
      <c r="F244" s="5">
        <v>77000000000</v>
      </c>
      <c r="G244" s="5">
        <v>215000000000</v>
      </c>
      <c r="H244" s="5">
        <v>49000000000</v>
      </c>
      <c r="I244" s="5">
        <v>344000000000</v>
      </c>
      <c r="J244" s="5">
        <v>318000000000</v>
      </c>
      <c r="K244" s="5">
        <v>539000000000</v>
      </c>
      <c r="M244" s="5">
        <v>7000000000</v>
      </c>
      <c r="N244" s="5">
        <v>11000000000</v>
      </c>
      <c r="O244" s="5">
        <v>7000000000</v>
      </c>
    </row>
    <row r="245" spans="3:15" ht="15.5" x14ac:dyDescent="0.35">
      <c r="C245" t="s">
        <v>205</v>
      </c>
      <c r="K245" s="6">
        <v>8.26</v>
      </c>
    </row>
    <row r="246" spans="3:15" ht="15.5" x14ac:dyDescent="0.35">
      <c r="C246" t="s">
        <v>206</v>
      </c>
      <c r="I246" s="6">
        <v>0.1177</v>
      </c>
      <c r="K246" s="6">
        <v>3.8300000000000001E-2</v>
      </c>
    </row>
    <row r="247" spans="3:15" ht="15.5" x14ac:dyDescent="0.35">
      <c r="C247" t="s">
        <v>207</v>
      </c>
      <c r="I247" s="6">
        <v>1.66E-2</v>
      </c>
      <c r="K247" s="6">
        <v>1.66E-2</v>
      </c>
    </row>
    <row r="248" spans="3:15" ht="15.5" x14ac:dyDescent="0.35">
      <c r="C248" t="s">
        <v>208</v>
      </c>
      <c r="I248" s="6">
        <v>-36.340000000000003</v>
      </c>
    </row>
    <row r="249" spans="3:15" ht="15.5" x14ac:dyDescent="0.35">
      <c r="C249" t="s">
        <v>209</v>
      </c>
      <c r="I249" s="6">
        <v>39.11</v>
      </c>
    </row>
    <row r="250" spans="3:15" ht="15.5" x14ac:dyDescent="0.35">
      <c r="C250" t="s">
        <v>210</v>
      </c>
      <c r="I250" s="6">
        <v>6.95</v>
      </c>
    </row>
    <row r="251" spans="3:15" ht="15.5" x14ac:dyDescent="0.35">
      <c r="C251" t="s">
        <v>211</v>
      </c>
      <c r="I251" s="6">
        <v>2.5600000000000001E-2</v>
      </c>
    </row>
    <row r="252" spans="3:15" ht="15.5" x14ac:dyDescent="0.35">
      <c r="C252" t="s">
        <v>212</v>
      </c>
      <c r="I252" s="6">
        <v>8.67</v>
      </c>
    </row>
    <row r="253" spans="3:15" ht="15.5" x14ac:dyDescent="0.35">
      <c r="C253" t="s">
        <v>213</v>
      </c>
      <c r="I253" s="6">
        <v>8.4600000000000009</v>
      </c>
    </row>
    <row r="254" spans="3:15" ht="15.5" x14ac:dyDescent="0.35">
      <c r="C254" t="s">
        <v>214</v>
      </c>
      <c r="I254" s="6">
        <v>-14.43</v>
      </c>
    </row>
    <row r="255" spans="3:15" ht="15.5" x14ac:dyDescent="0.35">
      <c r="C255" t="s">
        <v>215</v>
      </c>
      <c r="I255" s="6">
        <v>-14.23</v>
      </c>
    </row>
    <row r="256" spans="3:15" ht="15.5" x14ac:dyDescent="0.35">
      <c r="C256" t="s">
        <v>216</v>
      </c>
      <c r="I256" s="6">
        <v>86.29</v>
      </c>
    </row>
    <row r="257" spans="3:9" ht="15.5" x14ac:dyDescent="0.35">
      <c r="C257" t="s">
        <v>217</v>
      </c>
      <c r="I257" s="6">
        <v>76.13</v>
      </c>
    </row>
    <row r="258" spans="3:9" ht="15.5" x14ac:dyDescent="0.35">
      <c r="C258" t="s">
        <v>218</v>
      </c>
      <c r="I258" s="6">
        <v>-18.02</v>
      </c>
    </row>
    <row r="259" spans="3:9" ht="15.5" x14ac:dyDescent="0.35">
      <c r="C259" t="s">
        <v>219</v>
      </c>
      <c r="I259" s="6">
        <v>3.25</v>
      </c>
    </row>
    <row r="260" spans="3:9" ht="15.5" x14ac:dyDescent="0.35">
      <c r="C260" t="s">
        <v>220</v>
      </c>
      <c r="I260" s="6">
        <v>58.04</v>
      </c>
    </row>
    <row r="261" spans="3:9" ht="15.5" x14ac:dyDescent="0.35">
      <c r="C261" t="s">
        <v>221</v>
      </c>
      <c r="I261" s="6">
        <v>-62.47</v>
      </c>
    </row>
    <row r="262" spans="3:9" ht="15.5" x14ac:dyDescent="0.35">
      <c r="C262" t="s">
        <v>222</v>
      </c>
      <c r="I262" s="6">
        <v>261.74</v>
      </c>
    </row>
    <row r="263" spans="3:9" ht="15.5" x14ac:dyDescent="0.35">
      <c r="C263" t="s">
        <v>223</v>
      </c>
      <c r="D263" s="6">
        <v>42.14</v>
      </c>
    </row>
    <row r="264" spans="3:9" ht="15.5" x14ac:dyDescent="0.35">
      <c r="C264" t="s">
        <v>224</v>
      </c>
      <c r="I264" s="6">
        <v>268.44</v>
      </c>
    </row>
    <row r="265" spans="3:9" ht="15.5" x14ac:dyDescent="0.35">
      <c r="C265" t="s">
        <v>225</v>
      </c>
      <c r="I265" s="6">
        <v>-159.52000000000001</v>
      </c>
    </row>
    <row r="266" spans="3:9" ht="15.5" x14ac:dyDescent="0.35">
      <c r="C266" t="s">
        <v>226</v>
      </c>
      <c r="D266" s="6">
        <v>1.43</v>
      </c>
    </row>
    <row r="267" spans="3:9" ht="15.5" x14ac:dyDescent="0.35">
      <c r="C267" t="s">
        <v>227</v>
      </c>
      <c r="D267" s="6">
        <v>1.43</v>
      </c>
    </row>
    <row r="268" spans="3:9" ht="15.5" x14ac:dyDescent="0.35">
      <c r="C268" t="s">
        <v>228</v>
      </c>
      <c r="D268" s="6">
        <v>2.57</v>
      </c>
    </row>
    <row r="269" spans="3:9" ht="15.5" x14ac:dyDescent="0.35">
      <c r="C269" t="s">
        <v>229</v>
      </c>
      <c r="D269" s="6">
        <v>1.96</v>
      </c>
    </row>
    <row r="270" spans="3:9" ht="15.5" x14ac:dyDescent="0.35">
      <c r="C270" t="s">
        <v>230</v>
      </c>
      <c r="D270" s="6">
        <v>4.13</v>
      </c>
    </row>
    <row r="271" spans="3:9" ht="15.5" x14ac:dyDescent="0.35">
      <c r="C271" t="s">
        <v>231</v>
      </c>
      <c r="D271" s="6">
        <v>0.45</v>
      </c>
    </row>
    <row r="272" spans="3:9" ht="15.5" x14ac:dyDescent="0.35">
      <c r="C272" t="s">
        <v>232</v>
      </c>
      <c r="D272" s="6">
        <v>5.73</v>
      </c>
    </row>
    <row r="273" spans="3:9" ht="15.5" x14ac:dyDescent="0.35">
      <c r="C273" t="s">
        <v>233</v>
      </c>
      <c r="I273" s="6">
        <v>4.28</v>
      </c>
    </row>
    <row r="274" spans="3:9" ht="15.5" x14ac:dyDescent="0.35">
      <c r="C274" t="s">
        <v>13</v>
      </c>
      <c r="D274" s="5">
        <v>-72000000000</v>
      </c>
    </row>
    <row r="275" spans="3:9" ht="15.5" x14ac:dyDescent="0.35">
      <c r="C275" t="s">
        <v>234</v>
      </c>
      <c r="I275" s="6">
        <v>1.89</v>
      </c>
    </row>
    <row r="276" spans="3:9" ht="15.5" x14ac:dyDescent="0.35">
      <c r="C276" t="s">
        <v>235</v>
      </c>
      <c r="I276" s="6">
        <v>3.7699999999999997E-2</v>
      </c>
    </row>
    <row r="277" spans="3:9" ht="15.5" x14ac:dyDescent="0.35">
      <c r="C277" t="s">
        <v>236</v>
      </c>
      <c r="I277" s="6">
        <v>0.2162</v>
      </c>
    </row>
    <row r="278" spans="3:9" ht="15.5" x14ac:dyDescent="0.35">
      <c r="C278" t="s">
        <v>237</v>
      </c>
      <c r="I278" s="6">
        <v>3.7200000000000004E-2</v>
      </c>
    </row>
    <row r="279" spans="3:9" ht="15.5" x14ac:dyDescent="0.35">
      <c r="C279" t="s">
        <v>238</v>
      </c>
      <c r="I279" s="6">
        <v>3.3500000000000002E-2</v>
      </c>
    </row>
    <row r="280" spans="3:9" ht="15.5" x14ac:dyDescent="0.35">
      <c r="C280" t="s">
        <v>239</v>
      </c>
      <c r="D280" s="6">
        <v>473.06</v>
      </c>
    </row>
    <row r="281" spans="3:9" ht="15.5" x14ac:dyDescent="0.35">
      <c r="C281" t="s">
        <v>241</v>
      </c>
      <c r="D281" s="6">
        <v>350.12</v>
      </c>
    </row>
    <row r="282" spans="3:9" ht="15.5" x14ac:dyDescent="0.35">
      <c r="C282" t="s">
        <v>243</v>
      </c>
      <c r="D282" s="6">
        <v>0.19</v>
      </c>
    </row>
    <row r="283" spans="3:9" ht="15.5" x14ac:dyDescent="0.35">
      <c r="C283" t="s">
        <v>244</v>
      </c>
      <c r="I283" s="6">
        <v>0.17</v>
      </c>
    </row>
    <row r="284" spans="3:9" ht="15.5" x14ac:dyDescent="0.35">
      <c r="C284" t="s">
        <v>42</v>
      </c>
      <c r="I284" s="5">
        <v>2747000000000</v>
      </c>
    </row>
    <row r="285" spans="3:9" ht="15.5" x14ac:dyDescent="0.35">
      <c r="C285" t="s">
        <v>246</v>
      </c>
      <c r="I285" s="5">
        <v>3726000000000</v>
      </c>
    </row>
    <row r="286" spans="3:9" ht="15.5" x14ac:dyDescent="0.35">
      <c r="C286" t="s">
        <v>247</v>
      </c>
      <c r="I286" s="5">
        <v>1210000000</v>
      </c>
    </row>
    <row r="287" spans="3:9" ht="15.5" x14ac:dyDescent="0.35">
      <c r="C287" t="s">
        <v>248</v>
      </c>
      <c r="I287" s="6">
        <v>0.1492</v>
      </c>
    </row>
    <row r="288" spans="3:9" ht="15.5" x14ac:dyDescent="0.35">
      <c r="C288" t="s">
        <v>249</v>
      </c>
      <c r="D288" s="6">
        <v>0.53010000000000002</v>
      </c>
    </row>
    <row r="289" spans="3:9" ht="15.5" x14ac:dyDescent="0.35">
      <c r="C289" t="s">
        <v>250</v>
      </c>
      <c r="D289" s="6">
        <v>-1.2229999999999999</v>
      </c>
    </row>
    <row r="290" spans="3:9" ht="15.5" x14ac:dyDescent="0.35">
      <c r="C290" t="s">
        <v>251</v>
      </c>
      <c r="D290" s="6">
        <v>-1.1545000000000001</v>
      </c>
    </row>
    <row r="291" spans="3:9" ht="15.5" x14ac:dyDescent="0.35">
      <c r="C291" t="s">
        <v>252</v>
      </c>
      <c r="D291" s="6">
        <v>-0.69299999999999995</v>
      </c>
    </row>
    <row r="292" spans="3:9" ht="15.5" x14ac:dyDescent="0.35">
      <c r="C292" t="s">
        <v>253</v>
      </c>
      <c r="D292" s="6">
        <v>-0.6845</v>
      </c>
    </row>
    <row r="293" spans="3:9" ht="15.5" x14ac:dyDescent="0.35">
      <c r="C293" t="s">
        <v>254</v>
      </c>
      <c r="D293" s="6">
        <v>-5.6086999999999998</v>
      </c>
    </row>
    <row r="294" spans="3:9" ht="15.5" x14ac:dyDescent="0.35">
      <c r="C294" t="s">
        <v>255</v>
      </c>
      <c r="I294" s="6">
        <v>8.26</v>
      </c>
    </row>
    <row r="295" spans="3:9" ht="15.5" x14ac:dyDescent="0.35">
      <c r="C295" t="s">
        <v>259</v>
      </c>
      <c r="I295" t="s">
        <v>694</v>
      </c>
    </row>
    <row r="296" spans="3:9" ht="15.5" x14ac:dyDescent="0.35">
      <c r="C296" t="s">
        <v>261</v>
      </c>
      <c r="I296" s="5">
        <v>5</v>
      </c>
    </row>
    <row r="297" spans="3:9" ht="15.5" x14ac:dyDescent="0.35">
      <c r="C297" t="s">
        <v>262</v>
      </c>
      <c r="I297" s="6">
        <v>0.18</v>
      </c>
    </row>
    <row r="298" spans="3:9" ht="15.5" x14ac:dyDescent="0.35">
      <c r="C298" t="s">
        <v>263</v>
      </c>
      <c r="I298" s="6">
        <v>0.68</v>
      </c>
    </row>
    <row r="299" spans="3:9" ht="15.5" x14ac:dyDescent="0.35">
      <c r="C299" t="s">
        <v>264</v>
      </c>
      <c r="I299" s="6">
        <v>0.23</v>
      </c>
    </row>
    <row r="300" spans="3:9" ht="15.5" x14ac:dyDescent="0.35">
      <c r="C300" t="s">
        <v>265</v>
      </c>
      <c r="I300" s="6">
        <v>0.56000000000000005</v>
      </c>
    </row>
    <row r="301" spans="3:9" ht="15.5" x14ac:dyDescent="0.35">
      <c r="C301" t="s">
        <v>266</v>
      </c>
      <c r="I301" s="6">
        <v>0.16</v>
      </c>
    </row>
    <row r="302" spans="3:9" ht="15.5" x14ac:dyDescent="0.35">
      <c r="C302" t="s">
        <v>267</v>
      </c>
      <c r="I302" s="6">
        <v>0.08</v>
      </c>
    </row>
    <row r="303" spans="3:9" ht="15.5" x14ac:dyDescent="0.35">
      <c r="C303" t="s">
        <v>268</v>
      </c>
      <c r="I303" s="6">
        <v>0.13</v>
      </c>
    </row>
    <row r="304" spans="3:9" ht="15.5" x14ac:dyDescent="0.35">
      <c r="C304" t="s">
        <v>269</v>
      </c>
      <c r="I304" s="5">
        <v>317000000000</v>
      </c>
    </row>
    <row r="305" spans="3:9" ht="15.5" x14ac:dyDescent="0.35">
      <c r="C305" t="s">
        <v>270</v>
      </c>
      <c r="I305" s="5">
        <v>173000000000</v>
      </c>
    </row>
    <row r="306" spans="3:9" ht="15.5" x14ac:dyDescent="0.35">
      <c r="C306" t="s">
        <v>271</v>
      </c>
      <c r="I306" s="5">
        <v>49000000000</v>
      </c>
    </row>
    <row r="307" spans="3:9" ht="15.5" x14ac:dyDescent="0.35">
      <c r="C307" t="s">
        <v>272</v>
      </c>
      <c r="I307" s="5">
        <v>70000000000</v>
      </c>
    </row>
    <row r="308" spans="3:9" ht="15.5" x14ac:dyDescent="0.35">
      <c r="C308" t="s">
        <v>273</v>
      </c>
      <c r="D308" s="5">
        <v>51000000000</v>
      </c>
    </row>
    <row r="309" spans="3:9" ht="15.5" x14ac:dyDescent="0.35">
      <c r="C309" t="s">
        <v>274</v>
      </c>
      <c r="D309" s="5">
        <v>1861000000000</v>
      </c>
    </row>
    <row r="310" spans="3:9" ht="15.5" x14ac:dyDescent="0.35">
      <c r="C310" t="s">
        <v>275</v>
      </c>
      <c r="D310" s="5">
        <v>1342000000000</v>
      </c>
    </row>
    <row r="311" spans="3:9" ht="15.5" x14ac:dyDescent="0.35">
      <c r="C311" t="s">
        <v>183</v>
      </c>
      <c r="D311" s="5">
        <v>302000000000</v>
      </c>
    </row>
    <row r="312" spans="3:9" ht="15.5" x14ac:dyDescent="0.35">
      <c r="C312" t="s">
        <v>182</v>
      </c>
      <c r="I312" s="5">
        <v>325000000000</v>
      </c>
    </row>
    <row r="313" spans="3:9" ht="15.5" x14ac:dyDescent="0.35">
      <c r="C313" t="s">
        <v>181</v>
      </c>
      <c r="D313" s="5">
        <v>637000000000</v>
      </c>
    </row>
    <row r="314" spans="3:9" ht="15.5" x14ac:dyDescent="0.35">
      <c r="C314" t="s">
        <v>180</v>
      </c>
      <c r="D314" s="5">
        <v>199000000000</v>
      </c>
    </row>
    <row r="315" spans="3:9" ht="15.5" x14ac:dyDescent="0.35">
      <c r="C315" t="s">
        <v>24</v>
      </c>
      <c r="D315" s="5">
        <v>836000000000</v>
      </c>
    </row>
    <row r="316" spans="3:9" ht="15.5" x14ac:dyDescent="0.35">
      <c r="C316" t="s">
        <v>21</v>
      </c>
      <c r="D316" s="5">
        <v>785000000000</v>
      </c>
    </row>
    <row r="317" spans="3:9" ht="15.5" x14ac:dyDescent="0.35">
      <c r="C317" t="s">
        <v>276</v>
      </c>
      <c r="I317" s="5">
        <v>519000000000</v>
      </c>
    </row>
    <row r="318" spans="3:9" ht="15.5" x14ac:dyDescent="0.35">
      <c r="C318" t="s">
        <v>277</v>
      </c>
      <c r="I318" s="5">
        <v>-190000000000</v>
      </c>
    </row>
    <row r="319" spans="3:9" ht="15.5" x14ac:dyDescent="0.35">
      <c r="C319" t="s">
        <v>278</v>
      </c>
      <c r="I319" s="5">
        <v>-4000000000</v>
      </c>
    </row>
    <row r="320" spans="3:9" ht="15.5" x14ac:dyDescent="0.35">
      <c r="C320" t="s">
        <v>279</v>
      </c>
      <c r="I320" s="5">
        <v>112000000000</v>
      </c>
    </row>
    <row r="321" spans="3:9" ht="15.5" x14ac:dyDescent="0.35">
      <c r="C321" t="s">
        <v>280</v>
      </c>
      <c r="I321" s="5">
        <v>-3000000000</v>
      </c>
    </row>
    <row r="322" spans="3:9" ht="15.5" x14ac:dyDescent="0.35">
      <c r="C322" t="s">
        <v>281</v>
      </c>
      <c r="I322" s="5">
        <v>-193000000000</v>
      </c>
    </row>
  </sheetData>
  <pageMargins left="0.7" right="0.7" top="0.75" bottom="0.75" header="0.3" footer="0.3"/>
  <ignoredErrors>
    <ignoredError sqref="A1:O323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695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696</v>
      </c>
      <c r="D2" s="2" vm="126">
        <f ca="1">IFERROR(_xlfn.STOCKHISTORY("XIDX:" &amp; $C$1, D3, , 0, 0, 1), "Libur")</f>
        <v>8150</v>
      </c>
      <c r="E2" s="2" vm="127">
        <f ca="1">IFERROR(_xlfn.STOCKHISTORY("XIDX:" &amp; $C$1, E3, , 0, 0, 1), "Libur")</f>
        <v>6950</v>
      </c>
      <c r="H2" s="2" vm="127">
        <f ca="1">IFERROR(INDEX(D2:G2,COUNT(D2:G2)),"")</f>
        <v>6950</v>
      </c>
      <c r="I2" s="2" vm="128">
        <f t="shared" ref="I2:O2" ca="1" si="0">IFERROR(_xlfn.STOCKHISTORY("XIDX:" &amp; $C$1, I1, , 0, 0, 1), "Libur")</f>
        <v>9775</v>
      </c>
      <c r="J2" s="2" t="str">
        <f t="shared" ca="1" si="0"/>
        <v>Libur</v>
      </c>
      <c r="K2" s="2" vm="129">
        <f t="shared" ca="1" si="0"/>
        <v>416</v>
      </c>
      <c r="L2" s="2" vm="130">
        <f t="shared" ca="1" si="0"/>
        <v>805</v>
      </c>
      <c r="M2" s="2" vm="131">
        <f t="shared" ca="1" si="0"/>
        <v>388</v>
      </c>
      <c r="N2" s="2" vm="132">
        <f t="shared" ca="1" si="0"/>
        <v>250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261120933177</v>
      </c>
      <c r="E4" s="2">
        <f>IFERROR(INDEX(E51:E500,MATCH($C$4,$C$51:$C$500,0)),"")</f>
        <v>138436206577</v>
      </c>
      <c r="H4" s="2">
        <f>IFERROR(SUM(D4:G4)*(4/MAX(1,COUNT(D4:G4))),"")</f>
        <v>799114279508</v>
      </c>
      <c r="I4" s="2">
        <f t="shared" ref="I4:O4" si="1">IFERROR(INDEX(I51:I500,MATCH($C$4,$C$51:$C$500,0)),"")</f>
        <v>792724269716</v>
      </c>
      <c r="J4" s="2">
        <f t="shared" si="1"/>
        <v>738565449724</v>
      </c>
      <c r="K4" s="2">
        <f t="shared" si="1"/>
        <v>868456776538</v>
      </c>
      <c r="L4" s="2">
        <f t="shared" si="1"/>
        <v>1007305060864</v>
      </c>
      <c r="M4" s="2">
        <f t="shared" si="1"/>
        <v>786686008070</v>
      </c>
      <c r="N4" s="2">
        <f t="shared" si="1"/>
        <v>475252008248</v>
      </c>
      <c r="O4" s="2">
        <f t="shared" si="1"/>
        <v>229249188332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90717232627</v>
      </c>
      <c r="E5" s="2">
        <f>IFERROR(INDEX(E51:E500,MATCH($C$5,$C$51:$C$500,0)),"")</f>
        <v>11877223519</v>
      </c>
      <c r="H5" s="2">
        <f>IFERROR(SUM(D5:G5)*(4/MAX(1,COUNT(D5:G5))),"")</f>
        <v>205188912292</v>
      </c>
      <c r="I5" s="2">
        <f t="shared" ref="I5:O5" si="2">IFERROR(INDEX(I51:I500,MATCH($C$5,$C$51:$C$500,0)),"")</f>
        <v>137643326764</v>
      </c>
      <c r="J5" s="2">
        <f t="shared" si="2"/>
        <v>166876905325</v>
      </c>
      <c r="K5" s="2">
        <f t="shared" si="2"/>
        <v>196908742054</v>
      </c>
      <c r="L5" s="2">
        <f t="shared" si="2"/>
        <v>172366972548</v>
      </c>
      <c r="M5" s="2">
        <f t="shared" si="2"/>
        <v>272127220750</v>
      </c>
      <c r="N5" s="2">
        <f t="shared" si="2"/>
        <v>-81128292894</v>
      </c>
      <c r="O5" s="2">
        <f t="shared" si="2"/>
        <v>688576484166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2013523077432</v>
      </c>
      <c r="E6" s="2">
        <f>IFERROR(INDEX(E51:E500,MATCH($C$6,$C$51:$C$500,0)),"")</f>
        <v>1922805844805</v>
      </c>
      <c r="H6" s="2">
        <f>IFERROR(INDEX(D6:G6,COUNT(D6:G6)),"")</f>
        <v>1922805844805</v>
      </c>
      <c r="I6" s="2">
        <f t="shared" ref="I6:O6" si="3">IFERROR(INDEX(I51:I500,MATCH($C$6,$C$51:$C$500,0)),"")</f>
        <v>1918717903452</v>
      </c>
      <c r="J6" s="2">
        <f t="shared" si="3"/>
        <v>1792951751094</v>
      </c>
      <c r="K6" s="2">
        <f t="shared" si="3"/>
        <v>1626074845770</v>
      </c>
      <c r="L6" s="2">
        <f t="shared" si="3"/>
        <v>1429166103715</v>
      </c>
      <c r="M6" s="2">
        <f t="shared" si="3"/>
        <v>1541454252144</v>
      </c>
      <c r="N6" s="2">
        <f t="shared" si="3"/>
        <v>741807453694</v>
      </c>
      <c r="O6" s="2">
        <f t="shared" si="3"/>
        <v>745812856005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5.74</v>
      </c>
      <c r="E7" s="3">
        <f>IFERROR(INDEX(E51:E500,MATCH($C$7,$C$51:$C$500,0))/1000000000,"")</f>
        <v>5.74</v>
      </c>
      <c r="H7" s="3">
        <f>IFERROR(INDEX(D7:G7,COUNT(D7:G7)),"")</f>
        <v>5.74</v>
      </c>
      <c r="I7" s="3">
        <f t="shared" ref="I7:O7" si="4">IFERROR(INDEX(I51:I500,MATCH($C$7,$C$51:$C$500,0))/1000000000,"")</f>
        <v>5.74</v>
      </c>
      <c r="J7" s="3">
        <f t="shared" si="4"/>
        <v>5.74</v>
      </c>
      <c r="K7" s="3">
        <f t="shared" si="4"/>
        <v>5.74</v>
      </c>
      <c r="L7" s="3">
        <f t="shared" si="4"/>
        <v>5.74</v>
      </c>
      <c r="M7" s="3">
        <f t="shared" si="4"/>
        <v>5</v>
      </c>
      <c r="N7" s="3">
        <f t="shared" si="4"/>
        <v>5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52000000000</v>
      </c>
      <c r="E8" s="2">
        <f>IFERROR(INDEX(E51:E500,MATCH("Free cash flow (Quarter)",$C$51:$C$500,0)),"")</f>
        <v>58000000000</v>
      </c>
      <c r="H8" s="2">
        <f>IFERROR(INDEX(D8:G8,COUNT(D8:G8)),"")</f>
        <v>58000000000</v>
      </c>
      <c r="I8" s="2">
        <f t="shared" ref="I8:O8" si="5">IFERROR(INDEX(I51:I500,MATCH($C$8,$C$51:$C$500,0)),"")</f>
        <v>315000000000</v>
      </c>
      <c r="J8" s="2">
        <f t="shared" si="5"/>
        <v>97000000000</v>
      </c>
      <c r="K8" s="2">
        <f t="shared" si="5"/>
        <v>209000000000</v>
      </c>
      <c r="L8" s="2">
        <f t="shared" si="5"/>
        <v>168000000000</v>
      </c>
      <c r="M8" s="2">
        <f t="shared" si="5"/>
        <v>22000000000</v>
      </c>
      <c r="N8" s="2">
        <f t="shared" si="5"/>
        <v>-54000000000</v>
      </c>
      <c r="O8" s="2">
        <f t="shared" si="5"/>
        <v>-244000000000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9.07</v>
      </c>
      <c r="E9" s="3">
        <f>IFERROR(INDEX(E51:E500,MATCH("Free cash flow per share (Quarter)",$C$51:$C$500,0)),"")</f>
        <v>10.16</v>
      </c>
      <c r="H9" s="3">
        <f>IFERROR(INDEX(D9:G9,COUNT(D9:G9)),"")</f>
        <v>10.16</v>
      </c>
      <c r="I9" s="3">
        <f t="shared" ref="I9:O9" si="6">IFERROR(INDEX(I51:I500,MATCH($C$9,$C$51:$C$500,0)),"")</f>
        <v>54.98</v>
      </c>
      <c r="J9" s="3">
        <f t="shared" si="6"/>
        <v>16.850000000000001</v>
      </c>
      <c r="K9" s="3">
        <f t="shared" si="6"/>
        <v>36.39</v>
      </c>
      <c r="L9" s="3">
        <f t="shared" si="6"/>
        <v>29.22</v>
      </c>
      <c r="M9" s="3">
        <f t="shared" si="6"/>
        <v>4.3600000000000003</v>
      </c>
      <c r="N9" s="3">
        <f t="shared" si="6"/>
        <v>-10.85</v>
      </c>
      <c r="O9" s="3">
        <f t="shared" si="6"/>
        <v>-595674.67000000004</v>
      </c>
    </row>
    <row r="10" spans="1:15" ht="15.5" x14ac:dyDescent="0.35">
      <c r="C10" t="s">
        <v>18</v>
      </c>
      <c r="D10" s="3">
        <f ca="1">IFERROR(IF(D9=0,"",D2/D9),"")</f>
        <v>898.56670341786105</v>
      </c>
      <c r="E10" s="3">
        <f ca="1">IFERROR(IF(E9=0,"",E2/E9),"")</f>
        <v>684.05511811023621</v>
      </c>
      <c r="I10" s="3">
        <f t="shared" ref="I10:O10" ca="1" si="7">IFERROR(IF(I9=0,"",I2/I9),"")</f>
        <v>177.79192433612224</v>
      </c>
      <c r="J10" s="3" t="str">
        <f t="shared" ca="1" si="7"/>
        <v/>
      </c>
      <c r="K10" s="3">
        <f t="shared" ca="1" si="7"/>
        <v>11.431712008793625</v>
      </c>
      <c r="L10" s="3">
        <f t="shared" ca="1" si="7"/>
        <v>27.54962354551677</v>
      </c>
      <c r="M10" s="3">
        <f t="shared" ca="1" si="7"/>
        <v>88.990825688073386</v>
      </c>
      <c r="N10" s="3">
        <f t="shared" ca="1" si="7"/>
        <v>-23.041474654377883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7513879040</v>
      </c>
      <c r="E11" s="2">
        <f>IFERROR(INDEX(E51:E500,MATCH($C$11,$C$51:$C$500,0)),"")</f>
        <v>399112079</v>
      </c>
      <c r="H11" s="2">
        <f>IFERROR(INDEX(D11:G11,COUNT(D11:G11)),"")</f>
        <v>399112079</v>
      </c>
      <c r="I11" s="2">
        <f t="shared" ref="I11:O11" si="8">IFERROR(INDEX(I51:I500,MATCH($C$11,$C$51:$C$500,0)),"")</f>
        <v>6459005255</v>
      </c>
      <c r="J11" s="2">
        <f t="shared" si="8"/>
        <v>14232285503</v>
      </c>
      <c r="K11" s="2">
        <f t="shared" si="8"/>
        <v>75587187365</v>
      </c>
      <c r="L11" s="2">
        <f t="shared" si="8"/>
        <v>35899308357</v>
      </c>
      <c r="M11" s="2">
        <f t="shared" si="8"/>
        <v>7249391491</v>
      </c>
      <c r="N11" s="2">
        <f t="shared" si="8"/>
        <v>4390795825</v>
      </c>
      <c r="O11" s="2">
        <f t="shared" si="8"/>
        <v>69789255935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250000000000</v>
      </c>
      <c r="E12" s="2">
        <f>IFERROR(INDEX(E51:E500,MATCH("Net Debt (Quarter)",$C$51:$C$500,0)),"")</f>
        <v>292000000000</v>
      </c>
      <c r="H12" s="2">
        <f>IFERROR(INDEX(D12:G12,COUNT(D12:G12)),"")</f>
        <v>292000000000</v>
      </c>
      <c r="I12" s="2">
        <f t="shared" ref="I12:O12" si="9">IFERROR(INDEX(I51:I500,MATCH($C$12,$C$51:$C$500,0)),"")</f>
        <v>354000000000</v>
      </c>
      <c r="J12" s="2">
        <f t="shared" si="9"/>
        <v>474000000000</v>
      </c>
      <c r="K12" s="2">
        <f t="shared" si="9"/>
        <v>494000000000</v>
      </c>
      <c r="L12" s="2">
        <f t="shared" si="9"/>
        <v>656000000000</v>
      </c>
      <c r="M12" s="2">
        <f t="shared" si="9"/>
        <v>784000000000</v>
      </c>
      <c r="N12" s="2">
        <f t="shared" si="9"/>
        <v>863000000000</v>
      </c>
      <c r="O12" s="2">
        <f t="shared" si="9"/>
        <v>841000000000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258000000000</v>
      </c>
      <c r="E13" s="2">
        <f>IFERROR(INDEX(E51:E500,MATCH("Total Debt (Quarter)",$C$51:$C$500,0)),"")</f>
        <v>292000000000</v>
      </c>
      <c r="H13" s="2">
        <f>IFERROR(INDEX(D13:G13,COUNT(D13:G13)),"")</f>
        <v>292000000000</v>
      </c>
      <c r="I13" s="2">
        <f t="shared" ref="I13:O13" si="10">IFERROR(INDEX(I51:I500,MATCH($C$13,$C$51:$C$500,0)),"")</f>
        <v>360000000000</v>
      </c>
      <c r="J13" s="2">
        <f t="shared" si="10"/>
        <v>489000000000</v>
      </c>
      <c r="K13" s="2">
        <f t="shared" si="10"/>
        <v>570000000000</v>
      </c>
      <c r="L13" s="2">
        <f t="shared" si="10"/>
        <v>692000000000</v>
      </c>
      <c r="M13" s="2">
        <f t="shared" si="10"/>
        <v>791000000000</v>
      </c>
      <c r="N13" s="2">
        <f t="shared" si="10"/>
        <v>867000000000</v>
      </c>
      <c r="O13" s="2">
        <f t="shared" si="10"/>
        <v>911000000000</v>
      </c>
    </row>
    <row r="14" spans="1:15" ht="15.5" x14ac:dyDescent="0.35">
      <c r="C14" t="s">
        <v>27</v>
      </c>
      <c r="D14" s="2">
        <f>IFERROR(INDEX(D51:D500,MATCH($C$14,$C$51:$C$500,0)),"")</f>
        <v>-5301123066</v>
      </c>
      <c r="E14" s="2">
        <f>IFERROR(INDEX(E51:E500,MATCH($C$14,$C$51:$C$500,0)),"")</f>
        <v>-3412861044</v>
      </c>
      <c r="H14" s="2">
        <f>IFERROR(SUM(D14:G14)*(4/MAX(1,COUNT(D14:G14))),"")</f>
        <v>-17427968220</v>
      </c>
      <c r="I14" s="2">
        <f t="shared" ref="I14:O14" si="11">IFERROR(INDEX(I51:I500,MATCH($C$14,$C$51:$C$500,0)),"")</f>
        <v>-35098766168</v>
      </c>
      <c r="J14" s="2">
        <f t="shared" si="11"/>
        <v>-43836197384</v>
      </c>
      <c r="K14" s="2">
        <f t="shared" si="11"/>
        <v>-50408782504</v>
      </c>
      <c r="L14" s="2">
        <f t="shared" si="11"/>
        <v>-62603309677</v>
      </c>
      <c r="M14" s="2">
        <f t="shared" si="11"/>
        <v>-86185754147</v>
      </c>
      <c r="N14" s="2">
        <f t="shared" si="11"/>
        <v>-92740931968</v>
      </c>
      <c r="O14" s="2">
        <f t="shared" si="11"/>
        <v>-62999455873</v>
      </c>
    </row>
    <row r="15" spans="1:15" ht="15.5" x14ac:dyDescent="0.35">
      <c r="C15" t="s">
        <v>28</v>
      </c>
      <c r="D15" s="2">
        <f>IFERROR(INDEX(D51:D500,MATCH($C$15,$C$51:$C$500,0)),"")</f>
        <v>-25699776983</v>
      </c>
      <c r="E15" s="2">
        <f>IFERROR(INDEX(E51:E500,MATCH($C$15,$C$51:$C$500,0)),"")</f>
        <v>-3447933910</v>
      </c>
      <c r="H15" s="2">
        <f>IFERROR(SUM(D15:G15)*(4/MAX(1,COUNT(D15:G15))),"")</f>
        <v>-58295421786</v>
      </c>
      <c r="I15" s="2">
        <f t="shared" ref="I15:O15" si="12">IFERROR(INDEX(I51:I500,MATCH($C$15,$C$51:$C$500,0)),"")</f>
        <v>-39842244600</v>
      </c>
      <c r="J15" s="2">
        <f t="shared" si="12"/>
        <v>-22641909865</v>
      </c>
      <c r="K15" s="2">
        <f t="shared" si="12"/>
        <v>-31342476544</v>
      </c>
      <c r="L15" s="2">
        <f t="shared" si="12"/>
        <v>-21628659747</v>
      </c>
      <c r="M15" s="2">
        <f t="shared" si="12"/>
        <v>14946694317</v>
      </c>
      <c r="N15" s="2">
        <f t="shared" si="12"/>
        <v>20750745308</v>
      </c>
      <c r="O15" s="2">
        <f t="shared" si="12"/>
        <v>-1945575777</v>
      </c>
    </row>
    <row r="16" spans="1:15" ht="15.5" x14ac:dyDescent="0.35">
      <c r="C16" t="s">
        <v>29</v>
      </c>
      <c r="D16" s="2">
        <f>IFERROR(INDEX(D51:D500,MATCH($C$16,$C$51:$C$500,0)),"")</f>
        <v>116631874778</v>
      </c>
      <c r="E16" s="2">
        <f>IFERROR(INDEX(E51:E500,MATCH($C$16,$C$51:$C$500,0)),"")</f>
        <v>15479419600</v>
      </c>
      <c r="H16" s="2">
        <f>IFERROR(SUM(D16:G16)*(4/MAX(1,COUNT(D16:G16))),"")</f>
        <v>264222588756</v>
      </c>
      <c r="I16" s="2">
        <f t="shared" ref="I16:O16" si="13">IFERROR(INDEX(I51:I500,MATCH($C$16,$C$51:$C$500,0)),"")</f>
        <v>199150336508</v>
      </c>
      <c r="J16" s="2">
        <f t="shared" si="13"/>
        <v>101823072594</v>
      </c>
      <c r="K16" s="2">
        <f t="shared" si="13"/>
        <v>139399064133</v>
      </c>
      <c r="L16" s="2">
        <f t="shared" si="13"/>
        <v>188875205127</v>
      </c>
      <c r="M16" s="2">
        <f t="shared" si="13"/>
        <v>23481541429</v>
      </c>
      <c r="N16" s="2">
        <f t="shared" si="13"/>
        <v>-122227040357</v>
      </c>
      <c r="O16" s="2">
        <f t="shared" si="13"/>
        <v>-19799290476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46781000000000</v>
      </c>
      <c r="E20" s="2">
        <f ca="1">IFERROR(E21*E2,"")</f>
        <v>39893000000000</v>
      </c>
      <c r="H20" s="2">
        <f t="shared" ref="H20:O20" ca="1" si="14">IFERROR(H21*H2,"")</f>
        <v>39893000000000</v>
      </c>
      <c r="I20" s="2">
        <f t="shared" ca="1" si="14"/>
        <v>56108500000000</v>
      </c>
      <c r="J20" s="2" t="str">
        <f t="shared" ca="1" si="14"/>
        <v/>
      </c>
      <c r="K20" s="2">
        <f t="shared" ca="1" si="14"/>
        <v>2387840000000</v>
      </c>
      <c r="L20" s="2">
        <f t="shared" ca="1" si="14"/>
        <v>4620700000000</v>
      </c>
      <c r="M20" s="2">
        <f t="shared" ca="1" si="14"/>
        <v>1940000000000</v>
      </c>
      <c r="N20" s="2">
        <f t="shared" ca="1" si="14"/>
        <v>1250000000000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5740000000</v>
      </c>
      <c r="E21" s="2">
        <f>IFERROR(INDEX(E51:E500,MATCH($C$7,$C$51:$C$500,0)),"")</f>
        <v>5740000000</v>
      </c>
      <c r="H21" s="2">
        <f>IFERROR(INDEX(D21:G21,COUNT(D21:G21)),"")</f>
        <v>5740000000</v>
      </c>
      <c r="I21" s="2">
        <f t="shared" ref="I21:O21" si="15">IFERROR(INDEX(I51:I500,MATCH($C$7,$C$51:$C$500,0)),"")</f>
        <v>5740000000</v>
      </c>
      <c r="J21" s="2">
        <f t="shared" si="15"/>
        <v>5740000000</v>
      </c>
      <c r="K21" s="2">
        <f t="shared" si="15"/>
        <v>5740000000</v>
      </c>
      <c r="L21" s="2">
        <f t="shared" si="15"/>
        <v>5740000000</v>
      </c>
      <c r="M21" s="2">
        <f t="shared" si="15"/>
        <v>5000000000</v>
      </c>
      <c r="N21" s="2">
        <f t="shared" si="15"/>
        <v>5000000000</v>
      </c>
      <c r="O21" s="2">
        <f t="shared" si="15"/>
        <v>0</v>
      </c>
    </row>
    <row r="23" spans="1:15" ht="15.5" x14ac:dyDescent="0.35">
      <c r="B23" t="s">
        <v>43</v>
      </c>
      <c r="C23" t="s">
        <v>44</v>
      </c>
      <c r="D23" s="3">
        <f>IFERROR(D5/D6*100,"")</f>
        <v>4.5053982069427594</v>
      </c>
      <c r="E23" s="3">
        <f>IFERROR(E5/E6*100,"")</f>
        <v>0.61770269479311468</v>
      </c>
      <c r="H23" s="3">
        <f t="shared" ref="H23:O23" si="16">IFERROR(H5/H6*100,"")</f>
        <v>10.671327677018223</v>
      </c>
      <c r="I23" s="3">
        <f t="shared" si="16"/>
        <v>7.1737135780285053</v>
      </c>
      <c r="J23" s="3">
        <f t="shared" si="16"/>
        <v>9.3073840510865526</v>
      </c>
      <c r="K23" s="3">
        <f t="shared" si="16"/>
        <v>12.109451330990685</v>
      </c>
      <c r="L23" s="3">
        <f t="shared" si="16"/>
        <v>12.060667552913982</v>
      </c>
      <c r="M23" s="3">
        <f t="shared" si="16"/>
        <v>17.653927800419623</v>
      </c>
      <c r="N23" s="3">
        <f t="shared" si="16"/>
        <v>-10.936570196215083</v>
      </c>
      <c r="O23" s="3">
        <f t="shared" si="16"/>
        <v>92.325638881368889</v>
      </c>
    </row>
    <row r="24" spans="1:15" ht="15.5" x14ac:dyDescent="0.35">
      <c r="C24" t="s">
        <v>45</v>
      </c>
      <c r="D24" s="4">
        <f>IFERROR(_xlfn.RRI(5,I23,D23),"")</f>
        <v>-8.8833320096271762E-2</v>
      </c>
      <c r="E24" s="4">
        <f>IFERROR(_xlfn.RRI(5,J23,E23),"")</f>
        <v>-0.41871331875574391</v>
      </c>
      <c r="H24" s="4">
        <f t="shared" ref="H24:O24" si="17">IFERROR(_xlfn.RRI(5,M23,H23),"")</f>
        <v>-9.5777265932973088E-2</v>
      </c>
      <c r="I24" s="4" t="str">
        <f t="shared" si="17"/>
        <v/>
      </c>
      <c r="J24" s="4">
        <f t="shared" si="17"/>
        <v>-0.36802330613094292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15.85</v>
      </c>
      <c r="E25" s="3">
        <f>IFERROR(INDEX(E51:E500,MATCH($A$25,$C$51:$C$500,0)),"")</f>
        <v>2.1</v>
      </c>
      <c r="H25" s="3">
        <f>IFERROR(INDEX(D25:G25,COUNT(D25:G25)),"")</f>
        <v>2.1</v>
      </c>
      <c r="I25" s="3">
        <f t="shared" ref="I25:O25" si="18">IFERROR(INDEX(I51:I500,MATCH($C$25,$C$51:$C$500,0)),"")</f>
        <v>27.76</v>
      </c>
      <c r="J25" s="3">
        <f t="shared" si="18"/>
        <v>13.8</v>
      </c>
      <c r="K25" s="3">
        <f t="shared" si="18"/>
        <v>18.829999999999998</v>
      </c>
      <c r="L25" s="3">
        <f t="shared" si="18"/>
        <v>30</v>
      </c>
      <c r="M25" s="3">
        <f t="shared" si="18"/>
        <v>7.69</v>
      </c>
      <c r="N25" s="3">
        <f t="shared" si="18"/>
        <v>-20.3</v>
      </c>
      <c r="O25" s="3">
        <f t="shared" si="18"/>
        <v>-53057.48</v>
      </c>
    </row>
    <row r="26" spans="1:15" ht="15.5" x14ac:dyDescent="0.35">
      <c r="C26" t="s">
        <v>48</v>
      </c>
      <c r="D26" s="4">
        <f>IFERROR(_xlfn.RRI(5,I25,D25),"")</f>
        <v>-0.10603202541583856</v>
      </c>
      <c r="E26" s="4">
        <f>IFERROR(_xlfn.RRI(5,J25,E25),"")</f>
        <v>-0.31377262071125778</v>
      </c>
      <c r="H26" s="4">
        <f t="shared" ref="H26:O26" si="19">IFERROR(_xlfn.RRI(5,M25,H25),"")</f>
        <v>-0.22863737693403252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45.491451772996513</v>
      </c>
      <c r="E27" s="3">
        <f>IFERROR(E4/E21,"")</f>
        <v>24.117806023867598</v>
      </c>
      <c r="H27" s="3">
        <f t="shared" ref="H27:O27" si="20">IFERROR(H4/H21,"")</f>
        <v>139.21851559372823</v>
      </c>
      <c r="I27" s="3">
        <f t="shared" si="20"/>
        <v>138.10527346968641</v>
      </c>
      <c r="J27" s="3">
        <f t="shared" si="20"/>
        <v>128.66993897630661</v>
      </c>
      <c r="K27" s="3">
        <f t="shared" si="20"/>
        <v>151.29908998919862</v>
      </c>
      <c r="L27" s="3">
        <f t="shared" si="20"/>
        <v>175.48868656167247</v>
      </c>
      <c r="M27" s="3">
        <f t="shared" si="20"/>
        <v>157.33720161400001</v>
      </c>
      <c r="N27" s="3">
        <f t="shared" si="20"/>
        <v>95.050401649600005</v>
      </c>
      <c r="O27" s="3" t="str">
        <f t="shared" si="20"/>
        <v/>
      </c>
    </row>
    <row r="28" spans="1:15" ht="15.5" x14ac:dyDescent="0.35">
      <c r="C28" t="s">
        <v>50</v>
      </c>
      <c r="D28" s="4">
        <f>IFERROR(_xlfn.RRI(5,I27,D27),"")</f>
        <v>-0.19916341148863692</v>
      </c>
      <c r="E28" s="4">
        <f>IFERROR(_xlfn.RRI(5,J27,E27),"")</f>
        <v>-0.2845617744831207</v>
      </c>
      <c r="H28" s="4">
        <f t="shared" ref="H28:O28" si="21">IFERROR(_xlfn.RRI(5,M27,H27),"")</f>
        <v>-2.4172359442269586E-2</v>
      </c>
      <c r="I28" s="4">
        <f t="shared" si="21"/>
        <v>7.7584314655115394E-2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-0.92435158501440917</v>
      </c>
      <c r="I29" s="4">
        <f t="shared" si="22"/>
        <v>1.0115942028985507</v>
      </c>
      <c r="J29" s="4">
        <f t="shared" si="22"/>
        <v>-0.26712692511949004</v>
      </c>
      <c r="K29" s="4">
        <f t="shared" si="22"/>
        <v>-0.3723333333333334</v>
      </c>
      <c r="L29" s="4">
        <f t="shared" si="22"/>
        <v>2.9011703511053315</v>
      </c>
      <c r="M29" s="4">
        <f t="shared" si="22"/>
        <v>-1.3788177339901477</v>
      </c>
      <c r="N29" s="4">
        <f t="shared" si="22"/>
        <v>-0.99961739607685851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8.0608227048344448E-3</v>
      </c>
      <c r="I30" s="4">
        <f t="shared" si="23"/>
        <v>7.332975027770261E-2</v>
      </c>
      <c r="J30" s="4">
        <f t="shared" si="23"/>
        <v>-0.14956567825032871</v>
      </c>
      <c r="K30" s="4">
        <f t="shared" si="23"/>
        <v>-0.13784134491184324</v>
      </c>
      <c r="L30" s="4">
        <f t="shared" si="23"/>
        <v>0.11536677124971391</v>
      </c>
      <c r="M30" s="4">
        <f t="shared" si="23"/>
        <v>0.65530285915064435</v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350.92</v>
      </c>
      <c r="E32" s="3">
        <f>IFERROR(INDEX(E51:E500,MATCH($A$32,$C$51:$C$500,0)),"")</f>
        <v>335.11</v>
      </c>
      <c r="H32" s="3">
        <f>IFERROR(INDEX(D32:G32,COUNT(D32:G32)),"")</f>
        <v>335.11</v>
      </c>
      <c r="I32" s="3">
        <f t="shared" ref="I32:O32" si="24">IFERROR(INDEX(I51:I500,MATCH($C$32,$C$51:$C$500,0)),"")</f>
        <v>334.4</v>
      </c>
      <c r="J32" s="3">
        <f t="shared" si="24"/>
        <v>312.48</v>
      </c>
      <c r="K32" s="3">
        <f t="shared" si="24"/>
        <v>283.39</v>
      </c>
      <c r="L32" s="3">
        <f t="shared" si="24"/>
        <v>249.08</v>
      </c>
      <c r="M32" s="3">
        <f t="shared" si="24"/>
        <v>308.39</v>
      </c>
      <c r="N32" s="3">
        <f t="shared" si="24"/>
        <v>148.41</v>
      </c>
      <c r="O32" s="3">
        <f t="shared" si="24"/>
        <v>1819783.66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27.78</v>
      </c>
      <c r="E33" s="3">
        <f>IFERROR(INDEX(E51:E500,MATCH($A$33,$C$51:$C$500,0)),"")</f>
        <v>20.74</v>
      </c>
      <c r="H33" s="3">
        <f>IFERROR(INDEX(D33:G33,COUNT(D33:G33)),"")</f>
        <v>20.74</v>
      </c>
      <c r="I33" s="3">
        <f t="shared" ref="I33:O33" si="25">IFERROR(INDEX(I51:I500,MATCH($C$33,$C$51:$C$500,0)),"")</f>
        <v>29.23</v>
      </c>
      <c r="J33" s="3">
        <f t="shared" si="25"/>
        <v>1.36</v>
      </c>
      <c r="K33" s="3">
        <f t="shared" si="25"/>
        <v>1.47</v>
      </c>
      <c r="L33" s="3">
        <f t="shared" si="25"/>
        <v>3.23</v>
      </c>
      <c r="M33" s="3">
        <f t="shared" si="25"/>
        <v>1.26</v>
      </c>
      <c r="N33" s="3">
        <f t="shared" si="25"/>
        <v>1.68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615.14</v>
      </c>
      <c r="E34" s="3">
        <f>IFERROR(INDEX(E51:E500,MATCH($A$34,$C$51:$C$500,0)),"")</f>
        <v>3309.52</v>
      </c>
      <c r="H34" s="3">
        <f>IFERROR(INDEX(D34:G34,COUNT(D34:G34)),"")</f>
        <v>3309.52</v>
      </c>
      <c r="I34" s="3">
        <f t="shared" ref="I34:O34" si="26">IFERROR(INDEX(I51:I500,MATCH($C$34,$C$51:$C$500,0)),"")</f>
        <v>352.13</v>
      </c>
      <c r="J34" s="3">
        <f t="shared" si="26"/>
        <v>30.72</v>
      </c>
      <c r="K34" s="3">
        <f t="shared" si="26"/>
        <v>22.09</v>
      </c>
      <c r="L34" s="3">
        <f t="shared" si="26"/>
        <v>26.83</v>
      </c>
      <c r="M34" s="3">
        <f t="shared" si="26"/>
        <v>50.46</v>
      </c>
      <c r="N34" s="3">
        <f t="shared" si="26"/>
        <v>-12.32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214.25</v>
      </c>
      <c r="E35" s="3">
        <f>IFERROR(INDEX(E51:E500,MATCH($A$35,$C$51:$C$500,0)),"")</f>
        <v>288.06</v>
      </c>
      <c r="H35" s="3">
        <f>IFERROR(INDEX(D35:G35,COUNT(D35:G35)),"")</f>
        <v>288.06</v>
      </c>
      <c r="I35" s="3">
        <f t="shared" ref="I35:O35" si="27">IFERROR(INDEX(I51:I500,MATCH($C$35,$C$51:$C$500,0)),"")</f>
        <v>70.75</v>
      </c>
      <c r="J35" s="3">
        <f t="shared" si="27"/>
        <v>3.29</v>
      </c>
      <c r="K35" s="3">
        <f t="shared" si="27"/>
        <v>2.75</v>
      </c>
      <c r="L35" s="3">
        <f t="shared" si="27"/>
        <v>4.59</v>
      </c>
      <c r="M35" s="3">
        <f t="shared" si="27"/>
        <v>2.4700000000000002</v>
      </c>
      <c r="N35" s="3">
        <f t="shared" si="27"/>
        <v>2.63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0.22149999999999997</v>
      </c>
      <c r="I36" s="4">
        <f t="shared" si="28"/>
        <v>0.251</v>
      </c>
      <c r="J36" s="4">
        <f t="shared" si="28"/>
        <v>0.15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6.97</v>
      </c>
      <c r="I37" s="3">
        <f t="shared" si="29"/>
        <v>6.97</v>
      </c>
      <c r="J37" s="3">
        <f t="shared" si="29"/>
        <v>2.0699999999999998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697</v>
      </c>
      <c r="E50" t="s">
        <v>69</v>
      </c>
      <c r="F50" t="s">
        <v>70</v>
      </c>
      <c r="G50" t="s">
        <v>71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261120933177</v>
      </c>
      <c r="E51" s="5">
        <v>138436206577</v>
      </c>
      <c r="F51" s="5">
        <v>166542924195</v>
      </c>
      <c r="G51" s="5">
        <v>254893218662</v>
      </c>
      <c r="I51" s="5">
        <v>792724269716</v>
      </c>
      <c r="J51" s="5">
        <v>738565449724</v>
      </c>
      <c r="K51" s="5">
        <v>868456776538</v>
      </c>
      <c r="L51" s="5">
        <v>1007305060864</v>
      </c>
      <c r="M51" s="5">
        <v>786686008070</v>
      </c>
      <c r="N51" s="5">
        <v>475252008248</v>
      </c>
      <c r="O51" s="5">
        <v>229249188332</v>
      </c>
    </row>
    <row r="52" spans="2:15" ht="15.5" x14ac:dyDescent="0.35">
      <c r="C52" t="s">
        <v>75</v>
      </c>
      <c r="D52" s="5">
        <v>-170148542748</v>
      </c>
      <c r="E52" s="5">
        <v>-68112098739</v>
      </c>
      <c r="F52" s="5">
        <v>-87531766828</v>
      </c>
      <c r="G52" s="5">
        <v>-177145083284</v>
      </c>
      <c r="I52" s="5">
        <v>-515419977059</v>
      </c>
      <c r="J52" s="5">
        <v>-533597421763</v>
      </c>
      <c r="K52" s="5">
        <v>-622382327457</v>
      </c>
      <c r="L52" s="5">
        <v>-742883990213</v>
      </c>
      <c r="M52" s="5">
        <v>-653666250200</v>
      </c>
      <c r="N52" s="5">
        <v>-472154978755</v>
      </c>
      <c r="O52" s="5">
        <v>-161537907059</v>
      </c>
    </row>
    <row r="53" spans="2:15" ht="15.5" x14ac:dyDescent="0.35">
      <c r="C53" t="s">
        <v>76</v>
      </c>
      <c r="D53" s="5">
        <v>90972390429</v>
      </c>
      <c r="E53" s="5">
        <v>70324107838</v>
      </c>
      <c r="F53" s="5">
        <v>79011157367</v>
      </c>
      <c r="G53" s="5">
        <v>77748135378</v>
      </c>
      <c r="I53" s="5">
        <v>277304292657</v>
      </c>
      <c r="J53" s="5">
        <v>204968027961</v>
      </c>
      <c r="K53" s="5">
        <v>246074449081</v>
      </c>
      <c r="L53" s="5">
        <v>264421070651</v>
      </c>
      <c r="M53" s="5">
        <v>133019757870</v>
      </c>
      <c r="N53" s="5">
        <v>3097029493</v>
      </c>
      <c r="O53" s="5">
        <v>67711281273</v>
      </c>
    </row>
    <row r="54" spans="2:15" ht="15.5" x14ac:dyDescent="0.35">
      <c r="C54" t="s">
        <v>77</v>
      </c>
      <c r="D54" s="5">
        <v>34004690012</v>
      </c>
      <c r="E54" s="5">
        <v>-65493760901</v>
      </c>
      <c r="F54" s="5">
        <v>-21141259637</v>
      </c>
      <c r="G54" s="5">
        <v>-19440800241</v>
      </c>
      <c r="I54" s="5">
        <v>-70325258635</v>
      </c>
      <c r="J54" s="5">
        <v>-44920855557</v>
      </c>
      <c r="K54" s="5">
        <v>-54138098652</v>
      </c>
      <c r="L54" s="5">
        <v>-30785253279</v>
      </c>
      <c r="M54" s="5">
        <v>-42896294848</v>
      </c>
      <c r="N54" s="5">
        <v>-38557230115</v>
      </c>
      <c r="O54" s="5">
        <v>-35164227198</v>
      </c>
    </row>
    <row r="55" spans="2:15" ht="15.5" x14ac:dyDescent="0.35">
      <c r="C55" t="s">
        <v>78</v>
      </c>
      <c r="D55" s="5">
        <v>-4323831660</v>
      </c>
      <c r="E55" s="5">
        <v>-2245096430</v>
      </c>
      <c r="F55" s="5">
        <v>-4281433540</v>
      </c>
      <c r="G55" s="5">
        <v>-2717751500</v>
      </c>
      <c r="I55" s="5">
        <v>-14936876616</v>
      </c>
    </row>
    <row r="56" spans="2:15" ht="15.5" x14ac:dyDescent="0.35">
      <c r="C56" t="s">
        <v>79</v>
      </c>
      <c r="D56" s="5">
        <v>22068557747</v>
      </c>
      <c r="E56" s="5">
        <v>-63248664471</v>
      </c>
      <c r="F56" s="5">
        <v>-16859826097</v>
      </c>
      <c r="G56" s="5">
        <v>-22821308741</v>
      </c>
      <c r="I56" s="5">
        <v>-55388382019</v>
      </c>
      <c r="J56" s="5">
        <v>-44920855557</v>
      </c>
      <c r="K56" s="5">
        <v>-63808991753</v>
      </c>
      <c r="L56" s="5">
        <v>-69348856718</v>
      </c>
      <c r="M56" s="5">
        <v>-42896294848</v>
      </c>
      <c r="N56" s="5">
        <v>-38557230115</v>
      </c>
      <c r="O56" s="5">
        <v>-35164227198</v>
      </c>
    </row>
    <row r="57" spans="2:15" ht="15.5" x14ac:dyDescent="0.35">
      <c r="C57" t="s">
        <v>85</v>
      </c>
      <c r="L57" s="5">
        <v>-5095127516</v>
      </c>
    </row>
    <row r="58" spans="2:15" ht="15.5" x14ac:dyDescent="0.35">
      <c r="C58" t="s">
        <v>80</v>
      </c>
      <c r="D58" s="5">
        <v>124977080441</v>
      </c>
      <c r="E58" s="5">
        <v>4830346937</v>
      </c>
      <c r="F58" s="5">
        <v>57869897730</v>
      </c>
      <c r="G58" s="5">
        <v>58307335137</v>
      </c>
      <c r="I58" s="5">
        <v>206979034022</v>
      </c>
      <c r="J58" s="5">
        <v>160047172404</v>
      </c>
      <c r="K58" s="5">
        <v>191936350429</v>
      </c>
      <c r="L58" s="5">
        <v>233635817372</v>
      </c>
      <c r="M58" s="5">
        <v>90123463022</v>
      </c>
      <c r="N58" s="5">
        <v>-35460200622</v>
      </c>
      <c r="O58" s="5">
        <v>32547054075</v>
      </c>
    </row>
    <row r="59" spans="2:15" ht="15.5" x14ac:dyDescent="0.35">
      <c r="C59" t="s">
        <v>81</v>
      </c>
      <c r="D59" s="5">
        <v>-8345205663</v>
      </c>
      <c r="E59" s="5">
        <v>10649072663</v>
      </c>
      <c r="F59" s="5">
        <v>-16154070961</v>
      </c>
      <c r="G59" s="5">
        <v>10934801127</v>
      </c>
      <c r="I59" s="5">
        <v>-7828697514</v>
      </c>
      <c r="J59" s="5">
        <v>-58224099810</v>
      </c>
      <c r="K59" s="5">
        <v>-52537286296</v>
      </c>
      <c r="L59" s="5">
        <v>-44760612245</v>
      </c>
      <c r="M59" s="5">
        <v>-66641921593</v>
      </c>
      <c r="N59" s="5">
        <v>-86766839735</v>
      </c>
      <c r="O59" s="5">
        <v>-52346344551</v>
      </c>
    </row>
    <row r="60" spans="2:15" ht="15.5" x14ac:dyDescent="0.35">
      <c r="C60" t="s">
        <v>27</v>
      </c>
      <c r="D60" s="5">
        <v>-5301123066</v>
      </c>
      <c r="E60" s="5">
        <v>-3412861044</v>
      </c>
      <c r="F60" s="5">
        <v>-9540027428</v>
      </c>
      <c r="G60" s="5">
        <v>-10662652349</v>
      </c>
      <c r="I60" s="5">
        <v>-35098766168</v>
      </c>
      <c r="J60" s="5">
        <v>-43836197384</v>
      </c>
      <c r="K60" s="5">
        <v>-50408782504</v>
      </c>
      <c r="L60" s="5">
        <v>-62603309677</v>
      </c>
      <c r="M60" s="5">
        <v>-86185754147</v>
      </c>
      <c r="N60" s="5">
        <v>-92740931968</v>
      </c>
      <c r="O60" s="5">
        <v>-62999455873</v>
      </c>
    </row>
    <row r="61" spans="2:15" ht="15.5" x14ac:dyDescent="0.35">
      <c r="C61" t="s">
        <v>86</v>
      </c>
      <c r="D61" s="5">
        <v>-8345205663</v>
      </c>
      <c r="E61" s="5">
        <v>10649072663</v>
      </c>
      <c r="F61" s="5">
        <v>-16154070961</v>
      </c>
      <c r="G61" s="5">
        <v>10934801127</v>
      </c>
      <c r="I61" s="5">
        <v>-7828697514</v>
      </c>
      <c r="J61" s="5">
        <v>-58224099810</v>
      </c>
      <c r="K61" s="5">
        <v>-52537286296</v>
      </c>
      <c r="L61" s="5">
        <v>-44760612245</v>
      </c>
      <c r="M61" s="5">
        <v>-66641921593</v>
      </c>
      <c r="N61" s="5">
        <v>-86766839735</v>
      </c>
      <c r="O61" s="5">
        <v>-52346344551</v>
      </c>
    </row>
    <row r="62" spans="2:15" ht="15.5" x14ac:dyDescent="0.35">
      <c r="C62" t="s">
        <v>29</v>
      </c>
      <c r="D62" s="5">
        <v>116631874778</v>
      </c>
      <c r="E62" s="5">
        <v>15479419600</v>
      </c>
      <c r="F62" s="5">
        <v>41715826769</v>
      </c>
      <c r="G62" s="5">
        <v>69242136264</v>
      </c>
      <c r="I62" s="5">
        <v>199150336508</v>
      </c>
      <c r="J62" s="5">
        <v>101823072594</v>
      </c>
      <c r="K62" s="5">
        <v>139399064133</v>
      </c>
      <c r="L62" s="5">
        <v>188875205127</v>
      </c>
      <c r="M62" s="5">
        <v>23481541429</v>
      </c>
      <c r="N62" s="5">
        <v>-122227040357</v>
      </c>
      <c r="O62" s="5">
        <v>-19799290476</v>
      </c>
    </row>
    <row r="63" spans="2:15" ht="15.5" x14ac:dyDescent="0.35">
      <c r="C63" t="s">
        <v>28</v>
      </c>
      <c r="D63" s="5">
        <v>-25699776983</v>
      </c>
      <c r="E63" s="5">
        <v>-3447933910</v>
      </c>
      <c r="F63" s="5">
        <v>-9236834064</v>
      </c>
      <c r="G63" s="5">
        <v>-11368037294</v>
      </c>
      <c r="I63" s="5">
        <v>-39842244600</v>
      </c>
      <c r="J63" s="5">
        <v>-22641909865</v>
      </c>
      <c r="K63" s="5">
        <v>-31342476544</v>
      </c>
      <c r="L63" s="5">
        <v>-21628659747</v>
      </c>
      <c r="M63" s="5">
        <v>14946694317</v>
      </c>
      <c r="N63" s="5">
        <v>20750745308</v>
      </c>
      <c r="O63" s="5">
        <v>-1945575777</v>
      </c>
    </row>
    <row r="64" spans="2:15" ht="15.5" x14ac:dyDescent="0.35">
      <c r="C64" t="s">
        <v>403</v>
      </c>
    </row>
    <row r="65" spans="2:15" ht="15.5" x14ac:dyDescent="0.35">
      <c r="C65" t="s">
        <v>87</v>
      </c>
      <c r="D65" s="5">
        <v>90932097795</v>
      </c>
      <c r="E65" s="5">
        <v>12031485690</v>
      </c>
      <c r="F65" s="5">
        <v>32478992705</v>
      </c>
      <c r="G65" s="5">
        <v>57874098970</v>
      </c>
      <c r="I65" s="5">
        <v>159308091908</v>
      </c>
      <c r="J65" s="5">
        <v>79181162729</v>
      </c>
      <c r="K65" s="5">
        <v>108056587589</v>
      </c>
      <c r="L65" s="5">
        <v>167246545380</v>
      </c>
      <c r="M65" s="5">
        <v>38428235746</v>
      </c>
      <c r="N65" s="5">
        <v>-101476295049</v>
      </c>
      <c r="O65" s="5">
        <v>-21744866253</v>
      </c>
    </row>
    <row r="66" spans="2:15" ht="15.5" x14ac:dyDescent="0.35">
      <c r="C66" t="s">
        <v>88</v>
      </c>
      <c r="D66" s="5">
        <v>-214865168</v>
      </c>
      <c r="E66" s="5">
        <v>-154262171</v>
      </c>
      <c r="F66" s="5">
        <v>-275468164</v>
      </c>
      <c r="G66" s="5">
        <v>-20226828644</v>
      </c>
      <c r="I66" s="5">
        <v>-21664765144</v>
      </c>
      <c r="J66" s="5">
        <v>87695742597</v>
      </c>
      <c r="K66" s="5">
        <v>88852154466</v>
      </c>
      <c r="L66" s="5">
        <v>25299653</v>
      </c>
      <c r="M66" s="5">
        <v>233698985004</v>
      </c>
      <c r="N66" s="5">
        <v>20348002155</v>
      </c>
      <c r="O66" s="5">
        <v>710321350419</v>
      </c>
    </row>
    <row r="67" spans="2:15" ht="15.5" x14ac:dyDescent="0.35">
      <c r="C67" t="s">
        <v>89</v>
      </c>
      <c r="D67" s="5">
        <v>90717232627</v>
      </c>
      <c r="E67" s="5">
        <v>11877223519</v>
      </c>
      <c r="F67" s="5">
        <v>32203524541</v>
      </c>
      <c r="G67" s="5">
        <v>37647270326</v>
      </c>
      <c r="I67" s="5">
        <v>137643326764</v>
      </c>
      <c r="J67" s="5">
        <v>166876905326</v>
      </c>
      <c r="K67" s="5">
        <v>196908742055</v>
      </c>
      <c r="L67" s="5">
        <v>167271845033</v>
      </c>
      <c r="M67" s="5">
        <v>272127220750</v>
      </c>
      <c r="N67" s="5">
        <v>-81128292894</v>
      </c>
      <c r="O67" s="5">
        <v>688576484166</v>
      </c>
    </row>
    <row r="68" spans="2:15" ht="15.5" x14ac:dyDescent="0.35">
      <c r="C68" t="s">
        <v>90</v>
      </c>
      <c r="D68" s="5">
        <v>90932097795</v>
      </c>
      <c r="E68" s="5">
        <v>12031485691</v>
      </c>
      <c r="F68" s="5">
        <v>32478992704</v>
      </c>
      <c r="G68" s="5">
        <v>57874098970</v>
      </c>
      <c r="I68" s="5">
        <v>159308091908</v>
      </c>
      <c r="J68" s="5">
        <v>79181162728</v>
      </c>
      <c r="K68" s="5">
        <v>108056587588</v>
      </c>
      <c r="L68" s="5">
        <v>167246545379</v>
      </c>
      <c r="M68" s="5">
        <v>38428235746</v>
      </c>
      <c r="N68" s="5">
        <v>-101476295049</v>
      </c>
      <c r="O68" s="5">
        <v>-21744866253</v>
      </c>
    </row>
    <row r="69" spans="2:15" ht="15.5" x14ac:dyDescent="0.35">
      <c r="C69" t="s">
        <v>8</v>
      </c>
      <c r="D69" s="5">
        <v>90717232627</v>
      </c>
      <c r="E69" s="5">
        <v>11877223519</v>
      </c>
      <c r="F69" s="5">
        <v>32203524541</v>
      </c>
      <c r="G69" s="5">
        <v>37647270326</v>
      </c>
      <c r="I69" s="5">
        <v>137643326764</v>
      </c>
      <c r="J69" s="5">
        <v>166876905325</v>
      </c>
      <c r="K69" s="5">
        <v>196908742054</v>
      </c>
      <c r="L69" s="5">
        <v>172366972548</v>
      </c>
      <c r="M69" s="5">
        <v>272127220750</v>
      </c>
      <c r="N69" s="5">
        <v>-81128292894</v>
      </c>
      <c r="O69" s="5">
        <v>688576484166</v>
      </c>
    </row>
    <row r="70" spans="2:15" ht="15.5" x14ac:dyDescent="0.35">
      <c r="C70" t="s">
        <v>91</v>
      </c>
      <c r="D70" s="5">
        <v>90932097795</v>
      </c>
      <c r="E70" s="5">
        <v>12031485691</v>
      </c>
      <c r="F70" s="5">
        <v>32478992704</v>
      </c>
      <c r="G70" s="5">
        <v>57874098970</v>
      </c>
      <c r="I70" s="5">
        <v>159308091908</v>
      </c>
      <c r="J70" s="5">
        <v>79181162728</v>
      </c>
      <c r="K70" s="5">
        <v>108056587588</v>
      </c>
      <c r="L70" s="5">
        <v>167246545379</v>
      </c>
      <c r="M70" s="5">
        <v>38428235746</v>
      </c>
      <c r="N70" s="5">
        <v>-101476295049</v>
      </c>
      <c r="O70" s="5">
        <v>-21744866253</v>
      </c>
    </row>
    <row r="71" spans="2:15" ht="15.5" x14ac:dyDescent="0.35">
      <c r="C71" t="s">
        <v>92</v>
      </c>
      <c r="D71" s="5">
        <v>90717232627</v>
      </c>
      <c r="E71" s="5">
        <v>11877223519</v>
      </c>
      <c r="F71" s="5">
        <v>32203524541</v>
      </c>
      <c r="G71" s="5">
        <v>37647270326</v>
      </c>
      <c r="I71" s="5">
        <v>137643326764</v>
      </c>
      <c r="J71" s="5">
        <v>166876905325</v>
      </c>
      <c r="K71" s="5">
        <v>196908742054</v>
      </c>
      <c r="L71" s="5">
        <v>167271845032</v>
      </c>
      <c r="M71" s="5">
        <v>272127220750</v>
      </c>
      <c r="N71" s="5">
        <v>-81128292894</v>
      </c>
      <c r="O71" s="5">
        <v>688576484166</v>
      </c>
    </row>
    <row r="72" spans="2:15" ht="15.5" x14ac:dyDescent="0.35">
      <c r="C72" t="s">
        <v>93</v>
      </c>
      <c r="D72" s="5">
        <v>90717232627</v>
      </c>
      <c r="E72" s="5">
        <v>11877223519</v>
      </c>
      <c r="F72" s="5">
        <v>32203524541</v>
      </c>
      <c r="G72" s="5">
        <v>37647270326</v>
      </c>
      <c r="I72" s="5">
        <v>137643326764</v>
      </c>
      <c r="J72" s="5">
        <v>166876905325</v>
      </c>
      <c r="K72" s="5">
        <v>196908742054</v>
      </c>
      <c r="L72" s="5">
        <v>167271845032</v>
      </c>
      <c r="M72" s="5">
        <v>272127220750</v>
      </c>
      <c r="N72" s="5">
        <v>-81128292894</v>
      </c>
      <c r="O72" s="5">
        <v>688576484166</v>
      </c>
    </row>
    <row r="74" spans="2:15" ht="15.5" x14ac:dyDescent="0.35">
      <c r="B74" t="s">
        <v>94</v>
      </c>
      <c r="C74" t="s">
        <v>95</v>
      </c>
    </row>
    <row r="75" spans="2:15" ht="15.5" x14ac:dyDescent="0.35">
      <c r="C75" t="s">
        <v>96</v>
      </c>
    </row>
    <row r="76" spans="2:15" ht="15.5" x14ac:dyDescent="0.35">
      <c r="C76" t="s">
        <v>20</v>
      </c>
      <c r="D76" s="5">
        <v>7513879040</v>
      </c>
      <c r="E76" s="5">
        <v>399112079</v>
      </c>
      <c r="F76" s="5">
        <v>17711132420</v>
      </c>
      <c r="G76" s="5">
        <v>6459005255</v>
      </c>
      <c r="I76" s="5">
        <v>6459005255</v>
      </c>
      <c r="J76" s="5">
        <v>14232285503</v>
      </c>
      <c r="K76" s="5">
        <v>75587187365</v>
      </c>
      <c r="L76" s="5">
        <v>35899308357</v>
      </c>
      <c r="M76" s="5">
        <v>7249391491</v>
      </c>
      <c r="N76" s="5">
        <v>4390795825</v>
      </c>
      <c r="O76" s="5">
        <v>69789255935</v>
      </c>
    </row>
    <row r="77" spans="2:15" ht="15.5" x14ac:dyDescent="0.35">
      <c r="C77" t="s">
        <v>98</v>
      </c>
      <c r="D77" s="5">
        <v>211359670811</v>
      </c>
      <c r="E77" s="5">
        <v>94765049313</v>
      </c>
      <c r="F77" s="5">
        <v>138204551463</v>
      </c>
      <c r="G77" s="5">
        <v>147703080877</v>
      </c>
      <c r="I77" s="5">
        <v>147703080877</v>
      </c>
      <c r="J77" s="5">
        <v>210304880859</v>
      </c>
      <c r="K77" s="5">
        <v>64422246872</v>
      </c>
      <c r="L77" s="5">
        <v>61141616422</v>
      </c>
      <c r="M77" s="5">
        <v>54842183353</v>
      </c>
      <c r="N77" s="5">
        <v>6631427579</v>
      </c>
      <c r="O77" s="5">
        <v>42096602812</v>
      </c>
    </row>
    <row r="78" spans="2:15" ht="15.5" x14ac:dyDescent="0.35">
      <c r="C78" t="s">
        <v>99</v>
      </c>
    </row>
    <row r="79" spans="2:15" ht="15.5" x14ac:dyDescent="0.35">
      <c r="C79" t="s">
        <v>100</v>
      </c>
      <c r="D79" s="5">
        <v>5696768841</v>
      </c>
      <c r="E79" s="5">
        <v>5696768841</v>
      </c>
      <c r="F79" s="5">
        <v>2994483072</v>
      </c>
      <c r="G79" s="5">
        <v>2994483072</v>
      </c>
      <c r="I79" s="5">
        <v>2994483072</v>
      </c>
      <c r="J79" s="5">
        <v>100369686801</v>
      </c>
      <c r="K79" s="5">
        <v>152603853153</v>
      </c>
    </row>
    <row r="80" spans="2:15" ht="15.5" x14ac:dyDescent="0.35">
      <c r="C80" t="s">
        <v>101</v>
      </c>
      <c r="D80" s="5">
        <v>211359670811</v>
      </c>
      <c r="E80" s="5">
        <v>94765049313</v>
      </c>
      <c r="F80" s="5">
        <v>138204551463</v>
      </c>
      <c r="G80" s="5">
        <v>147703080877</v>
      </c>
      <c r="I80" s="5">
        <v>147703080877</v>
      </c>
      <c r="J80" s="5">
        <v>210304880859</v>
      </c>
      <c r="K80" s="5">
        <v>64422246872</v>
      </c>
      <c r="L80" s="5">
        <v>61141616422</v>
      </c>
      <c r="M80" s="5">
        <v>54842183353</v>
      </c>
      <c r="N80" s="5">
        <v>6631427579</v>
      </c>
      <c r="O80" s="5">
        <v>42096602812</v>
      </c>
    </row>
    <row r="81" spans="3:15" ht="15.5" x14ac:dyDescent="0.35">
      <c r="C81" t="s">
        <v>285</v>
      </c>
      <c r="K81" s="5">
        <v>4646646847</v>
      </c>
      <c r="L81" s="5">
        <v>11040793694</v>
      </c>
    </row>
    <row r="82" spans="3:15" ht="15.5" x14ac:dyDescent="0.35">
      <c r="C82" t="s">
        <v>286</v>
      </c>
      <c r="K82" s="5">
        <v>4646646847</v>
      </c>
      <c r="L82" s="5">
        <v>11040793694</v>
      </c>
    </row>
    <row r="83" spans="3:15" ht="15.5" x14ac:dyDescent="0.35">
      <c r="C83" t="s">
        <v>102</v>
      </c>
      <c r="D83" s="5">
        <v>77684554595</v>
      </c>
      <c r="E83" s="5">
        <v>72562297614</v>
      </c>
      <c r="F83" s="5">
        <v>44656724617</v>
      </c>
      <c r="G83" s="5">
        <v>41338468904</v>
      </c>
      <c r="I83" s="5">
        <v>41338468904</v>
      </c>
      <c r="J83" s="5">
        <v>43491386249</v>
      </c>
      <c r="K83" s="5">
        <v>34598519131</v>
      </c>
      <c r="L83" s="5">
        <v>59994838146</v>
      </c>
      <c r="M83" s="5">
        <v>47368467163</v>
      </c>
      <c r="N83" s="5">
        <v>26369382145</v>
      </c>
      <c r="O83" s="5">
        <v>26370240106</v>
      </c>
    </row>
    <row r="84" spans="3:15" ht="15.5" x14ac:dyDescent="0.35">
      <c r="C84" t="s">
        <v>85</v>
      </c>
      <c r="D84" s="5">
        <v>887320867069</v>
      </c>
      <c r="E84" s="5">
        <v>903263391297</v>
      </c>
      <c r="F84" s="5">
        <v>919145312529</v>
      </c>
      <c r="G84" s="5">
        <v>935148439752</v>
      </c>
      <c r="I84" s="5">
        <v>935148439752</v>
      </c>
      <c r="J84" s="5">
        <v>1019723841135</v>
      </c>
      <c r="K84" s="5">
        <v>981270679957</v>
      </c>
      <c r="L84" s="5">
        <v>953331404353</v>
      </c>
      <c r="M84" s="5">
        <v>1355996226374</v>
      </c>
      <c r="N84" s="5">
        <v>653818438068</v>
      </c>
      <c r="O84" s="5">
        <v>714218932855</v>
      </c>
    </row>
    <row r="85" spans="3:15" ht="15.5" x14ac:dyDescent="0.35">
      <c r="C85" t="s">
        <v>103</v>
      </c>
      <c r="D85" s="5">
        <v>432861706197</v>
      </c>
      <c r="E85" s="5">
        <v>297701108595</v>
      </c>
      <c r="F85" s="5">
        <v>325831239348</v>
      </c>
      <c r="G85" s="5">
        <v>324474666741</v>
      </c>
      <c r="I85" s="5">
        <v>324474666741</v>
      </c>
      <c r="J85" s="5">
        <v>371618564173</v>
      </c>
      <c r="K85" s="5">
        <v>292718047848</v>
      </c>
      <c r="L85" s="5">
        <v>317717540135</v>
      </c>
      <c r="M85" s="5">
        <v>190502249869</v>
      </c>
      <c r="N85" s="5">
        <v>107871877963</v>
      </c>
      <c r="O85" s="5">
        <v>162596811212</v>
      </c>
    </row>
    <row r="86" spans="3:15" ht="15.5" x14ac:dyDescent="0.35">
      <c r="C86" t="s">
        <v>104</v>
      </c>
    </row>
    <row r="87" spans="3:15" ht="15.5" x14ac:dyDescent="0.35">
      <c r="C87" t="s">
        <v>698</v>
      </c>
      <c r="D87" s="5">
        <v>960434833422</v>
      </c>
      <c r="E87" s="5">
        <v>978404079419</v>
      </c>
      <c r="F87" s="5">
        <v>1016273222028</v>
      </c>
      <c r="G87" s="5">
        <v>1016728787423</v>
      </c>
      <c r="I87" s="5">
        <v>1016728787423</v>
      </c>
      <c r="J87" s="5">
        <v>1072219936822</v>
      </c>
      <c r="K87" s="5">
        <v>1039985868405</v>
      </c>
      <c r="L87" s="5">
        <v>837881220083</v>
      </c>
      <c r="M87" s="5">
        <v>1099467415075</v>
      </c>
      <c r="N87" s="5">
        <v>667719895624</v>
      </c>
      <c r="O87" s="5">
        <v>785533771331</v>
      </c>
    </row>
    <row r="88" spans="3:15" ht="15.5" x14ac:dyDescent="0.35">
      <c r="C88" t="s">
        <v>699</v>
      </c>
      <c r="D88" s="5">
        <v>695304327845</v>
      </c>
      <c r="E88" s="5">
        <v>720875438561</v>
      </c>
      <c r="F88" s="5">
        <v>766610214756</v>
      </c>
      <c r="G88" s="5">
        <v>756689041954</v>
      </c>
      <c r="I88" s="5">
        <v>756689041954</v>
      </c>
      <c r="J88" s="5">
        <v>888863786822</v>
      </c>
      <c r="K88" s="5">
        <v>852543719999</v>
      </c>
      <c r="L88" s="5">
        <v>732297970916</v>
      </c>
      <c r="M88" s="5">
        <v>1011029412899</v>
      </c>
      <c r="N88" s="5">
        <v>619365349421</v>
      </c>
      <c r="O88" s="5">
        <v>730172057331</v>
      </c>
    </row>
    <row r="89" spans="3:15" ht="15.5" x14ac:dyDescent="0.35">
      <c r="C89" t="s">
        <v>700</v>
      </c>
      <c r="D89" s="5">
        <v>265130505577</v>
      </c>
      <c r="E89" s="5">
        <v>257528640858</v>
      </c>
      <c r="F89" s="5">
        <v>249663007272</v>
      </c>
      <c r="G89" s="5">
        <v>260039745469</v>
      </c>
      <c r="I89" s="5">
        <v>260039745469</v>
      </c>
      <c r="J89" s="5">
        <v>183356150000</v>
      </c>
      <c r="K89" s="5">
        <v>187442148406</v>
      </c>
      <c r="L89" s="5">
        <v>105583249167</v>
      </c>
      <c r="M89" s="5">
        <v>88438002176</v>
      </c>
      <c r="N89" s="5">
        <v>48354546203</v>
      </c>
      <c r="O89" s="5">
        <v>55361714000</v>
      </c>
    </row>
    <row r="90" spans="3:15" ht="15.5" x14ac:dyDescent="0.35">
      <c r="C90" t="s">
        <v>701</v>
      </c>
    </row>
    <row r="91" spans="3:15" ht="15.5" x14ac:dyDescent="0.35">
      <c r="C91" t="s">
        <v>702</v>
      </c>
      <c r="D91" s="5">
        <v>960434833422</v>
      </c>
      <c r="E91" s="5">
        <v>978404079419</v>
      </c>
      <c r="F91" s="5">
        <v>1016273222028</v>
      </c>
      <c r="G91" s="5">
        <v>1016728787423</v>
      </c>
      <c r="I91" s="5">
        <v>1016728787423</v>
      </c>
      <c r="J91" s="5">
        <v>1072219936822</v>
      </c>
      <c r="K91" s="5">
        <v>1039985868405</v>
      </c>
      <c r="L91" s="5">
        <v>837881220083</v>
      </c>
      <c r="M91" s="5">
        <v>1099467415075</v>
      </c>
      <c r="N91" s="5">
        <v>667719895624</v>
      </c>
      <c r="O91" s="5">
        <v>785533771331</v>
      </c>
    </row>
    <row r="92" spans="3:15" ht="15.5" x14ac:dyDescent="0.35">
      <c r="C92" t="s">
        <v>108</v>
      </c>
    </row>
    <row r="93" spans="3:15" ht="15.5" x14ac:dyDescent="0.35">
      <c r="C93" t="s">
        <v>109</v>
      </c>
      <c r="D93" s="5">
        <v>2093771042096</v>
      </c>
      <c r="E93" s="5">
        <v>2127664472817</v>
      </c>
      <c r="F93" s="5">
        <v>2182225430635</v>
      </c>
      <c r="G93" s="5">
        <v>2196359651464</v>
      </c>
      <c r="I93" s="5">
        <v>2196359651464</v>
      </c>
      <c r="J93" s="5">
        <v>2267580035788</v>
      </c>
      <c r="K93" s="5">
        <v>2298758419421</v>
      </c>
      <c r="L93" s="5">
        <v>2029800072745</v>
      </c>
      <c r="M93" s="5">
        <v>2306652127385</v>
      </c>
      <c r="N93" s="5">
        <v>1709627347071</v>
      </c>
      <c r="O93" s="5">
        <v>1776867723812</v>
      </c>
    </row>
    <row r="94" spans="3:15" ht="15.5" x14ac:dyDescent="0.35">
      <c r="C94" t="s">
        <v>110</v>
      </c>
      <c r="D94" s="5">
        <v>2526632748293</v>
      </c>
      <c r="E94" s="5">
        <v>2425365581412</v>
      </c>
      <c r="F94" s="5">
        <v>2508056669983</v>
      </c>
      <c r="G94" s="5">
        <v>2520834318205</v>
      </c>
      <c r="I94" s="5">
        <v>2520834318205</v>
      </c>
      <c r="J94" s="5">
        <v>2639198599961</v>
      </c>
      <c r="K94" s="5">
        <v>2591476467269</v>
      </c>
      <c r="L94" s="5">
        <v>2347517612880</v>
      </c>
      <c r="M94" s="5">
        <v>2497154377254</v>
      </c>
      <c r="N94" s="5">
        <v>1817499225034</v>
      </c>
      <c r="O94" s="5">
        <v>1939464535024</v>
      </c>
    </row>
    <row r="95" spans="3:15" ht="15.5" x14ac:dyDescent="0.35">
      <c r="C95" t="s">
        <v>111</v>
      </c>
    </row>
    <row r="96" spans="3:15" ht="15.5" x14ac:dyDescent="0.35">
      <c r="C96" t="s">
        <v>112</v>
      </c>
    </row>
    <row r="97" spans="3:15" ht="15.5" x14ac:dyDescent="0.35">
      <c r="C97" t="s">
        <v>113</v>
      </c>
      <c r="D97" s="5">
        <v>203686918673</v>
      </c>
      <c r="E97" s="5">
        <v>162101910547</v>
      </c>
      <c r="F97" s="5">
        <v>189461890629</v>
      </c>
      <c r="G97" s="5">
        <v>213049345381</v>
      </c>
      <c r="I97" s="5">
        <v>213049345381</v>
      </c>
      <c r="J97" s="5">
        <v>211181140925</v>
      </c>
      <c r="K97" s="5">
        <v>161569378318</v>
      </c>
      <c r="L97" s="5">
        <v>197371836873</v>
      </c>
      <c r="M97" s="5">
        <v>175197926335</v>
      </c>
      <c r="N97" s="5">
        <v>162457694413</v>
      </c>
      <c r="O97" s="5">
        <v>162066289495</v>
      </c>
    </row>
    <row r="98" spans="3:15" ht="15.5" x14ac:dyDescent="0.35">
      <c r="C98" t="s">
        <v>114</v>
      </c>
    </row>
    <row r="99" spans="3:15" ht="15.5" x14ac:dyDescent="0.35">
      <c r="C99" t="s">
        <v>115</v>
      </c>
      <c r="D99" s="5">
        <v>47091520777</v>
      </c>
      <c r="E99" s="5">
        <v>25131884617</v>
      </c>
      <c r="F99" s="5">
        <v>18484389409</v>
      </c>
      <c r="G99" s="5">
        <v>27909767981</v>
      </c>
      <c r="I99" s="5">
        <v>27909767981</v>
      </c>
      <c r="J99" s="5">
        <v>43033924502</v>
      </c>
      <c r="K99" s="5">
        <v>29341809465</v>
      </c>
      <c r="L99" s="5">
        <v>34345262634</v>
      </c>
      <c r="M99" s="5">
        <v>39665887868</v>
      </c>
      <c r="N99" s="5">
        <v>47611208470</v>
      </c>
      <c r="O99" s="5">
        <v>42917524622</v>
      </c>
    </row>
    <row r="100" spans="3:15" ht="15.5" x14ac:dyDescent="0.35">
      <c r="C100" t="s">
        <v>325</v>
      </c>
    </row>
    <row r="101" spans="3:15" ht="15.5" x14ac:dyDescent="0.35">
      <c r="C101" t="s">
        <v>326</v>
      </c>
      <c r="D101" s="5">
        <v>5696768841</v>
      </c>
      <c r="E101" s="5">
        <v>5696768841</v>
      </c>
      <c r="F101" s="5">
        <v>2994483072</v>
      </c>
      <c r="G101" s="5">
        <v>2994483072</v>
      </c>
      <c r="I101" s="5">
        <v>2994483072</v>
      </c>
      <c r="J101" s="5">
        <v>100369686801</v>
      </c>
      <c r="K101" s="5">
        <v>152603853153</v>
      </c>
    </row>
    <row r="102" spans="3:15" ht="15.5" x14ac:dyDescent="0.35">
      <c r="C102" t="s">
        <v>119</v>
      </c>
      <c r="D102" s="5">
        <v>31509343785</v>
      </c>
      <c r="E102" s="5">
        <v>7268925348</v>
      </c>
      <c r="F102" s="5">
        <v>35897722793</v>
      </c>
      <c r="G102" s="5">
        <v>34125467750</v>
      </c>
      <c r="I102" s="5">
        <v>34125467750</v>
      </c>
      <c r="J102" s="5">
        <v>27508755984</v>
      </c>
      <c r="K102" s="5">
        <v>35138757780</v>
      </c>
      <c r="L102" s="5">
        <v>33774864135</v>
      </c>
      <c r="M102" s="5">
        <v>15860449705</v>
      </c>
      <c r="N102" s="5">
        <v>4151685823</v>
      </c>
      <c r="O102" s="5">
        <v>214256540</v>
      </c>
    </row>
    <row r="103" spans="3:15" ht="15.5" x14ac:dyDescent="0.35">
      <c r="C103" t="s">
        <v>288</v>
      </c>
      <c r="D103" s="5">
        <v>10212238098</v>
      </c>
      <c r="E103" s="5">
        <v>8304241942</v>
      </c>
      <c r="F103" s="5">
        <v>12785490624</v>
      </c>
      <c r="G103" s="5">
        <v>13559342534</v>
      </c>
      <c r="I103" s="5">
        <v>13559342534</v>
      </c>
      <c r="J103" s="5">
        <v>10178114287</v>
      </c>
      <c r="K103" s="5">
        <v>8989257566</v>
      </c>
      <c r="L103" s="5">
        <v>5373776837</v>
      </c>
      <c r="M103" s="5">
        <v>13566535568</v>
      </c>
      <c r="N103" s="5">
        <v>4326252737</v>
      </c>
      <c r="O103" s="5">
        <v>3410458333</v>
      </c>
    </row>
    <row r="104" spans="3:15" ht="15.5" x14ac:dyDescent="0.35">
      <c r="C104" t="s">
        <v>289</v>
      </c>
    </row>
    <row r="105" spans="3:15" ht="15.5" x14ac:dyDescent="0.35">
      <c r="C105" t="s">
        <v>328</v>
      </c>
    </row>
    <row r="106" spans="3:15" ht="15.5" x14ac:dyDescent="0.35">
      <c r="C106" t="s">
        <v>290</v>
      </c>
      <c r="D106" s="5">
        <v>148761110052</v>
      </c>
      <c r="E106" s="5">
        <v>173647187983</v>
      </c>
      <c r="F106" s="5">
        <v>203615450607</v>
      </c>
      <c r="G106" s="5">
        <v>222815283941</v>
      </c>
      <c r="I106" s="5">
        <v>222815283941</v>
      </c>
      <c r="J106" s="5">
        <v>359279338579</v>
      </c>
      <c r="K106" s="5">
        <v>487921098091</v>
      </c>
      <c r="L106" s="5">
        <v>569096976687</v>
      </c>
      <c r="M106" s="5">
        <v>691427216582</v>
      </c>
      <c r="N106" s="5">
        <v>790544051830</v>
      </c>
      <c r="O106" s="5">
        <v>864645139526</v>
      </c>
    </row>
    <row r="107" spans="3:15" ht="15.5" x14ac:dyDescent="0.35">
      <c r="C107" t="s">
        <v>293</v>
      </c>
      <c r="D107" s="5">
        <v>109066499980</v>
      </c>
      <c r="E107" s="5">
        <v>118279000000</v>
      </c>
      <c r="F107" s="5">
        <v>122189833311</v>
      </c>
      <c r="G107" s="5">
        <v>137319999976</v>
      </c>
      <c r="I107" s="5">
        <v>137319999976</v>
      </c>
      <c r="J107" s="5">
        <v>129439999984</v>
      </c>
      <c r="K107" s="5">
        <v>81920304471</v>
      </c>
      <c r="L107" s="5">
        <v>122981999997</v>
      </c>
      <c r="M107" s="5">
        <v>99709749996</v>
      </c>
      <c r="N107" s="5">
        <v>76620500000</v>
      </c>
      <c r="O107" s="5">
        <v>46019000000</v>
      </c>
    </row>
    <row r="108" spans="3:15" ht="15.5" x14ac:dyDescent="0.35">
      <c r="C108" t="s">
        <v>121</v>
      </c>
      <c r="D108" s="5">
        <v>309422752188</v>
      </c>
      <c r="E108" s="5">
        <v>340457826060</v>
      </c>
      <c r="F108" s="5">
        <v>367673351363</v>
      </c>
      <c r="G108" s="5">
        <v>389067069372</v>
      </c>
      <c r="I108" s="5">
        <v>389067069372</v>
      </c>
      <c r="J108" s="5">
        <v>635065707941</v>
      </c>
      <c r="K108" s="5">
        <v>803832243180</v>
      </c>
      <c r="L108" s="5">
        <v>720979672292</v>
      </c>
      <c r="M108" s="5">
        <v>780502198775</v>
      </c>
      <c r="N108" s="5">
        <v>913234076926</v>
      </c>
      <c r="O108" s="5">
        <v>1031585389523</v>
      </c>
    </row>
    <row r="109" spans="3:15" ht="15.5" x14ac:dyDescent="0.35">
      <c r="C109" t="s">
        <v>122</v>
      </c>
      <c r="D109" s="5">
        <v>309422752188</v>
      </c>
      <c r="E109" s="5">
        <v>340457826060</v>
      </c>
      <c r="F109" s="5">
        <v>367673351363</v>
      </c>
      <c r="G109" s="5">
        <v>389067069372</v>
      </c>
      <c r="I109" s="5">
        <v>389067069372</v>
      </c>
      <c r="J109" s="5">
        <v>635065707941</v>
      </c>
      <c r="K109" s="5">
        <v>803832243180</v>
      </c>
      <c r="L109" s="5">
        <v>720979672292</v>
      </c>
      <c r="M109" s="5">
        <v>780502198775</v>
      </c>
      <c r="N109" s="5">
        <v>913234076926</v>
      </c>
      <c r="O109" s="5">
        <v>1031585389523</v>
      </c>
    </row>
    <row r="110" spans="3:15" ht="15.5" x14ac:dyDescent="0.35">
      <c r="C110" t="s">
        <v>294</v>
      </c>
    </row>
    <row r="111" spans="3:15" ht="15.5" x14ac:dyDescent="0.35">
      <c r="C111" t="s">
        <v>295</v>
      </c>
      <c r="D111" s="5">
        <v>148761110052</v>
      </c>
      <c r="E111" s="5">
        <v>173647187983</v>
      </c>
      <c r="F111" s="5">
        <v>203615450607</v>
      </c>
      <c r="G111" s="5">
        <v>222815283941</v>
      </c>
      <c r="I111" s="5">
        <v>222815283941</v>
      </c>
      <c r="J111" s="5">
        <v>359279338579</v>
      </c>
      <c r="K111" s="5">
        <v>487921098091</v>
      </c>
      <c r="L111" s="5">
        <v>569096976687</v>
      </c>
      <c r="M111" s="5">
        <v>691427216582</v>
      </c>
      <c r="N111" s="5">
        <v>790544051830</v>
      </c>
      <c r="O111" s="5">
        <v>864645139526</v>
      </c>
    </row>
    <row r="112" spans="3:15" ht="15.5" x14ac:dyDescent="0.35">
      <c r="C112" t="s">
        <v>117</v>
      </c>
      <c r="D112" s="5">
        <v>117635433347</v>
      </c>
      <c r="E112" s="5">
        <v>118476563829</v>
      </c>
      <c r="F112" s="5">
        <v>122535105923</v>
      </c>
      <c r="G112" s="5">
        <v>127771962509</v>
      </c>
      <c r="I112" s="5">
        <v>127771962509</v>
      </c>
      <c r="J112" s="5">
        <v>155946422879</v>
      </c>
      <c r="K112" s="5">
        <v>143835060522</v>
      </c>
      <c r="L112" s="5">
        <v>135548978558</v>
      </c>
      <c r="M112" s="5">
        <v>64745196919</v>
      </c>
      <c r="N112" s="5">
        <v>103823126570</v>
      </c>
      <c r="O112" s="5">
        <v>148017680227</v>
      </c>
    </row>
    <row r="113" spans="2:15" ht="15.5" x14ac:dyDescent="0.35">
      <c r="C113" t="s">
        <v>123</v>
      </c>
      <c r="D113" s="5">
        <v>513109670861</v>
      </c>
      <c r="E113" s="5">
        <v>502559736607</v>
      </c>
      <c r="F113" s="5">
        <v>557135241992</v>
      </c>
      <c r="G113" s="5">
        <v>602116414753</v>
      </c>
      <c r="I113" s="5">
        <v>602116414753</v>
      </c>
      <c r="J113" s="5">
        <v>846246848866</v>
      </c>
      <c r="K113" s="5">
        <v>965401621498</v>
      </c>
      <c r="L113" s="5">
        <v>918351509165</v>
      </c>
      <c r="M113" s="5">
        <v>955700125110</v>
      </c>
      <c r="N113" s="5">
        <v>1075691771339</v>
      </c>
      <c r="O113" s="5">
        <v>1193651679018</v>
      </c>
    </row>
    <row r="114" spans="2:15" ht="15.5" x14ac:dyDescent="0.35">
      <c r="C114" t="s">
        <v>124</v>
      </c>
    </row>
    <row r="115" spans="2:15" ht="15.5" x14ac:dyDescent="0.35">
      <c r="C115" t="s">
        <v>125</v>
      </c>
      <c r="D115" s="5">
        <v>573784888200</v>
      </c>
      <c r="E115" s="5">
        <v>573784888200</v>
      </c>
      <c r="F115" s="5">
        <v>573784888200</v>
      </c>
      <c r="G115" s="5">
        <v>573784888200</v>
      </c>
      <c r="I115" s="5">
        <v>573784888200</v>
      </c>
      <c r="J115" s="5">
        <v>573784888200</v>
      </c>
      <c r="K115" s="5">
        <v>573784888200</v>
      </c>
      <c r="L115" s="5">
        <v>573784888200</v>
      </c>
      <c r="M115" s="5">
        <v>499836000000</v>
      </c>
      <c r="N115" s="5">
        <v>499836000000</v>
      </c>
      <c r="O115" s="5">
        <v>409836000000</v>
      </c>
    </row>
    <row r="116" spans="2:15" ht="15.5" x14ac:dyDescent="0.35">
      <c r="C116" t="s">
        <v>126</v>
      </c>
      <c r="D116" s="5">
        <v>24990738370</v>
      </c>
      <c r="E116" s="5">
        <v>24990738370</v>
      </c>
      <c r="F116" s="5">
        <v>24990738370</v>
      </c>
      <c r="G116" s="5">
        <v>24990738370</v>
      </c>
      <c r="I116" s="5">
        <v>24990738370</v>
      </c>
      <c r="J116" s="5">
        <v>24990738370</v>
      </c>
      <c r="K116" s="5">
        <v>24990738370</v>
      </c>
      <c r="L116" s="5">
        <v>24990738370</v>
      </c>
      <c r="M116" s="5">
        <v>8830613127</v>
      </c>
      <c r="N116" s="5">
        <v>8830613127</v>
      </c>
    </row>
    <row r="117" spans="2:15" ht="15.5" x14ac:dyDescent="0.35">
      <c r="C117" t="s">
        <v>127</v>
      </c>
      <c r="D117" s="5">
        <v>527426583793</v>
      </c>
      <c r="E117" s="5">
        <v>420766826938</v>
      </c>
      <c r="F117" s="5">
        <v>433000488893</v>
      </c>
      <c r="G117" s="5">
        <v>384793837130</v>
      </c>
      <c r="I117" s="5">
        <v>384793837130</v>
      </c>
      <c r="J117" s="5">
        <v>174452283389</v>
      </c>
      <c r="K117" s="5">
        <v>46028539243</v>
      </c>
      <c r="L117" s="5">
        <v>-122940927208</v>
      </c>
      <c r="M117" s="5">
        <v>-323208587357</v>
      </c>
      <c r="N117" s="5">
        <v>-420677597501</v>
      </c>
      <c r="O117" s="5">
        <v>-378242076850</v>
      </c>
    </row>
    <row r="118" spans="2:15" ht="15.5" x14ac:dyDescent="0.35">
      <c r="C118" t="s">
        <v>10</v>
      </c>
      <c r="D118" s="5">
        <v>2013523077432</v>
      </c>
      <c r="E118" s="5">
        <v>1922805844805</v>
      </c>
      <c r="F118" s="5">
        <v>1950921427992</v>
      </c>
      <c r="G118" s="5">
        <v>1918717903452</v>
      </c>
      <c r="I118" s="5">
        <v>1918717903452</v>
      </c>
      <c r="J118" s="5">
        <v>1792951751094</v>
      </c>
      <c r="K118" s="5">
        <v>1626074845770</v>
      </c>
      <c r="L118" s="5">
        <v>1429166103715</v>
      </c>
      <c r="M118" s="5">
        <v>1541454252144</v>
      </c>
      <c r="N118" s="5">
        <v>741807453694</v>
      </c>
      <c r="O118" s="5">
        <v>745812856005</v>
      </c>
    </row>
    <row r="119" spans="2:15" ht="15.5" x14ac:dyDescent="0.35">
      <c r="C119" t="s">
        <v>132</v>
      </c>
      <c r="D119" s="5">
        <v>2526632748293</v>
      </c>
      <c r="E119" s="5">
        <v>2425365581412</v>
      </c>
      <c r="F119" s="5">
        <v>2508056669984</v>
      </c>
      <c r="G119" s="5">
        <v>2520834318205</v>
      </c>
      <c r="I119" s="5">
        <v>2520834318205</v>
      </c>
      <c r="J119" s="5">
        <v>2639198599960</v>
      </c>
      <c r="K119" s="5">
        <v>2591476467268</v>
      </c>
      <c r="L119" s="5">
        <v>2347517612880</v>
      </c>
      <c r="M119" s="5">
        <v>2497154377254</v>
      </c>
      <c r="N119" s="5">
        <v>1817499225033</v>
      </c>
      <c r="O119" s="5">
        <v>1939464535023</v>
      </c>
    </row>
    <row r="120" spans="2:15" ht="15.5" x14ac:dyDescent="0.35">
      <c r="C120" t="s">
        <v>133</v>
      </c>
      <c r="D120" s="5">
        <v>5737848882</v>
      </c>
      <c r="E120" s="5">
        <v>5737848882</v>
      </c>
      <c r="F120" s="5">
        <v>5737848882</v>
      </c>
      <c r="G120" s="5">
        <v>5737848882</v>
      </c>
      <c r="I120" s="5">
        <v>5737848882</v>
      </c>
      <c r="J120" s="5">
        <v>5737848882</v>
      </c>
      <c r="K120" s="5">
        <v>5737848882</v>
      </c>
      <c r="L120" s="5">
        <v>5737848882</v>
      </c>
      <c r="M120" s="5">
        <v>4998360000</v>
      </c>
      <c r="N120" s="5">
        <v>4998360000</v>
      </c>
      <c r="O120" s="5">
        <v>409836</v>
      </c>
    </row>
    <row r="122" spans="2:15" ht="15.5" x14ac:dyDescent="0.35">
      <c r="B122" t="s">
        <v>134</v>
      </c>
      <c r="C122" t="s">
        <v>135</v>
      </c>
      <c r="D122" s="5">
        <v>52617839783</v>
      </c>
      <c r="E122" s="5">
        <v>59403630844</v>
      </c>
      <c r="F122" s="5">
        <v>53559067157</v>
      </c>
      <c r="G122" s="5">
        <v>104017354103</v>
      </c>
      <c r="I122" s="5">
        <v>366576138297</v>
      </c>
      <c r="J122" s="5">
        <v>111433943116</v>
      </c>
      <c r="K122" s="5">
        <v>355175776509</v>
      </c>
      <c r="L122" s="5">
        <v>213075287779</v>
      </c>
      <c r="M122" s="5">
        <v>36234610971</v>
      </c>
      <c r="N122" s="5">
        <v>24100145102</v>
      </c>
      <c r="O122" s="5">
        <v>-19024306673</v>
      </c>
    </row>
    <row r="123" spans="2:15" ht="15.5" x14ac:dyDescent="0.35">
      <c r="C123" t="s">
        <v>136</v>
      </c>
      <c r="D123" s="5">
        <v>150201311679</v>
      </c>
      <c r="E123" s="5">
        <v>181875708725</v>
      </c>
      <c r="F123" s="5">
        <v>176041453611</v>
      </c>
      <c r="G123" s="5">
        <v>162667130469</v>
      </c>
      <c r="I123" s="5">
        <v>855326069700</v>
      </c>
      <c r="J123" s="5">
        <v>586701190930</v>
      </c>
      <c r="K123" s="5">
        <v>870444401501</v>
      </c>
      <c r="L123" s="5">
        <v>1001401645385</v>
      </c>
      <c r="M123" s="5">
        <v>719713733535</v>
      </c>
      <c r="N123" s="5">
        <v>529657664652</v>
      </c>
      <c r="O123" s="5">
        <v>213725872008</v>
      </c>
    </row>
    <row r="124" spans="2:15" ht="15.5" x14ac:dyDescent="0.35">
      <c r="C124" t="s">
        <v>138</v>
      </c>
      <c r="D124" s="5">
        <v>-74526961911</v>
      </c>
      <c r="E124" s="5">
        <v>-57955507492</v>
      </c>
      <c r="F124" s="5">
        <v>-90227052998</v>
      </c>
      <c r="G124" s="5">
        <v>-31245192174</v>
      </c>
      <c r="I124" s="5">
        <v>-356860181324</v>
      </c>
      <c r="J124" s="5">
        <v>-343659852017</v>
      </c>
      <c r="K124" s="5">
        <v>-366515019797</v>
      </c>
      <c r="L124" s="5">
        <v>-608720450381</v>
      </c>
      <c r="M124" s="5">
        <v>-435406695350</v>
      </c>
      <c r="N124" s="5">
        <v>-318495529679</v>
      </c>
      <c r="O124" s="5">
        <v>-117074428188</v>
      </c>
    </row>
    <row r="125" spans="2:15" ht="15.5" x14ac:dyDescent="0.35">
      <c r="C125" t="s">
        <v>411</v>
      </c>
      <c r="D125" s="5">
        <v>-11514255089</v>
      </c>
      <c r="E125" s="5">
        <v>-14885444319</v>
      </c>
      <c r="F125" s="5">
        <v>-14040903095</v>
      </c>
      <c r="G125" s="5">
        <v>-7154645822</v>
      </c>
      <c r="I125" s="5">
        <v>-31668107454</v>
      </c>
      <c r="J125" s="5">
        <v>-30013131123</v>
      </c>
      <c r="K125" s="5">
        <v>-41667800788</v>
      </c>
      <c r="L125" s="5">
        <v>-79189601607</v>
      </c>
      <c r="N125" s="5">
        <v>-66872907336</v>
      </c>
      <c r="O125" s="5">
        <v>-28323794496</v>
      </c>
    </row>
    <row r="126" spans="2:15" ht="15.5" x14ac:dyDescent="0.35">
      <c r="C126" t="s">
        <v>591</v>
      </c>
      <c r="D126" s="5">
        <v>-3411506240</v>
      </c>
      <c r="E126" s="5">
        <v>-7117286845</v>
      </c>
      <c r="F126" s="5">
        <v>-6162746872</v>
      </c>
      <c r="G126" s="5">
        <v>-4099609026</v>
      </c>
      <c r="I126" s="5">
        <v>-16395409917</v>
      </c>
      <c r="J126" s="5">
        <v>-14105408505</v>
      </c>
      <c r="K126" s="5">
        <v>-45250134088</v>
      </c>
      <c r="L126" s="5">
        <v>-55108792381</v>
      </c>
      <c r="M126" s="5">
        <v>-95409152318</v>
      </c>
      <c r="N126" s="5">
        <v>-27987532918</v>
      </c>
      <c r="O126" s="5">
        <v>-25163765124</v>
      </c>
    </row>
    <row r="127" spans="2:15" ht="15.5" x14ac:dyDescent="0.35">
      <c r="C127" t="s">
        <v>141</v>
      </c>
      <c r="D127" s="5">
        <v>-5069701018</v>
      </c>
      <c r="E127" s="5">
        <v>-3817902338</v>
      </c>
      <c r="F127" s="5">
        <v>-5981796301</v>
      </c>
      <c r="G127" s="5">
        <v>-7104421222</v>
      </c>
      <c r="I127" s="5">
        <v>-31540535041</v>
      </c>
      <c r="J127" s="5">
        <v>-40413160625</v>
      </c>
      <c r="K127" s="5">
        <v>-46648522975</v>
      </c>
      <c r="L127" s="5">
        <v>-61951549576</v>
      </c>
      <c r="M127" s="5">
        <v>-114596624334</v>
      </c>
      <c r="N127" s="5">
        <v>-92201549617</v>
      </c>
      <c r="O127" s="5">
        <v>-62188190873</v>
      </c>
    </row>
    <row r="128" spans="2:15" ht="15.5" x14ac:dyDescent="0.35">
      <c r="C128" t="s">
        <v>703</v>
      </c>
      <c r="D128" s="5">
        <v>-3061047638</v>
      </c>
      <c r="E128" s="5">
        <v>-38695936887</v>
      </c>
      <c r="F128" s="5">
        <v>-6069887188</v>
      </c>
      <c r="G128" s="5">
        <v>-9045908122</v>
      </c>
      <c r="I128" s="5">
        <v>-52285697667</v>
      </c>
      <c r="J128" s="5">
        <v>-48881396646</v>
      </c>
      <c r="K128" s="5">
        <v>-40588575156</v>
      </c>
      <c r="M128" s="5">
        <v>-21118882476</v>
      </c>
    </row>
    <row r="129" spans="3:15" ht="15.5" x14ac:dyDescent="0.35">
      <c r="C129" t="s">
        <v>704</v>
      </c>
      <c r="J129" s="5">
        <v>1805701102</v>
      </c>
      <c r="K129" s="5">
        <v>24673360289</v>
      </c>
    </row>
    <row r="130" spans="3:15" ht="15.5" x14ac:dyDescent="0.35">
      <c r="C130" t="s">
        <v>705</v>
      </c>
      <c r="K130" s="5">
        <v>728067523</v>
      </c>
      <c r="L130" s="5">
        <v>16644036339</v>
      </c>
    </row>
    <row r="131" spans="3:15" ht="15.5" x14ac:dyDescent="0.35">
      <c r="C131" t="s">
        <v>706</v>
      </c>
      <c r="M131" s="5">
        <v>-16947768086</v>
      </c>
    </row>
    <row r="132" spans="3:15" ht="15.5" x14ac:dyDescent="0.35">
      <c r="C132" t="s">
        <v>144</v>
      </c>
      <c r="D132" s="5">
        <v>-37315542606</v>
      </c>
      <c r="E132" s="5">
        <v>-67751171431</v>
      </c>
      <c r="F132" s="5">
        <v>-35216258005</v>
      </c>
      <c r="G132" s="5">
        <v>-32775043155</v>
      </c>
      <c r="I132" s="5">
        <v>-239577957169</v>
      </c>
      <c r="J132" s="5">
        <v>-133331748900</v>
      </c>
      <c r="K132" s="5">
        <v>29498524109</v>
      </c>
      <c r="L132" s="5">
        <v>-105605137514</v>
      </c>
      <c r="M132" s="5">
        <v>7824698766</v>
      </c>
      <c r="N132" s="5">
        <v>-3642837539</v>
      </c>
      <c r="O132" s="5">
        <v>3367564686</v>
      </c>
    </row>
    <row r="133" spans="3:15" ht="15.5" x14ac:dyDescent="0.35">
      <c r="C133" t="s">
        <v>145</v>
      </c>
      <c r="D133" s="5">
        <v>-8187530216</v>
      </c>
      <c r="E133" s="5">
        <v>-8964479757</v>
      </c>
      <c r="F133" s="5">
        <v>-7090681984</v>
      </c>
      <c r="G133" s="5">
        <v>-66597520796</v>
      </c>
      <c r="I133" s="5">
        <v>-134771461376</v>
      </c>
      <c r="J133" s="5">
        <v>-39457096079</v>
      </c>
      <c r="K133" s="5">
        <v>-344986421609</v>
      </c>
      <c r="L133" s="5">
        <v>-78820233399</v>
      </c>
      <c r="M133" s="5">
        <v>-41388595505</v>
      </c>
      <c r="N133" s="5">
        <v>-85855767673</v>
      </c>
      <c r="O133" s="5">
        <v>-245991326304</v>
      </c>
    </row>
    <row r="134" spans="3:15" ht="15.5" x14ac:dyDescent="0.35">
      <c r="C134" t="s">
        <v>151</v>
      </c>
      <c r="D134" s="5">
        <v>-585665497</v>
      </c>
      <c r="E134" s="5">
        <v>-1098846171</v>
      </c>
      <c r="F134" s="5">
        <v>-2138802118</v>
      </c>
      <c r="G134" s="5">
        <v>-13744361023</v>
      </c>
      <c r="I134" s="5">
        <v>-51083148964</v>
      </c>
      <c r="J134" s="5">
        <v>-14732325605</v>
      </c>
      <c r="K134" s="5">
        <v>-146359217693</v>
      </c>
      <c r="L134" s="5">
        <v>-45420846603</v>
      </c>
      <c r="M134" s="5">
        <v>-14461998628</v>
      </c>
      <c r="N134" s="5">
        <v>-78334656470</v>
      </c>
      <c r="O134" s="5">
        <v>-225104617546</v>
      </c>
    </row>
    <row r="135" spans="3:15" ht="15.5" x14ac:dyDescent="0.35">
      <c r="C135" t="s">
        <v>612</v>
      </c>
      <c r="K135" s="5">
        <v>2000000000</v>
      </c>
    </row>
    <row r="136" spans="3:15" ht="15.5" x14ac:dyDescent="0.35">
      <c r="C136" t="s">
        <v>707</v>
      </c>
    </row>
    <row r="137" spans="3:15" ht="15.5" x14ac:dyDescent="0.35">
      <c r="C137" t="s">
        <v>708</v>
      </c>
    </row>
    <row r="138" spans="3:15" ht="15.5" x14ac:dyDescent="0.35">
      <c r="C138" t="s">
        <v>709</v>
      </c>
      <c r="K138" s="5">
        <v>6394146847</v>
      </c>
    </row>
    <row r="139" spans="3:15" ht="15.5" x14ac:dyDescent="0.35">
      <c r="C139" t="s">
        <v>710</v>
      </c>
      <c r="L139" s="5">
        <v>-1751500000</v>
      </c>
    </row>
    <row r="140" spans="3:15" ht="15.5" x14ac:dyDescent="0.35">
      <c r="C140" t="s">
        <v>701</v>
      </c>
    </row>
    <row r="141" spans="3:15" ht="15.5" x14ac:dyDescent="0.35">
      <c r="C141" t="s">
        <v>153</v>
      </c>
      <c r="D141" s="5">
        <v>-37315542606</v>
      </c>
      <c r="E141" s="5">
        <v>-67751171431</v>
      </c>
      <c r="F141" s="5">
        <v>-35216258005</v>
      </c>
      <c r="G141" s="5">
        <v>-32775043155</v>
      </c>
      <c r="I141" s="5">
        <v>-239577957169</v>
      </c>
      <c r="J141" s="5">
        <v>-133331748900</v>
      </c>
      <c r="K141" s="5">
        <v>29498524109</v>
      </c>
      <c r="L141" s="5">
        <v>-105605137514</v>
      </c>
      <c r="M141" s="5">
        <v>7824698766</v>
      </c>
      <c r="N141" s="5">
        <v>-3642837539</v>
      </c>
      <c r="O141" s="5">
        <v>3367564686</v>
      </c>
    </row>
    <row r="142" spans="3:15" ht="15.5" x14ac:dyDescent="0.35">
      <c r="C142" t="s">
        <v>711</v>
      </c>
    </row>
    <row r="143" spans="3:15" ht="15.5" x14ac:dyDescent="0.35">
      <c r="C143" t="s">
        <v>514</v>
      </c>
      <c r="N143" s="5">
        <v>263003169</v>
      </c>
      <c r="O143" s="5">
        <v>-263003169</v>
      </c>
    </row>
    <row r="144" spans="3:15" ht="15.5" x14ac:dyDescent="0.35">
      <c r="C144" t="s">
        <v>712</v>
      </c>
      <c r="N144" s="5">
        <v>103500000000</v>
      </c>
    </row>
    <row r="145" spans="2:15" ht="15.5" x14ac:dyDescent="0.35">
      <c r="C145" t="s">
        <v>713</v>
      </c>
      <c r="N145" s="5">
        <v>-4669386873</v>
      </c>
    </row>
    <row r="146" spans="2:15" ht="15.5" x14ac:dyDescent="0.35">
      <c r="C146" t="s">
        <v>596</v>
      </c>
      <c r="N146" s="5">
        <v>1980029953</v>
      </c>
      <c r="O146" s="5">
        <v>589066396708</v>
      </c>
    </row>
    <row r="147" spans="2:15" ht="15.5" x14ac:dyDescent="0.35">
      <c r="C147" t="s">
        <v>159</v>
      </c>
      <c r="D147" s="5">
        <v>-34329999999</v>
      </c>
      <c r="E147" s="5">
        <v>-33474054641</v>
      </c>
      <c r="F147" s="5">
        <v>-35185945357</v>
      </c>
      <c r="G147" s="5">
        <v>-32360000001</v>
      </c>
      <c r="I147" s="5">
        <v>-129440000004</v>
      </c>
      <c r="J147" s="5">
        <v>-81920304487</v>
      </c>
      <c r="K147" s="5">
        <v>-122982000003</v>
      </c>
      <c r="L147" s="5">
        <v>-99709749996</v>
      </c>
      <c r="M147" s="5">
        <v>-532282705846</v>
      </c>
      <c r="N147" s="5">
        <v>-46019000000</v>
      </c>
    </row>
    <row r="148" spans="2:15" ht="15.5" x14ac:dyDescent="0.35">
      <c r="C148" t="s">
        <v>714</v>
      </c>
    </row>
    <row r="149" spans="2:15" ht="15.5" x14ac:dyDescent="0.35">
      <c r="C149" t="s">
        <v>547</v>
      </c>
      <c r="O149" s="5">
        <v>-670281637956</v>
      </c>
    </row>
    <row r="150" spans="2:15" ht="15.5" x14ac:dyDescent="0.35">
      <c r="C150" t="s">
        <v>715</v>
      </c>
      <c r="E150" s="5">
        <v>-39992806707</v>
      </c>
      <c r="G150" s="5">
        <v>1</v>
      </c>
      <c r="I150" s="5">
        <v>-11877174408</v>
      </c>
    </row>
    <row r="151" spans="2:15" ht="15.5" x14ac:dyDescent="0.35">
      <c r="C151" t="s">
        <v>608</v>
      </c>
      <c r="E151" s="5">
        <v>1198511476</v>
      </c>
      <c r="F151" s="5">
        <v>4486865793</v>
      </c>
      <c r="G151" s="5">
        <v>97979382</v>
      </c>
      <c r="I151" s="5">
        <v>4486865793</v>
      </c>
      <c r="J151" s="5">
        <v>92977826260</v>
      </c>
      <c r="K151" s="5">
        <v>159197624229</v>
      </c>
      <c r="M151" s="5">
        <v>739739497038</v>
      </c>
      <c r="N151" s="5">
        <v>10807566212</v>
      </c>
      <c r="O151" s="5">
        <v>111711257966</v>
      </c>
    </row>
    <row r="152" spans="2:15" ht="15.5" x14ac:dyDescent="0.35">
      <c r="C152" t="s">
        <v>621</v>
      </c>
      <c r="D152" s="5">
        <v>-2985542607</v>
      </c>
      <c r="E152" s="5">
        <v>4517178441</v>
      </c>
      <c r="F152" s="5">
        <v>-4517178441</v>
      </c>
      <c r="G152" s="5">
        <v>-513022537</v>
      </c>
      <c r="I152" s="5">
        <v>-102747648550</v>
      </c>
      <c r="J152" s="5">
        <v>-144389270673</v>
      </c>
      <c r="K152" s="5">
        <v>-6717100117</v>
      </c>
      <c r="L152" s="5">
        <v>-5895387518</v>
      </c>
      <c r="M152" s="5">
        <v>-199632092426</v>
      </c>
      <c r="N152" s="5">
        <v>-69505050000</v>
      </c>
      <c r="O152" s="5">
        <v>-26865448863</v>
      </c>
    </row>
    <row r="153" spans="2:15" ht="15.5" x14ac:dyDescent="0.35">
      <c r="C153" t="s">
        <v>164</v>
      </c>
      <c r="D153" s="5">
        <v>7114766961</v>
      </c>
      <c r="E153" s="5">
        <v>-17312020344</v>
      </c>
      <c r="F153" s="5">
        <v>11252127168</v>
      </c>
      <c r="G153" s="5">
        <v>4644790152</v>
      </c>
      <c r="I153" s="5">
        <v>-7773280248</v>
      </c>
      <c r="J153" s="5">
        <v>-61354901863</v>
      </c>
      <c r="K153" s="5">
        <v>39687879009</v>
      </c>
      <c r="L153" s="5">
        <v>28649916866</v>
      </c>
      <c r="M153" s="5">
        <v>2670714232</v>
      </c>
      <c r="N153" s="5">
        <v>-65398460110</v>
      </c>
      <c r="O153" s="5">
        <v>-261648068291</v>
      </c>
    </row>
    <row r="154" spans="2:15" ht="15.5" x14ac:dyDescent="0.35">
      <c r="C154" t="s">
        <v>165</v>
      </c>
      <c r="F154" s="5">
        <v>6459005255</v>
      </c>
      <c r="I154" s="5">
        <v>14232285503</v>
      </c>
      <c r="J154" s="5">
        <v>75587187366</v>
      </c>
      <c r="K154" s="5">
        <v>35899308357</v>
      </c>
      <c r="L154" s="5">
        <v>7249391491</v>
      </c>
      <c r="M154" s="5">
        <v>4578677258</v>
      </c>
      <c r="N154" s="5">
        <v>69789255935</v>
      </c>
      <c r="O154" s="5">
        <v>331437324226</v>
      </c>
    </row>
    <row r="155" spans="2:15" ht="15.5" x14ac:dyDescent="0.35">
      <c r="C155" t="s">
        <v>166</v>
      </c>
      <c r="D155" s="5">
        <v>7114766961</v>
      </c>
      <c r="E155" s="5">
        <v>-17312020344</v>
      </c>
      <c r="F155" s="5">
        <v>17711132423</v>
      </c>
      <c r="G155" s="5">
        <v>4644790152</v>
      </c>
      <c r="I155" s="5">
        <v>6459005255</v>
      </c>
      <c r="J155" s="5">
        <v>14232285503</v>
      </c>
      <c r="K155" s="5">
        <v>75587187366</v>
      </c>
      <c r="L155" s="5">
        <v>35899308357</v>
      </c>
      <c r="M155" s="5">
        <v>7249391490</v>
      </c>
      <c r="N155" s="5">
        <v>4390795825</v>
      </c>
      <c r="O155" s="5">
        <v>69789255935</v>
      </c>
    </row>
    <row r="157" spans="2:15" ht="15.5" x14ac:dyDescent="0.35">
      <c r="B157" t="s">
        <v>167</v>
      </c>
      <c r="C157" t="s">
        <v>12</v>
      </c>
      <c r="D157" s="5">
        <v>5740000000</v>
      </c>
      <c r="E157" s="5">
        <v>5740000000</v>
      </c>
      <c r="F157" s="5">
        <v>5740000000</v>
      </c>
      <c r="G157" s="5">
        <v>5740000000</v>
      </c>
      <c r="I157" s="5">
        <v>5740000000</v>
      </c>
      <c r="J157" s="5">
        <v>5740000000</v>
      </c>
      <c r="K157" s="5">
        <v>5740000000</v>
      </c>
      <c r="L157" s="5">
        <v>5740000000</v>
      </c>
      <c r="M157" s="5">
        <v>5000000000</v>
      </c>
      <c r="N157" s="5">
        <v>5000000000</v>
      </c>
      <c r="O157" s="5">
        <v>0</v>
      </c>
    </row>
    <row r="158" spans="2:15" ht="15.5" x14ac:dyDescent="0.35">
      <c r="C158" t="s">
        <v>168</v>
      </c>
      <c r="D158" s="6">
        <v>15.85</v>
      </c>
      <c r="E158" s="6">
        <v>2.1</v>
      </c>
      <c r="F158" s="6">
        <v>5.66</v>
      </c>
      <c r="G158" s="6">
        <v>10.09</v>
      </c>
    </row>
    <row r="159" spans="2:15" ht="15.5" x14ac:dyDescent="0.35">
      <c r="C159" t="s">
        <v>169</v>
      </c>
      <c r="D159" s="6">
        <v>615.14</v>
      </c>
      <c r="E159" s="6">
        <v>3309.52</v>
      </c>
      <c r="F159" s="6">
        <v>1492.93</v>
      </c>
      <c r="G159" s="6">
        <v>968.78</v>
      </c>
    </row>
    <row r="160" spans="2:15" ht="15.5" x14ac:dyDescent="0.35">
      <c r="C160" t="s">
        <v>62</v>
      </c>
      <c r="D160" s="6">
        <v>214.25</v>
      </c>
      <c r="E160" s="6">
        <v>288.06</v>
      </c>
      <c r="F160" s="6">
        <v>291.13</v>
      </c>
      <c r="G160" s="6">
        <v>220.04</v>
      </c>
    </row>
    <row r="161" spans="3:7" ht="15.5" x14ac:dyDescent="0.35">
      <c r="C161" t="s">
        <v>170</v>
      </c>
      <c r="E161" s="5">
        <v>25560000000</v>
      </c>
      <c r="F161" s="5">
        <v>78550000000</v>
      </c>
      <c r="G161" s="5">
        <v>168280000000</v>
      </c>
    </row>
    <row r="162" spans="3:7" ht="15.5" x14ac:dyDescent="0.35">
      <c r="C162" t="s">
        <v>171</v>
      </c>
      <c r="D162" s="6">
        <v>3.6000000000000004E-2</v>
      </c>
      <c r="E162" s="6">
        <v>5.0000000000000001E-3</v>
      </c>
      <c r="F162" s="6">
        <v>1.29E-2</v>
      </c>
      <c r="G162" s="6">
        <v>2.3E-2</v>
      </c>
    </row>
    <row r="163" spans="3:7" ht="15.5" x14ac:dyDescent="0.35">
      <c r="C163" t="s">
        <v>172</v>
      </c>
      <c r="D163" s="6">
        <v>4.5199999999999997E-2</v>
      </c>
      <c r="E163" s="6">
        <v>6.3E-3</v>
      </c>
      <c r="F163" s="6">
        <v>1.66E-2</v>
      </c>
      <c r="G163" s="6">
        <v>3.0200000000000001E-2</v>
      </c>
    </row>
    <row r="164" spans="3:7" ht="15.5" x14ac:dyDescent="0.35">
      <c r="C164" t="s">
        <v>173</v>
      </c>
      <c r="D164" s="6">
        <v>5.45E-2</v>
      </c>
      <c r="E164" s="6">
        <v>2.0999999999999999E-3</v>
      </c>
      <c r="F164" s="6">
        <v>2.5000000000000001E-2</v>
      </c>
      <c r="G164" s="6">
        <v>2.52E-2</v>
      </c>
    </row>
    <row r="165" spans="3:7" ht="15.5" x14ac:dyDescent="0.35">
      <c r="C165" t="s">
        <v>174</v>
      </c>
      <c r="D165" s="6">
        <v>23.58</v>
      </c>
      <c r="E165" s="6">
        <v>1.42</v>
      </c>
      <c r="F165" s="6">
        <v>6.07</v>
      </c>
      <c r="G165" s="6">
        <v>5.47</v>
      </c>
    </row>
    <row r="166" spans="3:7" ht="15.5" x14ac:dyDescent="0.35">
      <c r="C166" t="s">
        <v>175</v>
      </c>
      <c r="D166" s="5">
        <v>2014000000000</v>
      </c>
      <c r="E166" s="5">
        <v>1923000000000</v>
      </c>
      <c r="F166" s="5">
        <v>1951000000000</v>
      </c>
      <c r="G166" s="5">
        <v>1919000000000</v>
      </c>
    </row>
    <row r="167" spans="3:7" ht="15.5" x14ac:dyDescent="0.35">
      <c r="C167" t="s">
        <v>176</v>
      </c>
      <c r="D167" s="6">
        <v>27.78</v>
      </c>
      <c r="E167" s="6">
        <v>20.74</v>
      </c>
      <c r="F167" s="6">
        <v>24.85</v>
      </c>
      <c r="G167" s="6">
        <v>29.23</v>
      </c>
    </row>
    <row r="168" spans="3:7" ht="15.5" x14ac:dyDescent="0.35">
      <c r="C168" t="s">
        <v>177</v>
      </c>
      <c r="D168" s="6">
        <v>350.92</v>
      </c>
      <c r="E168" s="6">
        <v>335.11</v>
      </c>
      <c r="F168" s="6">
        <v>340.01</v>
      </c>
      <c r="G168" s="6">
        <v>334.4</v>
      </c>
    </row>
    <row r="169" spans="3:7" ht="15.5" x14ac:dyDescent="0.35">
      <c r="C169" t="s">
        <v>178</v>
      </c>
      <c r="D169" s="6">
        <v>27.78</v>
      </c>
      <c r="E169" s="6">
        <v>20.74</v>
      </c>
      <c r="F169" s="6">
        <v>24.85</v>
      </c>
      <c r="G169" s="6">
        <v>29.23</v>
      </c>
    </row>
    <row r="170" spans="3:7" ht="15.5" x14ac:dyDescent="0.35">
      <c r="C170" t="s">
        <v>179</v>
      </c>
      <c r="D170" s="6">
        <v>350.92</v>
      </c>
      <c r="E170" s="6">
        <v>335.11</v>
      </c>
      <c r="F170" s="6">
        <v>340.01</v>
      </c>
      <c r="G170" s="6">
        <v>334.4</v>
      </c>
    </row>
    <row r="171" spans="3:7" ht="15.5" x14ac:dyDescent="0.35">
      <c r="C171" t="s">
        <v>180</v>
      </c>
      <c r="D171" s="5">
        <v>109000000000</v>
      </c>
      <c r="E171" s="5">
        <v>118000000000</v>
      </c>
      <c r="F171" s="5">
        <v>122000000000</v>
      </c>
      <c r="G171" s="5">
        <v>137000000000</v>
      </c>
    </row>
    <row r="172" spans="3:7" ht="15.5" x14ac:dyDescent="0.35">
      <c r="C172" t="s">
        <v>181</v>
      </c>
      <c r="D172" s="5">
        <v>149000000000</v>
      </c>
      <c r="E172" s="5">
        <v>174000000000</v>
      </c>
      <c r="F172" s="5">
        <v>204000000000</v>
      </c>
      <c r="G172" s="5">
        <v>223000000000</v>
      </c>
    </row>
    <row r="173" spans="3:7" ht="15.5" x14ac:dyDescent="0.35">
      <c r="C173" t="s">
        <v>182</v>
      </c>
      <c r="D173" s="5">
        <v>2014000000000</v>
      </c>
      <c r="E173" s="5">
        <v>1923000000000</v>
      </c>
      <c r="F173" s="5">
        <v>1951000000000</v>
      </c>
      <c r="G173" s="5">
        <v>1919000000000</v>
      </c>
    </row>
    <row r="174" spans="3:7" ht="15.5" x14ac:dyDescent="0.35">
      <c r="C174" t="s">
        <v>24</v>
      </c>
      <c r="D174" s="5">
        <v>258000000000</v>
      </c>
      <c r="E174" s="5">
        <v>292000000000</v>
      </c>
      <c r="F174" s="5">
        <v>326000000000</v>
      </c>
      <c r="G174" s="5">
        <v>360000000000</v>
      </c>
    </row>
    <row r="175" spans="3:7" ht="15.5" x14ac:dyDescent="0.35">
      <c r="C175" t="s">
        <v>21</v>
      </c>
      <c r="D175" s="5">
        <v>250000000000</v>
      </c>
      <c r="E175" s="5">
        <v>292000000000</v>
      </c>
      <c r="F175" s="5">
        <v>308000000000</v>
      </c>
      <c r="G175" s="5">
        <v>354000000000</v>
      </c>
    </row>
    <row r="176" spans="3:7" ht="15.5" x14ac:dyDescent="0.35">
      <c r="C176" t="s">
        <v>183</v>
      </c>
      <c r="D176" s="5">
        <v>229000000000</v>
      </c>
      <c r="E176" s="5">
        <v>136000000000</v>
      </c>
      <c r="F176" s="5">
        <v>136000000000</v>
      </c>
      <c r="G176" s="5">
        <v>111000000000</v>
      </c>
    </row>
    <row r="177" spans="3:15" ht="15.5" x14ac:dyDescent="0.35">
      <c r="C177" t="s">
        <v>184</v>
      </c>
      <c r="D177" s="5">
        <v>53000000000</v>
      </c>
      <c r="E177" s="5">
        <v>59000000000</v>
      </c>
      <c r="F177" s="5">
        <v>54000000000</v>
      </c>
      <c r="G177" s="5">
        <v>104000000000</v>
      </c>
    </row>
    <row r="178" spans="3:15" ht="15.5" x14ac:dyDescent="0.35">
      <c r="C178" t="s">
        <v>185</v>
      </c>
      <c r="D178" s="5">
        <v>-1000000000</v>
      </c>
      <c r="E178" s="5">
        <v>-1000000000</v>
      </c>
      <c r="F178" s="5">
        <v>-2000000000</v>
      </c>
      <c r="G178" s="5">
        <v>-14000000000</v>
      </c>
    </row>
    <row r="179" spans="3:15" ht="15.5" x14ac:dyDescent="0.35">
      <c r="C179" t="s">
        <v>13</v>
      </c>
      <c r="D179" s="5">
        <v>52000000000</v>
      </c>
      <c r="E179" s="5">
        <v>58000000000</v>
      </c>
      <c r="F179" s="5">
        <v>51000000000</v>
      </c>
      <c r="G179" s="5">
        <v>90000000000</v>
      </c>
    </row>
    <row r="180" spans="3:15" ht="15.5" x14ac:dyDescent="0.35">
      <c r="C180" t="s">
        <v>16</v>
      </c>
      <c r="D180" s="6">
        <v>9.07</v>
      </c>
      <c r="E180" s="6">
        <v>10.16</v>
      </c>
      <c r="F180" s="6">
        <v>8.9600000000000009</v>
      </c>
      <c r="G180" s="6">
        <v>15.73</v>
      </c>
    </row>
    <row r="181" spans="3:15" ht="15.5" x14ac:dyDescent="0.35">
      <c r="C181" t="s">
        <v>47</v>
      </c>
      <c r="I181" s="6">
        <v>27.76</v>
      </c>
      <c r="J181" s="6">
        <v>13.8</v>
      </c>
      <c r="K181" s="6">
        <v>18.829999999999998</v>
      </c>
      <c r="L181" s="5">
        <v>30</v>
      </c>
      <c r="M181" s="6">
        <v>7.69</v>
      </c>
      <c r="N181" s="6">
        <v>-20.3</v>
      </c>
      <c r="O181" s="6">
        <v>-53057.48</v>
      </c>
    </row>
    <row r="182" spans="3:15" ht="15.5" x14ac:dyDescent="0.35">
      <c r="C182" t="s">
        <v>61</v>
      </c>
      <c r="I182" s="6">
        <v>352.13</v>
      </c>
      <c r="J182" s="6">
        <v>30.72</v>
      </c>
      <c r="K182" s="6">
        <v>22.09</v>
      </c>
      <c r="L182" s="6">
        <v>26.83</v>
      </c>
      <c r="M182" s="6">
        <v>50.46</v>
      </c>
      <c r="N182" s="6">
        <v>-12.32</v>
      </c>
      <c r="O182" s="5">
        <v>0</v>
      </c>
    </row>
    <row r="183" spans="3:15" ht="15.5" x14ac:dyDescent="0.35">
      <c r="C183" t="s">
        <v>64</v>
      </c>
      <c r="I183" s="6">
        <v>70.75</v>
      </c>
      <c r="J183" s="6">
        <v>3.29</v>
      </c>
      <c r="K183" s="6">
        <v>2.75</v>
      </c>
      <c r="L183" s="6">
        <v>4.59</v>
      </c>
      <c r="M183" s="6">
        <v>2.4700000000000002</v>
      </c>
      <c r="N183" s="6">
        <v>2.63</v>
      </c>
      <c r="O183" s="5">
        <v>0</v>
      </c>
    </row>
    <row r="184" spans="3:15" ht="15.5" x14ac:dyDescent="0.35">
      <c r="C184" t="s">
        <v>186</v>
      </c>
      <c r="I184" s="5">
        <v>380320000000</v>
      </c>
      <c r="J184" s="5">
        <v>313550000000</v>
      </c>
      <c r="K184" s="5">
        <v>357030000000</v>
      </c>
      <c r="L184" s="5">
        <v>357630000000</v>
      </c>
      <c r="M184" s="5">
        <v>228010000000</v>
      </c>
    </row>
    <row r="185" spans="3:15" ht="15.5" x14ac:dyDescent="0.35">
      <c r="C185" t="s">
        <v>187</v>
      </c>
      <c r="I185" s="6">
        <v>6.3200000000000006E-2</v>
      </c>
      <c r="J185" s="6">
        <v>0.03</v>
      </c>
      <c r="K185" s="6">
        <v>4.1700000000000001E-2</v>
      </c>
      <c r="L185" s="6">
        <v>7.3300000000000004E-2</v>
      </c>
      <c r="M185" s="6">
        <v>1.54E-2</v>
      </c>
      <c r="N185" s="6">
        <v>-5.5800000000000002E-2</v>
      </c>
      <c r="O185" s="6">
        <v>-1.1200000000000002E-2</v>
      </c>
    </row>
    <row r="186" spans="3:15" ht="15.5" x14ac:dyDescent="0.35">
      <c r="C186" t="s">
        <v>188</v>
      </c>
      <c r="I186" s="6">
        <v>8.3000000000000004E-2</v>
      </c>
      <c r="J186" s="6">
        <v>4.4199999999999996E-2</v>
      </c>
      <c r="K186" s="6">
        <v>6.6500000000000004E-2</v>
      </c>
      <c r="L186" s="6">
        <v>0.12050000000000001</v>
      </c>
      <c r="M186" s="6">
        <v>2.4900000000000002E-2</v>
      </c>
      <c r="N186" s="6">
        <v>-0.1368</v>
      </c>
      <c r="O186" s="6">
        <v>-2.92E-2</v>
      </c>
    </row>
    <row r="187" spans="3:15" ht="15.5" x14ac:dyDescent="0.35">
      <c r="C187" t="s">
        <v>189</v>
      </c>
      <c r="I187" s="6">
        <v>8.7400000000000005E-2</v>
      </c>
      <c r="J187" s="6">
        <v>6.59E-2</v>
      </c>
      <c r="K187" s="6">
        <v>8.3800000000000013E-2</v>
      </c>
      <c r="L187" s="6">
        <v>0.1045</v>
      </c>
      <c r="M187" s="6">
        <v>4.53E-2</v>
      </c>
      <c r="N187" s="6">
        <v>-2.07E-2</v>
      </c>
      <c r="O187" s="6">
        <v>3.6600000000000001E-2</v>
      </c>
    </row>
    <row r="188" spans="3:15" ht="15.5" x14ac:dyDescent="0.35">
      <c r="C188" t="s">
        <v>190</v>
      </c>
      <c r="I188" s="6">
        <v>5.9</v>
      </c>
      <c r="J188" s="6">
        <v>3.65</v>
      </c>
      <c r="K188" s="6">
        <v>3.81</v>
      </c>
      <c r="L188" s="6">
        <v>3.73</v>
      </c>
      <c r="M188" s="6">
        <v>1.05</v>
      </c>
      <c r="N188" s="6">
        <v>-0.38</v>
      </c>
      <c r="O188" s="6">
        <v>0.52</v>
      </c>
    </row>
    <row r="189" spans="3:15" ht="15.5" x14ac:dyDescent="0.35">
      <c r="C189" t="s">
        <v>58</v>
      </c>
      <c r="I189" s="6">
        <v>29.23</v>
      </c>
      <c r="J189" s="6">
        <v>1.36</v>
      </c>
      <c r="K189" s="6">
        <v>1.47</v>
      </c>
      <c r="L189" s="6">
        <v>3.23</v>
      </c>
      <c r="M189" s="6">
        <v>1.26</v>
      </c>
      <c r="N189" s="6">
        <v>1.68</v>
      </c>
      <c r="O189" s="5">
        <v>0</v>
      </c>
    </row>
    <row r="190" spans="3:15" ht="15.5" x14ac:dyDescent="0.35">
      <c r="C190" t="s">
        <v>55</v>
      </c>
      <c r="I190" s="6">
        <v>334.4</v>
      </c>
      <c r="J190" s="6">
        <v>312.48</v>
      </c>
      <c r="K190" s="6">
        <v>283.39</v>
      </c>
      <c r="L190" s="6">
        <v>249.08</v>
      </c>
      <c r="M190" s="6">
        <v>308.39</v>
      </c>
      <c r="N190" s="6">
        <v>148.41</v>
      </c>
      <c r="O190" s="6">
        <v>1819783.66</v>
      </c>
    </row>
    <row r="191" spans="3:15" ht="15.5" x14ac:dyDescent="0.35">
      <c r="C191" t="s">
        <v>191</v>
      </c>
      <c r="I191" s="6">
        <v>29.23</v>
      </c>
      <c r="J191" s="6">
        <v>1.36</v>
      </c>
      <c r="K191" s="6">
        <v>1.47</v>
      </c>
      <c r="L191" s="6">
        <v>3.23</v>
      </c>
      <c r="M191" s="6">
        <v>1.26</v>
      </c>
      <c r="N191" s="6">
        <v>1.68</v>
      </c>
      <c r="O191" s="5">
        <v>0</v>
      </c>
    </row>
    <row r="192" spans="3:15" ht="15.5" x14ac:dyDescent="0.35">
      <c r="C192" t="s">
        <v>192</v>
      </c>
      <c r="I192" s="6">
        <v>334.4</v>
      </c>
      <c r="J192" s="6">
        <v>312.48</v>
      </c>
      <c r="K192" s="6">
        <v>283.39</v>
      </c>
      <c r="L192" s="6">
        <v>249.08</v>
      </c>
      <c r="M192" s="6">
        <v>308.39</v>
      </c>
      <c r="N192" s="6">
        <v>148.41</v>
      </c>
      <c r="O192" s="6">
        <v>1819783.66</v>
      </c>
    </row>
    <row r="193" spans="2:15" ht="15.5" x14ac:dyDescent="0.35">
      <c r="C193" t="s">
        <v>193</v>
      </c>
      <c r="I193" s="5">
        <v>137000000000</v>
      </c>
      <c r="J193" s="5">
        <v>129000000000</v>
      </c>
      <c r="K193" s="5">
        <v>82000000000</v>
      </c>
      <c r="L193" s="5">
        <v>123000000000</v>
      </c>
      <c r="M193" s="5">
        <v>100000000000</v>
      </c>
      <c r="N193" s="5">
        <v>77000000000</v>
      </c>
      <c r="O193" s="5">
        <v>46000000000</v>
      </c>
    </row>
    <row r="194" spans="2:15" ht="15.5" x14ac:dyDescent="0.35">
      <c r="C194" t="s">
        <v>194</v>
      </c>
      <c r="I194" s="5">
        <v>223000000000</v>
      </c>
      <c r="J194" s="5">
        <v>359000000000</v>
      </c>
      <c r="K194" s="5">
        <v>488000000000</v>
      </c>
      <c r="L194" s="5">
        <v>569000000000</v>
      </c>
      <c r="M194" s="5">
        <v>691000000000</v>
      </c>
      <c r="N194" s="5">
        <v>791000000000</v>
      </c>
      <c r="O194" s="5">
        <v>865000000000</v>
      </c>
    </row>
    <row r="195" spans="2:15" ht="15.5" x14ac:dyDescent="0.35">
      <c r="C195" t="s">
        <v>26</v>
      </c>
      <c r="I195" s="5">
        <v>360000000000</v>
      </c>
      <c r="J195" s="5">
        <v>489000000000</v>
      </c>
      <c r="K195" s="5">
        <v>570000000000</v>
      </c>
      <c r="L195" s="5">
        <v>692000000000</v>
      </c>
      <c r="M195" s="5">
        <v>791000000000</v>
      </c>
      <c r="N195" s="5">
        <v>867000000000</v>
      </c>
      <c r="O195" s="5">
        <v>911000000000</v>
      </c>
    </row>
    <row r="196" spans="2:15" ht="15.5" x14ac:dyDescent="0.35">
      <c r="C196" t="s">
        <v>23</v>
      </c>
      <c r="I196" s="5">
        <v>354000000000</v>
      </c>
      <c r="J196" s="5">
        <v>474000000000</v>
      </c>
      <c r="K196" s="5">
        <v>494000000000</v>
      </c>
      <c r="L196" s="5">
        <v>656000000000</v>
      </c>
      <c r="M196" s="5">
        <v>784000000000</v>
      </c>
      <c r="N196" s="5">
        <v>863000000000</v>
      </c>
      <c r="O196" s="5">
        <v>841000000000</v>
      </c>
    </row>
    <row r="197" spans="2:15" ht="15.5" x14ac:dyDescent="0.35">
      <c r="C197" t="s">
        <v>195</v>
      </c>
      <c r="I197" s="5">
        <v>111000000000</v>
      </c>
      <c r="J197" s="5">
        <v>160000000000</v>
      </c>
      <c r="K197" s="5">
        <v>131000000000</v>
      </c>
      <c r="L197" s="5">
        <v>120000000000</v>
      </c>
      <c r="M197" s="5">
        <v>15000000000</v>
      </c>
      <c r="N197" s="5">
        <v>-55000000000</v>
      </c>
      <c r="O197" s="5">
        <v>1000000000</v>
      </c>
    </row>
    <row r="198" spans="2:15" ht="15.5" x14ac:dyDescent="0.35">
      <c r="C198" t="s">
        <v>196</v>
      </c>
      <c r="I198" s="5">
        <v>367000000000</v>
      </c>
      <c r="J198" s="5">
        <v>111000000000</v>
      </c>
      <c r="K198" s="5">
        <v>355000000000</v>
      </c>
      <c r="L198" s="5">
        <v>213000000000</v>
      </c>
      <c r="M198" s="5">
        <v>36000000000</v>
      </c>
      <c r="N198" s="5">
        <v>24000000000</v>
      </c>
      <c r="O198" s="5">
        <v>-19000000000</v>
      </c>
    </row>
    <row r="199" spans="2:15" ht="15.5" x14ac:dyDescent="0.35">
      <c r="C199" t="s">
        <v>197</v>
      </c>
      <c r="I199" s="5">
        <v>-51000000000</v>
      </c>
      <c r="J199" s="5">
        <v>-15000000000</v>
      </c>
      <c r="K199" s="5">
        <v>-146000000000</v>
      </c>
      <c r="L199" s="5">
        <v>-45000000000</v>
      </c>
      <c r="M199" s="5">
        <v>-14000000000</v>
      </c>
      <c r="N199" s="5">
        <v>-78000000000</v>
      </c>
      <c r="O199" s="5">
        <v>-225000000000</v>
      </c>
    </row>
    <row r="200" spans="2:15" ht="15.5" x14ac:dyDescent="0.35">
      <c r="C200" t="s">
        <v>15</v>
      </c>
      <c r="I200" s="5">
        <v>315000000000</v>
      </c>
      <c r="J200" s="5">
        <v>97000000000</v>
      </c>
      <c r="K200" s="5">
        <v>209000000000</v>
      </c>
      <c r="L200" s="5">
        <v>168000000000</v>
      </c>
      <c r="M200" s="5">
        <v>22000000000</v>
      </c>
      <c r="N200" s="5">
        <v>-54000000000</v>
      </c>
      <c r="O200" s="5">
        <v>-244000000000</v>
      </c>
    </row>
    <row r="201" spans="2:15" ht="15.5" x14ac:dyDescent="0.35">
      <c r="C201" t="s">
        <v>17</v>
      </c>
      <c r="I201" s="6">
        <v>54.98</v>
      </c>
      <c r="J201" s="6">
        <v>16.850000000000001</v>
      </c>
      <c r="K201" s="6">
        <v>36.39</v>
      </c>
      <c r="L201" s="6">
        <v>29.22</v>
      </c>
      <c r="M201" s="6">
        <v>4.3600000000000003</v>
      </c>
      <c r="N201" s="6">
        <v>-10.85</v>
      </c>
      <c r="O201" s="6">
        <v>-595674.67000000004</v>
      </c>
    </row>
    <row r="203" spans="2:15" ht="15.5" x14ac:dyDescent="0.35">
      <c r="B203" t="s">
        <v>198</v>
      </c>
      <c r="C203" t="s">
        <v>199</v>
      </c>
      <c r="D203" s="5">
        <v>91000000000</v>
      </c>
      <c r="E203" s="5">
        <v>12000000000</v>
      </c>
      <c r="F203" s="5">
        <v>32000000000</v>
      </c>
      <c r="G203" s="5">
        <v>58000000000</v>
      </c>
      <c r="H203" s="5">
        <v>181000000000</v>
      </c>
      <c r="I203" s="5">
        <v>159000000000</v>
      </c>
      <c r="J203" s="5">
        <v>79000000000</v>
      </c>
      <c r="K203" s="5">
        <v>108000000000</v>
      </c>
      <c r="L203" s="5">
        <v>172000000000</v>
      </c>
      <c r="M203" s="5">
        <v>38000000000</v>
      </c>
      <c r="N203" s="5">
        <v>-101000000000</v>
      </c>
      <c r="O203" s="5">
        <v>-22000000000</v>
      </c>
    </row>
    <row r="204" spans="2:15" ht="15.5" x14ac:dyDescent="0.35">
      <c r="C204" t="s">
        <v>200</v>
      </c>
      <c r="H204" s="6">
        <v>6.97</v>
      </c>
      <c r="I204" s="6">
        <v>6.97</v>
      </c>
      <c r="J204" s="6">
        <v>2.0699999999999998</v>
      </c>
    </row>
    <row r="205" spans="2:15" ht="15.5" x14ac:dyDescent="0.35">
      <c r="C205" t="s">
        <v>66</v>
      </c>
      <c r="H205" s="6">
        <v>0.22149999999999997</v>
      </c>
      <c r="I205" s="6">
        <v>0.251</v>
      </c>
      <c r="J205" s="6">
        <v>0.15</v>
      </c>
    </row>
    <row r="206" spans="2:15" ht="15.5" x14ac:dyDescent="0.35">
      <c r="C206" t="s">
        <v>201</v>
      </c>
      <c r="H206" s="6">
        <v>8.0000000000000004E-4</v>
      </c>
      <c r="I206" s="6">
        <v>1.1000000000000001E-3</v>
      </c>
      <c r="J206" s="6">
        <v>3.8E-3</v>
      </c>
    </row>
    <row r="207" spans="2:15" ht="15.5" x14ac:dyDescent="0.35">
      <c r="C207" t="s">
        <v>46</v>
      </c>
      <c r="D207" s="6">
        <v>15.85</v>
      </c>
      <c r="E207" s="6">
        <v>2.1</v>
      </c>
      <c r="F207" s="6">
        <v>5.66</v>
      </c>
      <c r="G207" s="6">
        <v>10.09</v>
      </c>
      <c r="H207" s="6">
        <v>31.47</v>
      </c>
      <c r="I207" s="6">
        <v>27.76</v>
      </c>
      <c r="J207" s="6">
        <v>13.8</v>
      </c>
      <c r="K207" s="6">
        <v>18.829999999999998</v>
      </c>
      <c r="L207" s="5">
        <v>30</v>
      </c>
      <c r="M207" s="6">
        <v>6.7</v>
      </c>
      <c r="N207" s="6">
        <v>-17.690000000000001</v>
      </c>
      <c r="O207" s="6">
        <v>-3.79</v>
      </c>
    </row>
    <row r="208" spans="2:15" ht="15.5" x14ac:dyDescent="0.35">
      <c r="C208" t="s">
        <v>68</v>
      </c>
      <c r="H208" s="6">
        <v>6.97</v>
      </c>
      <c r="I208" s="6">
        <v>6.97</v>
      </c>
      <c r="J208" s="6">
        <v>2.0699999999999998</v>
      </c>
    </row>
    <row r="209" spans="3:15" ht="15.5" x14ac:dyDescent="0.35">
      <c r="C209" t="s">
        <v>202</v>
      </c>
      <c r="H209" s="6">
        <v>0.22149999999999997</v>
      </c>
      <c r="I209" s="6">
        <v>0.251</v>
      </c>
      <c r="J209" s="6">
        <v>0.15</v>
      </c>
    </row>
    <row r="210" spans="3:15" ht="15.5" x14ac:dyDescent="0.35">
      <c r="C210" t="s">
        <v>203</v>
      </c>
      <c r="H210" s="6">
        <v>8.0000000000000004E-4</v>
      </c>
      <c r="I210" s="6">
        <v>1.1000000000000001E-3</v>
      </c>
      <c r="J210" s="6">
        <v>3.8E-3</v>
      </c>
    </row>
    <row r="211" spans="3:15" ht="15.5" x14ac:dyDescent="0.35">
      <c r="C211" t="s">
        <v>204</v>
      </c>
      <c r="D211" s="5">
        <v>261000000000</v>
      </c>
      <c r="E211" s="5">
        <v>138000000000</v>
      </c>
      <c r="F211" s="5">
        <v>167000000000</v>
      </c>
      <c r="G211" s="5">
        <v>255000000000</v>
      </c>
      <c r="H211" s="5">
        <v>755000000000</v>
      </c>
      <c r="I211" s="5">
        <v>793000000000</v>
      </c>
      <c r="J211" s="5">
        <v>739000000000</v>
      </c>
      <c r="K211" s="5">
        <v>868000000000</v>
      </c>
      <c r="L211" s="5">
        <v>1007000000000</v>
      </c>
      <c r="M211" s="5">
        <v>787000000000</v>
      </c>
      <c r="N211" s="5">
        <v>475000000000</v>
      </c>
      <c r="O211" s="5">
        <v>229000000000</v>
      </c>
    </row>
    <row r="212" spans="3:15" ht="15.5" x14ac:dyDescent="0.35">
      <c r="C212" t="s">
        <v>205</v>
      </c>
      <c r="H212" s="6">
        <v>6.97</v>
      </c>
      <c r="I212" s="6">
        <v>6.97</v>
      </c>
      <c r="J212" s="6">
        <v>2.0699999999999998</v>
      </c>
    </row>
    <row r="213" spans="3:15" ht="15.5" x14ac:dyDescent="0.35">
      <c r="C213" t="s">
        <v>206</v>
      </c>
      <c r="H213" s="6">
        <v>0.22149999999999997</v>
      </c>
      <c r="I213" s="6">
        <v>0.251</v>
      </c>
      <c r="J213" s="6">
        <v>0.15</v>
      </c>
    </row>
    <row r="214" spans="3:15" ht="15.5" x14ac:dyDescent="0.35">
      <c r="C214" t="s">
        <v>207</v>
      </c>
      <c r="H214" s="6">
        <v>8.0000000000000004E-4</v>
      </c>
      <c r="I214" s="6">
        <v>1.1000000000000001E-3</v>
      </c>
      <c r="J214" s="6">
        <v>3.8E-3</v>
      </c>
    </row>
    <row r="215" spans="3:15" ht="15.5" x14ac:dyDescent="0.35">
      <c r="C215" t="s">
        <v>208</v>
      </c>
      <c r="I215" s="6">
        <v>269.27</v>
      </c>
    </row>
    <row r="216" spans="3:15" ht="15.5" x14ac:dyDescent="0.35">
      <c r="C216" t="s">
        <v>209</v>
      </c>
      <c r="I216" s="6">
        <v>251.55</v>
      </c>
    </row>
    <row r="217" spans="3:15" ht="15.5" x14ac:dyDescent="0.35">
      <c r="C217" t="s">
        <v>210</v>
      </c>
      <c r="I217" s="6">
        <v>6.95</v>
      </c>
    </row>
    <row r="218" spans="3:15" ht="15.5" x14ac:dyDescent="0.35">
      <c r="C218" t="s">
        <v>211</v>
      </c>
      <c r="I218" s="6">
        <v>4.0000000000000001E-3</v>
      </c>
    </row>
    <row r="219" spans="3:15" ht="15.5" x14ac:dyDescent="0.35">
      <c r="C219" t="s">
        <v>212</v>
      </c>
      <c r="I219" s="6">
        <v>59.23</v>
      </c>
    </row>
    <row r="220" spans="3:15" ht="15.5" x14ac:dyDescent="0.35">
      <c r="C220" t="s">
        <v>213</v>
      </c>
      <c r="I220" s="6">
        <v>24.15</v>
      </c>
    </row>
    <row r="221" spans="3:15" ht="15.5" x14ac:dyDescent="0.35">
      <c r="C221" t="s">
        <v>214</v>
      </c>
      <c r="I221" s="6">
        <v>180.37</v>
      </c>
    </row>
    <row r="222" spans="3:15" ht="15.5" x14ac:dyDescent="0.35">
      <c r="C222" t="s">
        <v>215</v>
      </c>
      <c r="I222" s="6">
        <v>192.95</v>
      </c>
    </row>
    <row r="223" spans="3:15" ht="15.5" x14ac:dyDescent="0.35">
      <c r="C223" t="s">
        <v>216</v>
      </c>
      <c r="I223" s="6">
        <v>198.71</v>
      </c>
    </row>
    <row r="224" spans="3:15" ht="15.5" x14ac:dyDescent="0.35">
      <c r="C224" t="s">
        <v>217</v>
      </c>
      <c r="I224" s="6">
        <v>154.18</v>
      </c>
    </row>
    <row r="225" spans="3:9" ht="15.5" x14ac:dyDescent="0.35">
      <c r="C225" t="s">
        <v>218</v>
      </c>
      <c r="I225" s="6">
        <v>2.4900000000000002</v>
      </c>
    </row>
    <row r="226" spans="3:9" ht="15.5" x14ac:dyDescent="0.35">
      <c r="C226" t="s">
        <v>219</v>
      </c>
      <c r="I226" s="6">
        <v>-98.65</v>
      </c>
    </row>
    <row r="227" spans="3:9" ht="15.5" x14ac:dyDescent="0.35">
      <c r="C227" t="s">
        <v>220</v>
      </c>
      <c r="I227" s="6">
        <v>33.69</v>
      </c>
    </row>
    <row r="228" spans="3:9" ht="15.5" x14ac:dyDescent="0.35">
      <c r="C228" t="s">
        <v>221</v>
      </c>
      <c r="I228" s="6">
        <v>31.47</v>
      </c>
    </row>
    <row r="229" spans="3:9" ht="15.5" x14ac:dyDescent="0.35">
      <c r="C229" t="s">
        <v>222</v>
      </c>
      <c r="I229" s="6">
        <v>143.08000000000001</v>
      </c>
    </row>
    <row r="230" spans="3:9" ht="15.5" x14ac:dyDescent="0.35">
      <c r="C230" t="s">
        <v>223</v>
      </c>
      <c r="D230" s="6">
        <v>1.31</v>
      </c>
    </row>
    <row r="231" spans="3:9" ht="15.5" x14ac:dyDescent="0.35">
      <c r="C231" t="s">
        <v>224</v>
      </c>
      <c r="I231" s="6">
        <v>350.92</v>
      </c>
    </row>
    <row r="232" spans="3:9" ht="15.5" x14ac:dyDescent="0.35">
      <c r="C232" t="s">
        <v>225</v>
      </c>
      <c r="I232" s="6">
        <v>43.92</v>
      </c>
    </row>
    <row r="233" spans="3:9" ht="15.5" x14ac:dyDescent="0.35">
      <c r="C233" t="s">
        <v>226</v>
      </c>
      <c r="D233" s="6">
        <v>2.13</v>
      </c>
    </row>
    <row r="234" spans="3:9" ht="15.5" x14ac:dyDescent="0.35">
      <c r="C234" t="s">
        <v>227</v>
      </c>
      <c r="D234" s="6">
        <v>1.74</v>
      </c>
    </row>
    <row r="235" spans="3:9" ht="15.5" x14ac:dyDescent="0.35">
      <c r="C235" t="s">
        <v>228</v>
      </c>
      <c r="D235" s="6">
        <v>0.13</v>
      </c>
    </row>
    <row r="236" spans="3:9" ht="15.5" x14ac:dyDescent="0.35">
      <c r="C236" t="s">
        <v>229</v>
      </c>
      <c r="D236" s="6">
        <v>7.0000000000000007E-2</v>
      </c>
    </row>
    <row r="237" spans="3:9" ht="15.5" x14ac:dyDescent="0.35">
      <c r="C237" t="s">
        <v>230</v>
      </c>
      <c r="D237" s="6">
        <v>0.25</v>
      </c>
    </row>
    <row r="238" spans="3:9" ht="15.5" x14ac:dyDescent="0.35">
      <c r="C238" t="s">
        <v>231</v>
      </c>
      <c r="D238" s="6">
        <v>0.1</v>
      </c>
    </row>
    <row r="239" spans="3:9" ht="15.5" x14ac:dyDescent="0.35">
      <c r="C239" t="s">
        <v>232</v>
      </c>
      <c r="D239" s="6">
        <v>1.25</v>
      </c>
    </row>
    <row r="240" spans="3:9" ht="15.5" x14ac:dyDescent="0.35">
      <c r="C240" t="s">
        <v>233</v>
      </c>
      <c r="I240" s="6">
        <v>8.51</v>
      </c>
    </row>
    <row r="241" spans="3:9" ht="15.5" x14ac:dyDescent="0.35">
      <c r="C241" t="s">
        <v>13</v>
      </c>
      <c r="D241" s="5">
        <v>52000000000</v>
      </c>
    </row>
    <row r="242" spans="3:9" ht="15.5" x14ac:dyDescent="0.35">
      <c r="C242" t="s">
        <v>234</v>
      </c>
      <c r="I242" s="6">
        <v>6.05</v>
      </c>
    </row>
    <row r="243" spans="3:9" ht="15.5" x14ac:dyDescent="0.35">
      <c r="C243" t="s">
        <v>235</v>
      </c>
      <c r="I243" s="6">
        <v>7.6499999999999999E-2</v>
      </c>
    </row>
    <row r="244" spans="3:9" ht="15.5" x14ac:dyDescent="0.35">
      <c r="C244" t="s">
        <v>236</v>
      </c>
      <c r="I244" s="6">
        <v>9.6000000000000002E-2</v>
      </c>
    </row>
    <row r="245" spans="3:9" ht="15.5" x14ac:dyDescent="0.35">
      <c r="C245" t="s">
        <v>237</v>
      </c>
      <c r="I245" s="6">
        <v>0.10730000000000001</v>
      </c>
    </row>
    <row r="246" spans="3:9" ht="15.5" x14ac:dyDescent="0.35">
      <c r="C246" t="s">
        <v>238</v>
      </c>
      <c r="I246" s="6">
        <v>8.72E-2</v>
      </c>
    </row>
    <row r="247" spans="3:9" ht="15.5" x14ac:dyDescent="0.35">
      <c r="C247" t="s">
        <v>239</v>
      </c>
      <c r="D247" s="6">
        <v>53.34</v>
      </c>
    </row>
    <row r="248" spans="3:9" ht="15.5" x14ac:dyDescent="0.35">
      <c r="C248" t="s">
        <v>240</v>
      </c>
      <c r="D248" s="6">
        <v>40.18</v>
      </c>
    </row>
    <row r="249" spans="3:9" ht="15.5" x14ac:dyDescent="0.35">
      <c r="C249" t="s">
        <v>241</v>
      </c>
      <c r="D249" s="6">
        <v>19.309999999999999</v>
      </c>
    </row>
    <row r="250" spans="3:9" ht="15.5" x14ac:dyDescent="0.35">
      <c r="C250" t="s">
        <v>242</v>
      </c>
      <c r="D250" s="6">
        <v>74.209999999999994</v>
      </c>
    </row>
    <row r="251" spans="3:9" ht="15.5" x14ac:dyDescent="0.35">
      <c r="C251" t="s">
        <v>243</v>
      </c>
      <c r="D251" s="6">
        <v>1.71</v>
      </c>
    </row>
    <row r="252" spans="3:9" ht="15.5" x14ac:dyDescent="0.35">
      <c r="C252" t="s">
        <v>244</v>
      </c>
      <c r="I252" s="6">
        <v>0.33</v>
      </c>
    </row>
    <row r="253" spans="3:9" ht="15.5" x14ac:dyDescent="0.35">
      <c r="C253" t="s">
        <v>245</v>
      </c>
      <c r="I253" s="6">
        <v>6.69</v>
      </c>
    </row>
    <row r="254" spans="3:9" ht="15.5" x14ac:dyDescent="0.35">
      <c r="C254" t="s">
        <v>42</v>
      </c>
      <c r="I254" s="5">
        <v>48628000000000</v>
      </c>
    </row>
    <row r="255" spans="3:9" ht="15.5" x14ac:dyDescent="0.35">
      <c r="C255" t="s">
        <v>246</v>
      </c>
      <c r="I255" s="5">
        <v>48879000000000</v>
      </c>
    </row>
    <row r="256" spans="3:9" ht="15.5" x14ac:dyDescent="0.35">
      <c r="C256" t="s">
        <v>247</v>
      </c>
      <c r="I256" s="5">
        <v>5740000000</v>
      </c>
    </row>
    <row r="257" spans="3:9" ht="15.5" x14ac:dyDescent="0.35">
      <c r="C257" t="s">
        <v>248</v>
      </c>
      <c r="I257" s="6">
        <v>7.6200000000000004E-2</v>
      </c>
    </row>
    <row r="258" spans="3:9" ht="15.5" x14ac:dyDescent="0.35">
      <c r="C258" t="s">
        <v>249</v>
      </c>
      <c r="D258" s="6">
        <v>0.34840000000000004</v>
      </c>
    </row>
    <row r="259" spans="3:9" ht="15.5" x14ac:dyDescent="0.35">
      <c r="C259" t="s">
        <v>250</v>
      </c>
      <c r="D259" s="6">
        <v>0.47859999999999997</v>
      </c>
    </row>
    <row r="260" spans="3:9" ht="15.5" x14ac:dyDescent="0.35">
      <c r="C260" t="s">
        <v>251</v>
      </c>
      <c r="D260" s="6">
        <v>0.34820000000000001</v>
      </c>
    </row>
    <row r="261" spans="3:9" ht="15.5" x14ac:dyDescent="0.35">
      <c r="C261" t="s">
        <v>252</v>
      </c>
      <c r="D261" s="6">
        <v>0.71050000000000002</v>
      </c>
    </row>
    <row r="262" spans="3:9" ht="15.5" x14ac:dyDescent="0.35">
      <c r="C262" t="s">
        <v>253</v>
      </c>
      <c r="D262" s="6">
        <v>0.91639999999999999</v>
      </c>
    </row>
    <row r="263" spans="3:9" ht="15.5" x14ac:dyDescent="0.35">
      <c r="C263" t="s">
        <v>254</v>
      </c>
      <c r="D263" s="6">
        <v>4.0800999999999998</v>
      </c>
    </row>
    <row r="264" spans="3:9" ht="15.5" x14ac:dyDescent="0.35">
      <c r="C264" t="s">
        <v>255</v>
      </c>
      <c r="I264" s="6">
        <v>6.97</v>
      </c>
    </row>
    <row r="265" spans="3:9" ht="15.5" x14ac:dyDescent="0.35">
      <c r="C265" t="s">
        <v>256</v>
      </c>
      <c r="I265" s="6">
        <v>6.97</v>
      </c>
    </row>
    <row r="266" spans="3:9" ht="15.5" x14ac:dyDescent="0.35">
      <c r="C266" t="s">
        <v>257</v>
      </c>
      <c r="I266" s="6">
        <v>0.22149999999999997</v>
      </c>
    </row>
    <row r="267" spans="3:9" ht="15.5" x14ac:dyDescent="0.35">
      <c r="C267" t="s">
        <v>258</v>
      </c>
      <c r="I267" s="6">
        <v>8.0000000000000004E-4</v>
      </c>
    </row>
    <row r="268" spans="3:9" ht="15.5" x14ac:dyDescent="0.35">
      <c r="C268" t="s">
        <v>259</v>
      </c>
      <c r="I268" t="s">
        <v>716</v>
      </c>
    </row>
    <row r="269" spans="3:9" ht="15.5" x14ac:dyDescent="0.35">
      <c r="C269" t="s">
        <v>261</v>
      </c>
      <c r="I269" s="5">
        <v>8</v>
      </c>
    </row>
    <row r="270" spans="3:9" ht="15.5" x14ac:dyDescent="0.35">
      <c r="C270" t="s">
        <v>262</v>
      </c>
      <c r="I270" s="6">
        <v>0.38</v>
      </c>
    </row>
    <row r="271" spans="3:9" ht="15.5" x14ac:dyDescent="0.35">
      <c r="C271" t="s">
        <v>263</v>
      </c>
      <c r="I271" s="6">
        <v>0.96</v>
      </c>
    </row>
    <row r="272" spans="3:9" ht="15.5" x14ac:dyDescent="0.35">
      <c r="C272" t="s">
        <v>264</v>
      </c>
      <c r="I272" s="6">
        <v>0.04</v>
      </c>
    </row>
    <row r="273" spans="3:9" ht="15.5" x14ac:dyDescent="0.35">
      <c r="C273" t="s">
        <v>265</v>
      </c>
      <c r="I273" s="6">
        <v>0.65</v>
      </c>
    </row>
    <row r="274" spans="3:9" ht="15.5" x14ac:dyDescent="0.35">
      <c r="C274" t="s">
        <v>266</v>
      </c>
      <c r="I274" s="6">
        <v>0.04</v>
      </c>
    </row>
    <row r="275" spans="3:9" ht="15.5" x14ac:dyDescent="0.35">
      <c r="C275" t="s">
        <v>267</v>
      </c>
      <c r="I275" s="6">
        <v>0.02</v>
      </c>
    </row>
    <row r="276" spans="3:9" ht="15.5" x14ac:dyDescent="0.35">
      <c r="C276" t="s">
        <v>268</v>
      </c>
      <c r="I276" s="6">
        <v>0.25</v>
      </c>
    </row>
    <row r="277" spans="3:9" ht="15.5" x14ac:dyDescent="0.35">
      <c r="C277" t="s">
        <v>269</v>
      </c>
      <c r="I277" s="5">
        <v>821000000000</v>
      </c>
    </row>
    <row r="278" spans="3:9" ht="15.5" x14ac:dyDescent="0.35">
      <c r="C278" t="s">
        <v>270</v>
      </c>
      <c r="I278" s="5">
        <v>318000000000</v>
      </c>
    </row>
    <row r="279" spans="3:9" ht="15.5" x14ac:dyDescent="0.35">
      <c r="C279" t="s">
        <v>271</v>
      </c>
      <c r="I279" s="5">
        <v>317000000000</v>
      </c>
    </row>
    <row r="280" spans="3:9" ht="15.5" x14ac:dyDescent="0.35">
      <c r="C280" t="s">
        <v>272</v>
      </c>
      <c r="I280" s="5">
        <v>193000000000</v>
      </c>
    </row>
    <row r="281" spans="3:9" ht="15.5" x14ac:dyDescent="0.35">
      <c r="C281" t="s">
        <v>273</v>
      </c>
      <c r="D281" s="5">
        <v>8000000000</v>
      </c>
    </row>
    <row r="282" spans="3:9" ht="15.5" x14ac:dyDescent="0.35">
      <c r="C282" t="s">
        <v>274</v>
      </c>
      <c r="D282" s="5">
        <v>2527000000000</v>
      </c>
    </row>
    <row r="283" spans="3:9" ht="15.5" x14ac:dyDescent="0.35">
      <c r="C283" t="s">
        <v>275</v>
      </c>
      <c r="D283" s="5">
        <v>513000000000</v>
      </c>
    </row>
    <row r="284" spans="3:9" ht="15.5" x14ac:dyDescent="0.35">
      <c r="C284" t="s">
        <v>183</v>
      </c>
      <c r="D284" s="5">
        <v>229000000000</v>
      </c>
    </row>
    <row r="285" spans="3:9" ht="15.5" x14ac:dyDescent="0.35">
      <c r="C285" t="s">
        <v>182</v>
      </c>
      <c r="I285" s="5">
        <v>2014000000000</v>
      </c>
    </row>
    <row r="286" spans="3:9" ht="15.5" x14ac:dyDescent="0.35">
      <c r="C286" t="s">
        <v>181</v>
      </c>
      <c r="D286" s="5">
        <v>149000000000</v>
      </c>
    </row>
    <row r="287" spans="3:9" ht="15.5" x14ac:dyDescent="0.35">
      <c r="C287" t="s">
        <v>180</v>
      </c>
      <c r="D287" s="5">
        <v>109000000000</v>
      </c>
    </row>
    <row r="288" spans="3:9" ht="15.5" x14ac:dyDescent="0.35">
      <c r="C288" t="s">
        <v>24</v>
      </c>
      <c r="D288" s="5">
        <v>258000000000</v>
      </c>
    </row>
    <row r="289" spans="3:9" ht="15.5" x14ac:dyDescent="0.35">
      <c r="C289" t="s">
        <v>21</v>
      </c>
      <c r="D289" s="5">
        <v>250000000000</v>
      </c>
    </row>
    <row r="290" spans="3:9" ht="15.5" x14ac:dyDescent="0.35">
      <c r="C290" t="s">
        <v>276</v>
      </c>
      <c r="I290" s="5">
        <v>2014000000000</v>
      </c>
    </row>
    <row r="291" spans="3:9" ht="15.5" x14ac:dyDescent="0.35">
      <c r="C291" t="s">
        <v>277</v>
      </c>
      <c r="I291" s="5">
        <v>270000000000</v>
      </c>
    </row>
    <row r="292" spans="3:9" ht="15.5" x14ac:dyDescent="0.35">
      <c r="C292" t="s">
        <v>278</v>
      </c>
      <c r="I292" s="5">
        <v>-91000000000</v>
      </c>
    </row>
    <row r="293" spans="3:9" ht="15.5" x14ac:dyDescent="0.35">
      <c r="C293" t="s">
        <v>279</v>
      </c>
      <c r="I293" s="5">
        <v>-173000000000</v>
      </c>
    </row>
    <row r="294" spans="3:9" ht="15.5" x14ac:dyDescent="0.35">
      <c r="C294" t="s">
        <v>280</v>
      </c>
      <c r="I294" s="5">
        <v>-18000000000</v>
      </c>
    </row>
    <row r="295" spans="3:9" ht="15.5" x14ac:dyDescent="0.35">
      <c r="C295" t="s">
        <v>281</v>
      </c>
      <c r="I295" s="5">
        <v>252000000000</v>
      </c>
    </row>
  </sheetData>
  <pageMargins left="0.7" right="0.7" top="0.75" bottom="0.75" header="0.3" footer="0.3"/>
  <ignoredErrors>
    <ignoredError sqref="A1:O29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25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717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718</v>
      </c>
      <c r="D2" s="2" vm="133">
        <f ca="1">IFERROR(_xlfn.STOCKHISTORY("XIDX:" &amp; $C$1, D3, , 0, 0, 1), "Libur")</f>
        <v>452</v>
      </c>
      <c r="E2" s="2" vm="134">
        <f ca="1">IFERROR(_xlfn.STOCKHISTORY("XIDX:" &amp; $C$1, E3, , 0, 0, 1), "Libur")</f>
        <v>191</v>
      </c>
      <c r="H2" s="2" vm="134">
        <f ca="1">IFERROR(INDEX(D2:G2,COUNT(D2:G2)),"")</f>
        <v>191</v>
      </c>
      <c r="I2" s="2" vm="135">
        <f t="shared" ref="I2:O2" ca="1" si="0">IFERROR(_xlfn.STOCKHISTORY("XIDX:" &amp; $C$1, I1, , 0, 0, 1), "Libur")</f>
        <v>372</v>
      </c>
      <c r="J2" s="2" vm="136">
        <f t="shared" ca="1" si="0"/>
        <v>46</v>
      </c>
      <c r="K2" s="2" vm="137">
        <f t="shared" ca="1" si="0"/>
        <v>17</v>
      </c>
      <c r="L2" s="2" vm="7">
        <f t="shared" ca="1" si="0"/>
        <v>28</v>
      </c>
      <c r="M2" s="2" vm="136">
        <f t="shared" ca="1" si="0"/>
        <v>46</v>
      </c>
      <c r="N2" s="2" vm="138">
        <f t="shared" ca="1" si="0"/>
        <v>108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21384790016</v>
      </c>
      <c r="E4" s="2">
        <f>IFERROR(INDEX(E51:E500,MATCH($C$4,$C$51:$C$500,0)),"")</f>
        <v>22073381313</v>
      </c>
      <c r="H4" s="2">
        <f>IFERROR(SUM(D4:G4)*(4/MAX(1,COUNT(D4:G4))),"")</f>
        <v>86916342658</v>
      </c>
      <c r="I4" s="2">
        <f t="shared" ref="I4:O4" si="1">IFERROR(INDEX(I51:I500,MATCH($C$4,$C$51:$C$500,0)),"")</f>
        <v>45131314657</v>
      </c>
      <c r="J4" s="2">
        <f t="shared" si="1"/>
        <v>50252347233</v>
      </c>
      <c r="K4" s="2">
        <f t="shared" si="1"/>
        <v>46642931257</v>
      </c>
      <c r="L4" s="2">
        <f t="shared" si="1"/>
        <v>47025953448</v>
      </c>
      <c r="M4" s="2">
        <f t="shared" si="1"/>
        <v>37446026309</v>
      </c>
      <c r="N4" s="2">
        <f t="shared" si="1"/>
        <v>23985876762</v>
      </c>
      <c r="O4" s="2">
        <f t="shared" si="1"/>
        <v>24693452477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-5690077774</v>
      </c>
      <c r="E5" s="2">
        <f>IFERROR(INDEX(E51:E500,MATCH($C$5,$C$51:$C$500,0)),"")</f>
        <v>-6461841836</v>
      </c>
      <c r="H5" s="2">
        <f>IFERROR(SUM(D5:G5)*(4/MAX(1,COUNT(D5:G5))),"")</f>
        <v>-24303839220</v>
      </c>
      <c r="I5" s="2">
        <f t="shared" ref="I5:O5" si="2">IFERROR(INDEX(I51:I500,MATCH($C$5,$C$51:$C$500,0)),"")</f>
        <v>-5754690447</v>
      </c>
      <c r="J5" s="2">
        <f t="shared" si="2"/>
        <v>-619353414</v>
      </c>
      <c r="K5" s="2">
        <f t="shared" si="2"/>
        <v>527236973</v>
      </c>
      <c r="L5" s="2">
        <f t="shared" si="2"/>
        <v>1142467323</v>
      </c>
      <c r="M5" s="2">
        <f t="shared" si="2"/>
        <v>-3282844897</v>
      </c>
      <c r="N5" s="2">
        <f t="shared" si="2"/>
        <v>263179335</v>
      </c>
      <c r="O5" s="2">
        <f t="shared" si="2"/>
        <v>126370341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33353647687</v>
      </c>
      <c r="E6" s="2">
        <f>IFERROR(INDEX(E51:E500,MATCH($C$6,$C$51:$C$500,0)),"")</f>
        <v>39036057872</v>
      </c>
      <c r="H6" s="2">
        <f>IFERROR(INDEX(D6:G6,COUNT(D6:G6)),"")</f>
        <v>39036057872</v>
      </c>
      <c r="I6" s="2">
        <f t="shared" ref="I6:O6" si="3">IFERROR(INDEX(I51:I500,MATCH($C$6,$C$51:$C$500,0)),"")</f>
        <v>39036057872</v>
      </c>
      <c r="J6" s="2">
        <f t="shared" si="3"/>
        <v>44794706712</v>
      </c>
      <c r="K6" s="2">
        <f t="shared" si="3"/>
        <v>45414060125</v>
      </c>
      <c r="L6" s="2">
        <f t="shared" si="3"/>
        <v>44886823107</v>
      </c>
      <c r="M6" s="2">
        <f t="shared" si="3"/>
        <v>43744355733</v>
      </c>
      <c r="N6" s="2">
        <f t="shared" si="3"/>
        <v>46669750616</v>
      </c>
      <c r="O6" s="2">
        <f t="shared" si="3"/>
        <v>9561571251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1.65</v>
      </c>
      <c r="E7" s="3">
        <f>IFERROR(INDEX(E51:E500,MATCH($C$7,$C$51:$C$500,0))/1000000000,"")</f>
        <v>1.65</v>
      </c>
      <c r="H7" s="3">
        <f>IFERROR(INDEX(D7:G7,COUNT(D7:G7)),"")</f>
        <v>1.65</v>
      </c>
      <c r="I7" s="3">
        <f t="shared" ref="I7:O7" si="4">IFERROR(INDEX(I51:I500,MATCH($C$7,$C$51:$C$500,0))/1000000000,"")</f>
        <v>1.65</v>
      </c>
      <c r="J7" s="3">
        <f t="shared" si="4"/>
        <v>1.65</v>
      </c>
      <c r="K7" s="3">
        <f t="shared" si="4"/>
        <v>1.65</v>
      </c>
      <c r="L7" s="3">
        <f t="shared" si="4"/>
        <v>1.65</v>
      </c>
      <c r="M7" s="3">
        <f t="shared" si="4"/>
        <v>1.65</v>
      </c>
      <c r="N7" s="3">
        <f t="shared" si="4"/>
        <v>1.65</v>
      </c>
      <c r="O7" s="3">
        <f t="shared" si="4"/>
        <v>1.25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-4000000000</v>
      </c>
      <c r="E8" s="2">
        <f>IFERROR(INDEX(E51:E500,MATCH("Free cash flow (Quarter)",$C$51:$C$500,0)),"")</f>
        <v>2000000000</v>
      </c>
      <c r="H8" s="2">
        <f>IFERROR(INDEX(D8:G8,COUNT(D8:G8)),"")</f>
        <v>2000000000</v>
      </c>
      <c r="I8" s="2">
        <f t="shared" ref="I8:O8" si="5">IFERROR(INDEX(I51:I500,MATCH($C$8,$C$51:$C$500,0)),"")</f>
        <v>-2000000000</v>
      </c>
      <c r="J8" s="2">
        <f t="shared" si="5"/>
        <v>-1000000000</v>
      </c>
      <c r="K8" s="2">
        <f t="shared" si="5"/>
        <v>5000000000</v>
      </c>
      <c r="L8" s="2">
        <f t="shared" si="5"/>
        <v>5000000000</v>
      </c>
      <c r="M8" s="2">
        <f t="shared" si="5"/>
        <v>10000000000</v>
      </c>
      <c r="N8" s="2">
        <f t="shared" si="5"/>
        <v>-32000000000</v>
      </c>
      <c r="O8" s="2">
        <f t="shared" si="5"/>
        <v>-12000000000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-2.4300000000000002</v>
      </c>
      <c r="E9" s="3">
        <f>IFERROR(INDEX(E51:E500,MATCH("Free cash flow per share (Quarter)",$C$51:$C$500,0)),"")</f>
        <v>1.28</v>
      </c>
      <c r="H9" s="3">
        <f>IFERROR(INDEX(D9:G9,COUNT(D9:G9)),"")</f>
        <v>1.28</v>
      </c>
      <c r="I9" s="3">
        <f t="shared" ref="I9:O9" si="6">IFERROR(INDEX(I51:I500,MATCH($C$9,$C$51:$C$500,0)),"")</f>
        <v>-0.99</v>
      </c>
      <c r="J9" s="3">
        <f t="shared" si="6"/>
        <v>-0.7</v>
      </c>
      <c r="K9" s="3">
        <f t="shared" si="6"/>
        <v>2.87</v>
      </c>
      <c r="L9" s="3">
        <f t="shared" si="6"/>
        <v>3.27</v>
      </c>
      <c r="M9" s="3">
        <f t="shared" si="6"/>
        <v>6.14</v>
      </c>
      <c r="N9" s="3">
        <f t="shared" si="6"/>
        <v>-19.38</v>
      </c>
      <c r="O9" s="3">
        <f t="shared" si="6"/>
        <v>-9.59</v>
      </c>
    </row>
    <row r="10" spans="1:15" ht="15.5" x14ac:dyDescent="0.35">
      <c r="C10" t="s">
        <v>18</v>
      </c>
      <c r="D10" s="3">
        <f ca="1">IFERROR(IF(D9=0,"",D2/D9),"")</f>
        <v>-186.00823045267489</v>
      </c>
      <c r="E10" s="3">
        <f ca="1">IFERROR(IF(E9=0,"",E2/E9),"")</f>
        <v>149.21875</v>
      </c>
      <c r="I10" s="3">
        <f t="shared" ref="I10:O10" ca="1" si="7">IFERROR(IF(I9=0,"",I2/I9),"")</f>
        <v>-375.75757575757575</v>
      </c>
      <c r="J10" s="3">
        <f t="shared" ca="1" si="7"/>
        <v>-65.714285714285722</v>
      </c>
      <c r="K10" s="3">
        <f t="shared" ca="1" si="7"/>
        <v>5.9233449477351918</v>
      </c>
      <c r="L10" s="3">
        <f t="shared" ca="1" si="7"/>
        <v>8.5626911314984717</v>
      </c>
      <c r="M10" s="3">
        <f t="shared" ca="1" si="7"/>
        <v>7.4918566775244306</v>
      </c>
      <c r="N10" s="3">
        <f t="shared" ca="1" si="7"/>
        <v>-5.5727554179566567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2177820487</v>
      </c>
      <c r="E11" s="2">
        <f>IFERROR(INDEX(E51:E500,MATCH($C$11,$C$51:$C$500,0)),"")</f>
        <v>3023318426</v>
      </c>
      <c r="H11" s="2">
        <f>IFERROR(INDEX(D11:G11,COUNT(D11:G11)),"")</f>
        <v>3023318426</v>
      </c>
      <c r="I11" s="2">
        <f t="shared" ref="I11:O11" si="8">IFERROR(INDEX(I51:I500,MATCH($C$11,$C$51:$C$500,0)),"")</f>
        <v>3023318426</v>
      </c>
      <c r="J11" s="2">
        <f t="shared" si="8"/>
        <v>4561199900</v>
      </c>
      <c r="K11" s="2">
        <f t="shared" si="8"/>
        <v>8416908425</v>
      </c>
      <c r="L11" s="2">
        <f t="shared" si="8"/>
        <v>3835222262</v>
      </c>
      <c r="M11" s="2">
        <f t="shared" si="8"/>
        <v>1794405043</v>
      </c>
      <c r="N11" s="2">
        <f t="shared" si="8"/>
        <v>6246005241</v>
      </c>
      <c r="O11" s="2">
        <f t="shared" si="8"/>
        <v>372869178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-2000000000</v>
      </c>
      <c r="E12" s="2">
        <f>IFERROR(INDEX(E51:E500,MATCH("Net Debt (Quarter)",$C$51:$C$500,0)),"")</f>
        <v>-2000000000</v>
      </c>
      <c r="H12" s="2">
        <f>IFERROR(INDEX(D12:G12,COUNT(D12:G12)),"")</f>
        <v>-2000000000</v>
      </c>
      <c r="I12" s="2">
        <f t="shared" ref="I12:O12" si="9">IFERROR(INDEX(I51:I500,MATCH($C$12,$C$51:$C$500,0)),"")</f>
        <v>-2000000000</v>
      </c>
      <c r="J12" s="2">
        <f t="shared" si="9"/>
        <v>-4000000000</v>
      </c>
      <c r="K12" s="2">
        <f t="shared" si="9"/>
        <v>-5000000000</v>
      </c>
      <c r="L12" s="2">
        <f t="shared" si="9"/>
        <v>-2000000000</v>
      </c>
      <c r="M12" s="2">
        <f t="shared" si="9"/>
        <v>2000000000</v>
      </c>
      <c r="N12" s="2">
        <f t="shared" si="9"/>
        <v>3000000000</v>
      </c>
      <c r="O12" s="2">
        <f t="shared" si="9"/>
        <v>8000000000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1000000000</v>
      </c>
      <c r="H13" s="2">
        <f>IFERROR(INDEX(D13:G13,COUNT(D13:G13)),"")</f>
        <v>1000000000</v>
      </c>
      <c r="I13" s="2">
        <f t="shared" ref="I13:O13" si="10">IFERROR(INDEX(I51:I500,MATCH($C$13,$C$51:$C$500,0)),"")</f>
        <v>1000000000</v>
      </c>
      <c r="J13" s="2">
        <f t="shared" si="10"/>
        <v>1000000000</v>
      </c>
      <c r="K13" s="2">
        <f t="shared" si="10"/>
        <v>3000000000</v>
      </c>
      <c r="L13" s="2">
        <f t="shared" si="10"/>
        <v>2000000000</v>
      </c>
      <c r="M13" s="2">
        <f t="shared" si="10"/>
        <v>4000000000</v>
      </c>
      <c r="N13" s="2">
        <f t="shared" si="10"/>
        <v>10000000000</v>
      </c>
      <c r="O13" s="2">
        <f t="shared" si="10"/>
        <v>8000000000</v>
      </c>
    </row>
    <row r="14" spans="1:15" ht="15.5" x14ac:dyDescent="0.35">
      <c r="C14" t="s">
        <v>27</v>
      </c>
      <c r="D14" s="2">
        <f>IFERROR(INDEX(D51:D500,MATCH($C$14,$C$51:$C$500,0)),"")</f>
        <v>-138335529</v>
      </c>
      <c r="E14" s="2">
        <f>IFERROR(INDEX(E51:E500,MATCH($C$14,$C$51:$C$500,0)),"")</f>
        <v>-232807016</v>
      </c>
      <c r="H14" s="2">
        <f>IFERROR(SUM(D14:G14)*(4/MAX(1,COUNT(D14:G14))),"")</f>
        <v>-742285090</v>
      </c>
      <c r="I14" s="2">
        <f t="shared" ref="I14:O14" si="11">IFERROR(INDEX(I51:I500,MATCH($C$14,$C$51:$C$500,0)),"")</f>
        <v>-422238513</v>
      </c>
      <c r="J14" s="2">
        <f t="shared" si="11"/>
        <v>-508393554</v>
      </c>
      <c r="K14" s="2">
        <f t="shared" si="11"/>
        <v>-501443280</v>
      </c>
      <c r="L14" s="2">
        <f t="shared" si="11"/>
        <v>-989732155</v>
      </c>
      <c r="M14" s="2">
        <f t="shared" si="11"/>
        <v>-1099891016</v>
      </c>
      <c r="N14" s="2">
        <f t="shared" si="11"/>
        <v>-869111779</v>
      </c>
      <c r="O14" s="2">
        <f t="shared" si="11"/>
        <v>-1039677083</v>
      </c>
    </row>
    <row r="15" spans="1:15" ht="15.5" x14ac:dyDescent="0.35">
      <c r="C15" t="s">
        <v>28</v>
      </c>
      <c r="D15" s="2">
        <f>IFERROR(INDEX(D51:D500,MATCH($C$15,$C$51:$C$500,0)),"")</f>
        <v>1452060902</v>
      </c>
      <c r="E15" s="2">
        <f>IFERROR(INDEX(E51:E500,MATCH($C$15,$C$51:$C$500,0)),"")</f>
        <v>34641411</v>
      </c>
      <c r="H15" s="2">
        <f>IFERROR(SUM(D15:G15)*(4/MAX(1,COUNT(D15:G15))),"")</f>
        <v>2973404626</v>
      </c>
      <c r="I15" s="2">
        <f t="shared" ref="I15:O15" si="12">IFERROR(INDEX(I51:I500,MATCH($C$15,$C$51:$C$500,0)),"")</f>
        <v>-43465929</v>
      </c>
      <c r="J15" s="2">
        <f t="shared" si="12"/>
        <v>-129895768</v>
      </c>
      <c r="K15" s="2">
        <f t="shared" si="12"/>
        <v>-392060109</v>
      </c>
      <c r="L15" s="2">
        <f t="shared" si="12"/>
        <v>-518747886</v>
      </c>
      <c r="M15" s="2">
        <f t="shared" si="12"/>
        <v>789397873</v>
      </c>
      <c r="N15" s="2">
        <f t="shared" si="12"/>
        <v>-264692482</v>
      </c>
      <c r="O15" s="2">
        <f t="shared" si="12"/>
        <v>-319169801</v>
      </c>
    </row>
    <row r="16" spans="1:15" ht="15.5" x14ac:dyDescent="0.35">
      <c r="C16" t="s">
        <v>29</v>
      </c>
      <c r="D16" s="2">
        <f>IFERROR(INDEX(D51:D500,MATCH($C$16,$C$51:$C$500,0)),"")</f>
        <v>-7144957122</v>
      </c>
      <c r="E16" s="2">
        <f>IFERROR(INDEX(E51:E500,MATCH($C$16,$C$51:$C$500,0)),"")</f>
        <v>-5895017985</v>
      </c>
      <c r="H16" s="2">
        <f>IFERROR(SUM(D16:G16)*(4/MAX(1,COUNT(D16:G16))),"")</f>
        <v>-26079950214</v>
      </c>
      <c r="I16" s="2">
        <f t="shared" ref="I16:O16" si="13">IFERROR(INDEX(I51:I500,MATCH($C$16,$C$51:$C$500,0)),"")</f>
        <v>-5255236015</v>
      </c>
      <c r="J16" s="2">
        <f t="shared" si="13"/>
        <v>-780410839</v>
      </c>
      <c r="K16" s="2">
        <f t="shared" si="13"/>
        <v>500553480</v>
      </c>
      <c r="L16" s="2">
        <f t="shared" si="13"/>
        <v>1362641420</v>
      </c>
      <c r="M16" s="2">
        <f t="shared" si="13"/>
        <v>-3875122685</v>
      </c>
      <c r="N16" s="2">
        <f t="shared" si="13"/>
        <v>471847221</v>
      </c>
      <c r="O16" s="2">
        <f t="shared" si="13"/>
        <v>959242346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745800000000</v>
      </c>
      <c r="E20" s="2">
        <f ca="1">IFERROR(E21*E2,"")</f>
        <v>315150000000</v>
      </c>
      <c r="H20" s="2">
        <f t="shared" ref="H20:O20" ca="1" si="14">IFERROR(H21*H2,"")</f>
        <v>315150000000</v>
      </c>
      <c r="I20" s="2">
        <f t="shared" ca="1" si="14"/>
        <v>613800000000</v>
      </c>
      <c r="J20" s="2">
        <f t="shared" ca="1" si="14"/>
        <v>75900000000</v>
      </c>
      <c r="K20" s="2">
        <f t="shared" ca="1" si="14"/>
        <v>28050000000</v>
      </c>
      <c r="L20" s="2">
        <f t="shared" ca="1" si="14"/>
        <v>46200000000</v>
      </c>
      <c r="M20" s="2">
        <f t="shared" ca="1" si="14"/>
        <v>75900000000</v>
      </c>
      <c r="N20" s="2">
        <f t="shared" ca="1" si="14"/>
        <v>178200000000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1650000000</v>
      </c>
      <c r="E21" s="2">
        <f>IFERROR(INDEX(E51:E500,MATCH($C$7,$C$51:$C$500,0)),"")</f>
        <v>1650000000</v>
      </c>
      <c r="H21" s="2">
        <f>IFERROR(INDEX(D21:G21,COUNT(D21:G21)),"")</f>
        <v>1650000000</v>
      </c>
      <c r="I21" s="2">
        <f t="shared" ref="I21:O21" si="15">IFERROR(INDEX(I51:I500,MATCH($C$7,$C$51:$C$500,0)),"")</f>
        <v>1650000000</v>
      </c>
      <c r="J21" s="2">
        <f t="shared" si="15"/>
        <v>1650000000</v>
      </c>
      <c r="K21" s="2">
        <f t="shared" si="15"/>
        <v>1650000000</v>
      </c>
      <c r="L21" s="2">
        <f t="shared" si="15"/>
        <v>1650000000</v>
      </c>
      <c r="M21" s="2">
        <f t="shared" si="15"/>
        <v>1650000000</v>
      </c>
      <c r="N21" s="2">
        <f t="shared" si="15"/>
        <v>1650000000</v>
      </c>
      <c r="O21" s="2">
        <f t="shared" si="15"/>
        <v>1250000000</v>
      </c>
    </row>
    <row r="23" spans="1:15" ht="15.5" x14ac:dyDescent="0.35">
      <c r="B23" t="s">
        <v>43</v>
      </c>
      <c r="C23" t="s">
        <v>44</v>
      </c>
      <c r="D23" s="3">
        <f>IFERROR(D5/D6*100,"")</f>
        <v>-17.059836535413723</v>
      </c>
      <c r="E23" s="3">
        <f>IFERROR(E5/E6*100,"")</f>
        <v>-16.553520484031729</v>
      </c>
      <c r="H23" s="3">
        <f t="shared" ref="H23:O23" si="16">IFERROR(H5/H6*100,"")</f>
        <v>-62.259973329511823</v>
      </c>
      <c r="I23" s="3">
        <f t="shared" si="16"/>
        <v>-14.741986667479956</v>
      </c>
      <c r="J23" s="3">
        <f t="shared" si="16"/>
        <v>-1.3826486642317544</v>
      </c>
      <c r="K23" s="3">
        <f t="shared" si="16"/>
        <v>1.1609553771426862</v>
      </c>
      <c r="L23" s="3">
        <f t="shared" si="16"/>
        <v>2.5452176026728761</v>
      </c>
      <c r="M23" s="3">
        <f t="shared" si="16"/>
        <v>-7.5046136627027238</v>
      </c>
      <c r="N23" s="3">
        <f t="shared" si="16"/>
        <v>0.56391845151572995</v>
      </c>
      <c r="O23" s="3">
        <f t="shared" si="16"/>
        <v>1.3216482697525631</v>
      </c>
    </row>
    <row r="24" spans="1:15" ht="15.5" x14ac:dyDescent="0.35">
      <c r="C24" t="s">
        <v>45</v>
      </c>
      <c r="D24" s="4">
        <f>IFERROR(_xlfn.RRI(5,I23,D23),"")</f>
        <v>2.9636122172030488E-2</v>
      </c>
      <c r="E24" s="4">
        <f>IFERROR(_xlfn.RRI(5,J23,E23),"")</f>
        <v>0.64299297469923355</v>
      </c>
      <c r="H24" s="4">
        <f t="shared" ref="H24:O24" si="17">IFERROR(_xlfn.RRI(5,M23,H23),"")</f>
        <v>0.526778790072856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-3.44</v>
      </c>
      <c r="E25" s="3">
        <f>IFERROR(INDEX(E51:E500,MATCH($A$25,$C$51:$C$500,0)),"")</f>
        <v>-3.48</v>
      </c>
      <c r="H25" s="3">
        <f>IFERROR(INDEX(D25:G25,COUNT(D25:G25)),"")</f>
        <v>-3.48</v>
      </c>
      <c r="I25" s="3">
        <f t="shared" ref="I25:O25" si="18">IFERROR(INDEX(I51:I500,MATCH($C$25,$C$51:$C$500,0)),"")</f>
        <v>-3.14</v>
      </c>
      <c r="J25" s="3">
        <f t="shared" si="18"/>
        <v>-0.55000000000000004</v>
      </c>
      <c r="K25" s="3">
        <f t="shared" si="18"/>
        <v>7.0000000000000007E-2</v>
      </c>
      <c r="L25" s="3">
        <f t="shared" si="18"/>
        <v>0.51</v>
      </c>
      <c r="M25" s="3">
        <f t="shared" si="18"/>
        <v>-1.87</v>
      </c>
      <c r="N25" s="3">
        <f t="shared" si="18"/>
        <v>0.13</v>
      </c>
      <c r="O25" s="3">
        <f t="shared" si="18"/>
        <v>0.51</v>
      </c>
    </row>
    <row r="26" spans="1:15" ht="15.5" x14ac:dyDescent="0.35">
      <c r="C26" t="s">
        <v>48</v>
      </c>
      <c r="D26" s="4">
        <f>IFERROR(_xlfn.RRI(5,I25,D25),"")</f>
        <v>1.8417278353529687E-2</v>
      </c>
      <c r="E26" s="4">
        <f>IFERROR(_xlfn.RRI(5,J25,E25),"")</f>
        <v>0.4462497966321739</v>
      </c>
      <c r="H26" s="4">
        <f t="shared" ref="H26:O26" si="19">IFERROR(_xlfn.RRI(5,M25,H25),"")</f>
        <v>0.13226355212830976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12.960478797575757</v>
      </c>
      <c r="E27" s="3">
        <f>IFERROR(E4/E21,"")</f>
        <v>13.377806856363636</v>
      </c>
      <c r="H27" s="3">
        <f t="shared" ref="H27:O27" si="20">IFERROR(H4/H21,"")</f>
        <v>52.676571307878788</v>
      </c>
      <c r="I27" s="3">
        <f t="shared" si="20"/>
        <v>27.352311913333335</v>
      </c>
      <c r="J27" s="3">
        <f t="shared" si="20"/>
        <v>30.45596802</v>
      </c>
      <c r="K27" s="3">
        <f t="shared" si="20"/>
        <v>28.268443186060605</v>
      </c>
      <c r="L27" s="3">
        <f t="shared" si="20"/>
        <v>28.500577847272726</v>
      </c>
      <c r="M27" s="3">
        <f t="shared" si="20"/>
        <v>22.69456139939394</v>
      </c>
      <c r="N27" s="3">
        <f t="shared" si="20"/>
        <v>14.536895007272728</v>
      </c>
      <c r="O27" s="3">
        <f t="shared" si="20"/>
        <v>19.754761981600002</v>
      </c>
    </row>
    <row r="28" spans="1:15" ht="15.5" x14ac:dyDescent="0.35">
      <c r="C28" t="s">
        <v>50</v>
      </c>
      <c r="D28" s="4">
        <f>IFERROR(_xlfn.RRI(5,I27,D27),"")</f>
        <v>-0.13875760276744453</v>
      </c>
      <c r="E28" s="4">
        <f>IFERROR(_xlfn.RRI(5,J27,E27),"")</f>
        <v>-0.1517136030623486</v>
      </c>
      <c r="H28" s="4">
        <f t="shared" ref="H28:O28" si="21">IFERROR(_xlfn.RRI(5,M27,H27),"")</f>
        <v>0.1834206441979338</v>
      </c>
      <c r="I28" s="4">
        <f t="shared" si="21"/>
        <v>0.1347611984956929</v>
      </c>
      <c r="J28" s="4">
        <f t="shared" si="21"/>
        <v>9.0435850054565448E-2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0.10828025477707001</v>
      </c>
      <c r="I29" s="4">
        <f t="shared" si="22"/>
        <v>4.7090909090909081</v>
      </c>
      <c r="J29" s="4">
        <f t="shared" si="22"/>
        <v>-8.8571428571428577</v>
      </c>
      <c r="K29" s="4">
        <f t="shared" si="22"/>
        <v>-0.86274509803921573</v>
      </c>
      <c r="L29" s="4">
        <f t="shared" si="22"/>
        <v>-1.2727272727272727</v>
      </c>
      <c r="M29" s="4">
        <f t="shared" si="22"/>
        <v>-15.384615384615383</v>
      </c>
      <c r="N29" s="4">
        <f t="shared" si="22"/>
        <v>-0.74509803921568629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0.92585443873213247</v>
      </c>
      <c r="I30" s="4">
        <f t="shared" si="23"/>
        <v>-0.10190633588229864</v>
      </c>
      <c r="J30" s="4">
        <f t="shared" si="23"/>
        <v>7.7383986784885325E-2</v>
      </c>
      <c r="K30" s="4">
        <f t="shared" si="23"/>
        <v>-8.1449106911470979E-3</v>
      </c>
      <c r="L30" s="4">
        <f t="shared" si="23"/>
        <v>0.25583294365996589</v>
      </c>
      <c r="M30" s="4">
        <f t="shared" si="23"/>
        <v>0.56116979506558851</v>
      </c>
      <c r="N30" s="4">
        <f t="shared" si="23"/>
        <v>-0.26413211048492025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20.11</v>
      </c>
      <c r="E32" s="3">
        <f>IFERROR(INDEX(E51:E500,MATCH($A$32,$C$51:$C$500,0)),"")</f>
        <v>23.55</v>
      </c>
      <c r="H32" s="3">
        <f>IFERROR(INDEX(D32:G32,COUNT(D32:G32)),"")</f>
        <v>23.55</v>
      </c>
      <c r="I32" s="3">
        <f t="shared" ref="I32:O32" si="24">IFERROR(INDEX(I51:I500,MATCH($C$32,$C$51:$C$500,0)),"")</f>
        <v>23.55</v>
      </c>
      <c r="J32" s="3">
        <f t="shared" si="24"/>
        <v>27.09</v>
      </c>
      <c r="K32" s="3">
        <f t="shared" si="24"/>
        <v>27.46</v>
      </c>
      <c r="L32" s="3">
        <f t="shared" si="24"/>
        <v>27.15</v>
      </c>
      <c r="M32" s="3">
        <f t="shared" si="24"/>
        <v>26.45</v>
      </c>
      <c r="N32" s="3">
        <f t="shared" si="24"/>
        <v>28.28</v>
      </c>
      <c r="O32" s="3">
        <f t="shared" si="24"/>
        <v>7.65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9.5</v>
      </c>
      <c r="E33" s="3">
        <f>IFERROR(INDEX(E51:E500,MATCH($A$33,$C$51:$C$500,0)),"")</f>
        <v>15.8</v>
      </c>
      <c r="H33" s="3">
        <f>IFERROR(INDEX(D33:G33,COUNT(D33:G33)),"")</f>
        <v>15.8</v>
      </c>
      <c r="I33" s="3">
        <f t="shared" ref="I33:O33" si="25">IFERROR(INDEX(I51:I500,MATCH($C$33,$C$51:$C$500,0)),"")</f>
        <v>15.8</v>
      </c>
      <c r="J33" s="3">
        <f t="shared" si="25"/>
        <v>1.7</v>
      </c>
      <c r="K33" s="3">
        <f t="shared" si="25"/>
        <v>0.62</v>
      </c>
      <c r="L33" s="3">
        <f t="shared" si="25"/>
        <v>1.03</v>
      </c>
      <c r="M33" s="3">
        <f t="shared" si="25"/>
        <v>1.74</v>
      </c>
      <c r="N33" s="3">
        <f t="shared" si="25"/>
        <v>3.82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-55.52</v>
      </c>
      <c r="E34" s="3">
        <f>IFERROR(INDEX(E51:E500,MATCH($A$34,$C$51:$C$500,0)),"")</f>
        <v>-106.9</v>
      </c>
      <c r="H34" s="3">
        <f>IFERROR(INDEX(D34:G34,COUNT(D34:G34)),"")</f>
        <v>-106.9</v>
      </c>
      <c r="I34" s="3">
        <f t="shared" ref="I34:O34" si="26">IFERROR(INDEX(I51:I500,MATCH($C$34,$C$51:$C$500,0)),"")</f>
        <v>-118.47</v>
      </c>
      <c r="J34" s="3">
        <f t="shared" si="26"/>
        <v>-83.64</v>
      </c>
      <c r="K34" s="3">
        <f t="shared" si="26"/>
        <v>242.86</v>
      </c>
      <c r="L34" s="3">
        <f t="shared" si="26"/>
        <v>54.9</v>
      </c>
      <c r="M34" s="3">
        <f t="shared" si="26"/>
        <v>-24.6</v>
      </c>
      <c r="N34" s="3">
        <f t="shared" si="26"/>
        <v>830.77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14.77</v>
      </c>
      <c r="E35" s="3">
        <f>IFERROR(INDEX(E51:E500,MATCH($A$35,$C$51:$C$500,0)),"")</f>
        <v>27.87</v>
      </c>
      <c r="H35" s="3">
        <f>IFERROR(INDEX(D35:G35,COUNT(D35:G35)),"")</f>
        <v>27.87</v>
      </c>
      <c r="I35" s="3">
        <f t="shared" ref="I35:O35" si="27">IFERROR(INDEX(I51:I500,MATCH($C$35,$C$51:$C$500,0)),"")</f>
        <v>13.63</v>
      </c>
      <c r="J35" s="3">
        <f t="shared" si="27"/>
        <v>1.51</v>
      </c>
      <c r="K35" s="3">
        <f t="shared" si="27"/>
        <v>0.6</v>
      </c>
      <c r="L35" s="3">
        <f t="shared" si="27"/>
        <v>0.98</v>
      </c>
      <c r="M35" s="3">
        <f t="shared" si="27"/>
        <v>2.0299999999999998</v>
      </c>
      <c r="N35" s="3">
        <f t="shared" si="27"/>
        <v>7.43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69</v>
      </c>
      <c r="E50" t="s">
        <v>71</v>
      </c>
      <c r="F50" t="s">
        <v>629</v>
      </c>
      <c r="G50" t="s">
        <v>631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21384790016</v>
      </c>
      <c r="E51" s="5">
        <v>22073381313</v>
      </c>
      <c r="F51" s="5">
        <v>23057933344</v>
      </c>
      <c r="G51" s="5">
        <v>26404027941</v>
      </c>
      <c r="I51" s="5">
        <v>45131314657</v>
      </c>
      <c r="J51" s="5">
        <v>50252347233</v>
      </c>
      <c r="K51" s="5">
        <v>46642931257</v>
      </c>
      <c r="L51" s="5">
        <v>47025953448</v>
      </c>
      <c r="M51" s="5">
        <v>37446026309</v>
      </c>
      <c r="N51" s="5">
        <v>23985876762</v>
      </c>
      <c r="O51" s="5">
        <v>24693452477</v>
      </c>
    </row>
    <row r="52" spans="2:15" ht="15.5" x14ac:dyDescent="0.35">
      <c r="C52" t="s">
        <v>75</v>
      </c>
      <c r="D52" s="5">
        <v>-16439893597</v>
      </c>
      <c r="E52" s="5">
        <v>-18744974656</v>
      </c>
      <c r="F52" s="5">
        <v>-12137052460</v>
      </c>
      <c r="G52" s="5">
        <v>-16930823614</v>
      </c>
      <c r="I52" s="5">
        <v>-30882027116</v>
      </c>
      <c r="J52" s="5">
        <v>-28912692600</v>
      </c>
      <c r="K52" s="5">
        <v>-23252487990</v>
      </c>
      <c r="L52" s="5">
        <v>-26559471215</v>
      </c>
      <c r="M52" s="5">
        <v>-23674627115</v>
      </c>
      <c r="N52" s="5">
        <v>-14812196583</v>
      </c>
      <c r="O52" s="5">
        <v>-15975146829</v>
      </c>
    </row>
    <row r="53" spans="2:15" ht="15.5" x14ac:dyDescent="0.35">
      <c r="C53" t="s">
        <v>76</v>
      </c>
      <c r="D53" s="5">
        <v>4944896419</v>
      </c>
      <c r="E53" s="5">
        <v>3328406657</v>
      </c>
      <c r="F53" s="5">
        <v>10920880884</v>
      </c>
      <c r="G53" s="5">
        <v>9473204327</v>
      </c>
      <c r="I53" s="5">
        <v>14249287541</v>
      </c>
      <c r="J53" s="5">
        <v>21339654633</v>
      </c>
      <c r="K53" s="5">
        <v>23390443267</v>
      </c>
      <c r="L53" s="5">
        <v>20466482233</v>
      </c>
      <c r="M53" s="5">
        <v>13771399194</v>
      </c>
      <c r="N53" s="5">
        <v>9173680179</v>
      </c>
      <c r="O53" s="5">
        <v>8718305648</v>
      </c>
    </row>
    <row r="54" spans="2:15" ht="15.5" x14ac:dyDescent="0.35">
      <c r="C54" t="s">
        <v>77</v>
      </c>
      <c r="D54" s="5">
        <v>-11958563152</v>
      </c>
      <c r="E54" s="5">
        <v>-8944699535</v>
      </c>
      <c r="F54" s="5">
        <v>-10220916022</v>
      </c>
      <c r="G54" s="5">
        <v>-11068399453</v>
      </c>
      <c r="I54" s="5">
        <v>-19165615557</v>
      </c>
      <c r="J54" s="5">
        <v>-22124360290</v>
      </c>
      <c r="K54" s="5">
        <v>-22586283752</v>
      </c>
      <c r="L54" s="5">
        <v>-18326806537</v>
      </c>
      <c r="M54" s="5">
        <v>-16170574706</v>
      </c>
      <c r="N54" s="5">
        <v>-7838673362</v>
      </c>
      <c r="O54" s="5">
        <v>-6511406911</v>
      </c>
    </row>
    <row r="55" spans="2:15" ht="15.5" x14ac:dyDescent="0.35">
      <c r="C55" t="s">
        <v>79</v>
      </c>
      <c r="D55" s="5">
        <v>-11958563152</v>
      </c>
      <c r="E55" s="5">
        <v>-8944699535</v>
      </c>
      <c r="F55" s="5">
        <v>-10220916022</v>
      </c>
      <c r="G55" s="5">
        <v>-11068399453</v>
      </c>
      <c r="I55" s="5">
        <v>-19165615557</v>
      </c>
      <c r="J55" s="5">
        <v>-22124360290</v>
      </c>
      <c r="K55" s="5">
        <v>-22586283752</v>
      </c>
      <c r="L55" s="5">
        <v>-18326806537</v>
      </c>
      <c r="M55" s="5">
        <v>-16170574706</v>
      </c>
      <c r="N55" s="5">
        <v>-7838673362</v>
      </c>
      <c r="O55" s="5">
        <v>-6511406911</v>
      </c>
    </row>
    <row r="56" spans="2:15" ht="15.5" x14ac:dyDescent="0.35">
      <c r="C56" t="s">
        <v>80</v>
      </c>
      <c r="D56" s="5">
        <v>-7013666733</v>
      </c>
      <c r="E56" s="5">
        <v>-5616292878</v>
      </c>
      <c r="F56" s="5">
        <v>699964862</v>
      </c>
      <c r="G56" s="5">
        <v>-1595195126</v>
      </c>
      <c r="I56" s="5">
        <v>-4916328016</v>
      </c>
      <c r="J56" s="5">
        <v>-784705657</v>
      </c>
      <c r="K56" s="5">
        <v>804159515</v>
      </c>
      <c r="L56" s="5">
        <v>2139675696</v>
      </c>
      <c r="M56" s="5">
        <v>-2399175512</v>
      </c>
      <c r="N56" s="5">
        <v>1335006817</v>
      </c>
      <c r="O56" s="5">
        <v>2206898737</v>
      </c>
    </row>
    <row r="57" spans="2:15" ht="15.5" x14ac:dyDescent="0.35">
      <c r="C57" t="s">
        <v>81</v>
      </c>
      <c r="D57" s="5">
        <v>-131290389</v>
      </c>
      <c r="E57" s="5">
        <v>-278725107</v>
      </c>
      <c r="F57" s="5">
        <v>-60182892</v>
      </c>
      <c r="G57" s="5">
        <v>139962254</v>
      </c>
      <c r="I57" s="5">
        <v>-338907999</v>
      </c>
      <c r="J57" s="5">
        <v>4294818</v>
      </c>
      <c r="K57" s="5">
        <v>-303606035</v>
      </c>
      <c r="L57" s="5">
        <v>-777034276</v>
      </c>
      <c r="M57" s="5">
        <v>-1475947173</v>
      </c>
      <c r="N57" s="5">
        <v>-863159596</v>
      </c>
      <c r="O57" s="5">
        <v>-1247656391</v>
      </c>
    </row>
    <row r="58" spans="2:15" ht="15.5" x14ac:dyDescent="0.35">
      <c r="C58" t="s">
        <v>83</v>
      </c>
      <c r="D58" s="5">
        <v>2463704</v>
      </c>
      <c r="E58" s="5">
        <v>2077109</v>
      </c>
      <c r="F58" s="5">
        <v>15987596</v>
      </c>
      <c r="G58" s="5">
        <v>11798210</v>
      </c>
      <c r="I58" s="5">
        <v>18064705</v>
      </c>
      <c r="J58" s="5">
        <v>20580597</v>
      </c>
      <c r="K58" s="5">
        <v>20590214</v>
      </c>
      <c r="L58" s="5">
        <v>4332382</v>
      </c>
      <c r="M58" s="5">
        <v>6227938</v>
      </c>
      <c r="N58" s="5">
        <v>6835188</v>
      </c>
      <c r="O58" s="5">
        <v>913720</v>
      </c>
    </row>
    <row r="59" spans="2:15" ht="15.5" x14ac:dyDescent="0.35">
      <c r="C59" t="s">
        <v>442</v>
      </c>
    </row>
    <row r="60" spans="2:15" ht="15.5" x14ac:dyDescent="0.35">
      <c r="C60" t="s">
        <v>27</v>
      </c>
      <c r="D60" s="5">
        <v>-138335529</v>
      </c>
      <c r="E60" s="5">
        <v>-232807016</v>
      </c>
      <c r="F60" s="5">
        <v>-189431497</v>
      </c>
      <c r="G60" s="5">
        <v>-128812347</v>
      </c>
      <c r="I60" s="5">
        <v>-422238513</v>
      </c>
      <c r="J60" s="5">
        <v>-508393554</v>
      </c>
      <c r="K60" s="5">
        <v>-501443280</v>
      </c>
      <c r="L60" s="5">
        <v>-989732155</v>
      </c>
      <c r="M60" s="5">
        <v>-1099891016</v>
      </c>
      <c r="N60" s="5">
        <v>-869111779</v>
      </c>
      <c r="O60" s="5">
        <v>-1039677083</v>
      </c>
    </row>
    <row r="61" spans="2:15" ht="15.5" x14ac:dyDescent="0.35">
      <c r="C61" t="s">
        <v>85</v>
      </c>
      <c r="N61" s="5">
        <v>-99415008</v>
      </c>
      <c r="O61" s="5">
        <v>-1803120</v>
      </c>
    </row>
    <row r="62" spans="2:15" ht="15.5" x14ac:dyDescent="0.35">
      <c r="C62" t="s">
        <v>86</v>
      </c>
      <c r="D62" s="5">
        <v>-131290389</v>
      </c>
      <c r="E62" s="5">
        <v>-278725107</v>
      </c>
      <c r="F62" s="5">
        <v>-60182892</v>
      </c>
      <c r="G62" s="5">
        <v>139962254</v>
      </c>
      <c r="I62" s="5">
        <v>-338907999</v>
      </c>
      <c r="J62" s="5">
        <v>4294818</v>
      </c>
      <c r="K62" s="5">
        <v>-303606035</v>
      </c>
      <c r="L62" s="5">
        <v>-777034276</v>
      </c>
      <c r="M62" s="5">
        <v>-1475947173</v>
      </c>
      <c r="N62" s="5">
        <v>-863159596</v>
      </c>
      <c r="O62" s="5">
        <v>-1247656391</v>
      </c>
    </row>
    <row r="63" spans="2:15" ht="15.5" x14ac:dyDescent="0.35">
      <c r="C63" t="s">
        <v>29</v>
      </c>
      <c r="D63" s="5">
        <v>-7144957122</v>
      </c>
      <c r="E63" s="5">
        <v>-5895017985</v>
      </c>
      <c r="F63" s="5">
        <v>639781970</v>
      </c>
      <c r="G63" s="5">
        <v>-1455232872</v>
      </c>
      <c r="I63" s="5">
        <v>-5255236015</v>
      </c>
      <c r="J63" s="5">
        <v>-780410839</v>
      </c>
      <c r="K63" s="5">
        <v>500553480</v>
      </c>
      <c r="L63" s="5">
        <v>1362641420</v>
      </c>
      <c r="M63" s="5">
        <v>-3875122685</v>
      </c>
      <c r="N63" s="5">
        <v>471847221</v>
      </c>
      <c r="O63" s="5">
        <v>959242346</v>
      </c>
    </row>
    <row r="64" spans="2:15" ht="15.5" x14ac:dyDescent="0.35">
      <c r="C64" t="s">
        <v>28</v>
      </c>
      <c r="D64" s="5">
        <v>1452060902</v>
      </c>
      <c r="E64" s="5">
        <v>34641411</v>
      </c>
      <c r="F64" s="5">
        <v>-78107340</v>
      </c>
      <c r="G64" s="5">
        <v>13037786</v>
      </c>
      <c r="I64" s="5">
        <v>-43465929</v>
      </c>
      <c r="J64" s="5">
        <v>-129895768</v>
      </c>
      <c r="K64" s="5">
        <v>-392060109</v>
      </c>
      <c r="L64" s="5">
        <v>-518747886</v>
      </c>
      <c r="M64" s="5">
        <v>789397873</v>
      </c>
      <c r="N64" s="5">
        <v>-264692482</v>
      </c>
      <c r="O64" s="5">
        <v>-319169801</v>
      </c>
    </row>
    <row r="65" spans="2:15" ht="15.5" x14ac:dyDescent="0.35">
      <c r="C65" t="s">
        <v>374</v>
      </c>
      <c r="E65" s="5">
        <v>-118845319</v>
      </c>
      <c r="G65" s="5">
        <v>-240750633</v>
      </c>
      <c r="I65" s="5">
        <v>-118845319</v>
      </c>
      <c r="J65" s="5">
        <v>-240750633</v>
      </c>
      <c r="K65" s="5">
        <v>-197186238</v>
      </c>
      <c r="L65" s="5">
        <v>-137967161</v>
      </c>
      <c r="M65" s="5">
        <v>-124720543</v>
      </c>
    </row>
    <row r="66" spans="2:15" ht="15.5" x14ac:dyDescent="0.35">
      <c r="C66" t="s">
        <v>375</v>
      </c>
      <c r="D66" s="5">
        <v>1452060902</v>
      </c>
      <c r="E66" s="5">
        <v>153486730</v>
      </c>
      <c r="F66" s="5">
        <v>-78107340</v>
      </c>
      <c r="G66" s="5">
        <v>253788419</v>
      </c>
      <c r="I66" s="5">
        <v>75379390</v>
      </c>
      <c r="J66" s="5">
        <v>110854865</v>
      </c>
      <c r="K66" s="5">
        <v>-194873871</v>
      </c>
      <c r="L66" s="5">
        <v>-380780725</v>
      </c>
      <c r="M66" s="5">
        <v>914118416</v>
      </c>
      <c r="N66" s="5">
        <v>-165277474</v>
      </c>
      <c r="O66" s="5">
        <v>-317366681</v>
      </c>
    </row>
    <row r="67" spans="2:15" ht="15.5" x14ac:dyDescent="0.35">
      <c r="C67" t="s">
        <v>376</v>
      </c>
      <c r="D67" s="5">
        <v>1452060902</v>
      </c>
      <c r="E67" s="5">
        <v>34641411</v>
      </c>
      <c r="F67" s="5">
        <v>-78107340</v>
      </c>
      <c r="G67" s="5">
        <v>13037786</v>
      </c>
      <c r="I67" s="5">
        <v>-43465929</v>
      </c>
      <c r="J67" s="5">
        <v>-129895768</v>
      </c>
      <c r="K67" s="5">
        <v>-392060109</v>
      </c>
      <c r="L67" s="5">
        <v>-518747886</v>
      </c>
      <c r="M67" s="5">
        <v>789397873</v>
      </c>
      <c r="N67" s="5">
        <v>-264692482</v>
      </c>
      <c r="O67" s="5">
        <v>-319169801</v>
      </c>
    </row>
    <row r="68" spans="2:15" ht="15.5" x14ac:dyDescent="0.35">
      <c r="C68" t="s">
        <v>87</v>
      </c>
      <c r="D68" s="5">
        <v>-5692896220</v>
      </c>
      <c r="E68" s="5">
        <v>-5860376574</v>
      </c>
      <c r="F68" s="5">
        <v>561674630</v>
      </c>
      <c r="G68" s="5">
        <v>-1442195086</v>
      </c>
      <c r="I68" s="5">
        <v>-5298701944</v>
      </c>
      <c r="J68" s="5">
        <v>-910306607</v>
      </c>
      <c r="K68" s="5">
        <v>108493371</v>
      </c>
      <c r="L68" s="5">
        <v>843893534</v>
      </c>
      <c r="M68" s="5">
        <v>-3085724812</v>
      </c>
      <c r="N68" s="5">
        <v>207154739</v>
      </c>
      <c r="O68" s="5">
        <v>640072545</v>
      </c>
    </row>
    <row r="69" spans="2:15" ht="15.5" x14ac:dyDescent="0.35">
      <c r="C69" t="s">
        <v>88</v>
      </c>
      <c r="D69" s="5">
        <v>486035</v>
      </c>
      <c r="E69" s="5">
        <v>-705423466</v>
      </c>
      <c r="F69" s="5">
        <v>145476597</v>
      </c>
      <c r="G69" s="5">
        <v>360743802</v>
      </c>
      <c r="I69" s="5">
        <v>-559946869</v>
      </c>
      <c r="J69" s="5">
        <v>290953194</v>
      </c>
      <c r="K69" s="5">
        <v>418743647</v>
      </c>
      <c r="L69" s="5">
        <v>298573840</v>
      </c>
      <c r="M69" s="5">
        <v>-197119969</v>
      </c>
      <c r="N69" s="5">
        <v>56024625</v>
      </c>
      <c r="O69" s="5">
        <v>-513702202</v>
      </c>
    </row>
    <row r="70" spans="2:15" ht="15.5" x14ac:dyDescent="0.35">
      <c r="C70" t="s">
        <v>89</v>
      </c>
      <c r="D70" s="5">
        <v>-5692410185</v>
      </c>
      <c r="E70" s="5">
        <v>-6565800040</v>
      </c>
      <c r="F70" s="5">
        <v>707151227</v>
      </c>
      <c r="G70" s="5">
        <v>-1081451284</v>
      </c>
      <c r="I70" s="5">
        <v>-5858648813</v>
      </c>
      <c r="J70" s="5">
        <v>-619353413</v>
      </c>
      <c r="K70" s="5">
        <v>527237018</v>
      </c>
      <c r="L70" s="5">
        <v>1142467374</v>
      </c>
      <c r="M70" s="5">
        <v>-3282844781</v>
      </c>
      <c r="N70" s="5">
        <v>263179364</v>
      </c>
      <c r="O70" s="5">
        <v>126370343</v>
      </c>
    </row>
    <row r="71" spans="2:15" ht="15.5" x14ac:dyDescent="0.35">
      <c r="C71" t="s">
        <v>90</v>
      </c>
      <c r="D71" s="5">
        <v>-5692896220</v>
      </c>
      <c r="E71" s="5">
        <v>-5860376574</v>
      </c>
      <c r="F71" s="5">
        <v>561674630</v>
      </c>
      <c r="G71" s="5">
        <v>-1442195086</v>
      </c>
      <c r="I71" s="5">
        <v>-5298701944</v>
      </c>
      <c r="J71" s="5">
        <v>-910306607</v>
      </c>
      <c r="K71" s="5">
        <v>108493371</v>
      </c>
      <c r="L71" s="5">
        <v>843893534</v>
      </c>
      <c r="M71" s="5">
        <v>-3085724812</v>
      </c>
      <c r="N71" s="5">
        <v>207154739</v>
      </c>
      <c r="O71" s="5">
        <v>640072545</v>
      </c>
    </row>
    <row r="72" spans="2:15" ht="15.5" x14ac:dyDescent="0.35">
      <c r="C72" t="s">
        <v>8</v>
      </c>
      <c r="D72" s="5">
        <v>-5690077774</v>
      </c>
      <c r="E72" s="5">
        <v>-6461841836</v>
      </c>
      <c r="F72" s="5">
        <v>707151389</v>
      </c>
      <c r="G72" s="5">
        <v>-1081451278</v>
      </c>
      <c r="I72" s="5">
        <v>-5754690447</v>
      </c>
      <c r="J72" s="5">
        <v>-619353414</v>
      </c>
      <c r="K72" s="5">
        <v>527236973</v>
      </c>
      <c r="L72" s="5">
        <v>1142467323</v>
      </c>
      <c r="M72" s="5">
        <v>-3282844897</v>
      </c>
      <c r="N72" s="5">
        <v>263179335</v>
      </c>
      <c r="O72" s="5">
        <v>126370341</v>
      </c>
    </row>
    <row r="73" spans="2:15" ht="15.5" x14ac:dyDescent="0.35">
      <c r="C73" t="s">
        <v>284</v>
      </c>
      <c r="D73" s="5">
        <v>-2332411</v>
      </c>
      <c r="E73" s="5">
        <v>-103958204</v>
      </c>
      <c r="F73" s="5">
        <v>-162</v>
      </c>
      <c r="G73" s="5">
        <v>-6</v>
      </c>
      <c r="I73" s="5">
        <v>-103958366</v>
      </c>
      <c r="J73" s="5">
        <v>1</v>
      </c>
      <c r="K73" s="5">
        <v>45</v>
      </c>
      <c r="L73" s="5">
        <v>51</v>
      </c>
      <c r="M73" s="5">
        <v>116</v>
      </c>
      <c r="N73" s="5">
        <v>29</v>
      </c>
      <c r="O73" s="5">
        <v>2</v>
      </c>
    </row>
    <row r="74" spans="2:15" ht="15.5" x14ac:dyDescent="0.35">
      <c r="C74" t="s">
        <v>91</v>
      </c>
      <c r="D74" s="5">
        <v>-5692896220</v>
      </c>
      <c r="E74" s="5">
        <v>-5860376574</v>
      </c>
      <c r="F74" s="5">
        <v>561674630</v>
      </c>
      <c r="G74" s="5">
        <v>-1442195086</v>
      </c>
      <c r="I74" s="5">
        <v>-5298701944</v>
      </c>
      <c r="J74" s="5">
        <v>-910306607</v>
      </c>
      <c r="K74" s="5">
        <v>108493371</v>
      </c>
      <c r="L74" s="5">
        <v>843893534</v>
      </c>
      <c r="M74" s="5">
        <v>-3085724812</v>
      </c>
      <c r="N74" s="5">
        <v>207154739</v>
      </c>
      <c r="O74" s="5">
        <v>640072545</v>
      </c>
    </row>
    <row r="75" spans="2:15" ht="15.5" x14ac:dyDescent="0.35">
      <c r="C75" t="s">
        <v>92</v>
      </c>
      <c r="D75" s="5">
        <v>-5692410185</v>
      </c>
      <c r="E75" s="5">
        <v>-6565800040</v>
      </c>
      <c r="F75" s="5">
        <v>707151227</v>
      </c>
      <c r="G75" s="5">
        <v>-1081451284</v>
      </c>
      <c r="I75" s="5">
        <v>-5858648813</v>
      </c>
      <c r="J75" s="5">
        <v>-619353413</v>
      </c>
      <c r="K75" s="5">
        <v>527237018</v>
      </c>
      <c r="L75" s="5">
        <v>1142467374</v>
      </c>
      <c r="M75" s="5">
        <v>-3282844781</v>
      </c>
      <c r="N75" s="5">
        <v>263179364</v>
      </c>
      <c r="O75" s="5">
        <v>126370343</v>
      </c>
    </row>
    <row r="76" spans="2:15" ht="15.5" x14ac:dyDescent="0.35">
      <c r="C76" t="s">
        <v>93</v>
      </c>
      <c r="D76" s="5">
        <v>-5692410185</v>
      </c>
      <c r="E76" s="5">
        <v>-6565800040</v>
      </c>
      <c r="F76" s="5">
        <v>707151227</v>
      </c>
      <c r="G76" s="5">
        <v>-1081451284</v>
      </c>
      <c r="I76" s="5">
        <v>-5858648813</v>
      </c>
      <c r="J76" s="5">
        <v>-619353413</v>
      </c>
      <c r="K76" s="5">
        <v>527237018</v>
      </c>
      <c r="L76" s="5">
        <v>1142467374</v>
      </c>
      <c r="M76" s="5">
        <v>-3282844781</v>
      </c>
      <c r="N76" s="5">
        <v>263179364</v>
      </c>
      <c r="O76" s="5">
        <v>126370343</v>
      </c>
    </row>
    <row r="78" spans="2:15" ht="15.5" x14ac:dyDescent="0.35">
      <c r="B78" t="s">
        <v>94</v>
      </c>
      <c r="C78" t="s">
        <v>95</v>
      </c>
    </row>
    <row r="79" spans="2:15" ht="15.5" x14ac:dyDescent="0.35">
      <c r="C79" t="s">
        <v>96</v>
      </c>
    </row>
    <row r="80" spans="2:15" ht="15.5" x14ac:dyDescent="0.35">
      <c r="C80" t="s">
        <v>20</v>
      </c>
      <c r="D80" s="5">
        <v>2177820487</v>
      </c>
      <c r="E80" s="5">
        <v>3023318426</v>
      </c>
      <c r="F80" s="5">
        <v>1126659140</v>
      </c>
      <c r="G80" s="5">
        <v>4561199900</v>
      </c>
      <c r="I80" s="5">
        <v>3023318426</v>
      </c>
      <c r="J80" s="5">
        <v>4561199900</v>
      </c>
      <c r="K80" s="5">
        <v>8416908425</v>
      </c>
      <c r="L80" s="5">
        <v>3835222262</v>
      </c>
      <c r="M80" s="5">
        <v>1794405043</v>
      </c>
      <c r="N80" s="5">
        <v>6246005241</v>
      </c>
      <c r="O80" s="5">
        <v>372869178</v>
      </c>
    </row>
    <row r="81" spans="3:15" ht="15.5" x14ac:dyDescent="0.35">
      <c r="C81" t="s">
        <v>98</v>
      </c>
      <c r="D81" s="5">
        <v>288058109</v>
      </c>
      <c r="E81" s="5">
        <v>288058109</v>
      </c>
      <c r="F81" s="5">
        <v>309839850</v>
      </c>
      <c r="I81" s="5">
        <v>288058109</v>
      </c>
      <c r="M81" s="5">
        <v>5198825</v>
      </c>
      <c r="N81" s="5">
        <v>180543271</v>
      </c>
      <c r="O81" s="5">
        <v>860724975</v>
      </c>
    </row>
    <row r="82" spans="3:15" ht="15.5" x14ac:dyDescent="0.35">
      <c r="C82" t="s">
        <v>99</v>
      </c>
    </row>
    <row r="83" spans="3:15" ht="15.5" x14ac:dyDescent="0.35">
      <c r="C83" t="s">
        <v>100</v>
      </c>
    </row>
    <row r="84" spans="3:15" ht="15.5" x14ac:dyDescent="0.35">
      <c r="C84" t="s">
        <v>101</v>
      </c>
      <c r="D84" s="5">
        <v>288058109</v>
      </c>
      <c r="E84" s="5">
        <v>288058109</v>
      </c>
      <c r="F84" s="5">
        <v>309839850</v>
      </c>
      <c r="I84" s="5">
        <v>288058109</v>
      </c>
      <c r="M84" s="5">
        <v>5198825</v>
      </c>
      <c r="N84" s="5">
        <v>180543271</v>
      </c>
      <c r="O84" s="5">
        <v>860724975</v>
      </c>
    </row>
    <row r="85" spans="3:15" ht="15.5" x14ac:dyDescent="0.35">
      <c r="C85" t="s">
        <v>285</v>
      </c>
      <c r="D85" s="5">
        <v>10000000</v>
      </c>
      <c r="F85" s="5">
        <v>9163615</v>
      </c>
      <c r="G85" s="5">
        <v>15775426</v>
      </c>
      <c r="J85" s="5">
        <v>15775426</v>
      </c>
      <c r="K85" s="5">
        <v>18100091</v>
      </c>
      <c r="L85" s="5">
        <v>16799633</v>
      </c>
      <c r="M85" s="5">
        <v>12813940</v>
      </c>
      <c r="N85" s="5">
        <v>16250000</v>
      </c>
      <c r="O85" s="5">
        <v>23000000</v>
      </c>
    </row>
    <row r="86" spans="3:15" ht="15.5" x14ac:dyDescent="0.35">
      <c r="C86" t="s">
        <v>102</v>
      </c>
      <c r="D86" s="5">
        <v>13423049166</v>
      </c>
      <c r="E86" s="5">
        <v>18958674855</v>
      </c>
      <c r="F86" s="5">
        <v>30791370435</v>
      </c>
      <c r="G86" s="5">
        <v>28179262557</v>
      </c>
      <c r="I86" s="5">
        <v>18958674855</v>
      </c>
      <c r="J86" s="5">
        <v>28179262557</v>
      </c>
      <c r="K86" s="5">
        <v>21344644288</v>
      </c>
      <c r="L86" s="5">
        <v>17130029795</v>
      </c>
      <c r="M86" s="5">
        <v>16856750244</v>
      </c>
      <c r="N86" s="5">
        <v>19844683850</v>
      </c>
      <c r="O86" s="5">
        <v>7914197029</v>
      </c>
    </row>
    <row r="87" spans="3:15" ht="15.5" x14ac:dyDescent="0.35">
      <c r="C87" t="s">
        <v>85</v>
      </c>
      <c r="D87" s="5">
        <v>-442139487</v>
      </c>
      <c r="E87" s="5">
        <v>-442625522</v>
      </c>
      <c r="F87" s="5">
        <v>262797944</v>
      </c>
      <c r="G87" s="5">
        <v>117321347</v>
      </c>
      <c r="I87" s="5">
        <v>-442625522</v>
      </c>
      <c r="J87" s="5">
        <v>117321347</v>
      </c>
      <c r="K87" s="5">
        <v>-173631847</v>
      </c>
      <c r="L87" s="5">
        <v>-592375494</v>
      </c>
      <c r="M87" s="5">
        <v>-890949334</v>
      </c>
      <c r="N87" s="5">
        <v>-693829365</v>
      </c>
      <c r="O87" s="5">
        <v>-749853990</v>
      </c>
    </row>
    <row r="88" spans="3:15" ht="15.5" x14ac:dyDescent="0.35">
      <c r="C88" t="s">
        <v>103</v>
      </c>
      <c r="D88" s="5">
        <v>21067556813</v>
      </c>
      <c r="E88" s="5">
        <v>25161527827</v>
      </c>
      <c r="F88" s="5">
        <v>32990855587</v>
      </c>
      <c r="G88" s="5">
        <v>33340802611</v>
      </c>
      <c r="I88" s="5">
        <v>25161527827</v>
      </c>
      <c r="J88" s="5">
        <v>33340802611</v>
      </c>
      <c r="K88" s="5">
        <v>30210446233</v>
      </c>
      <c r="L88" s="5">
        <v>21795160856</v>
      </c>
      <c r="M88" s="5">
        <v>18997497755</v>
      </c>
      <c r="N88" s="5">
        <v>41328232361</v>
      </c>
      <c r="O88" s="5">
        <v>10828817181</v>
      </c>
    </row>
    <row r="89" spans="3:15" ht="15.5" x14ac:dyDescent="0.35">
      <c r="C89" t="s">
        <v>104</v>
      </c>
    </row>
    <row r="90" spans="3:15" ht="15.5" x14ac:dyDescent="0.35">
      <c r="C90" t="s">
        <v>105</v>
      </c>
      <c r="D90" s="5">
        <v>21884655673</v>
      </c>
      <c r="E90" s="5">
        <v>23931129755</v>
      </c>
      <c r="F90" s="5">
        <v>26492383878</v>
      </c>
      <c r="G90" s="5">
        <v>27560733931</v>
      </c>
      <c r="I90" s="5">
        <v>23931129755</v>
      </c>
      <c r="J90" s="5">
        <v>27560733931</v>
      </c>
      <c r="K90" s="5">
        <v>31318887323</v>
      </c>
      <c r="L90" s="5">
        <v>34895856642</v>
      </c>
      <c r="M90" s="5">
        <v>36940107976</v>
      </c>
      <c r="N90" s="5">
        <v>26073528392</v>
      </c>
      <c r="O90" s="5">
        <v>14657901544</v>
      </c>
    </row>
    <row r="91" spans="3:15" ht="15.5" x14ac:dyDescent="0.35">
      <c r="C91" t="s">
        <v>106</v>
      </c>
      <c r="K91" s="5">
        <v>82500000</v>
      </c>
      <c r="L91" s="5">
        <v>165000000</v>
      </c>
      <c r="M91" s="5">
        <v>247500000</v>
      </c>
      <c r="N91" s="5">
        <v>330000000</v>
      </c>
    </row>
    <row r="92" spans="3:15" ht="15.5" x14ac:dyDescent="0.35">
      <c r="C92" t="s">
        <v>108</v>
      </c>
      <c r="D92" s="5">
        <v>2496700478</v>
      </c>
      <c r="E92" s="5">
        <v>987128171</v>
      </c>
      <c r="F92" s="5">
        <v>634675779</v>
      </c>
      <c r="G92" s="5">
        <v>753815049</v>
      </c>
      <c r="I92" s="5">
        <v>987128171</v>
      </c>
      <c r="J92" s="5">
        <v>753815049</v>
      </c>
      <c r="K92" s="5">
        <v>725023906</v>
      </c>
      <c r="L92" s="5">
        <v>1038004960</v>
      </c>
      <c r="M92" s="5">
        <v>1502998820</v>
      </c>
      <c r="N92" s="5">
        <v>533282465</v>
      </c>
      <c r="O92" s="5">
        <v>714361756</v>
      </c>
    </row>
    <row r="93" spans="3:15" ht="15.5" x14ac:dyDescent="0.35">
      <c r="C93" t="s">
        <v>109</v>
      </c>
      <c r="D93" s="5">
        <v>25554642400</v>
      </c>
      <c r="E93" s="5">
        <v>26837658553</v>
      </c>
      <c r="F93" s="5">
        <v>27708080140</v>
      </c>
      <c r="G93" s="5">
        <v>29106831113</v>
      </c>
      <c r="I93" s="5">
        <v>26837658553</v>
      </c>
      <c r="J93" s="5">
        <v>29106831113</v>
      </c>
      <c r="K93" s="5">
        <v>33725374043</v>
      </c>
      <c r="L93" s="5">
        <v>40255129297</v>
      </c>
      <c r="M93" s="5">
        <v>45104001201</v>
      </c>
      <c r="N93" s="5">
        <v>26936810857</v>
      </c>
      <c r="O93" s="5">
        <v>15372263300</v>
      </c>
    </row>
    <row r="94" spans="3:15" ht="15.5" x14ac:dyDescent="0.35">
      <c r="C94" t="s">
        <v>110</v>
      </c>
      <c r="D94" s="5">
        <v>46622199213</v>
      </c>
      <c r="E94" s="5">
        <v>51999186380</v>
      </c>
      <c r="F94" s="5">
        <v>60698935727</v>
      </c>
      <c r="G94" s="5">
        <v>62447633724</v>
      </c>
      <c r="I94" s="5">
        <v>51999186380</v>
      </c>
      <c r="J94" s="5">
        <v>62447633724</v>
      </c>
      <c r="K94" s="5">
        <v>63935820276</v>
      </c>
      <c r="L94" s="5">
        <v>62050290153</v>
      </c>
      <c r="M94" s="5">
        <v>64101498956</v>
      </c>
      <c r="N94" s="5">
        <v>68265043218</v>
      </c>
      <c r="O94" s="5">
        <v>26201080481</v>
      </c>
    </row>
    <row r="95" spans="3:15" ht="15.5" x14ac:dyDescent="0.35">
      <c r="C95" t="s">
        <v>111</v>
      </c>
    </row>
    <row r="96" spans="3:15" ht="15.5" x14ac:dyDescent="0.35">
      <c r="C96" t="s">
        <v>112</v>
      </c>
    </row>
    <row r="97" spans="3:15" ht="15.5" x14ac:dyDescent="0.35">
      <c r="C97" t="s">
        <v>113</v>
      </c>
      <c r="D97" s="5">
        <v>13266685179</v>
      </c>
      <c r="E97" s="5">
        <v>12742716082</v>
      </c>
      <c r="F97" s="5">
        <v>11635621825</v>
      </c>
      <c r="G97" s="5">
        <v>13999199979</v>
      </c>
      <c r="I97" s="5">
        <v>12742716082</v>
      </c>
      <c r="J97" s="5">
        <v>13999199979</v>
      </c>
      <c r="K97" s="5">
        <v>15402347525</v>
      </c>
      <c r="L97" s="5">
        <v>13710885115</v>
      </c>
      <c r="M97" s="5">
        <v>14622929841</v>
      </c>
      <c r="N97" s="5">
        <v>17354953315</v>
      </c>
      <c r="O97" s="5">
        <v>12417328091</v>
      </c>
    </row>
    <row r="98" spans="3:15" ht="15.5" x14ac:dyDescent="0.35">
      <c r="C98" t="s">
        <v>114</v>
      </c>
      <c r="D98" s="5">
        <v>56277000</v>
      </c>
      <c r="E98" s="5">
        <v>1457856343</v>
      </c>
      <c r="F98" s="5">
        <v>1873307721</v>
      </c>
      <c r="G98" s="5">
        <v>1371316382</v>
      </c>
      <c r="I98" s="5">
        <v>1457856343</v>
      </c>
      <c r="J98" s="5">
        <v>1371316382</v>
      </c>
      <c r="K98" s="5">
        <v>695262136</v>
      </c>
      <c r="L98" s="5">
        <v>629449612</v>
      </c>
      <c r="M98" s="5">
        <v>210173800</v>
      </c>
      <c r="N98" s="5">
        <v>412720178</v>
      </c>
      <c r="O98" s="5">
        <v>442881372</v>
      </c>
    </row>
    <row r="99" spans="3:15" ht="15.5" x14ac:dyDescent="0.35">
      <c r="C99" t="s">
        <v>115</v>
      </c>
      <c r="D99" s="5">
        <v>56277000</v>
      </c>
      <c r="E99" s="5">
        <v>1457856343</v>
      </c>
      <c r="F99" s="5">
        <v>1873307721</v>
      </c>
      <c r="G99" s="5">
        <v>1371316382</v>
      </c>
      <c r="I99" s="5">
        <v>1457856343</v>
      </c>
      <c r="J99" s="5">
        <v>1371316382</v>
      </c>
      <c r="K99" s="5">
        <v>695262136</v>
      </c>
      <c r="L99" s="5">
        <v>629449612</v>
      </c>
      <c r="M99" s="5">
        <v>210173800</v>
      </c>
      <c r="N99" s="5">
        <v>412720178</v>
      </c>
      <c r="O99" s="5">
        <v>442881372</v>
      </c>
    </row>
    <row r="100" spans="3:15" ht="15.5" x14ac:dyDescent="0.35">
      <c r="C100" t="s">
        <v>119</v>
      </c>
      <c r="D100" s="5">
        <v>176123018</v>
      </c>
      <c r="E100" s="5">
        <v>569328869</v>
      </c>
      <c r="F100" s="5">
        <v>243910240</v>
      </c>
      <c r="G100" s="5">
        <v>491233405</v>
      </c>
      <c r="I100" s="5">
        <v>569328869</v>
      </c>
      <c r="J100" s="5">
        <v>491233405</v>
      </c>
      <c r="K100" s="5">
        <v>413858383</v>
      </c>
      <c r="L100" s="5">
        <v>786945959</v>
      </c>
      <c r="M100" s="5">
        <v>403427826</v>
      </c>
      <c r="N100" s="5">
        <v>281005946</v>
      </c>
      <c r="O100" s="5">
        <v>160984624</v>
      </c>
    </row>
    <row r="101" spans="3:15" ht="15.5" x14ac:dyDescent="0.35">
      <c r="C101" t="s">
        <v>288</v>
      </c>
      <c r="D101" s="5">
        <v>1272725357</v>
      </c>
      <c r="E101" s="5">
        <v>311902218</v>
      </c>
      <c r="F101" s="5">
        <v>796205990</v>
      </c>
      <c r="G101" s="5">
        <v>491007818</v>
      </c>
      <c r="I101" s="5">
        <v>311902218</v>
      </c>
      <c r="J101" s="5">
        <v>491007818</v>
      </c>
      <c r="K101" s="5">
        <v>532550731</v>
      </c>
      <c r="L101" s="5">
        <v>912473326</v>
      </c>
      <c r="M101" s="5">
        <v>1724775945</v>
      </c>
      <c r="N101" s="5">
        <v>827510063</v>
      </c>
      <c r="O101" s="5">
        <v>79675000</v>
      </c>
    </row>
    <row r="102" spans="3:15" ht="15.5" x14ac:dyDescent="0.35">
      <c r="C102" t="s">
        <v>325</v>
      </c>
      <c r="D102" s="5">
        <v>3347396672</v>
      </c>
      <c r="F102" s="5">
        <v>226312056</v>
      </c>
      <c r="G102" s="5">
        <v>24500000</v>
      </c>
      <c r="J102" s="5">
        <v>24500000</v>
      </c>
      <c r="K102" s="5">
        <v>64378236</v>
      </c>
      <c r="L102" s="5">
        <v>46069982</v>
      </c>
      <c r="M102" s="5">
        <v>57804112</v>
      </c>
      <c r="N102" s="5">
        <v>37901797</v>
      </c>
    </row>
    <row r="103" spans="3:15" ht="15.5" x14ac:dyDescent="0.35">
      <c r="C103" t="s">
        <v>289</v>
      </c>
    </row>
    <row r="104" spans="3:15" ht="15.5" x14ac:dyDescent="0.35">
      <c r="C104" t="s">
        <v>328</v>
      </c>
      <c r="E104" s="5">
        <v>219809473</v>
      </c>
      <c r="F104" s="5">
        <v>99911744</v>
      </c>
      <c r="G104" s="5">
        <v>301535491</v>
      </c>
      <c r="I104" s="5">
        <v>219809473</v>
      </c>
      <c r="J104" s="5">
        <v>301535491</v>
      </c>
      <c r="K104" s="5">
        <v>104270896</v>
      </c>
      <c r="L104" s="5">
        <v>485690029</v>
      </c>
      <c r="M104" s="5">
        <v>1580102526</v>
      </c>
      <c r="N104" s="5">
        <v>379459307</v>
      </c>
      <c r="O104" s="5">
        <v>574251028</v>
      </c>
    </row>
    <row r="105" spans="3:15" ht="15.5" x14ac:dyDescent="0.35">
      <c r="C105" t="s">
        <v>290</v>
      </c>
      <c r="L105" s="5">
        <v>82215166</v>
      </c>
      <c r="M105" s="5">
        <v>1017832419</v>
      </c>
      <c r="N105" s="5">
        <v>1453292777</v>
      </c>
      <c r="O105" s="5">
        <v>1692866739</v>
      </c>
    </row>
    <row r="106" spans="3:15" ht="15.5" x14ac:dyDescent="0.35">
      <c r="C106" t="s">
        <v>293</v>
      </c>
      <c r="D106" s="5">
        <v>365979987</v>
      </c>
      <c r="E106" s="5">
        <v>338963106</v>
      </c>
      <c r="F106" s="5">
        <v>553171264</v>
      </c>
      <c r="G106" s="5">
        <v>367093236</v>
      </c>
      <c r="I106" s="5">
        <v>338963106</v>
      </c>
      <c r="J106" s="5">
        <v>367093236</v>
      </c>
      <c r="K106" s="5">
        <v>3225369872</v>
      </c>
      <c r="L106" s="5">
        <v>1508242916</v>
      </c>
      <c r="M106" s="5">
        <v>1580741571</v>
      </c>
      <c r="N106" s="5">
        <v>7865801419</v>
      </c>
      <c r="O106" s="5">
        <v>5849086700</v>
      </c>
    </row>
    <row r="107" spans="3:15" ht="15.5" x14ac:dyDescent="0.35">
      <c r="C107" t="s">
        <v>121</v>
      </c>
      <c r="D107" s="5">
        <v>1866347</v>
      </c>
      <c r="E107" s="5">
        <v>220412426</v>
      </c>
      <c r="F107" s="5">
        <v>3561455963</v>
      </c>
      <c r="G107" s="5">
        <v>3653727033</v>
      </c>
      <c r="I107" s="5">
        <v>220412426</v>
      </c>
      <c r="J107" s="5">
        <v>3653727033</v>
      </c>
      <c r="K107" s="5">
        <v>3119412626</v>
      </c>
      <c r="L107" s="5">
        <v>3452581931</v>
      </c>
      <c r="M107" s="5">
        <v>5734213382</v>
      </c>
      <c r="N107" s="5">
        <v>4240339287</v>
      </c>
      <c r="O107" s="5">
        <v>4222181139</v>
      </c>
    </row>
    <row r="108" spans="3:15" ht="15.5" x14ac:dyDescent="0.35">
      <c r="C108" t="s">
        <v>122</v>
      </c>
      <c r="D108" s="5">
        <v>1866347</v>
      </c>
      <c r="E108" s="5">
        <v>220412426</v>
      </c>
      <c r="F108" s="5">
        <v>3561455963</v>
      </c>
      <c r="G108" s="5">
        <v>3653727033</v>
      </c>
      <c r="I108" s="5">
        <v>220412426</v>
      </c>
      <c r="J108" s="5">
        <v>3653727033</v>
      </c>
      <c r="K108" s="5">
        <v>3119412626</v>
      </c>
      <c r="L108" s="5">
        <v>3452581931</v>
      </c>
      <c r="M108" s="5">
        <v>5734213382</v>
      </c>
      <c r="N108" s="5">
        <v>4240339287</v>
      </c>
      <c r="O108" s="5">
        <v>4222181139</v>
      </c>
    </row>
    <row r="109" spans="3:15" ht="15.5" x14ac:dyDescent="0.35">
      <c r="C109" t="s">
        <v>294</v>
      </c>
    </row>
    <row r="110" spans="3:15" ht="15.5" x14ac:dyDescent="0.35">
      <c r="C110" t="s">
        <v>295</v>
      </c>
      <c r="E110" s="5">
        <v>219809473</v>
      </c>
      <c r="F110" s="5">
        <v>99911744</v>
      </c>
      <c r="G110" s="5">
        <v>301535491</v>
      </c>
      <c r="I110" s="5">
        <v>219809473</v>
      </c>
      <c r="J110" s="5">
        <v>301535491</v>
      </c>
      <c r="K110" s="5">
        <v>104270896</v>
      </c>
      <c r="L110" s="5">
        <v>567905195</v>
      </c>
      <c r="M110" s="5">
        <v>2597934945</v>
      </c>
      <c r="N110" s="5">
        <v>1832752084</v>
      </c>
      <c r="O110" s="5">
        <v>2267117767</v>
      </c>
    </row>
    <row r="111" spans="3:15" ht="15.5" x14ac:dyDescent="0.35">
      <c r="C111" t="s">
        <v>123</v>
      </c>
      <c r="D111" s="5">
        <v>13268551526</v>
      </c>
      <c r="E111" s="5">
        <v>12963128508</v>
      </c>
      <c r="F111" s="5">
        <v>15197077788</v>
      </c>
      <c r="G111" s="5">
        <v>17652927012</v>
      </c>
      <c r="I111" s="5">
        <v>12963128508</v>
      </c>
      <c r="J111" s="5">
        <v>17652927012</v>
      </c>
      <c r="K111" s="5">
        <v>18521760151</v>
      </c>
      <c r="L111" s="5">
        <v>17163467046</v>
      </c>
      <c r="M111" s="5">
        <v>20357143223</v>
      </c>
      <c r="N111" s="5">
        <v>21595292602</v>
      </c>
      <c r="O111" s="5">
        <v>16639509230</v>
      </c>
    </row>
    <row r="112" spans="3:15" ht="15.5" x14ac:dyDescent="0.35">
      <c r="C112" t="s">
        <v>124</v>
      </c>
    </row>
    <row r="113" spans="2:15" ht="15.5" x14ac:dyDescent="0.35">
      <c r="C113" t="s">
        <v>125</v>
      </c>
      <c r="D113" s="5">
        <v>16535744990</v>
      </c>
      <c r="E113" s="5">
        <v>16535744990</v>
      </c>
      <c r="F113" s="5">
        <v>16535744990</v>
      </c>
      <c r="G113" s="5">
        <v>16535744990</v>
      </c>
      <c r="I113" s="5">
        <v>16535744990</v>
      </c>
      <c r="J113" s="5">
        <v>16535744990</v>
      </c>
      <c r="K113" s="5">
        <v>16535744990</v>
      </c>
      <c r="L113" s="5">
        <v>16535744990</v>
      </c>
      <c r="M113" s="5">
        <v>16535744990</v>
      </c>
      <c r="N113" s="5">
        <v>16500000000</v>
      </c>
      <c r="O113" s="5">
        <v>12500000000</v>
      </c>
    </row>
    <row r="114" spans="2:15" ht="15.5" x14ac:dyDescent="0.35">
      <c r="C114" t="s">
        <v>126</v>
      </c>
      <c r="D114" s="5">
        <v>33166704910</v>
      </c>
      <c r="E114" s="5">
        <v>33166704910</v>
      </c>
      <c r="F114" s="5">
        <v>33166704910</v>
      </c>
      <c r="G114" s="5">
        <v>33166704910</v>
      </c>
      <c r="I114" s="5">
        <v>33166704910</v>
      </c>
      <c r="J114" s="5">
        <v>33166704910</v>
      </c>
      <c r="K114" s="5">
        <v>33166704910</v>
      </c>
      <c r="L114" s="5">
        <v>33166704910</v>
      </c>
      <c r="M114" s="5">
        <v>33166704910</v>
      </c>
      <c r="N114" s="5">
        <v>32845000000</v>
      </c>
    </row>
    <row r="115" spans="2:15" ht="15.5" x14ac:dyDescent="0.35">
      <c r="C115" t="s">
        <v>719</v>
      </c>
      <c r="D115" s="5">
        <v>33166704910</v>
      </c>
      <c r="E115" s="5">
        <v>33166704910</v>
      </c>
      <c r="F115" s="5">
        <v>33166704910</v>
      </c>
      <c r="G115" s="5">
        <v>33166704910</v>
      </c>
      <c r="I115" s="5">
        <v>33166704910</v>
      </c>
      <c r="J115" s="5">
        <v>33166704910</v>
      </c>
      <c r="K115" s="5">
        <v>33166704910</v>
      </c>
      <c r="L115" s="5">
        <v>33166704910</v>
      </c>
      <c r="M115" s="5">
        <v>33166704910</v>
      </c>
      <c r="N115" s="5">
        <v>32845000000</v>
      </c>
    </row>
    <row r="116" spans="2:15" ht="15.5" x14ac:dyDescent="0.35">
      <c r="C116" t="s">
        <v>127</v>
      </c>
      <c r="D116" s="5">
        <v>-16013225737</v>
      </c>
      <c r="E116" s="5">
        <v>-10322661928</v>
      </c>
      <c r="F116" s="5">
        <v>-4463390187</v>
      </c>
      <c r="G116" s="5">
        <v>-5025064979</v>
      </c>
      <c r="I116" s="5">
        <v>-10322661928</v>
      </c>
      <c r="J116" s="5">
        <v>-5025064979</v>
      </c>
      <c r="K116" s="5">
        <v>-4114758371</v>
      </c>
      <c r="L116" s="5">
        <v>-4223251697</v>
      </c>
      <c r="M116" s="5">
        <v>-5067145180</v>
      </c>
      <c r="N116" s="5">
        <v>-1981420219</v>
      </c>
      <c r="O116" s="5">
        <v>-2188574959</v>
      </c>
    </row>
    <row r="117" spans="2:15" ht="15.5" x14ac:dyDescent="0.35">
      <c r="C117" t="s">
        <v>128</v>
      </c>
    </row>
    <row r="118" spans="2:15" ht="15.5" x14ac:dyDescent="0.35">
      <c r="C118" t="s">
        <v>129</v>
      </c>
    </row>
    <row r="119" spans="2:15" ht="15.5" x14ac:dyDescent="0.35">
      <c r="C119" t="s">
        <v>130</v>
      </c>
      <c r="D119" s="5">
        <v>-16013225737</v>
      </c>
      <c r="E119" s="5">
        <v>-10322661928</v>
      </c>
      <c r="F119" s="5">
        <v>-4463390187</v>
      </c>
      <c r="G119" s="5">
        <v>-5025064979</v>
      </c>
      <c r="I119" s="5">
        <v>-10322661928</v>
      </c>
      <c r="J119" s="5">
        <v>-5025064979</v>
      </c>
      <c r="K119" s="5">
        <v>-4114758371</v>
      </c>
      <c r="L119" s="5">
        <v>-4223251697</v>
      </c>
      <c r="M119" s="5">
        <v>-5067145180</v>
      </c>
      <c r="N119" s="5">
        <v>-1981420219</v>
      </c>
      <c r="O119" s="5">
        <v>-2188574959</v>
      </c>
    </row>
    <row r="120" spans="2:15" ht="15.5" x14ac:dyDescent="0.35">
      <c r="C120" t="s">
        <v>131</v>
      </c>
      <c r="D120" s="5">
        <v>106563011</v>
      </c>
      <c r="E120" s="5">
        <v>98895422</v>
      </c>
      <c r="F120" s="5">
        <v>282</v>
      </c>
      <c r="G120" s="5">
        <v>444</v>
      </c>
      <c r="I120" s="5">
        <v>98895422</v>
      </c>
      <c r="J120" s="5">
        <v>444</v>
      </c>
      <c r="K120" s="5">
        <v>443</v>
      </c>
      <c r="L120" s="5">
        <v>398</v>
      </c>
      <c r="M120" s="5">
        <v>347</v>
      </c>
      <c r="N120" s="5">
        <v>200</v>
      </c>
      <c r="O120" s="5">
        <v>200</v>
      </c>
    </row>
    <row r="121" spans="2:15" ht="15.5" x14ac:dyDescent="0.35">
      <c r="C121" t="s">
        <v>10</v>
      </c>
      <c r="D121" s="5">
        <v>33353647687</v>
      </c>
      <c r="E121" s="5">
        <v>39036057872</v>
      </c>
      <c r="F121" s="5">
        <v>45501857939</v>
      </c>
      <c r="G121" s="5">
        <v>44794706712</v>
      </c>
      <c r="I121" s="5">
        <v>39036057872</v>
      </c>
      <c r="J121" s="5">
        <v>44794706712</v>
      </c>
      <c r="K121" s="5">
        <v>45414060125</v>
      </c>
      <c r="L121" s="5">
        <v>44886823107</v>
      </c>
      <c r="M121" s="5">
        <v>43744355733</v>
      </c>
      <c r="N121" s="5">
        <v>46669750616</v>
      </c>
      <c r="O121" s="5">
        <v>9561571251</v>
      </c>
    </row>
    <row r="122" spans="2:15" ht="15.5" x14ac:dyDescent="0.35">
      <c r="C122" t="s">
        <v>132</v>
      </c>
      <c r="D122" s="5">
        <v>46622199213</v>
      </c>
      <c r="E122" s="5">
        <v>51999186380</v>
      </c>
      <c r="F122" s="5">
        <v>60698935727</v>
      </c>
      <c r="G122" s="5">
        <v>62447633724</v>
      </c>
      <c r="I122" s="5">
        <v>51999186380</v>
      </c>
      <c r="J122" s="5">
        <v>62447633724</v>
      </c>
      <c r="K122" s="5">
        <v>63935820276</v>
      </c>
      <c r="L122" s="5">
        <v>62050290153</v>
      </c>
      <c r="M122" s="5">
        <v>64101498956</v>
      </c>
      <c r="N122" s="5">
        <v>68265043218</v>
      </c>
      <c r="O122" s="5">
        <v>26201080481</v>
      </c>
    </row>
    <row r="123" spans="2:15" ht="15.5" x14ac:dyDescent="0.35">
      <c r="C123" t="s">
        <v>133</v>
      </c>
      <c r="D123" s="5">
        <v>1653574499</v>
      </c>
      <c r="E123" s="5">
        <v>1653574499</v>
      </c>
      <c r="F123" s="5">
        <v>1653574499</v>
      </c>
      <c r="G123" s="5">
        <v>1653574499</v>
      </c>
      <c r="I123" s="5">
        <v>1653574499</v>
      </c>
      <c r="J123" s="5">
        <v>1653574499</v>
      </c>
      <c r="K123" s="5">
        <v>1653574499</v>
      </c>
      <c r="L123" s="5">
        <v>1653574499</v>
      </c>
      <c r="M123" s="5">
        <v>1653574499</v>
      </c>
      <c r="N123" s="5">
        <v>1650000000</v>
      </c>
      <c r="O123" s="5">
        <v>1250000000</v>
      </c>
    </row>
    <row r="125" spans="2:15" ht="15.5" x14ac:dyDescent="0.35">
      <c r="B125" t="s">
        <v>134</v>
      </c>
      <c r="C125" t="s">
        <v>135</v>
      </c>
      <c r="D125" s="5">
        <v>-4022305113</v>
      </c>
      <c r="E125" s="5">
        <v>1807842540</v>
      </c>
      <c r="F125" s="5">
        <v>-3121087712</v>
      </c>
      <c r="G125" s="5">
        <v>547239514</v>
      </c>
      <c r="I125" s="5">
        <v>-1313245172</v>
      </c>
      <c r="J125" s="5">
        <v>285545560</v>
      </c>
      <c r="K125" s="5">
        <v>6614217611</v>
      </c>
      <c r="L125" s="5">
        <v>7849604884</v>
      </c>
      <c r="M125" s="5">
        <v>12839530663</v>
      </c>
      <c r="N125" s="5">
        <v>-19675314397</v>
      </c>
      <c r="O125" s="5">
        <v>-6736117826</v>
      </c>
    </row>
    <row r="126" spans="2:15" ht="15.5" x14ac:dyDescent="0.35">
      <c r="C126" t="s">
        <v>136</v>
      </c>
      <c r="D126" s="5">
        <v>19368307615</v>
      </c>
      <c r="E126" s="5">
        <v>25424194403</v>
      </c>
      <c r="F126" s="5">
        <v>18229678553</v>
      </c>
      <c r="G126" s="5">
        <v>31117993455</v>
      </c>
      <c r="I126" s="5">
        <v>43653872956</v>
      </c>
      <c r="J126" s="5">
        <v>51035468204</v>
      </c>
      <c r="K126" s="5">
        <v>47286156104</v>
      </c>
      <c r="L126" s="5">
        <v>46212849006</v>
      </c>
      <c r="M126" s="5">
        <v>37464341612</v>
      </c>
      <c r="N126" s="5">
        <v>26711371983</v>
      </c>
      <c r="O126" s="5">
        <v>23335852439</v>
      </c>
    </row>
    <row r="127" spans="2:15" ht="15.5" x14ac:dyDescent="0.35">
      <c r="C127" t="s">
        <v>138</v>
      </c>
      <c r="D127" s="5">
        <v>-14215725797</v>
      </c>
      <c r="E127" s="5">
        <v>-8381811319</v>
      </c>
      <c r="F127" s="5">
        <v>-9828706266</v>
      </c>
      <c r="G127" s="5">
        <v>-20350743931</v>
      </c>
      <c r="I127" s="5">
        <v>-18210517585</v>
      </c>
      <c r="J127" s="5">
        <v>-28266436407</v>
      </c>
      <c r="K127" s="5">
        <v>-20600564687</v>
      </c>
      <c r="L127" s="5">
        <v>-22451088867</v>
      </c>
      <c r="M127" s="5">
        <v>-11075060874</v>
      </c>
      <c r="N127" s="5">
        <v>-37239784882</v>
      </c>
      <c r="O127" s="5">
        <v>-20713669191</v>
      </c>
    </row>
    <row r="128" spans="2:15" ht="15.5" x14ac:dyDescent="0.35">
      <c r="C128" t="s">
        <v>720</v>
      </c>
      <c r="D128" s="5">
        <v>-7467666230</v>
      </c>
      <c r="E128" s="5">
        <v>-11561893449</v>
      </c>
      <c r="F128" s="5">
        <v>-6906045037</v>
      </c>
      <c r="G128" s="5">
        <v>-6043164304</v>
      </c>
      <c r="I128" s="5">
        <v>-18467938486</v>
      </c>
      <c r="J128" s="5">
        <v>-13027259166</v>
      </c>
      <c r="K128" s="5">
        <v>-11179285813</v>
      </c>
      <c r="L128" s="5">
        <v>-9461899134</v>
      </c>
      <c r="M128" s="5">
        <v>-6373704238</v>
      </c>
      <c r="N128" s="5">
        <v>-2089962165</v>
      </c>
      <c r="O128" s="5">
        <v>-2325880773</v>
      </c>
    </row>
    <row r="129" spans="3:15" ht="15.5" x14ac:dyDescent="0.35">
      <c r="C129" t="s">
        <v>721</v>
      </c>
      <c r="D129" s="5">
        <v>-1694715050</v>
      </c>
      <c r="E129" s="5">
        <v>-3501251222</v>
      </c>
      <c r="F129" s="5">
        <v>-4491433129</v>
      </c>
      <c r="G129" s="5">
        <v>-4548297561</v>
      </c>
      <c r="I129" s="5">
        <v>-7992684351</v>
      </c>
      <c r="J129" s="5">
        <v>-9389900216</v>
      </c>
      <c r="K129" s="5">
        <v>-8426230002</v>
      </c>
      <c r="L129" s="5">
        <v>-5539490319</v>
      </c>
      <c r="M129" s="5">
        <v>-6053563772</v>
      </c>
      <c r="N129" s="5">
        <v>-6125307933</v>
      </c>
      <c r="O129" s="5">
        <v>-5991923335</v>
      </c>
    </row>
    <row r="130" spans="3:15" ht="15.5" x14ac:dyDescent="0.35">
      <c r="C130" t="s">
        <v>537</v>
      </c>
      <c r="D130" s="5">
        <v>5037660</v>
      </c>
      <c r="E130" s="5">
        <v>-5671963</v>
      </c>
      <c r="F130" s="5">
        <v>15987596</v>
      </c>
      <c r="G130" s="5">
        <v>63593716</v>
      </c>
      <c r="I130" s="5">
        <v>10315633</v>
      </c>
      <c r="J130" s="5">
        <v>72376103</v>
      </c>
      <c r="K130" s="5">
        <v>2926143</v>
      </c>
      <c r="L130" s="5">
        <v>29830102</v>
      </c>
      <c r="M130" s="5">
        <v>6227938</v>
      </c>
      <c r="N130" s="5">
        <v>6835188</v>
      </c>
      <c r="O130" s="5">
        <v>913720</v>
      </c>
    </row>
    <row r="131" spans="3:15" ht="15.5" x14ac:dyDescent="0.35">
      <c r="C131" t="s">
        <v>331</v>
      </c>
      <c r="E131" s="5">
        <v>116213537</v>
      </c>
      <c r="F131" s="5">
        <v>-116213537</v>
      </c>
      <c r="G131" s="5">
        <v>189780546</v>
      </c>
      <c r="K131" s="5">
        <v>-197186238</v>
      </c>
      <c r="L131" s="5">
        <v>-137967161</v>
      </c>
      <c r="M131" s="5">
        <v>-128043726</v>
      </c>
      <c r="N131" s="5">
        <v>-165615009</v>
      </c>
      <c r="O131" s="5">
        <v>-1803120</v>
      </c>
    </row>
    <row r="132" spans="3:15" ht="15.5" x14ac:dyDescent="0.35">
      <c r="C132" t="s">
        <v>356</v>
      </c>
    </row>
    <row r="133" spans="3:15" ht="15.5" x14ac:dyDescent="0.35">
      <c r="C133" t="s">
        <v>332</v>
      </c>
      <c r="D133" s="5">
        <v>-17543311</v>
      </c>
      <c r="E133" s="5">
        <v>-281937447</v>
      </c>
      <c r="F133" s="5">
        <v>-24355892</v>
      </c>
      <c r="G133" s="5">
        <v>118077593</v>
      </c>
      <c r="I133" s="5">
        <v>-306293339</v>
      </c>
      <c r="J133" s="5">
        <v>-138702958</v>
      </c>
      <c r="K133" s="5">
        <v>-271597896</v>
      </c>
      <c r="L133" s="5">
        <v>-802628743</v>
      </c>
      <c r="M133" s="5">
        <v>-1000666277</v>
      </c>
      <c r="N133" s="5">
        <v>-772851579</v>
      </c>
      <c r="O133" s="5">
        <v>-1039607566</v>
      </c>
    </row>
    <row r="134" spans="3:15" ht="15.5" x14ac:dyDescent="0.35">
      <c r="C134" t="s">
        <v>144</v>
      </c>
      <c r="D134" s="5">
        <v>3154604080</v>
      </c>
      <c r="E134" s="5">
        <v>-432225192</v>
      </c>
      <c r="F134" s="5">
        <v>313644470</v>
      </c>
      <c r="G134" s="5">
        <v>-428993608</v>
      </c>
      <c r="I134" s="5">
        <v>-118580722</v>
      </c>
      <c r="J134" s="5">
        <v>-2698565612</v>
      </c>
      <c r="K134" s="5">
        <v>-171670909</v>
      </c>
      <c r="L134" s="5">
        <v>-2950869844</v>
      </c>
      <c r="M134" s="5">
        <v>-9510120331</v>
      </c>
      <c r="N134" s="5">
        <v>38175679791</v>
      </c>
      <c r="O134" s="5">
        <v>12013542305</v>
      </c>
    </row>
    <row r="135" spans="3:15" ht="15.5" x14ac:dyDescent="0.35">
      <c r="C135" t="s">
        <v>145</v>
      </c>
      <c r="D135" s="5">
        <v>22203094</v>
      </c>
      <c r="E135" s="5">
        <v>521041938</v>
      </c>
      <c r="F135" s="5">
        <v>-627097518</v>
      </c>
      <c r="G135" s="5">
        <v>-383990199</v>
      </c>
      <c r="I135" s="5">
        <v>-106055580</v>
      </c>
      <c r="J135" s="5">
        <v>-1442688473</v>
      </c>
      <c r="K135" s="5">
        <v>-1860860539</v>
      </c>
      <c r="L135" s="5">
        <v>-2857917821</v>
      </c>
      <c r="M135" s="5">
        <v>-7781010530</v>
      </c>
      <c r="N135" s="5">
        <v>-12627229331</v>
      </c>
      <c r="O135" s="5">
        <v>-5128733340</v>
      </c>
    </row>
    <row r="136" spans="3:15" ht="15.5" x14ac:dyDescent="0.35">
      <c r="C136" t="s">
        <v>151</v>
      </c>
      <c r="D136" s="5">
        <v>-2796906</v>
      </c>
      <c r="E136" s="5">
        <v>301041938</v>
      </c>
      <c r="F136" s="5">
        <v>-627097518</v>
      </c>
      <c r="G136" s="5">
        <v>-1436265951</v>
      </c>
      <c r="I136" s="5">
        <v>-326055580</v>
      </c>
      <c r="J136" s="5">
        <v>-1442688473</v>
      </c>
      <c r="K136" s="5">
        <v>-1860860539</v>
      </c>
      <c r="L136" s="5">
        <v>-2443459485</v>
      </c>
      <c r="M136" s="5">
        <v>-2693189964</v>
      </c>
      <c r="N136" s="5">
        <v>-12297229331</v>
      </c>
      <c r="O136" s="5">
        <v>-5254524221</v>
      </c>
    </row>
    <row r="137" spans="3:15" ht="15.5" x14ac:dyDescent="0.35">
      <c r="C137" t="s">
        <v>358</v>
      </c>
      <c r="E137" s="5">
        <v>220000000</v>
      </c>
      <c r="I137" s="5">
        <v>220000000</v>
      </c>
      <c r="O137" s="5">
        <v>125790881</v>
      </c>
    </row>
    <row r="138" spans="3:15" ht="15.5" x14ac:dyDescent="0.35">
      <c r="C138" t="s">
        <v>302</v>
      </c>
      <c r="G138" s="5">
        <v>1052275752</v>
      </c>
      <c r="L138" s="5">
        <v>-414458336</v>
      </c>
      <c r="M138" s="5">
        <v>-5087820566</v>
      </c>
    </row>
    <row r="139" spans="3:15" ht="15.5" x14ac:dyDescent="0.35">
      <c r="C139" t="s">
        <v>722</v>
      </c>
      <c r="D139" s="5">
        <v>25000000</v>
      </c>
    </row>
    <row r="140" spans="3:15" ht="15.5" x14ac:dyDescent="0.35">
      <c r="C140" t="s">
        <v>723</v>
      </c>
      <c r="N140" s="5">
        <v>-330000000</v>
      </c>
    </row>
    <row r="141" spans="3:15" ht="15.5" x14ac:dyDescent="0.35">
      <c r="C141" t="s">
        <v>153</v>
      </c>
      <c r="D141" s="5">
        <v>3154604080</v>
      </c>
      <c r="E141" s="5">
        <v>-432225192</v>
      </c>
      <c r="F141" s="5">
        <v>313644470</v>
      </c>
      <c r="G141" s="5">
        <v>-428993608</v>
      </c>
      <c r="I141" s="5">
        <v>-118580722</v>
      </c>
      <c r="J141" s="5">
        <v>-2698565612</v>
      </c>
      <c r="K141" s="5">
        <v>-171670909</v>
      </c>
      <c r="L141" s="5">
        <v>-2950869844</v>
      </c>
      <c r="M141" s="5">
        <v>-9510120331</v>
      </c>
      <c r="N141" s="5">
        <v>38175679791</v>
      </c>
      <c r="O141" s="5">
        <v>12013542305</v>
      </c>
    </row>
    <row r="142" spans="3:15" ht="15.5" x14ac:dyDescent="0.35">
      <c r="C142" t="s">
        <v>310</v>
      </c>
      <c r="D142" s="5">
        <v>3347396672</v>
      </c>
      <c r="E142" s="5">
        <v>17597930</v>
      </c>
      <c r="F142" s="5">
        <v>-42097930</v>
      </c>
      <c r="G142" s="5">
        <v>-39878236</v>
      </c>
      <c r="I142" s="5">
        <v>-24500000</v>
      </c>
      <c r="J142" s="5">
        <v>-39878236</v>
      </c>
      <c r="K142" s="5">
        <v>18308254</v>
      </c>
      <c r="L142" s="5">
        <v>-11734130</v>
      </c>
      <c r="M142" s="5">
        <v>19902313</v>
      </c>
      <c r="N142" s="5">
        <v>37901797</v>
      </c>
      <c r="O142" s="5">
        <v>-23272484</v>
      </c>
    </row>
    <row r="143" spans="3:15" ht="15.5" x14ac:dyDescent="0.35">
      <c r="C143" t="s">
        <v>711</v>
      </c>
      <c r="D143" s="5">
        <v>-192792592</v>
      </c>
      <c r="E143" s="5">
        <v>-257388303</v>
      </c>
      <c r="F143" s="5">
        <v>171818660</v>
      </c>
      <c r="G143" s="5">
        <v>-578808779</v>
      </c>
      <c r="I143" s="5">
        <v>-85569643</v>
      </c>
      <c r="J143" s="5">
        <v>-682117211</v>
      </c>
      <c r="K143" s="5">
        <v>-1992466310</v>
      </c>
      <c r="L143" s="5">
        <v>-1738191894</v>
      </c>
      <c r="M143" s="5">
        <v>-2287347243</v>
      </c>
      <c r="N143" s="5">
        <v>-467150992</v>
      </c>
      <c r="O143" s="5">
        <v>-88864020</v>
      </c>
    </row>
    <row r="144" spans="3:15" ht="15.5" x14ac:dyDescent="0.35">
      <c r="C144" t="s">
        <v>583</v>
      </c>
      <c r="E144" s="5">
        <v>-188949831</v>
      </c>
      <c r="F144" s="5">
        <v>188949831</v>
      </c>
      <c r="G144" s="5">
        <v>183527503</v>
      </c>
    </row>
    <row r="145" spans="2:15" ht="15.5" x14ac:dyDescent="0.35">
      <c r="C145" t="s">
        <v>382</v>
      </c>
      <c r="E145" s="5">
        <v>22386964</v>
      </c>
      <c r="F145" s="5">
        <v>-6611538</v>
      </c>
      <c r="G145" s="5">
        <v>14624756</v>
      </c>
      <c r="I145" s="5">
        <v>15775426</v>
      </c>
      <c r="J145" s="5">
        <v>2324665</v>
      </c>
      <c r="K145" s="5">
        <v>-1300458</v>
      </c>
      <c r="L145" s="5">
        <v>-3985693</v>
      </c>
      <c r="M145" s="5">
        <v>3436060</v>
      </c>
      <c r="N145" s="5">
        <v>6750000</v>
      </c>
      <c r="O145" s="5">
        <v>3175675960</v>
      </c>
    </row>
    <row r="146" spans="2:15" ht="15.5" x14ac:dyDescent="0.35">
      <c r="C146" t="s">
        <v>126</v>
      </c>
      <c r="O146" s="5">
        <v>12400000000</v>
      </c>
    </row>
    <row r="147" spans="2:15" ht="15.5" x14ac:dyDescent="0.35">
      <c r="C147" t="s">
        <v>724</v>
      </c>
      <c r="M147" s="5">
        <v>357449900</v>
      </c>
    </row>
    <row r="148" spans="2:15" ht="15.5" x14ac:dyDescent="0.35">
      <c r="C148" t="s">
        <v>625</v>
      </c>
      <c r="N148" s="5">
        <v>36845000000</v>
      </c>
    </row>
    <row r="149" spans="2:15" ht="15.5" x14ac:dyDescent="0.35">
      <c r="C149" t="s">
        <v>355</v>
      </c>
    </row>
    <row r="150" spans="2:15" ht="15.5" x14ac:dyDescent="0.35">
      <c r="C150" t="s">
        <v>164</v>
      </c>
      <c r="D150" s="5">
        <v>-845497939</v>
      </c>
      <c r="E150" s="5">
        <v>1896659286</v>
      </c>
      <c r="F150" s="5">
        <v>-3434540760</v>
      </c>
      <c r="G150" s="5">
        <v>-265744293</v>
      </c>
      <c r="I150" s="5">
        <v>-1537881474</v>
      </c>
      <c r="J150" s="5">
        <v>-3855708525</v>
      </c>
      <c r="K150" s="5">
        <v>4581686163</v>
      </c>
      <c r="L150" s="5">
        <v>2040817219</v>
      </c>
      <c r="M150" s="5">
        <v>-4451600198</v>
      </c>
      <c r="N150" s="5">
        <v>5873136063</v>
      </c>
      <c r="O150" s="5">
        <v>148691139</v>
      </c>
    </row>
    <row r="151" spans="2:15" ht="15.5" x14ac:dyDescent="0.35">
      <c r="C151" t="s">
        <v>165</v>
      </c>
      <c r="D151" s="5">
        <v>3023318426</v>
      </c>
      <c r="F151" s="5">
        <v>4561199900</v>
      </c>
      <c r="I151" s="5">
        <v>4561199900</v>
      </c>
      <c r="J151" s="5">
        <v>8416908425</v>
      </c>
      <c r="K151" s="5">
        <v>3835222262</v>
      </c>
      <c r="L151" s="5">
        <v>1794405043</v>
      </c>
      <c r="M151" s="5">
        <v>6246005241</v>
      </c>
      <c r="N151" s="5">
        <v>372869178</v>
      </c>
      <c r="O151" s="5">
        <v>224178039</v>
      </c>
    </row>
    <row r="152" spans="2:15" ht="15.5" x14ac:dyDescent="0.35">
      <c r="C152" t="s">
        <v>400</v>
      </c>
    </row>
    <row r="153" spans="2:15" ht="15.5" x14ac:dyDescent="0.35">
      <c r="C153" t="s">
        <v>166</v>
      </c>
      <c r="D153" s="5">
        <v>2177820487</v>
      </c>
      <c r="E153" s="5">
        <v>1896659286</v>
      </c>
      <c r="F153" s="5">
        <v>1126659140</v>
      </c>
      <c r="G153" s="5">
        <v>-265744293</v>
      </c>
      <c r="I153" s="5">
        <v>3023318426</v>
      </c>
      <c r="J153" s="5">
        <v>4561199900</v>
      </c>
      <c r="K153" s="5">
        <v>8416908425</v>
      </c>
      <c r="L153" s="5">
        <v>3835222262</v>
      </c>
      <c r="M153" s="5">
        <v>1794405043</v>
      </c>
      <c r="N153" s="5">
        <v>6246005241</v>
      </c>
      <c r="O153" s="5">
        <v>372869178</v>
      </c>
    </row>
    <row r="155" spans="2:15" ht="15.5" x14ac:dyDescent="0.35">
      <c r="B155" t="s">
        <v>167</v>
      </c>
      <c r="C155" t="s">
        <v>12</v>
      </c>
      <c r="D155" s="5">
        <v>1650000000</v>
      </c>
      <c r="E155" s="5">
        <v>1650000000</v>
      </c>
      <c r="F155" s="5">
        <v>1650000000</v>
      </c>
      <c r="G155" s="5">
        <v>1650000000</v>
      </c>
      <c r="I155" s="5">
        <v>1650000000</v>
      </c>
      <c r="J155" s="5">
        <v>1650000000</v>
      </c>
      <c r="K155" s="5">
        <v>1650000000</v>
      </c>
      <c r="L155" s="5">
        <v>1650000000</v>
      </c>
      <c r="M155" s="5">
        <v>1650000000</v>
      </c>
      <c r="N155" s="5">
        <v>1650000000</v>
      </c>
      <c r="O155" s="5">
        <v>1250000000</v>
      </c>
    </row>
    <row r="156" spans="2:15" ht="15.5" x14ac:dyDescent="0.35">
      <c r="C156" t="s">
        <v>168</v>
      </c>
      <c r="D156" s="6">
        <v>-3.44</v>
      </c>
      <c r="E156" s="6">
        <v>-3.48</v>
      </c>
      <c r="F156" s="6">
        <v>0.34</v>
      </c>
      <c r="G156" s="6">
        <v>-0.87</v>
      </c>
    </row>
    <row r="157" spans="2:15" ht="15.5" x14ac:dyDescent="0.35">
      <c r="C157" t="s">
        <v>169</v>
      </c>
      <c r="D157" s="6">
        <v>-55.52</v>
      </c>
      <c r="E157" s="6">
        <v>-106.9</v>
      </c>
      <c r="F157" s="6">
        <v>173.53</v>
      </c>
      <c r="G157" s="6">
        <v>-52.87</v>
      </c>
    </row>
    <row r="158" spans="2:15" ht="15.5" x14ac:dyDescent="0.35">
      <c r="C158" t="s">
        <v>62</v>
      </c>
      <c r="D158" s="6">
        <v>14.77</v>
      </c>
      <c r="E158" s="6">
        <v>27.87</v>
      </c>
      <c r="F158" s="6">
        <v>4.2300000000000004</v>
      </c>
      <c r="G158" s="6">
        <v>2.88</v>
      </c>
    </row>
    <row r="159" spans="2:15" ht="15.5" x14ac:dyDescent="0.35">
      <c r="C159" t="s">
        <v>170</v>
      </c>
    </row>
    <row r="160" spans="2:15" ht="15.5" x14ac:dyDescent="0.35">
      <c r="C160" t="s">
        <v>171</v>
      </c>
      <c r="D160" s="6">
        <v>-0.12210000000000001</v>
      </c>
      <c r="E160" s="6">
        <v>-0.11070000000000001</v>
      </c>
      <c r="F160" s="6">
        <v>9.300000000000001E-3</v>
      </c>
      <c r="G160" s="6">
        <v>-2.3099999999999999E-2</v>
      </c>
    </row>
    <row r="161" spans="3:7" ht="15.5" x14ac:dyDescent="0.35">
      <c r="C161" t="s">
        <v>172</v>
      </c>
      <c r="D161" s="6">
        <v>-0.17120000000000002</v>
      </c>
      <c r="E161" s="6">
        <v>-0.14779999999999999</v>
      </c>
      <c r="F161" s="6">
        <v>1.23E-2</v>
      </c>
      <c r="G161" s="6">
        <v>-3.2199999999999999E-2</v>
      </c>
    </row>
    <row r="162" spans="3:7" ht="15.5" x14ac:dyDescent="0.35">
      <c r="C162" t="s">
        <v>173</v>
      </c>
      <c r="D162" s="6">
        <v>-0.42049999999999998</v>
      </c>
      <c r="E162" s="6">
        <v>-0.28610000000000002</v>
      </c>
      <c r="F162" s="6">
        <v>2.8500000000000001E-2</v>
      </c>
      <c r="G162" s="6">
        <v>-6.59E-2</v>
      </c>
    </row>
    <row r="163" spans="3:7" ht="15.5" x14ac:dyDescent="0.35">
      <c r="C163" t="s">
        <v>174</v>
      </c>
      <c r="D163" s="6">
        <v>-50.7</v>
      </c>
      <c r="E163" s="6">
        <v>-24.12</v>
      </c>
      <c r="F163" s="6">
        <v>3.7</v>
      </c>
      <c r="G163" s="6">
        <v>-12.38</v>
      </c>
    </row>
    <row r="164" spans="3:7" ht="15.5" x14ac:dyDescent="0.35">
      <c r="C164" t="s">
        <v>175</v>
      </c>
      <c r="D164" s="5">
        <v>33000000000</v>
      </c>
      <c r="E164" s="5">
        <v>39000000000</v>
      </c>
      <c r="F164" s="5">
        <v>46000000000</v>
      </c>
      <c r="G164" s="5">
        <v>45000000000</v>
      </c>
    </row>
    <row r="165" spans="3:7" ht="15.5" x14ac:dyDescent="0.35">
      <c r="C165" t="s">
        <v>176</v>
      </c>
      <c r="D165" s="6">
        <v>9.5</v>
      </c>
      <c r="E165" s="6">
        <v>15.8</v>
      </c>
      <c r="F165" s="6">
        <v>2.14</v>
      </c>
      <c r="G165" s="6">
        <v>1.7</v>
      </c>
    </row>
    <row r="166" spans="3:7" ht="15.5" x14ac:dyDescent="0.35">
      <c r="C166" t="s">
        <v>177</v>
      </c>
      <c r="D166" s="6">
        <v>20.11</v>
      </c>
      <c r="E166" s="6">
        <v>23.55</v>
      </c>
      <c r="F166" s="6">
        <v>27.52</v>
      </c>
      <c r="G166" s="6">
        <v>27.09</v>
      </c>
    </row>
    <row r="167" spans="3:7" ht="15.5" x14ac:dyDescent="0.35">
      <c r="C167" t="s">
        <v>178</v>
      </c>
      <c r="D167" s="6">
        <v>9.5</v>
      </c>
      <c r="E167" s="6">
        <v>15.8</v>
      </c>
      <c r="F167" s="6">
        <v>2.14</v>
      </c>
      <c r="G167" s="6">
        <v>1.7</v>
      </c>
    </row>
    <row r="168" spans="3:7" ht="15.5" x14ac:dyDescent="0.35">
      <c r="C168" t="s">
        <v>179</v>
      </c>
      <c r="D168" s="6">
        <v>20.11</v>
      </c>
      <c r="E168" s="6">
        <v>23.55</v>
      </c>
      <c r="F168" s="6">
        <v>27.52</v>
      </c>
      <c r="G168" s="6">
        <v>27.09</v>
      </c>
    </row>
    <row r="169" spans="3:7" ht="15.5" x14ac:dyDescent="0.35">
      <c r="C169" t="s">
        <v>180</v>
      </c>
      <c r="D169" s="5">
        <v>0</v>
      </c>
      <c r="E169" s="5">
        <v>0</v>
      </c>
      <c r="F169" s="5">
        <v>1000000000</v>
      </c>
      <c r="G169" s="5">
        <v>0</v>
      </c>
    </row>
    <row r="170" spans="3:7" ht="15.5" x14ac:dyDescent="0.35">
      <c r="C170" t="s">
        <v>181</v>
      </c>
      <c r="E170" s="5">
        <v>0</v>
      </c>
      <c r="F170" s="5">
        <v>0</v>
      </c>
      <c r="G170" s="5">
        <v>0</v>
      </c>
    </row>
    <row r="171" spans="3:7" ht="15.5" x14ac:dyDescent="0.35">
      <c r="C171" t="s">
        <v>182</v>
      </c>
      <c r="D171" s="5">
        <v>33000000000</v>
      </c>
      <c r="E171" s="5">
        <v>39000000000</v>
      </c>
      <c r="F171" s="5">
        <v>46000000000</v>
      </c>
      <c r="G171" s="5">
        <v>45000000000</v>
      </c>
    </row>
    <row r="172" spans="3:7" ht="15.5" x14ac:dyDescent="0.35">
      <c r="C172" t="s">
        <v>24</v>
      </c>
      <c r="D172" s="5">
        <v>0</v>
      </c>
      <c r="E172" s="5">
        <v>1000000000</v>
      </c>
      <c r="F172" s="5">
        <v>1000000000</v>
      </c>
      <c r="G172" s="5">
        <v>1000000000</v>
      </c>
    </row>
    <row r="173" spans="3:7" ht="15.5" x14ac:dyDescent="0.35">
      <c r="C173" t="s">
        <v>21</v>
      </c>
      <c r="D173" s="5">
        <v>-2000000000</v>
      </c>
      <c r="E173" s="5">
        <v>-2000000000</v>
      </c>
      <c r="F173" s="5">
        <v>0</v>
      </c>
      <c r="G173" s="5">
        <v>-4000000000</v>
      </c>
    </row>
    <row r="174" spans="3:7" ht="15.5" x14ac:dyDescent="0.35">
      <c r="C174" t="s">
        <v>183</v>
      </c>
      <c r="D174" s="5">
        <v>8000000000</v>
      </c>
      <c r="E174" s="5">
        <v>12000000000</v>
      </c>
      <c r="F174" s="5">
        <v>21000000000</v>
      </c>
      <c r="G174" s="5">
        <v>19000000000</v>
      </c>
    </row>
    <row r="175" spans="3:7" ht="15.5" x14ac:dyDescent="0.35">
      <c r="C175" t="s">
        <v>184</v>
      </c>
      <c r="D175" s="5">
        <v>-4000000000</v>
      </c>
      <c r="E175" s="5">
        <v>2000000000</v>
      </c>
      <c r="F175" s="5">
        <v>-3000000000</v>
      </c>
      <c r="G175" s="5">
        <v>1000000000</v>
      </c>
    </row>
    <row r="176" spans="3:7" ht="15.5" x14ac:dyDescent="0.35">
      <c r="C176" t="s">
        <v>185</v>
      </c>
      <c r="D176" s="5">
        <v>0</v>
      </c>
      <c r="E176" s="5">
        <v>0</v>
      </c>
      <c r="F176" s="5">
        <v>-1000000000</v>
      </c>
      <c r="G176" s="5">
        <v>-1000000000</v>
      </c>
    </row>
    <row r="177" spans="3:15" ht="15.5" x14ac:dyDescent="0.35">
      <c r="C177" t="s">
        <v>13</v>
      </c>
      <c r="D177" s="5">
        <v>-4000000000</v>
      </c>
      <c r="E177" s="5">
        <v>2000000000</v>
      </c>
      <c r="F177" s="5">
        <v>-4000000000</v>
      </c>
      <c r="G177" s="5">
        <v>-1000000000</v>
      </c>
    </row>
    <row r="178" spans="3:15" ht="15.5" x14ac:dyDescent="0.35">
      <c r="C178" t="s">
        <v>16</v>
      </c>
      <c r="D178" s="6">
        <v>-2.4300000000000002</v>
      </c>
      <c r="E178" s="6">
        <v>1.28</v>
      </c>
      <c r="F178" s="6">
        <v>-2.27</v>
      </c>
      <c r="G178" s="6">
        <v>-0.54</v>
      </c>
    </row>
    <row r="179" spans="3:15" ht="15.5" x14ac:dyDescent="0.35">
      <c r="C179" t="s">
        <v>47</v>
      </c>
      <c r="I179" s="6">
        <v>-3.14</v>
      </c>
      <c r="J179" s="6">
        <v>-0.55000000000000004</v>
      </c>
      <c r="K179" s="6">
        <v>7.0000000000000007E-2</v>
      </c>
      <c r="L179" s="6">
        <v>0.51</v>
      </c>
      <c r="M179" s="6">
        <v>-1.87</v>
      </c>
      <c r="N179" s="6">
        <v>0.13</v>
      </c>
      <c r="O179" s="6">
        <v>0.51</v>
      </c>
    </row>
    <row r="180" spans="3:15" ht="15.5" x14ac:dyDescent="0.35">
      <c r="C180" t="s">
        <v>61</v>
      </c>
      <c r="I180" s="6">
        <v>-118.47</v>
      </c>
      <c r="J180" s="6">
        <v>-83.64</v>
      </c>
      <c r="K180" s="6">
        <v>242.86</v>
      </c>
      <c r="L180" s="6">
        <v>54.9</v>
      </c>
      <c r="M180" s="6">
        <v>-24.6</v>
      </c>
      <c r="N180" s="6">
        <v>830.77</v>
      </c>
      <c r="O180" s="5">
        <v>0</v>
      </c>
    </row>
    <row r="181" spans="3:15" ht="15.5" x14ac:dyDescent="0.35">
      <c r="C181" t="s">
        <v>64</v>
      </c>
      <c r="I181" s="6">
        <v>13.63</v>
      </c>
      <c r="J181" s="6">
        <v>1.51</v>
      </c>
      <c r="K181" s="6">
        <v>0.6</v>
      </c>
      <c r="L181" s="6">
        <v>0.98</v>
      </c>
      <c r="M181" s="6">
        <v>2.0299999999999998</v>
      </c>
      <c r="N181" s="6">
        <v>7.43</v>
      </c>
      <c r="O181" s="5">
        <v>0</v>
      </c>
    </row>
    <row r="182" spans="3:15" ht="15.5" x14ac:dyDescent="0.35">
      <c r="C182" t="s">
        <v>186</v>
      </c>
    </row>
    <row r="183" spans="3:15" ht="15.5" x14ac:dyDescent="0.35">
      <c r="C183" t="s">
        <v>187</v>
      </c>
      <c r="I183" s="6">
        <v>-9.9900000000000003E-2</v>
      </c>
      <c r="J183" s="6">
        <v>-1.46E-2</v>
      </c>
      <c r="K183" s="6">
        <v>1.7000000000000001E-3</v>
      </c>
      <c r="L183" s="6">
        <v>1.3600000000000001E-2</v>
      </c>
      <c r="M183" s="6">
        <v>-4.8099999999999997E-2</v>
      </c>
      <c r="N183" s="6">
        <v>3.0000000000000001E-3</v>
      </c>
      <c r="O183" s="6">
        <v>2.4399999999999998E-2</v>
      </c>
    </row>
    <row r="184" spans="3:15" ht="15.5" x14ac:dyDescent="0.35">
      <c r="C184" t="s">
        <v>188</v>
      </c>
      <c r="I184" s="6">
        <v>-0.13339999999999999</v>
      </c>
      <c r="J184" s="6">
        <v>-2.0299999999999999E-2</v>
      </c>
      <c r="K184" s="6">
        <v>2.3999999999999998E-3</v>
      </c>
      <c r="L184" s="6">
        <v>1.8799999999999997E-2</v>
      </c>
      <c r="M184" s="6">
        <v>-7.0499999999999993E-2</v>
      </c>
      <c r="N184" s="6">
        <v>4.4000000000000003E-3</v>
      </c>
      <c r="O184" s="6">
        <v>6.6900000000000001E-2</v>
      </c>
    </row>
    <row r="185" spans="3:15" ht="15.5" x14ac:dyDescent="0.35">
      <c r="C185" t="s">
        <v>189</v>
      </c>
      <c r="I185" s="6">
        <v>-0.11210000000000001</v>
      </c>
      <c r="J185" s="6">
        <v>-1.6200000000000003E-2</v>
      </c>
      <c r="K185" s="6">
        <v>1.66E-2</v>
      </c>
      <c r="L185" s="6">
        <v>4.3700000000000003E-2</v>
      </c>
      <c r="M185" s="6">
        <v>-4.7800000000000002E-2</v>
      </c>
      <c r="N185" s="6">
        <v>4.1299999999999996E-2</v>
      </c>
      <c r="O185" s="6">
        <v>0.32020000000000004</v>
      </c>
    </row>
    <row r="186" spans="3:15" ht="15.5" x14ac:dyDescent="0.35">
      <c r="C186" t="s">
        <v>190</v>
      </c>
      <c r="I186" s="6">
        <v>-11.64</v>
      </c>
      <c r="J186" s="6">
        <v>-1.54</v>
      </c>
      <c r="K186" s="6">
        <v>1.6</v>
      </c>
      <c r="L186" s="6">
        <v>2.16</v>
      </c>
      <c r="M186" s="6">
        <v>-2.1800000000000002</v>
      </c>
      <c r="N186" s="6">
        <v>1.54</v>
      </c>
      <c r="O186" s="6">
        <v>2.12</v>
      </c>
    </row>
    <row r="187" spans="3:15" ht="15.5" x14ac:dyDescent="0.35">
      <c r="C187" t="s">
        <v>58</v>
      </c>
      <c r="I187" s="6">
        <v>15.8</v>
      </c>
      <c r="J187" s="6">
        <v>1.7</v>
      </c>
      <c r="K187" s="6">
        <v>0.62</v>
      </c>
      <c r="L187" s="6">
        <v>1.03</v>
      </c>
      <c r="M187" s="6">
        <v>1.74</v>
      </c>
      <c r="N187" s="6">
        <v>3.82</v>
      </c>
      <c r="O187" s="5">
        <v>0</v>
      </c>
    </row>
    <row r="188" spans="3:15" ht="15.5" x14ac:dyDescent="0.35">
      <c r="C188" t="s">
        <v>55</v>
      </c>
      <c r="I188" s="6">
        <v>23.55</v>
      </c>
      <c r="J188" s="6">
        <v>27.09</v>
      </c>
      <c r="K188" s="6">
        <v>27.46</v>
      </c>
      <c r="L188" s="6">
        <v>27.15</v>
      </c>
      <c r="M188" s="6">
        <v>26.45</v>
      </c>
      <c r="N188" s="6">
        <v>28.28</v>
      </c>
      <c r="O188" s="6">
        <v>7.65</v>
      </c>
    </row>
    <row r="189" spans="3:15" ht="15.5" x14ac:dyDescent="0.35">
      <c r="C189" t="s">
        <v>191</v>
      </c>
      <c r="I189" s="6">
        <v>15.8</v>
      </c>
      <c r="J189" s="6">
        <v>1.7</v>
      </c>
      <c r="K189" s="6">
        <v>0.62</v>
      </c>
      <c r="L189" s="6">
        <v>1.04</v>
      </c>
      <c r="M189" s="6">
        <v>1.75</v>
      </c>
      <c r="N189" s="6">
        <v>3.85</v>
      </c>
      <c r="O189" s="5">
        <v>0</v>
      </c>
    </row>
    <row r="190" spans="3:15" ht="15.5" x14ac:dyDescent="0.35">
      <c r="C190" t="s">
        <v>192</v>
      </c>
      <c r="I190" s="6">
        <v>23.55</v>
      </c>
      <c r="J190" s="6">
        <v>27.09</v>
      </c>
      <c r="K190" s="6">
        <v>27.41</v>
      </c>
      <c r="L190" s="6">
        <v>27.05</v>
      </c>
      <c r="M190" s="6">
        <v>26.3</v>
      </c>
      <c r="N190" s="6">
        <v>28.08</v>
      </c>
      <c r="O190" s="6">
        <v>7.65</v>
      </c>
    </row>
    <row r="191" spans="3:15" ht="15.5" x14ac:dyDescent="0.35">
      <c r="C191" t="s">
        <v>193</v>
      </c>
      <c r="I191" s="5">
        <v>0</v>
      </c>
      <c r="J191" s="5">
        <v>0</v>
      </c>
      <c r="K191" s="5">
        <v>3000000000</v>
      </c>
      <c r="L191" s="5">
        <v>2000000000</v>
      </c>
      <c r="M191" s="5">
        <v>2000000000</v>
      </c>
      <c r="N191" s="5">
        <v>8000000000</v>
      </c>
      <c r="O191" s="5">
        <v>6000000000</v>
      </c>
    </row>
    <row r="192" spans="3:15" ht="15.5" x14ac:dyDescent="0.35">
      <c r="C192" t="s">
        <v>194</v>
      </c>
      <c r="I192" s="5">
        <v>0</v>
      </c>
      <c r="J192" s="5">
        <v>0</v>
      </c>
      <c r="K192" s="5">
        <v>0</v>
      </c>
      <c r="L192" s="5">
        <v>1000000000</v>
      </c>
      <c r="M192" s="5">
        <v>3000000000</v>
      </c>
      <c r="N192" s="5">
        <v>2000000000</v>
      </c>
      <c r="O192" s="5">
        <v>2000000000</v>
      </c>
    </row>
    <row r="193" spans="2:15" ht="15.5" x14ac:dyDescent="0.35">
      <c r="C193" t="s">
        <v>26</v>
      </c>
      <c r="I193" s="5">
        <v>1000000000</v>
      </c>
      <c r="J193" s="5">
        <v>1000000000</v>
      </c>
      <c r="K193" s="5">
        <v>3000000000</v>
      </c>
      <c r="L193" s="5">
        <v>2000000000</v>
      </c>
      <c r="M193" s="5">
        <v>4000000000</v>
      </c>
      <c r="N193" s="5">
        <v>10000000000</v>
      </c>
      <c r="O193" s="5">
        <v>8000000000</v>
      </c>
    </row>
    <row r="194" spans="2:15" ht="15.5" x14ac:dyDescent="0.35">
      <c r="C194" t="s">
        <v>23</v>
      </c>
      <c r="I194" s="5">
        <v>-2000000000</v>
      </c>
      <c r="J194" s="5">
        <v>-4000000000</v>
      </c>
      <c r="K194" s="5">
        <v>-5000000000</v>
      </c>
      <c r="L194" s="5">
        <v>-2000000000</v>
      </c>
      <c r="M194" s="5">
        <v>2000000000</v>
      </c>
      <c r="N194" s="5">
        <v>3000000000</v>
      </c>
      <c r="O194" s="5">
        <v>8000000000</v>
      </c>
    </row>
    <row r="195" spans="2:15" ht="15.5" x14ac:dyDescent="0.35">
      <c r="C195" t="s">
        <v>195</v>
      </c>
      <c r="I195" s="5">
        <v>12000000000</v>
      </c>
      <c r="J195" s="5">
        <v>19000000000</v>
      </c>
      <c r="K195" s="5">
        <v>15000000000</v>
      </c>
      <c r="L195" s="5">
        <v>8000000000</v>
      </c>
      <c r="M195" s="5">
        <v>4000000000</v>
      </c>
      <c r="N195" s="5">
        <v>24000000000</v>
      </c>
      <c r="O195" s="5">
        <v>-2000000000</v>
      </c>
    </row>
    <row r="196" spans="2:15" ht="15.5" x14ac:dyDescent="0.35">
      <c r="C196" t="s">
        <v>196</v>
      </c>
      <c r="I196" s="5">
        <v>-1000000000</v>
      </c>
      <c r="J196" s="5">
        <v>0</v>
      </c>
      <c r="K196" s="5">
        <v>7000000000</v>
      </c>
      <c r="L196" s="5">
        <v>8000000000</v>
      </c>
      <c r="M196" s="5">
        <v>13000000000</v>
      </c>
      <c r="N196" s="5">
        <v>-20000000000</v>
      </c>
      <c r="O196" s="5">
        <v>-7000000000</v>
      </c>
    </row>
    <row r="197" spans="2:15" ht="15.5" x14ac:dyDescent="0.35">
      <c r="C197" t="s">
        <v>197</v>
      </c>
      <c r="I197" s="5">
        <v>0</v>
      </c>
      <c r="J197" s="5">
        <v>-1000000000</v>
      </c>
      <c r="K197" s="5">
        <v>-2000000000</v>
      </c>
      <c r="L197" s="5">
        <v>-2000000000</v>
      </c>
      <c r="M197" s="5">
        <v>-3000000000</v>
      </c>
      <c r="N197" s="5">
        <v>-12000000000</v>
      </c>
      <c r="O197" s="5">
        <v>-5000000000</v>
      </c>
    </row>
    <row r="198" spans="2:15" ht="15.5" x14ac:dyDescent="0.35">
      <c r="C198" t="s">
        <v>15</v>
      </c>
      <c r="I198" s="5">
        <v>-2000000000</v>
      </c>
      <c r="J198" s="5">
        <v>-1000000000</v>
      </c>
      <c r="K198" s="5">
        <v>5000000000</v>
      </c>
      <c r="L198" s="5">
        <v>5000000000</v>
      </c>
      <c r="M198" s="5">
        <v>10000000000</v>
      </c>
      <c r="N198" s="5">
        <v>-32000000000</v>
      </c>
      <c r="O198" s="5">
        <v>-12000000000</v>
      </c>
    </row>
    <row r="199" spans="2:15" ht="15.5" x14ac:dyDescent="0.35">
      <c r="C199" t="s">
        <v>17</v>
      </c>
      <c r="I199" s="6">
        <v>-0.99</v>
      </c>
      <c r="J199" s="6">
        <v>-0.7</v>
      </c>
      <c r="K199" s="6">
        <v>2.87</v>
      </c>
      <c r="L199" s="6">
        <v>3.27</v>
      </c>
      <c r="M199" s="6">
        <v>6.14</v>
      </c>
      <c r="N199" s="6">
        <v>-19.38</v>
      </c>
      <c r="O199" s="6">
        <v>-9.59</v>
      </c>
    </row>
    <row r="201" spans="2:15" ht="15.5" x14ac:dyDescent="0.35">
      <c r="B201" t="s">
        <v>198</v>
      </c>
      <c r="C201" t="s">
        <v>199</v>
      </c>
      <c r="D201" s="5">
        <v>-6000000000</v>
      </c>
      <c r="E201" s="5">
        <v>-6000000000</v>
      </c>
      <c r="F201" s="5">
        <v>562000000</v>
      </c>
      <c r="G201" s="5">
        <v>-1000000000</v>
      </c>
      <c r="H201" s="5">
        <v>-11000000000</v>
      </c>
      <c r="I201" s="5">
        <v>-5000000000</v>
      </c>
      <c r="J201" s="5">
        <v>-910000000</v>
      </c>
      <c r="K201" s="5">
        <v>108000000</v>
      </c>
      <c r="L201" s="5">
        <v>844000000</v>
      </c>
      <c r="M201" s="5">
        <v>-3000000000</v>
      </c>
      <c r="N201" s="5">
        <v>207000000</v>
      </c>
      <c r="O201" s="5">
        <v>640000000</v>
      </c>
    </row>
    <row r="202" spans="2:15" ht="15.5" x14ac:dyDescent="0.35">
      <c r="C202" t="s">
        <v>46</v>
      </c>
      <c r="D202" s="6">
        <v>-3.44</v>
      </c>
      <c r="E202" s="6">
        <v>-3.48</v>
      </c>
      <c r="F202" s="6">
        <v>0.34</v>
      </c>
      <c r="G202" s="6">
        <v>-0.87</v>
      </c>
      <c r="H202" s="6">
        <v>-6.88</v>
      </c>
      <c r="I202" s="6">
        <v>-3.14</v>
      </c>
      <c r="J202" s="6">
        <v>-0.55000000000000004</v>
      </c>
      <c r="K202" s="6">
        <v>7.0000000000000007E-2</v>
      </c>
      <c r="L202" s="6">
        <v>0.51</v>
      </c>
      <c r="M202" s="6">
        <v>-1.87</v>
      </c>
      <c r="N202" s="6">
        <v>0.13</v>
      </c>
      <c r="O202" s="6">
        <v>0.39</v>
      </c>
    </row>
    <row r="203" spans="2:15" ht="15.5" x14ac:dyDescent="0.35">
      <c r="C203" t="s">
        <v>204</v>
      </c>
      <c r="D203" s="5">
        <v>21000000000</v>
      </c>
      <c r="E203" s="5">
        <v>22000000000</v>
      </c>
      <c r="F203" s="5">
        <v>23000000000</v>
      </c>
      <c r="G203" s="5">
        <v>26000000000</v>
      </c>
      <c r="H203" s="5">
        <v>43000000000</v>
      </c>
      <c r="I203" s="5">
        <v>45000000000</v>
      </c>
      <c r="J203" s="5">
        <v>50000000000</v>
      </c>
      <c r="K203" s="5">
        <v>47000000000</v>
      </c>
      <c r="L203" s="5">
        <v>47000000000</v>
      </c>
      <c r="M203" s="5">
        <v>37000000000</v>
      </c>
      <c r="N203" s="5">
        <v>24000000000</v>
      </c>
      <c r="O203" s="5">
        <v>25000000000</v>
      </c>
    </row>
    <row r="204" spans="2:15" ht="15.5" x14ac:dyDescent="0.35">
      <c r="C204" t="s">
        <v>208</v>
      </c>
      <c r="I204" s="6">
        <v>-28.33</v>
      </c>
    </row>
    <row r="205" spans="2:15" ht="15.5" x14ac:dyDescent="0.35">
      <c r="C205" t="s">
        <v>210</v>
      </c>
      <c r="I205" s="6">
        <v>6.95</v>
      </c>
    </row>
    <row r="206" spans="2:15" ht="15.5" x14ac:dyDescent="0.35">
      <c r="C206" t="s">
        <v>213</v>
      </c>
      <c r="I206" s="6">
        <v>9.6999999999999993</v>
      </c>
    </row>
    <row r="207" spans="2:15" ht="15.5" x14ac:dyDescent="0.35">
      <c r="C207" t="s">
        <v>221</v>
      </c>
      <c r="I207" s="6">
        <v>-6.88</v>
      </c>
    </row>
    <row r="208" spans="2:15" ht="15.5" x14ac:dyDescent="0.35">
      <c r="C208" t="s">
        <v>223</v>
      </c>
      <c r="D208" s="6">
        <v>1.32</v>
      </c>
    </row>
    <row r="209" spans="3:9" ht="15.5" x14ac:dyDescent="0.35">
      <c r="C209" t="s">
        <v>224</v>
      </c>
      <c r="I209" s="6">
        <v>20.11</v>
      </c>
    </row>
    <row r="210" spans="3:9" ht="15.5" x14ac:dyDescent="0.35">
      <c r="C210" t="s">
        <v>226</v>
      </c>
      <c r="D210" s="6">
        <v>1.59</v>
      </c>
    </row>
    <row r="211" spans="3:9" ht="15.5" x14ac:dyDescent="0.35">
      <c r="C211" t="s">
        <v>227</v>
      </c>
      <c r="D211" s="6">
        <v>0.57999999999999996</v>
      </c>
    </row>
    <row r="212" spans="3:9" ht="15.5" x14ac:dyDescent="0.35">
      <c r="C212" t="s">
        <v>228</v>
      </c>
      <c r="D212" s="6">
        <v>0.01</v>
      </c>
    </row>
    <row r="213" spans="3:9" ht="15.5" x14ac:dyDescent="0.35">
      <c r="C213" t="s">
        <v>230</v>
      </c>
      <c r="D213" s="6">
        <v>0.4</v>
      </c>
    </row>
    <row r="214" spans="3:9" ht="15.5" x14ac:dyDescent="0.35">
      <c r="C214" t="s">
        <v>231</v>
      </c>
      <c r="D214" s="6">
        <v>0.01</v>
      </c>
    </row>
    <row r="215" spans="3:9" ht="15.5" x14ac:dyDescent="0.35">
      <c r="C215" t="s">
        <v>232</v>
      </c>
      <c r="D215" s="6">
        <v>1.4</v>
      </c>
    </row>
    <row r="216" spans="3:9" ht="15.5" x14ac:dyDescent="0.35">
      <c r="C216" t="s">
        <v>13</v>
      </c>
      <c r="D216" s="5">
        <v>-4000000000</v>
      </c>
    </row>
    <row r="217" spans="3:9" ht="15.5" x14ac:dyDescent="0.35">
      <c r="C217" t="s">
        <v>234</v>
      </c>
      <c r="I217" s="6">
        <v>2.61</v>
      </c>
    </row>
    <row r="218" spans="3:9" ht="15.5" x14ac:dyDescent="0.35">
      <c r="C218" t="s">
        <v>235</v>
      </c>
      <c r="I218" s="5">
        <v>0</v>
      </c>
    </row>
    <row r="219" spans="3:9" ht="15.5" x14ac:dyDescent="0.35">
      <c r="C219" t="s">
        <v>236</v>
      </c>
      <c r="I219" s="5">
        <v>0</v>
      </c>
    </row>
    <row r="220" spans="3:9" ht="15.5" x14ac:dyDescent="0.35">
      <c r="C220" t="s">
        <v>237</v>
      </c>
      <c r="I220" s="5">
        <v>0</v>
      </c>
    </row>
    <row r="221" spans="3:9" ht="15.5" x14ac:dyDescent="0.35">
      <c r="C221" t="s">
        <v>239</v>
      </c>
      <c r="D221" s="6">
        <v>0.61</v>
      </c>
    </row>
    <row r="222" spans="3:9" ht="15.5" x14ac:dyDescent="0.35">
      <c r="C222" t="s">
        <v>240</v>
      </c>
      <c r="D222" s="6">
        <v>37.15</v>
      </c>
    </row>
    <row r="223" spans="3:9" ht="15.5" x14ac:dyDescent="0.35">
      <c r="C223" t="s">
        <v>241</v>
      </c>
      <c r="D223" s="6">
        <v>0.16</v>
      </c>
    </row>
    <row r="224" spans="3:9" ht="15.5" x14ac:dyDescent="0.35">
      <c r="C224" t="s">
        <v>242</v>
      </c>
      <c r="D224" s="6">
        <v>37.6</v>
      </c>
    </row>
    <row r="225" spans="3:9" ht="15.5" x14ac:dyDescent="0.35">
      <c r="C225" t="s">
        <v>243</v>
      </c>
      <c r="D225" s="6">
        <v>148.47999999999999</v>
      </c>
    </row>
    <row r="226" spans="3:9" ht="15.5" x14ac:dyDescent="0.35">
      <c r="C226" t="s">
        <v>42</v>
      </c>
      <c r="I226" s="5">
        <v>322000000000</v>
      </c>
    </row>
    <row r="227" spans="3:9" ht="15.5" x14ac:dyDescent="0.35">
      <c r="C227" t="s">
        <v>246</v>
      </c>
      <c r="I227" s="5">
        <v>321000000000</v>
      </c>
    </row>
    <row r="228" spans="3:9" ht="15.5" x14ac:dyDescent="0.35">
      <c r="C228" t="s">
        <v>247</v>
      </c>
      <c r="I228" s="5">
        <v>1650000000</v>
      </c>
    </row>
    <row r="229" spans="3:9" ht="15.5" x14ac:dyDescent="0.35">
      <c r="C229" t="s">
        <v>248</v>
      </c>
      <c r="I229" s="6">
        <v>0.28339999999999999</v>
      </c>
    </row>
    <row r="230" spans="3:9" ht="15.5" x14ac:dyDescent="0.35">
      <c r="C230" t="s">
        <v>249</v>
      </c>
      <c r="D230" s="6">
        <v>0.23120000000000002</v>
      </c>
    </row>
    <row r="231" spans="3:9" ht="15.5" x14ac:dyDescent="0.35">
      <c r="C231" t="s">
        <v>250</v>
      </c>
      <c r="D231" s="6">
        <v>-0.32799999999999996</v>
      </c>
    </row>
    <row r="232" spans="3:9" ht="15.5" x14ac:dyDescent="0.35">
      <c r="C232" t="s">
        <v>251</v>
      </c>
      <c r="D232" s="6">
        <v>-0.2661</v>
      </c>
    </row>
    <row r="233" spans="3:9" ht="15.5" x14ac:dyDescent="0.35">
      <c r="C233" t="s">
        <v>252</v>
      </c>
      <c r="D233" s="6">
        <v>-7.2599999999999998E-2</v>
      </c>
    </row>
    <row r="234" spans="3:9" ht="15.5" x14ac:dyDescent="0.35">
      <c r="C234" t="s">
        <v>253</v>
      </c>
      <c r="D234" s="6">
        <v>-0.54720000000000002</v>
      </c>
    </row>
    <row r="235" spans="3:9" ht="15.5" x14ac:dyDescent="0.35">
      <c r="C235" t="s">
        <v>254</v>
      </c>
      <c r="D235" s="6">
        <v>-11.131400000000001</v>
      </c>
    </row>
    <row r="236" spans="3:9" ht="15.5" x14ac:dyDescent="0.35">
      <c r="C236" t="s">
        <v>261</v>
      </c>
      <c r="I236" s="5">
        <v>2</v>
      </c>
    </row>
    <row r="237" spans="3:9" ht="15.5" x14ac:dyDescent="0.35">
      <c r="C237" t="s">
        <v>262</v>
      </c>
      <c r="I237" s="6">
        <v>0.19</v>
      </c>
    </row>
    <row r="238" spans="3:9" ht="15.5" x14ac:dyDescent="0.35">
      <c r="C238" t="s">
        <v>263</v>
      </c>
      <c r="I238" s="6">
        <v>0.28999999999999998</v>
      </c>
    </row>
    <row r="239" spans="3:9" ht="15.5" x14ac:dyDescent="0.35">
      <c r="C239" t="s">
        <v>265</v>
      </c>
      <c r="I239" s="6">
        <v>0.51</v>
      </c>
    </row>
    <row r="240" spans="3:9" ht="15.5" x14ac:dyDescent="0.35">
      <c r="C240" t="s">
        <v>266</v>
      </c>
      <c r="I240" s="6">
        <v>0.1</v>
      </c>
    </row>
    <row r="241" spans="3:9" ht="15.5" x14ac:dyDescent="0.35">
      <c r="C241" t="s">
        <v>267</v>
      </c>
      <c r="I241" s="6">
        <v>0.06</v>
      </c>
    </row>
    <row r="242" spans="3:9" ht="15.5" x14ac:dyDescent="0.35">
      <c r="C242" t="s">
        <v>268</v>
      </c>
      <c r="I242" s="6">
        <v>0.14000000000000001</v>
      </c>
    </row>
    <row r="243" spans="3:9" ht="15.5" x14ac:dyDescent="0.35">
      <c r="C243" t="s">
        <v>273</v>
      </c>
      <c r="D243" s="5">
        <v>2000000000</v>
      </c>
    </row>
    <row r="244" spans="3:9" ht="15.5" x14ac:dyDescent="0.35">
      <c r="C244" t="s">
        <v>274</v>
      </c>
      <c r="D244" s="5">
        <v>47000000000</v>
      </c>
    </row>
    <row r="245" spans="3:9" ht="15.5" x14ac:dyDescent="0.35">
      <c r="C245" t="s">
        <v>275</v>
      </c>
      <c r="D245" s="5">
        <v>13000000000</v>
      </c>
    </row>
    <row r="246" spans="3:9" ht="15.5" x14ac:dyDescent="0.35">
      <c r="C246" t="s">
        <v>183</v>
      </c>
      <c r="D246" s="5">
        <v>8000000000</v>
      </c>
    </row>
    <row r="247" spans="3:9" ht="15.5" x14ac:dyDescent="0.35">
      <c r="C247" t="s">
        <v>182</v>
      </c>
      <c r="I247" s="5">
        <v>33000000000</v>
      </c>
    </row>
    <row r="248" spans="3:9" ht="15.5" x14ac:dyDescent="0.35">
      <c r="C248" t="s">
        <v>180</v>
      </c>
      <c r="D248" s="5">
        <v>0</v>
      </c>
    </row>
    <row r="249" spans="3:9" ht="15.5" x14ac:dyDescent="0.35">
      <c r="C249" t="s">
        <v>24</v>
      </c>
      <c r="D249" s="5">
        <v>0</v>
      </c>
    </row>
    <row r="250" spans="3:9" ht="15.5" x14ac:dyDescent="0.35">
      <c r="C250" t="s">
        <v>21</v>
      </c>
      <c r="D250" s="5">
        <v>-2000000000</v>
      </c>
    </row>
    <row r="251" spans="3:9" ht="15.5" x14ac:dyDescent="0.35">
      <c r="C251" t="s">
        <v>276</v>
      </c>
      <c r="I251" s="5">
        <v>33000000000</v>
      </c>
    </row>
  </sheetData>
  <pageMargins left="0.7" right="0.7" top="0.75" bottom="0.75" header="0.3" footer="0.3"/>
  <ignoredErrors>
    <ignoredError sqref="A1:O252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725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726</v>
      </c>
      <c r="D2" s="2" vm="35">
        <f ca="1">IFERROR(_xlfn.STOCKHISTORY("XIDX:" &amp; $C$1, D3, , 0, 0, 1), "Libur")</f>
        <v>197</v>
      </c>
      <c r="E2" s="2" vm="139">
        <f ca="1">IFERROR(_xlfn.STOCKHISTORY("XIDX:" &amp; $C$1, E3, , 0, 0, 1), "Libur")</f>
        <v>167</v>
      </c>
      <c r="H2" s="2" vm="139">
        <f ca="1">IFERROR(INDEX(D2:G2,COUNT(D2:G2)),"")</f>
        <v>167</v>
      </c>
      <c r="I2" s="2" vm="140">
        <f t="shared" ref="I2:O2" ca="1" si="0">IFERROR(_xlfn.STOCKHISTORY("XIDX:" &amp; $C$1, I1, , 0, 0, 1), "Libur")</f>
        <v>184</v>
      </c>
      <c r="J2" s="2" vm="53">
        <f t="shared" ca="1" si="0"/>
        <v>104</v>
      </c>
      <c r="K2" s="2" vm="66">
        <f t="shared" ca="1" si="0"/>
        <v>102</v>
      </c>
      <c r="L2" s="2" vm="141">
        <f t="shared" ca="1" si="0"/>
        <v>135</v>
      </c>
      <c r="M2" s="2" vm="141">
        <f t="shared" ca="1" si="0"/>
        <v>135</v>
      </c>
      <c r="N2" s="2" vm="142">
        <f t="shared" ca="1" si="0"/>
        <v>152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40508250700</v>
      </c>
      <c r="E4" s="2">
        <f>IFERROR(INDEX(E51:E500,MATCH($C$4,$C$51:$C$500,0)),"")</f>
        <v>41192390698</v>
      </c>
      <c r="H4" s="2">
        <f>IFERROR(SUM(D4:G4)*(4/MAX(1,COUNT(D4:G4))),"")</f>
        <v>163401282796</v>
      </c>
      <c r="I4" s="2">
        <f t="shared" ref="I4:O4" si="1">IFERROR(INDEX(I51:I500,MATCH($C$4,$C$51:$C$500,0)),"")</f>
        <v>175229924584</v>
      </c>
      <c r="J4" s="2">
        <f t="shared" si="1"/>
        <v>211734531294</v>
      </c>
      <c r="K4" s="2">
        <f t="shared" si="1"/>
        <v>184209897749</v>
      </c>
      <c r="L4" s="2">
        <f t="shared" si="1"/>
        <v>291113647765</v>
      </c>
      <c r="M4" s="2">
        <f t="shared" si="1"/>
        <v>258805384213</v>
      </c>
      <c r="N4" s="2">
        <f t="shared" si="1"/>
        <v>136611673628</v>
      </c>
      <c r="O4" s="2">
        <f t="shared" si="1"/>
        <v>101427062442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2363658508</v>
      </c>
      <c r="E5" s="2">
        <f>IFERROR(INDEX(E51:E500,MATCH($C$5,$C$51:$C$500,0)),"")</f>
        <v>719537810</v>
      </c>
      <c r="H5" s="2">
        <f>IFERROR(SUM(D5:G5)*(4/MAX(1,COUNT(D5:G5))),"")</f>
        <v>6166392636</v>
      </c>
      <c r="I5" s="2">
        <f t="shared" ref="I5:O5" si="2">IFERROR(INDEX(I51:I500,MATCH($C$5,$C$51:$C$500,0)),"")</f>
        <v>7078735016</v>
      </c>
      <c r="J5" s="2">
        <f t="shared" si="2"/>
        <v>9627274579</v>
      </c>
      <c r="K5" s="2">
        <f t="shared" si="2"/>
        <v>11581864660</v>
      </c>
      <c r="L5" s="2">
        <f t="shared" si="2"/>
        <v>17745912087</v>
      </c>
      <c r="M5" s="2">
        <f t="shared" si="2"/>
        <v>16565207186</v>
      </c>
      <c r="N5" s="2">
        <f t="shared" si="2"/>
        <v>4682175619</v>
      </c>
      <c r="O5" s="2">
        <f t="shared" si="2"/>
        <v>2402309893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37158331153</v>
      </c>
      <c r="E6" s="2">
        <f>IFERROR(INDEX(E51:E500,MATCH($C$6,$C$51:$C$500,0)),"")</f>
        <v>144326737290</v>
      </c>
      <c r="H6" s="2">
        <f>IFERROR(INDEX(D6:G6,COUNT(D6:G6)),"")</f>
        <v>144326737290</v>
      </c>
      <c r="I6" s="2">
        <f t="shared" ref="I6:O6" si="3">IFERROR(INDEX(I51:I500,MATCH($C$6,$C$51:$C$500,0)),"")</f>
        <v>144326737290</v>
      </c>
      <c r="J6" s="2">
        <f t="shared" si="3"/>
        <v>145472539968</v>
      </c>
      <c r="K6" s="2">
        <f t="shared" si="3"/>
        <v>145806510581</v>
      </c>
      <c r="L6" s="2">
        <f t="shared" si="3"/>
        <v>142681411644</v>
      </c>
      <c r="M6" s="2">
        <f t="shared" si="3"/>
        <v>124476544616</v>
      </c>
      <c r="N6" s="2">
        <f t="shared" si="3"/>
        <v>85158772956</v>
      </c>
      <c r="O6" s="2">
        <f t="shared" si="3"/>
        <v>66460180820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0.77</v>
      </c>
      <c r="E7" s="3">
        <f>IFERROR(INDEX(E51:E500,MATCH($C$7,$C$51:$C$500,0))/1000000000,"")</f>
        <v>0.77</v>
      </c>
      <c r="H7" s="3">
        <f>IFERROR(INDEX(D7:G7,COUNT(D7:G7)),"")</f>
        <v>0.77</v>
      </c>
      <c r="I7" s="3">
        <f t="shared" ref="I7:O7" si="4">IFERROR(INDEX(I51:I500,MATCH($C$7,$C$51:$C$500,0))/1000000000,"")</f>
        <v>0.77</v>
      </c>
      <c r="J7" s="3">
        <f t="shared" si="4"/>
        <v>0.77</v>
      </c>
      <c r="K7" s="3">
        <f t="shared" si="4"/>
        <v>0.77</v>
      </c>
      <c r="L7" s="3">
        <f t="shared" si="4"/>
        <v>0.77</v>
      </c>
      <c r="M7" s="3">
        <f t="shared" si="4"/>
        <v>0.75</v>
      </c>
      <c r="N7" s="3">
        <f t="shared" si="4"/>
        <v>0.75</v>
      </c>
      <c r="O7" s="3">
        <f t="shared" si="4"/>
        <v>0.6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91000000000</v>
      </c>
      <c r="H8" s="2">
        <f>IFERROR(INDEX(D8:G8,COUNT(D8:G8)),"")</f>
        <v>91000000000</v>
      </c>
      <c r="I8" s="2">
        <f t="shared" ref="I8:O8" si="5">IFERROR(INDEX(I51:I500,MATCH($C$8,$C$51:$C$500,0)),"")</f>
        <v>-5000000000</v>
      </c>
      <c r="J8" s="2">
        <f t="shared" si="5"/>
        <v>-5000000000</v>
      </c>
      <c r="K8" s="2">
        <f t="shared" si="5"/>
        <v>20000000000</v>
      </c>
      <c r="L8" s="2">
        <f t="shared" si="5"/>
        <v>-14000000000</v>
      </c>
      <c r="M8" s="2">
        <f t="shared" si="5"/>
        <v>18000000000</v>
      </c>
      <c r="N8" s="2">
        <f t="shared" si="5"/>
        <v>-5000000000</v>
      </c>
      <c r="O8" s="2">
        <f t="shared" si="5"/>
        <v>-33000000000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1.31</v>
      </c>
      <c r="E9" s="3">
        <f>IFERROR(INDEX(E51:E500,MATCH("Free cash flow per share (Quarter)",$C$51:$C$500,0)),"")</f>
        <v>117.86</v>
      </c>
      <c r="H9" s="3">
        <f>IFERROR(INDEX(D9:G9,COUNT(D9:G9)),"")</f>
        <v>117.86</v>
      </c>
      <c r="I9" s="3">
        <f t="shared" ref="I9:O9" si="6">IFERROR(INDEX(I51:I500,MATCH($C$9,$C$51:$C$500,0)),"")</f>
        <v>-6.07</v>
      </c>
      <c r="J9" s="3">
        <f t="shared" si="6"/>
        <v>-6.07</v>
      </c>
      <c r="K9" s="3">
        <f t="shared" si="6"/>
        <v>25.55</v>
      </c>
      <c r="L9" s="3">
        <f t="shared" si="6"/>
        <v>-17.95</v>
      </c>
      <c r="M9" s="3">
        <f t="shared" si="6"/>
        <v>24.12</v>
      </c>
      <c r="N9" s="3">
        <f t="shared" si="6"/>
        <v>-6.56</v>
      </c>
      <c r="O9" s="3">
        <f t="shared" si="6"/>
        <v>-54.84</v>
      </c>
    </row>
    <row r="10" spans="1:15" ht="15.5" x14ac:dyDescent="0.35">
      <c r="C10" t="s">
        <v>18</v>
      </c>
      <c r="D10" s="3">
        <f ca="1">IFERROR(IF(D9=0,"",D2/D9),"")</f>
        <v>150.38167938931298</v>
      </c>
      <c r="E10" s="3">
        <f ca="1">IFERROR(IF(E9=0,"",E2/E9),"")</f>
        <v>1.4169353470218904</v>
      </c>
      <c r="I10" s="3">
        <f t="shared" ref="I10:O10" ca="1" si="7">IFERROR(IF(I9=0,"",I2/I9),"")</f>
        <v>-30.313014827018119</v>
      </c>
      <c r="J10" s="3">
        <f t="shared" ca="1" si="7"/>
        <v>-17.133443163097198</v>
      </c>
      <c r="K10" s="3">
        <f t="shared" ca="1" si="7"/>
        <v>3.9921722113502933</v>
      </c>
      <c r="L10" s="3">
        <f t="shared" ca="1" si="7"/>
        <v>-7.5208913649025071</v>
      </c>
      <c r="M10" s="3">
        <f t="shared" ca="1" si="7"/>
        <v>5.5970149253731343</v>
      </c>
      <c r="N10" s="3">
        <f t="shared" ca="1" si="7"/>
        <v>-23.170731707317074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4043099359</v>
      </c>
      <c r="E11" s="2">
        <f>IFERROR(INDEX(E51:E500,MATCH($C$11,$C$51:$C$500,0)),"")</f>
        <v>10139603710</v>
      </c>
      <c r="H11" s="2">
        <f>IFERROR(INDEX(D11:G11,COUNT(D11:G11)),"")</f>
        <v>10139603710</v>
      </c>
      <c r="I11" s="2">
        <f t="shared" ref="I11:O11" si="8">IFERROR(INDEX(I51:I500,MATCH($C$11,$C$51:$C$500,0)),"")</f>
        <v>10139603710</v>
      </c>
      <c r="J11" s="2">
        <f t="shared" si="8"/>
        <v>10852663938</v>
      </c>
      <c r="K11" s="2">
        <f t="shared" si="8"/>
        <v>10778945261</v>
      </c>
      <c r="L11" s="2">
        <f t="shared" si="8"/>
        <v>9653355656</v>
      </c>
      <c r="M11" s="2">
        <f t="shared" si="8"/>
        <v>3663407180</v>
      </c>
      <c r="N11" s="2">
        <f t="shared" si="8"/>
        <v>6298398042</v>
      </c>
      <c r="O11" s="2">
        <f t="shared" si="8"/>
        <v>1925140036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5000000000</v>
      </c>
      <c r="E12" s="2">
        <f>IFERROR(INDEX(E51:E500,MATCH("Net Debt (Quarter)",$C$51:$C$500,0)),"")</f>
        <v>79000000000</v>
      </c>
      <c r="H12" s="2">
        <f>IFERROR(INDEX(D12:G12,COUNT(D12:G12)),"")</f>
        <v>79000000000</v>
      </c>
      <c r="I12" s="2">
        <f t="shared" ref="I12:O12" si="9">IFERROR(INDEX(I51:I500,MATCH($C$12,$C$51:$C$500,0)),"")</f>
        <v>79000000000</v>
      </c>
      <c r="J12" s="2">
        <f t="shared" si="9"/>
        <v>57000000000</v>
      </c>
      <c r="K12" s="2">
        <f t="shared" si="9"/>
        <v>14000000000</v>
      </c>
      <c r="L12" s="2">
        <f t="shared" si="9"/>
        <v>8000000000</v>
      </c>
      <c r="M12" s="2">
        <f t="shared" si="9"/>
        <v>10000000000</v>
      </c>
      <c r="N12" s="2">
        <f t="shared" si="9"/>
        <v>13000000000</v>
      </c>
      <c r="O12" s="2">
        <f t="shared" si="9"/>
        <v>30000000000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9000000000</v>
      </c>
      <c r="E13" s="2">
        <f>IFERROR(INDEX(E51:E500,MATCH("Total Debt (Quarter)",$C$51:$C$500,0)),"")</f>
        <v>89000000000</v>
      </c>
      <c r="H13" s="2">
        <f>IFERROR(INDEX(D13:G13,COUNT(D13:G13)),"")</f>
        <v>89000000000</v>
      </c>
      <c r="I13" s="2">
        <f t="shared" ref="I13:O13" si="10">IFERROR(INDEX(I51:I500,MATCH($C$13,$C$51:$C$500,0)),"")</f>
        <v>89000000000</v>
      </c>
      <c r="J13" s="2">
        <f t="shared" si="10"/>
        <v>68000000000</v>
      </c>
      <c r="K13" s="2">
        <f t="shared" si="10"/>
        <v>25000000000</v>
      </c>
      <c r="L13" s="2">
        <f t="shared" si="10"/>
        <v>18000000000</v>
      </c>
      <c r="M13" s="2">
        <f t="shared" si="10"/>
        <v>13000000000</v>
      </c>
      <c r="N13" s="2">
        <f t="shared" si="10"/>
        <v>19000000000</v>
      </c>
      <c r="O13" s="2">
        <f t="shared" si="10"/>
        <v>32000000000</v>
      </c>
    </row>
    <row r="14" spans="1:15" ht="15.5" x14ac:dyDescent="0.35">
      <c r="C14" t="s">
        <v>27</v>
      </c>
      <c r="D14" s="2">
        <f>IFERROR(INDEX(D51:D500,MATCH($C$14,$C$51:$C$500,0)),"")</f>
        <v>-274863077</v>
      </c>
      <c r="E14" s="2">
        <f>IFERROR(INDEX(E51:E500,MATCH($C$14,$C$51:$C$500,0)),"")</f>
        <v>-2165610307</v>
      </c>
      <c r="H14" s="2">
        <f>IFERROR(SUM(D14:G14)*(4/MAX(1,COUNT(D14:G14))),"")</f>
        <v>-4880946768</v>
      </c>
      <c r="I14" s="2">
        <f t="shared" ref="I14:O14" si="11">IFERROR(INDEX(I51:I500,MATCH($C$14,$C$51:$C$500,0)),"")</f>
        <v>-6346609172</v>
      </c>
      <c r="J14" s="2">
        <f t="shared" si="11"/>
        <v>-3682679654</v>
      </c>
      <c r="K14" s="2">
        <f t="shared" si="11"/>
        <v>-2313233064</v>
      </c>
      <c r="L14" s="2">
        <f t="shared" si="11"/>
        <v>-1683811909</v>
      </c>
      <c r="M14" s="2">
        <f t="shared" si="11"/>
        <v>-2522447360</v>
      </c>
      <c r="N14" s="2">
        <f t="shared" si="11"/>
        <v>-3602155582</v>
      </c>
      <c r="O14" s="2">
        <f t="shared" si="11"/>
        <v>-4266002949</v>
      </c>
    </row>
    <row r="15" spans="1:15" ht="15.5" x14ac:dyDescent="0.35">
      <c r="C15" t="s">
        <v>28</v>
      </c>
      <c r="D15" s="2">
        <f>IFERROR(INDEX(D51:D500,MATCH($C$15,$C$51:$C$500,0)),"")</f>
        <v>-441576080</v>
      </c>
      <c r="E15" s="2">
        <f>IFERROR(INDEX(E51:E500,MATCH($C$15,$C$51:$C$500,0)),"")</f>
        <v>-3260834256</v>
      </c>
      <c r="H15" s="2">
        <f>IFERROR(SUM(D15:G15)*(4/MAX(1,COUNT(D15:G15))),"")</f>
        <v>-7404820672</v>
      </c>
      <c r="I15" s="2">
        <f t="shared" ref="I15:O15" si="12">IFERROR(INDEX(I51:I500,MATCH($C$15,$C$51:$C$500,0)),"")</f>
        <v>-5013232845</v>
      </c>
      <c r="J15" s="2">
        <f t="shared" si="12"/>
        <v>-6347225887</v>
      </c>
      <c r="K15" s="2">
        <f t="shared" si="12"/>
        <v>-5247231609</v>
      </c>
      <c r="L15" s="2">
        <f t="shared" si="12"/>
        <v>-6509798365</v>
      </c>
      <c r="M15" s="2">
        <f t="shared" si="12"/>
        <v>-4899192852</v>
      </c>
      <c r="N15" s="2">
        <f t="shared" si="12"/>
        <v>-2406535038</v>
      </c>
      <c r="O15" s="2">
        <f t="shared" si="12"/>
        <v>-2129071531</v>
      </c>
    </row>
    <row r="16" spans="1:15" ht="15.5" x14ac:dyDescent="0.35">
      <c r="C16" t="s">
        <v>29</v>
      </c>
      <c r="D16" s="2">
        <f>IFERROR(INDEX(D51:D500,MATCH($C$16,$C$51:$C$500,0)),"")</f>
        <v>2805234588</v>
      </c>
      <c r="E16" s="2">
        <f>IFERROR(INDEX(E51:E500,MATCH($C$16,$C$51:$C$500,0)),"")</f>
        <v>4515064146</v>
      </c>
      <c r="H16" s="2">
        <f>IFERROR(SUM(D16:G16)*(4/MAX(1,COUNT(D16:G16))),"")</f>
        <v>14640597468</v>
      </c>
      <c r="I16" s="2">
        <f t="shared" ref="I16:O16" si="13">IFERROR(INDEX(I51:I500,MATCH($C$16,$C$51:$C$500,0)),"")</f>
        <v>14563321305</v>
      </c>
      <c r="J16" s="2">
        <f t="shared" si="13"/>
        <v>19225891697</v>
      </c>
      <c r="K16" s="2">
        <f t="shared" si="13"/>
        <v>22679742370</v>
      </c>
      <c r="L16" s="2">
        <f t="shared" si="13"/>
        <v>26954468011</v>
      </c>
      <c r="M16" s="2">
        <f t="shared" si="13"/>
        <v>25209451889</v>
      </c>
      <c r="N16" s="2">
        <f t="shared" si="13"/>
        <v>9174061657</v>
      </c>
      <c r="O16" s="2">
        <f t="shared" si="13"/>
        <v>5659624609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151690000000</v>
      </c>
      <c r="E20" s="2">
        <f ca="1">IFERROR(E21*E2,"")</f>
        <v>128590000000</v>
      </c>
      <c r="H20" s="2">
        <f t="shared" ref="H20:O20" ca="1" si="14">IFERROR(H21*H2,"")</f>
        <v>128590000000</v>
      </c>
      <c r="I20" s="2">
        <f t="shared" ca="1" si="14"/>
        <v>141680000000</v>
      </c>
      <c r="J20" s="2">
        <f t="shared" ca="1" si="14"/>
        <v>80080000000</v>
      </c>
      <c r="K20" s="2">
        <f t="shared" ca="1" si="14"/>
        <v>78540000000</v>
      </c>
      <c r="L20" s="2">
        <f t="shared" ca="1" si="14"/>
        <v>103950000000</v>
      </c>
      <c r="M20" s="2">
        <f t="shared" ca="1" si="14"/>
        <v>101250000000</v>
      </c>
      <c r="N20" s="2">
        <f t="shared" ca="1" si="14"/>
        <v>114000000000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770000000</v>
      </c>
      <c r="E21" s="2">
        <f>IFERROR(INDEX(E51:E500,MATCH($C$7,$C$51:$C$500,0)),"")</f>
        <v>770000000</v>
      </c>
      <c r="H21" s="2">
        <f>IFERROR(INDEX(D21:G21,COUNT(D21:G21)),"")</f>
        <v>770000000</v>
      </c>
      <c r="I21" s="2">
        <f t="shared" ref="I21:O21" si="15">IFERROR(INDEX(I51:I500,MATCH($C$7,$C$51:$C$500,0)),"")</f>
        <v>770000000</v>
      </c>
      <c r="J21" s="2">
        <f t="shared" si="15"/>
        <v>770000000</v>
      </c>
      <c r="K21" s="2">
        <f t="shared" si="15"/>
        <v>770000000</v>
      </c>
      <c r="L21" s="2">
        <f t="shared" si="15"/>
        <v>770000000</v>
      </c>
      <c r="M21" s="2">
        <f t="shared" si="15"/>
        <v>750000000</v>
      </c>
      <c r="N21" s="2">
        <f t="shared" si="15"/>
        <v>750000000</v>
      </c>
      <c r="O21" s="2">
        <f t="shared" si="15"/>
        <v>600000000</v>
      </c>
    </row>
    <row r="23" spans="1:15" ht="15.5" x14ac:dyDescent="0.35">
      <c r="B23" t="s">
        <v>43</v>
      </c>
      <c r="C23" t="s">
        <v>44</v>
      </c>
      <c r="D23" s="3">
        <f>IFERROR(D5/D6*100,"")</f>
        <v>6.3610459206781922</v>
      </c>
      <c r="E23" s="3">
        <f>IFERROR(E5/E6*100,"")</f>
        <v>0.49854782524059371</v>
      </c>
      <c r="H23" s="3">
        <f t="shared" ref="H23:O23" si="16">IFERROR(H5/H6*100,"")</f>
        <v>4.2725227160160104</v>
      </c>
      <c r="I23" s="3">
        <f t="shared" si="16"/>
        <v>4.9046594892369022</v>
      </c>
      <c r="J23" s="3">
        <f t="shared" si="16"/>
        <v>6.6179325535374156</v>
      </c>
      <c r="K23" s="3">
        <f t="shared" si="16"/>
        <v>7.9433110454734583</v>
      </c>
      <c r="L23" s="3">
        <f t="shared" si="16"/>
        <v>12.43743798335643</v>
      </c>
      <c r="M23" s="3">
        <f t="shared" si="16"/>
        <v>13.307894460841851</v>
      </c>
      <c r="N23" s="3">
        <f t="shared" si="16"/>
        <v>5.4981717754660409</v>
      </c>
      <c r="O23" s="3">
        <f t="shared" si="16"/>
        <v>3.614660482953528</v>
      </c>
    </row>
    <row r="24" spans="1:15" ht="15.5" x14ac:dyDescent="0.35">
      <c r="C24" t="s">
        <v>45</v>
      </c>
      <c r="D24" s="4">
        <f>IFERROR(_xlfn.RRI(5,I23,D23),"")</f>
        <v>5.3377248276077705E-2</v>
      </c>
      <c r="E24" s="4">
        <f>IFERROR(_xlfn.RRI(5,J23,E23),"")</f>
        <v>-0.40379323729798544</v>
      </c>
      <c r="H24" s="4">
        <f t="shared" ref="H24:O24" si="17">IFERROR(_xlfn.RRI(5,M23,H23),"")</f>
        <v>-0.20326296244432529</v>
      </c>
      <c r="I24" s="4">
        <f t="shared" si="17"/>
        <v>-2.2586998995311025E-2</v>
      </c>
      <c r="J24" s="4">
        <f t="shared" si="17"/>
        <v>0.12857640191552888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3.06</v>
      </c>
      <c r="E25" s="3">
        <f>IFERROR(INDEX(E51:E500,MATCH($A$25,$C$51:$C$500,0)),"")</f>
        <v>0.99</v>
      </c>
      <c r="H25" s="3">
        <f>IFERROR(INDEX(D25:G25,COUNT(D25:G25)),"")</f>
        <v>0.99</v>
      </c>
      <c r="I25" s="3">
        <f t="shared" ref="I25:O25" si="18">IFERROR(INDEX(I51:I500,MATCH($C$25,$C$51:$C$500,0)),"")</f>
        <v>9.23</v>
      </c>
      <c r="J25" s="3">
        <f t="shared" si="18"/>
        <v>12.37</v>
      </c>
      <c r="K25" s="3">
        <f t="shared" si="18"/>
        <v>14.97</v>
      </c>
      <c r="L25" s="3">
        <f t="shared" si="18"/>
        <v>22.84</v>
      </c>
      <c r="M25" s="3">
        <f t="shared" si="18"/>
        <v>22</v>
      </c>
      <c r="N25" s="3">
        <f t="shared" si="18"/>
        <v>6.18</v>
      </c>
      <c r="O25" s="3">
        <f t="shared" si="18"/>
        <v>4.1500000000000004</v>
      </c>
    </row>
    <row r="26" spans="1:15" ht="15.5" x14ac:dyDescent="0.35">
      <c r="C26" t="s">
        <v>48</v>
      </c>
      <c r="D26" s="4">
        <f>IFERROR(_xlfn.RRI(5,I25,D25),"")</f>
        <v>-0.19813003808289309</v>
      </c>
      <c r="E26" s="4">
        <f>IFERROR(_xlfn.RRI(5,J25,E25),"")</f>
        <v>-0.3965335935002251</v>
      </c>
      <c r="H26" s="4">
        <f t="shared" ref="H26:O26" si="19">IFERROR(_xlfn.RRI(5,M25,H25),"")</f>
        <v>-0.46217312153371493</v>
      </c>
      <c r="I26" s="4">
        <f t="shared" si="19"/>
        <v>8.3534253676322612E-2</v>
      </c>
      <c r="J26" s="4">
        <f t="shared" si="19"/>
        <v>0.24412586945490444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52.608117792207793</v>
      </c>
      <c r="E27" s="3">
        <f>IFERROR(E4/E21,"")</f>
        <v>53.496611296103893</v>
      </c>
      <c r="H27" s="3">
        <f t="shared" ref="H27:O27" si="20">IFERROR(H4/H21,"")</f>
        <v>212.20945817662337</v>
      </c>
      <c r="I27" s="3">
        <f t="shared" si="20"/>
        <v>227.57133062857142</v>
      </c>
      <c r="J27" s="3">
        <f t="shared" si="20"/>
        <v>274.97991077142859</v>
      </c>
      <c r="K27" s="3">
        <f t="shared" si="20"/>
        <v>239.23363344025975</v>
      </c>
      <c r="L27" s="3">
        <f t="shared" si="20"/>
        <v>378.06967242207793</v>
      </c>
      <c r="M27" s="3">
        <f t="shared" si="20"/>
        <v>345.07384561733335</v>
      </c>
      <c r="N27" s="3">
        <f t="shared" si="20"/>
        <v>182.14889817066666</v>
      </c>
      <c r="O27" s="3">
        <f t="shared" si="20"/>
        <v>169.04510407000001</v>
      </c>
    </row>
    <row r="28" spans="1:15" ht="15.5" x14ac:dyDescent="0.35">
      <c r="C28" t="s">
        <v>50</v>
      </c>
      <c r="D28" s="4">
        <f>IFERROR(_xlfn.RRI(5,I27,D27),"")</f>
        <v>-0.25391717419797166</v>
      </c>
      <c r="E28" s="4">
        <f>IFERROR(_xlfn.RRI(5,J27,E27),"")</f>
        <v>-0.27921612673666885</v>
      </c>
      <c r="H28" s="4">
        <f t="shared" ref="H28:O28" si="21">IFERROR(_xlfn.RRI(5,M27,H27),"")</f>
        <v>-9.2658994227587277E-2</v>
      </c>
      <c r="I28" s="4">
        <f t="shared" si="21"/>
        <v>4.5534095696143861E-2</v>
      </c>
      <c r="J28" s="4">
        <f t="shared" si="21"/>
        <v>0.1021981402859482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-0.89274106175514623</v>
      </c>
      <c r="I29" s="4">
        <f t="shared" si="22"/>
        <v>-0.25383993532740495</v>
      </c>
      <c r="J29" s="4">
        <f t="shared" si="22"/>
        <v>-0.17368069472277897</v>
      </c>
      <c r="K29" s="4">
        <f t="shared" si="22"/>
        <v>-0.3445709281961471</v>
      </c>
      <c r="L29" s="4">
        <f t="shared" si="22"/>
        <v>3.8181818181818178E-2</v>
      </c>
      <c r="M29" s="4">
        <f t="shared" si="22"/>
        <v>2.5598705501618126</v>
      </c>
      <c r="N29" s="4">
        <f t="shared" si="22"/>
        <v>0.48915662650602387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-6.7503548929108259E-2</v>
      </c>
      <c r="I30" s="4">
        <f t="shared" si="23"/>
        <v>-0.17240743154602514</v>
      </c>
      <c r="J30" s="4">
        <f t="shared" si="23"/>
        <v>0.14941994909798176</v>
      </c>
      <c r="K30" s="4">
        <f t="shared" si="23"/>
        <v>-0.36722342231889277</v>
      </c>
      <c r="L30" s="4">
        <f t="shared" si="23"/>
        <v>9.5619610769733673E-2</v>
      </c>
      <c r="M30" s="4">
        <f t="shared" si="23"/>
        <v>0.89446024149985337</v>
      </c>
      <c r="N30" s="4">
        <f t="shared" si="23"/>
        <v>7.7516554961807635E-2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48.18</v>
      </c>
      <c r="E32" s="3">
        <f>IFERROR(INDEX(E51:E500,MATCH($A$32,$C$51:$C$500,0)),"")</f>
        <v>99.77</v>
      </c>
      <c r="H32" s="3">
        <f>IFERROR(INDEX(D32:G32,COUNT(D32:G32)),"")</f>
        <v>99.77</v>
      </c>
      <c r="I32" s="3">
        <f t="shared" ref="I32:O32" si="24">IFERROR(INDEX(I51:I500,MATCH($C$32,$C$51:$C$500,0)),"")</f>
        <v>99.77</v>
      </c>
      <c r="J32" s="3">
        <f t="shared" si="24"/>
        <v>101.6</v>
      </c>
      <c r="K32" s="3">
        <f t="shared" si="24"/>
        <v>98.31</v>
      </c>
      <c r="L32" s="3">
        <f t="shared" si="24"/>
        <v>85.77</v>
      </c>
      <c r="M32" s="3">
        <f t="shared" si="24"/>
        <v>67.599999999999994</v>
      </c>
      <c r="N32" s="3">
        <f t="shared" si="24"/>
        <v>50.88</v>
      </c>
      <c r="O32" s="3">
        <f t="shared" si="24"/>
        <v>35.47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3.47</v>
      </c>
      <c r="E33" s="3">
        <f>IFERROR(INDEX(E51:E500,MATCH($A$33,$C$51:$C$500,0)),"")</f>
        <v>1.84</v>
      </c>
      <c r="H33" s="3">
        <f>IFERROR(INDEX(D33:G33,COUNT(D33:G33)),"")</f>
        <v>1.84</v>
      </c>
      <c r="I33" s="3">
        <f t="shared" ref="I33:O33" si="25">IFERROR(INDEX(I51:I500,MATCH($C$33,$C$51:$C$500,0)),"")</f>
        <v>1.84</v>
      </c>
      <c r="J33" s="3">
        <f t="shared" si="25"/>
        <v>1.02</v>
      </c>
      <c r="K33" s="3">
        <f t="shared" si="25"/>
        <v>1.04</v>
      </c>
      <c r="L33" s="3">
        <f t="shared" si="25"/>
        <v>1.57</v>
      </c>
      <c r="M33" s="3">
        <f t="shared" si="25"/>
        <v>2</v>
      </c>
      <c r="N33" s="3">
        <f t="shared" si="25"/>
        <v>2.99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54.58</v>
      </c>
      <c r="E34" s="3">
        <f>IFERROR(INDEX(E51:E500,MATCH($A$34,$C$51:$C$500,0)),"")</f>
        <v>185.86</v>
      </c>
      <c r="H34" s="3">
        <f>IFERROR(INDEX(D34:G34,COUNT(D34:G34)),"")</f>
        <v>185.86</v>
      </c>
      <c r="I34" s="3">
        <f t="shared" ref="I34:O34" si="26">IFERROR(INDEX(I51:I500,MATCH($C$34,$C$51:$C$500,0)),"")</f>
        <v>19.93</v>
      </c>
      <c r="J34" s="3">
        <f t="shared" si="26"/>
        <v>8.41</v>
      </c>
      <c r="K34" s="3">
        <f t="shared" si="26"/>
        <v>6.81</v>
      </c>
      <c r="L34" s="3">
        <f t="shared" si="26"/>
        <v>5.91</v>
      </c>
      <c r="M34" s="3">
        <f t="shared" si="26"/>
        <v>6.14</v>
      </c>
      <c r="N34" s="3">
        <f t="shared" si="26"/>
        <v>24.6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3.18</v>
      </c>
      <c r="E35" s="3">
        <f>IFERROR(INDEX(E51:E500,MATCH($A$35,$C$51:$C$500,0)),"")</f>
        <v>3.44</v>
      </c>
      <c r="H35" s="3">
        <f>IFERROR(INDEX(D35:G35,COUNT(D35:G35)),"")</f>
        <v>3.44</v>
      </c>
      <c r="I35" s="3">
        <f t="shared" ref="I35:O35" si="27">IFERROR(INDEX(I51:I500,MATCH($C$35,$C$51:$C$500,0)),"")</f>
        <v>0.81</v>
      </c>
      <c r="J35" s="3">
        <f t="shared" si="27"/>
        <v>0.38</v>
      </c>
      <c r="K35" s="3">
        <f t="shared" si="27"/>
        <v>0.43</v>
      </c>
      <c r="L35" s="3">
        <f t="shared" si="27"/>
        <v>0.36</v>
      </c>
      <c r="M35" s="3">
        <f t="shared" si="27"/>
        <v>0.39</v>
      </c>
      <c r="N35" s="3">
        <f t="shared" si="27"/>
        <v>0.83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7.5857000000000001</v>
      </c>
      <c r="I36" s="4">
        <f t="shared" si="28"/>
        <v>5.0369999999999999</v>
      </c>
      <c r="J36" s="4">
        <f t="shared" si="28"/>
        <v>0.85170000000000001</v>
      </c>
      <c r="K36" s="4">
        <f t="shared" si="28"/>
        <v>0.40079999999999999</v>
      </c>
      <c r="L36" s="4">
        <f t="shared" si="28"/>
        <v>0.48149999999999998</v>
      </c>
      <c r="M36" s="4">
        <f t="shared" si="28"/>
        <v>0.28039999999999998</v>
      </c>
      <c r="N36" s="4">
        <f t="shared" si="28"/>
        <v>0.49060000000000004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46.5</v>
      </c>
      <c r="I37" s="3">
        <f t="shared" si="29"/>
        <v>46.5</v>
      </c>
      <c r="J37" s="3">
        <f t="shared" si="29"/>
        <v>10.54</v>
      </c>
      <c r="K37" s="3">
        <f t="shared" si="29"/>
        <v>6</v>
      </c>
      <c r="L37" s="3">
        <f t="shared" si="29"/>
        <v>11</v>
      </c>
      <c r="M37" s="3">
        <f t="shared" si="29"/>
        <v>6</v>
      </c>
      <c r="N37" s="3">
        <f t="shared" si="29"/>
        <v>2</v>
      </c>
      <c r="O37" s="3">
        <f t="shared" si="29"/>
        <v>0</v>
      </c>
    </row>
    <row r="50" spans="2:15" ht="15.5" x14ac:dyDescent="0.35">
      <c r="D50" t="s">
        <v>69</v>
      </c>
      <c r="E50" t="s">
        <v>71</v>
      </c>
      <c r="F50" t="s">
        <v>72</v>
      </c>
      <c r="G50" t="s">
        <v>629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40508250700</v>
      </c>
      <c r="E51" s="5">
        <v>41192390698</v>
      </c>
      <c r="F51" s="5">
        <v>44988925808</v>
      </c>
      <c r="G51" s="5">
        <v>89048608078</v>
      </c>
      <c r="I51" s="5">
        <v>175229924584</v>
      </c>
      <c r="J51" s="5">
        <v>211734531294</v>
      </c>
      <c r="K51" s="5">
        <v>184209897749</v>
      </c>
      <c r="L51" s="5">
        <v>291113647765</v>
      </c>
      <c r="M51" s="5">
        <v>258805384213</v>
      </c>
      <c r="N51" s="5">
        <v>136611673628</v>
      </c>
      <c r="O51" s="5">
        <v>101427062442</v>
      </c>
    </row>
    <row r="52" spans="2:15" ht="15.5" x14ac:dyDescent="0.35">
      <c r="C52" t="s">
        <v>75</v>
      </c>
      <c r="D52" s="5">
        <v>-27213805196</v>
      </c>
      <c r="E52" s="5">
        <v>-23899648312</v>
      </c>
      <c r="F52" s="5">
        <v>-30722658626</v>
      </c>
      <c r="G52" s="5">
        <v>-62713887382</v>
      </c>
      <c r="I52" s="5">
        <v>-117336194320</v>
      </c>
      <c r="J52" s="5">
        <v>-151674908003</v>
      </c>
      <c r="K52" s="5">
        <v>-127522122096</v>
      </c>
      <c r="L52" s="5">
        <v>-225687935161</v>
      </c>
      <c r="M52" s="5">
        <v>-199731420117</v>
      </c>
      <c r="N52" s="5">
        <v>-101665793230</v>
      </c>
      <c r="O52" s="5">
        <v>-69432878149</v>
      </c>
    </row>
    <row r="53" spans="2:15" ht="15.5" x14ac:dyDescent="0.35">
      <c r="C53" t="s">
        <v>76</v>
      </c>
      <c r="D53" s="5">
        <v>13294445504</v>
      </c>
      <c r="E53" s="5">
        <v>17292742386</v>
      </c>
      <c r="F53" s="5">
        <v>14266267182</v>
      </c>
      <c r="G53" s="5">
        <v>26334720696</v>
      </c>
      <c r="I53" s="5">
        <v>57893730264</v>
      </c>
      <c r="J53" s="5">
        <v>60059623291</v>
      </c>
      <c r="K53" s="5">
        <v>56687775653</v>
      </c>
      <c r="L53" s="5">
        <v>65425712604</v>
      </c>
      <c r="M53" s="5">
        <v>59073964096</v>
      </c>
      <c r="N53" s="5">
        <v>34945880398</v>
      </c>
      <c r="O53" s="5">
        <v>31994184293</v>
      </c>
    </row>
    <row r="54" spans="2:15" ht="15.5" x14ac:dyDescent="0.35">
      <c r="C54" t="s">
        <v>77</v>
      </c>
      <c r="D54" s="5">
        <v>-10193026215</v>
      </c>
      <c r="E54" s="5">
        <v>-11799158945</v>
      </c>
      <c r="F54" s="5">
        <v>-9431570470</v>
      </c>
      <c r="G54" s="5">
        <v>-19636189372</v>
      </c>
      <c r="I54" s="5">
        <v>-40866918787</v>
      </c>
      <c r="J54" s="5">
        <v>-37975172436</v>
      </c>
      <c r="K54" s="5">
        <v>-37424671701</v>
      </c>
      <c r="L54" s="5">
        <v>-36552134326</v>
      </c>
      <c r="M54" s="5">
        <v>-31394291561</v>
      </c>
      <c r="N54" s="5">
        <v>-23956182568</v>
      </c>
      <c r="O54" s="5">
        <v>-22433584807</v>
      </c>
    </row>
    <row r="55" spans="2:15" ht="15.5" x14ac:dyDescent="0.35">
      <c r="C55" t="s">
        <v>727</v>
      </c>
      <c r="D55" s="5">
        <v>-10193026215</v>
      </c>
      <c r="E55" s="5">
        <v>-11799158945</v>
      </c>
      <c r="F55" s="5">
        <v>-9431570470</v>
      </c>
      <c r="G55" s="5">
        <v>-19636189372</v>
      </c>
      <c r="I55" s="5">
        <v>-40866918787</v>
      </c>
      <c r="J55" s="5">
        <v>-37975172436</v>
      </c>
      <c r="K55" s="5">
        <v>-37424671701</v>
      </c>
      <c r="L55" s="5">
        <v>-36552134326</v>
      </c>
      <c r="M55" s="5">
        <v>-31394291561</v>
      </c>
      <c r="N55" s="5">
        <v>-23956182568</v>
      </c>
      <c r="O55" s="5">
        <v>-22433584807</v>
      </c>
    </row>
    <row r="56" spans="2:15" ht="15.5" x14ac:dyDescent="0.35">
      <c r="C56" t="s">
        <v>80</v>
      </c>
      <c r="D56" s="5">
        <v>3101419289</v>
      </c>
      <c r="E56" s="5">
        <v>5493583441</v>
      </c>
      <c r="F56" s="5">
        <v>4834696712</v>
      </c>
      <c r="G56" s="5">
        <v>6698531324</v>
      </c>
      <c r="I56" s="5">
        <v>17026811477</v>
      </c>
      <c r="J56" s="5">
        <v>22084450855</v>
      </c>
      <c r="K56" s="5">
        <v>19263103952</v>
      </c>
      <c r="L56" s="5">
        <v>28873578278</v>
      </c>
      <c r="M56" s="5">
        <v>27679672535</v>
      </c>
      <c r="N56" s="5">
        <v>10989697830</v>
      </c>
      <c r="O56" s="5">
        <v>9560599486</v>
      </c>
    </row>
    <row r="57" spans="2:15" ht="15.5" x14ac:dyDescent="0.35">
      <c r="C57" t="s">
        <v>81</v>
      </c>
      <c r="D57" s="5">
        <v>-296184701</v>
      </c>
      <c r="E57" s="5">
        <v>-978519295</v>
      </c>
      <c r="F57" s="5">
        <v>-972398445</v>
      </c>
      <c r="G57" s="5">
        <v>-512572432</v>
      </c>
      <c r="I57" s="5">
        <v>-2463490172</v>
      </c>
      <c r="J57" s="5">
        <v>-2858559158</v>
      </c>
      <c r="K57" s="5">
        <v>3416638418</v>
      </c>
      <c r="L57" s="5">
        <v>-1919110267</v>
      </c>
      <c r="M57" s="5">
        <v>-2470220646</v>
      </c>
      <c r="N57" s="5">
        <v>-1815636173</v>
      </c>
      <c r="O57" s="5">
        <v>-3900974877</v>
      </c>
    </row>
    <row r="58" spans="2:15" ht="15.5" x14ac:dyDescent="0.35">
      <c r="C58" t="s">
        <v>83</v>
      </c>
      <c r="D58" s="5">
        <v>64859505</v>
      </c>
      <c r="E58" s="5">
        <v>44292204</v>
      </c>
      <c r="F58" s="5">
        <v>52136176</v>
      </c>
      <c r="G58" s="5">
        <v>219402108</v>
      </c>
      <c r="I58" s="5">
        <v>315830488</v>
      </c>
      <c r="J58" s="5">
        <v>285020943</v>
      </c>
      <c r="K58" s="5">
        <v>445215507</v>
      </c>
      <c r="L58" s="5">
        <v>43819074</v>
      </c>
      <c r="M58" s="5">
        <v>194744689</v>
      </c>
      <c r="N58" s="5">
        <v>91264709</v>
      </c>
      <c r="O58" s="5">
        <v>72734265</v>
      </c>
    </row>
    <row r="59" spans="2:15" ht="15.5" x14ac:dyDescent="0.35">
      <c r="C59" t="s">
        <v>27</v>
      </c>
      <c r="D59" s="5">
        <v>-274863077</v>
      </c>
      <c r="E59" s="5">
        <v>-2165610307</v>
      </c>
      <c r="F59" s="5">
        <v>-1443133347</v>
      </c>
      <c r="G59" s="5">
        <v>-2737865518</v>
      </c>
      <c r="I59" s="5">
        <v>-6346609172</v>
      </c>
      <c r="J59" s="5">
        <v>-3682679654</v>
      </c>
      <c r="K59" s="5">
        <v>-2313233064</v>
      </c>
      <c r="L59" s="5">
        <v>-1683811909</v>
      </c>
      <c r="M59" s="5">
        <v>-2522447360</v>
      </c>
      <c r="N59" s="5">
        <v>-3602155582</v>
      </c>
      <c r="O59" s="5">
        <v>-4266002949</v>
      </c>
    </row>
    <row r="60" spans="2:15" ht="15.5" x14ac:dyDescent="0.35">
      <c r="C60" t="s">
        <v>442</v>
      </c>
      <c r="E60" s="5">
        <v>650097801</v>
      </c>
      <c r="F60" s="5">
        <v>312027258</v>
      </c>
      <c r="G60" s="5">
        <v>2040537114</v>
      </c>
      <c r="I60" s="5">
        <v>3002662173</v>
      </c>
      <c r="J60" s="5">
        <v>-320914209</v>
      </c>
      <c r="K60" s="5">
        <v>3919741675</v>
      </c>
      <c r="L60" s="5">
        <v>-468861466</v>
      </c>
      <c r="M60" s="5">
        <v>-323374622</v>
      </c>
      <c r="N60" s="5">
        <v>-178839134</v>
      </c>
      <c r="O60" s="5">
        <v>289956596</v>
      </c>
    </row>
    <row r="61" spans="2:15" ht="15.5" x14ac:dyDescent="0.35">
      <c r="C61" t="s">
        <v>85</v>
      </c>
      <c r="D61" s="5">
        <v>-86181129</v>
      </c>
      <c r="E61" s="5">
        <v>492701007</v>
      </c>
      <c r="F61" s="5">
        <v>106571468</v>
      </c>
      <c r="G61" s="5">
        <v>-34646136</v>
      </c>
      <c r="I61" s="5">
        <v>564626339</v>
      </c>
      <c r="J61" s="5">
        <v>860013762</v>
      </c>
      <c r="K61" s="5">
        <v>1364914300</v>
      </c>
      <c r="L61" s="5">
        <v>189744034</v>
      </c>
      <c r="M61" s="5">
        <v>180856647</v>
      </c>
      <c r="N61" s="5">
        <v>1874093834</v>
      </c>
      <c r="O61" s="5">
        <v>2337211</v>
      </c>
    </row>
    <row r="62" spans="2:15" ht="15.5" x14ac:dyDescent="0.35">
      <c r="C62" t="s">
        <v>86</v>
      </c>
      <c r="D62" s="5">
        <v>-296184701</v>
      </c>
      <c r="E62" s="5">
        <v>-978519295</v>
      </c>
      <c r="F62" s="5">
        <v>-972398445</v>
      </c>
      <c r="G62" s="5">
        <v>-512572432</v>
      </c>
      <c r="I62" s="5">
        <v>-2463490172</v>
      </c>
      <c r="J62" s="5">
        <v>-2858559158</v>
      </c>
      <c r="K62" s="5">
        <v>3416638418</v>
      </c>
      <c r="L62" s="5">
        <v>-1919110267</v>
      </c>
      <c r="M62" s="5">
        <v>-2470220646</v>
      </c>
      <c r="N62" s="5">
        <v>-1815636173</v>
      </c>
      <c r="O62" s="5">
        <v>-3900974877</v>
      </c>
    </row>
    <row r="63" spans="2:15" ht="15.5" x14ac:dyDescent="0.35">
      <c r="C63" t="s">
        <v>29</v>
      </c>
      <c r="D63" s="5">
        <v>2805234588</v>
      </c>
      <c r="E63" s="5">
        <v>4515064146</v>
      </c>
      <c r="F63" s="5">
        <v>3862298267</v>
      </c>
      <c r="G63" s="5">
        <v>6185958892</v>
      </c>
      <c r="I63" s="5">
        <v>14563321305</v>
      </c>
      <c r="J63" s="5">
        <v>19225891697</v>
      </c>
      <c r="K63" s="5">
        <v>22679742370</v>
      </c>
      <c r="L63" s="5">
        <v>26954468011</v>
      </c>
      <c r="M63" s="5">
        <v>25209451889</v>
      </c>
      <c r="N63" s="5">
        <v>9174061657</v>
      </c>
      <c r="O63" s="5">
        <v>5659624609</v>
      </c>
    </row>
    <row r="64" spans="2:15" ht="15.5" x14ac:dyDescent="0.35">
      <c r="C64" t="s">
        <v>28</v>
      </c>
      <c r="D64" s="5">
        <v>-441576080</v>
      </c>
      <c r="E64" s="5">
        <v>-3260834256</v>
      </c>
      <c r="F64" s="5">
        <v>-687231668</v>
      </c>
      <c r="G64" s="5">
        <v>-1065166921</v>
      </c>
      <c r="I64" s="5">
        <v>-5013232845</v>
      </c>
      <c r="J64" s="5">
        <v>-6347225887</v>
      </c>
      <c r="K64" s="5">
        <v>-5247231609</v>
      </c>
      <c r="L64" s="5">
        <v>-6509798365</v>
      </c>
      <c r="M64" s="5">
        <v>-4899192852</v>
      </c>
      <c r="N64" s="5">
        <v>-2406535038</v>
      </c>
      <c r="O64" s="5">
        <v>-2129071531</v>
      </c>
    </row>
    <row r="65" spans="2:15" ht="15.5" x14ac:dyDescent="0.35">
      <c r="C65" t="s">
        <v>351</v>
      </c>
      <c r="E65" s="5">
        <v>-208462913</v>
      </c>
      <c r="F65" s="5">
        <v>-205073508</v>
      </c>
      <c r="G65" s="5">
        <v>-205586001</v>
      </c>
      <c r="I65" s="5">
        <v>-619122422</v>
      </c>
      <c r="J65" s="5">
        <v>-657151981</v>
      </c>
      <c r="K65" s="5">
        <v>-306970120</v>
      </c>
      <c r="L65" s="5">
        <v>-53694298</v>
      </c>
      <c r="M65" s="5">
        <v>-7100000</v>
      </c>
    </row>
    <row r="66" spans="2:15" ht="15.5" x14ac:dyDescent="0.35">
      <c r="C66" t="s">
        <v>374</v>
      </c>
      <c r="D66" s="5">
        <v>-441576080</v>
      </c>
      <c r="E66" s="5">
        <v>-3231164750</v>
      </c>
      <c r="F66" s="5">
        <v>-482158160</v>
      </c>
      <c r="G66" s="5">
        <v>-859580920</v>
      </c>
      <c r="I66" s="5">
        <v>-4572903830</v>
      </c>
      <c r="J66" s="5">
        <v>-5798245420</v>
      </c>
      <c r="K66" s="5">
        <v>-4992416990</v>
      </c>
      <c r="L66" s="5">
        <v>-6530527980</v>
      </c>
      <c r="M66" s="5">
        <v>-4834430330</v>
      </c>
      <c r="N66" s="5">
        <v>-1189347720</v>
      </c>
      <c r="O66" s="5">
        <v>-861603500</v>
      </c>
    </row>
    <row r="67" spans="2:15" ht="15.5" x14ac:dyDescent="0.35">
      <c r="C67" t="s">
        <v>375</v>
      </c>
      <c r="E67" s="5">
        <v>178793407</v>
      </c>
      <c r="I67" s="5">
        <v>178793407</v>
      </c>
      <c r="J67" s="5">
        <v>108171514</v>
      </c>
      <c r="K67" s="5">
        <v>52155501</v>
      </c>
      <c r="L67" s="5">
        <v>74423913</v>
      </c>
      <c r="M67" s="5">
        <v>-57662522</v>
      </c>
      <c r="N67" s="5">
        <v>-1217187318</v>
      </c>
      <c r="O67" s="5">
        <v>-1267468031</v>
      </c>
    </row>
    <row r="68" spans="2:15" ht="15.5" x14ac:dyDescent="0.35">
      <c r="C68" t="s">
        <v>376</v>
      </c>
      <c r="D68" s="5">
        <v>-441576080</v>
      </c>
      <c r="E68" s="5">
        <v>-3260834256</v>
      </c>
      <c r="F68" s="5">
        <v>-687231668</v>
      </c>
      <c r="G68" s="5">
        <v>-1065166921</v>
      </c>
      <c r="I68" s="5">
        <v>-5013232845</v>
      </c>
      <c r="J68" s="5">
        <v>-6347225887</v>
      </c>
      <c r="K68" s="5">
        <v>-5247231609</v>
      </c>
      <c r="L68" s="5">
        <v>-6509798365</v>
      </c>
      <c r="M68" s="5">
        <v>-4899192852</v>
      </c>
      <c r="N68" s="5">
        <v>-2406535038</v>
      </c>
      <c r="O68" s="5">
        <v>-2129071531</v>
      </c>
    </row>
    <row r="69" spans="2:15" ht="15.5" x14ac:dyDescent="0.35">
      <c r="C69" t="s">
        <v>87</v>
      </c>
      <c r="D69" s="5">
        <v>2363658508</v>
      </c>
      <c r="E69" s="5">
        <v>1254229890</v>
      </c>
      <c r="F69" s="5">
        <v>3175066599</v>
      </c>
      <c r="G69" s="5">
        <v>5120791971</v>
      </c>
      <c r="I69" s="5">
        <v>9550088460</v>
      </c>
      <c r="J69" s="5">
        <v>12878665810</v>
      </c>
      <c r="K69" s="5">
        <v>17432510761</v>
      </c>
      <c r="L69" s="5">
        <v>20444669646</v>
      </c>
      <c r="M69" s="5">
        <v>20310259037</v>
      </c>
      <c r="N69" s="5">
        <v>6767526619</v>
      </c>
      <c r="O69" s="5">
        <v>3530553078</v>
      </c>
    </row>
    <row r="70" spans="2:15" ht="15.5" x14ac:dyDescent="0.35">
      <c r="C70" t="s">
        <v>88</v>
      </c>
      <c r="E70" s="5">
        <v>-48439748</v>
      </c>
      <c r="I70" s="5">
        <v>-48439748</v>
      </c>
      <c r="J70" s="5">
        <v>84165323</v>
      </c>
      <c r="K70" s="5">
        <v>32538535</v>
      </c>
      <c r="L70" s="5">
        <v>203593389</v>
      </c>
      <c r="M70" s="5">
        <v>38803788</v>
      </c>
      <c r="N70" s="5">
        <v>46495260</v>
      </c>
      <c r="O70" s="5">
        <v>-88811516</v>
      </c>
    </row>
    <row r="71" spans="2:15" ht="15.5" x14ac:dyDescent="0.35">
      <c r="C71" t="s">
        <v>89</v>
      </c>
      <c r="D71" s="5">
        <v>2363658508</v>
      </c>
      <c r="E71" s="5">
        <v>1205790142</v>
      </c>
      <c r="F71" s="5">
        <v>3175066599</v>
      </c>
      <c r="G71" s="5">
        <v>5120791971</v>
      </c>
      <c r="I71" s="5">
        <v>9501648712</v>
      </c>
      <c r="J71" s="5">
        <v>12962831133</v>
      </c>
      <c r="K71" s="5">
        <v>17465049296</v>
      </c>
      <c r="L71" s="5">
        <v>20648263035</v>
      </c>
      <c r="M71" s="5">
        <v>20349062825</v>
      </c>
      <c r="N71" s="5">
        <v>6814021879</v>
      </c>
      <c r="O71" s="5">
        <v>3441741562</v>
      </c>
    </row>
    <row r="72" spans="2:15" ht="15.5" x14ac:dyDescent="0.35">
      <c r="C72" t="s">
        <v>90</v>
      </c>
      <c r="D72" s="5">
        <v>2363658508</v>
      </c>
      <c r="E72" s="5">
        <v>1254229890</v>
      </c>
      <c r="F72" s="5">
        <v>3175066599</v>
      </c>
      <c r="G72" s="5">
        <v>5120791971</v>
      </c>
      <c r="I72" s="5">
        <v>9550088460</v>
      </c>
      <c r="J72" s="5">
        <v>12878665810</v>
      </c>
      <c r="K72" s="5">
        <v>17432510761</v>
      </c>
      <c r="L72" s="5">
        <v>20444669646</v>
      </c>
      <c r="M72" s="5">
        <v>20310259037</v>
      </c>
      <c r="N72" s="5">
        <v>6767526619</v>
      </c>
      <c r="O72" s="5">
        <v>3530553078</v>
      </c>
    </row>
    <row r="73" spans="2:15" ht="15.5" x14ac:dyDescent="0.35">
      <c r="C73" t="s">
        <v>8</v>
      </c>
      <c r="D73" s="5">
        <v>2363658508</v>
      </c>
      <c r="E73" s="5">
        <v>719537810</v>
      </c>
      <c r="F73" s="5">
        <v>2362917988</v>
      </c>
      <c r="G73" s="5">
        <v>3996279218</v>
      </c>
      <c r="I73" s="5">
        <v>7078735016</v>
      </c>
      <c r="J73" s="5">
        <v>9627274579</v>
      </c>
      <c r="K73" s="5">
        <v>11581864660</v>
      </c>
      <c r="L73" s="5">
        <v>17745912087</v>
      </c>
      <c r="M73" s="5">
        <v>16565207186</v>
      </c>
      <c r="N73" s="5">
        <v>4682175619</v>
      </c>
      <c r="O73" s="5">
        <v>2402309893</v>
      </c>
    </row>
    <row r="74" spans="2:15" ht="15.5" x14ac:dyDescent="0.35">
      <c r="C74" t="s">
        <v>284</v>
      </c>
      <c r="E74" s="5">
        <v>486252332</v>
      </c>
      <c r="F74" s="5">
        <v>812148611</v>
      </c>
      <c r="G74" s="5">
        <v>1124512753</v>
      </c>
      <c r="I74" s="5">
        <v>2422913696</v>
      </c>
      <c r="J74" s="5">
        <v>3335556554</v>
      </c>
      <c r="K74" s="5">
        <v>5883184636</v>
      </c>
      <c r="L74" s="5">
        <v>2902350948</v>
      </c>
      <c r="M74" s="5">
        <v>3783855639</v>
      </c>
      <c r="N74" s="5">
        <v>2131846260</v>
      </c>
      <c r="O74" s="5">
        <v>1039432669</v>
      </c>
    </row>
    <row r="75" spans="2:15" ht="15.5" x14ac:dyDescent="0.35">
      <c r="C75" t="s">
        <v>355</v>
      </c>
      <c r="O75" s="5">
        <v>-1000</v>
      </c>
    </row>
    <row r="76" spans="2:15" ht="15.5" x14ac:dyDescent="0.35">
      <c r="C76" t="s">
        <v>91</v>
      </c>
      <c r="D76" s="5">
        <v>2363658508</v>
      </c>
      <c r="E76" s="5">
        <v>1254229890</v>
      </c>
      <c r="F76" s="5">
        <v>3175066599</v>
      </c>
      <c r="G76" s="5">
        <v>5120791971</v>
      </c>
      <c r="I76" s="5">
        <v>9550088460</v>
      </c>
      <c r="J76" s="5">
        <v>12878665810</v>
      </c>
      <c r="K76" s="5">
        <v>17432510761</v>
      </c>
      <c r="L76" s="5">
        <v>20444669646</v>
      </c>
      <c r="M76" s="5">
        <v>20310259037</v>
      </c>
      <c r="N76" s="5">
        <v>6767526619</v>
      </c>
      <c r="O76" s="5">
        <v>3530553078</v>
      </c>
    </row>
    <row r="77" spans="2:15" ht="15.5" x14ac:dyDescent="0.35">
      <c r="C77" t="s">
        <v>92</v>
      </c>
      <c r="D77" s="5">
        <v>2363658508</v>
      </c>
      <c r="E77" s="5">
        <v>1205790142</v>
      </c>
      <c r="F77" s="5">
        <v>3175066599</v>
      </c>
      <c r="G77" s="5">
        <v>5120791971</v>
      </c>
      <c r="I77" s="5">
        <v>9501648712</v>
      </c>
      <c r="J77" s="5">
        <v>12962831133</v>
      </c>
      <c r="K77" s="5">
        <v>17465049296</v>
      </c>
      <c r="L77" s="5">
        <v>20648263035</v>
      </c>
      <c r="M77" s="5">
        <v>20349062825</v>
      </c>
      <c r="N77" s="5">
        <v>6814021879</v>
      </c>
      <c r="O77" s="5">
        <v>3441741562</v>
      </c>
    </row>
    <row r="78" spans="2:15" ht="15.5" x14ac:dyDescent="0.35">
      <c r="C78" t="s">
        <v>93</v>
      </c>
      <c r="D78" s="5">
        <v>2363658508</v>
      </c>
      <c r="E78" s="5">
        <v>1205790142</v>
      </c>
      <c r="F78" s="5">
        <v>3175066599</v>
      </c>
      <c r="G78" s="5">
        <v>5120791971</v>
      </c>
      <c r="I78" s="5">
        <v>9501648712</v>
      </c>
      <c r="J78" s="5">
        <v>12962831133</v>
      </c>
      <c r="K78" s="5">
        <v>17465049296</v>
      </c>
      <c r="L78" s="5">
        <v>20648263035</v>
      </c>
      <c r="M78" s="5">
        <v>20349062825</v>
      </c>
      <c r="N78" s="5">
        <v>6814021879</v>
      </c>
      <c r="O78" s="5">
        <v>3441741562</v>
      </c>
    </row>
    <row r="80" spans="2:15" ht="15.5" x14ac:dyDescent="0.35">
      <c r="B80" t="s">
        <v>94</v>
      </c>
      <c r="C80" t="s">
        <v>95</v>
      </c>
    </row>
    <row r="81" spans="3:15" ht="15.5" x14ac:dyDescent="0.35">
      <c r="C81" t="s">
        <v>96</v>
      </c>
    </row>
    <row r="82" spans="3:15" ht="15.5" x14ac:dyDescent="0.35">
      <c r="C82" t="s">
        <v>20</v>
      </c>
      <c r="D82" s="5">
        <v>4043099359</v>
      </c>
      <c r="E82" s="5">
        <v>10139603710</v>
      </c>
      <c r="F82" s="5">
        <v>10188676328</v>
      </c>
      <c r="G82" s="5">
        <v>13342193686</v>
      </c>
      <c r="I82" s="5">
        <v>10139603710</v>
      </c>
      <c r="J82" s="5">
        <v>10852663938</v>
      </c>
      <c r="K82" s="5">
        <v>10778945261</v>
      </c>
      <c r="L82" s="5">
        <v>9653355656</v>
      </c>
      <c r="M82" s="5">
        <v>3663407180</v>
      </c>
      <c r="N82" s="5">
        <v>6298398042</v>
      </c>
      <c r="O82" s="5">
        <v>1925140036</v>
      </c>
    </row>
    <row r="83" spans="3:15" ht="15.5" x14ac:dyDescent="0.35">
      <c r="C83" t="s">
        <v>97</v>
      </c>
      <c r="L83" s="5">
        <v>4500000000</v>
      </c>
    </row>
    <row r="84" spans="3:15" ht="15.5" x14ac:dyDescent="0.35">
      <c r="C84" t="s">
        <v>479</v>
      </c>
      <c r="D84" s="5">
        <v>714000</v>
      </c>
      <c r="E84" s="5">
        <v>714000</v>
      </c>
      <c r="F84" s="5">
        <v>942500</v>
      </c>
      <c r="G84" s="5">
        <v>966250</v>
      </c>
      <c r="I84" s="5">
        <v>714000</v>
      </c>
      <c r="J84" s="5">
        <v>967500</v>
      </c>
      <c r="K84" s="5">
        <v>967500</v>
      </c>
      <c r="L84" s="5">
        <v>5130869000</v>
      </c>
    </row>
    <row r="85" spans="3:15" ht="15.5" x14ac:dyDescent="0.35">
      <c r="C85" t="s">
        <v>98</v>
      </c>
      <c r="D85" s="5">
        <v>21971773664</v>
      </c>
      <c r="E85" s="5">
        <v>36209682171</v>
      </c>
      <c r="F85" s="5">
        <v>34298502965</v>
      </c>
      <c r="G85" s="5">
        <v>32501090739</v>
      </c>
      <c r="I85" s="5">
        <v>36209682171</v>
      </c>
      <c r="J85" s="5">
        <v>48226730129</v>
      </c>
      <c r="K85" s="5">
        <v>42685136225</v>
      </c>
      <c r="L85" s="5">
        <v>53578022426</v>
      </c>
      <c r="M85" s="5">
        <v>54220295540</v>
      </c>
      <c r="N85" s="5">
        <v>46728945260</v>
      </c>
      <c r="O85" s="5">
        <v>24381971141</v>
      </c>
    </row>
    <row r="86" spans="3:15" ht="15.5" x14ac:dyDescent="0.35">
      <c r="C86" t="s">
        <v>99</v>
      </c>
      <c r="E86" s="5">
        <v>138464553999</v>
      </c>
      <c r="F86" s="5">
        <v>47141236824</v>
      </c>
      <c r="G86" s="5">
        <v>40069953094</v>
      </c>
      <c r="I86" s="5">
        <v>138464553999</v>
      </c>
      <c r="J86" s="5">
        <v>10163291500</v>
      </c>
      <c r="K86" s="5">
        <v>5122169200</v>
      </c>
      <c r="L86" s="5">
        <v>5286923922</v>
      </c>
      <c r="M86" s="5">
        <v>204695000</v>
      </c>
      <c r="O86" s="5">
        <v>227356899</v>
      </c>
    </row>
    <row r="87" spans="3:15" ht="15.5" x14ac:dyDescent="0.35">
      <c r="C87" t="s">
        <v>101</v>
      </c>
      <c r="D87" s="5">
        <v>21971773664</v>
      </c>
      <c r="E87" s="5">
        <v>36209682171</v>
      </c>
      <c r="F87" s="5">
        <v>34298502965</v>
      </c>
      <c r="G87" s="5">
        <v>32501090739</v>
      </c>
      <c r="I87" s="5">
        <v>36209682171</v>
      </c>
      <c r="J87" s="5">
        <v>48226730129</v>
      </c>
      <c r="K87" s="5">
        <v>42685136225</v>
      </c>
      <c r="L87" s="5">
        <v>53578022426</v>
      </c>
      <c r="M87" s="5">
        <v>54220295540</v>
      </c>
      <c r="N87" s="5">
        <v>46728945260</v>
      </c>
      <c r="O87" s="5">
        <v>24381971141</v>
      </c>
    </row>
    <row r="88" spans="3:15" ht="15.5" x14ac:dyDescent="0.35">
      <c r="C88" t="s">
        <v>285</v>
      </c>
      <c r="D88" s="5">
        <v>21625676515</v>
      </c>
      <c r="E88" s="5">
        <v>3630566310</v>
      </c>
      <c r="F88" s="5">
        <v>2258053628</v>
      </c>
      <c r="G88" s="5">
        <v>2379918519</v>
      </c>
      <c r="I88" s="5">
        <v>3630566310</v>
      </c>
      <c r="J88" s="5">
        <v>3246117897</v>
      </c>
      <c r="K88" s="5">
        <v>3015743668</v>
      </c>
      <c r="L88" s="5">
        <v>2722499440</v>
      </c>
      <c r="M88" s="5">
        <v>1773214632</v>
      </c>
      <c r="N88" s="5">
        <v>1899264816</v>
      </c>
      <c r="O88" s="5">
        <v>718023673</v>
      </c>
    </row>
    <row r="89" spans="3:15" ht="15.5" x14ac:dyDescent="0.35">
      <c r="C89" t="s">
        <v>102</v>
      </c>
      <c r="E89" s="5">
        <v>23247997179</v>
      </c>
      <c r="F89" s="5">
        <v>19584892282</v>
      </c>
      <c r="G89" s="5">
        <v>19584892282</v>
      </c>
      <c r="I89" s="5">
        <v>23247997179</v>
      </c>
      <c r="J89" s="5">
        <v>19779892282</v>
      </c>
      <c r="K89" s="5">
        <v>21599892282</v>
      </c>
      <c r="L89" s="5">
        <v>19067216087</v>
      </c>
    </row>
    <row r="90" spans="3:15" ht="15.5" x14ac:dyDescent="0.35">
      <c r="C90" t="s">
        <v>85</v>
      </c>
      <c r="D90" s="5">
        <v>13334567743</v>
      </c>
      <c r="E90" s="5">
        <v>25248413481</v>
      </c>
      <c r="F90" s="5">
        <v>25288899544</v>
      </c>
      <c r="G90" s="5">
        <v>25288899544</v>
      </c>
      <c r="I90" s="5">
        <v>25248413481</v>
      </c>
      <c r="J90" s="5">
        <v>25288899544</v>
      </c>
      <c r="K90" s="5">
        <v>24174131595</v>
      </c>
      <c r="L90" s="5">
        <v>22958766066</v>
      </c>
      <c r="M90" s="5">
        <v>18671288327</v>
      </c>
      <c r="N90" s="5">
        <v>18128660819</v>
      </c>
      <c r="O90" s="5">
        <v>7684766350</v>
      </c>
    </row>
    <row r="91" spans="3:15" ht="15.5" x14ac:dyDescent="0.35">
      <c r="C91" t="s">
        <v>103</v>
      </c>
      <c r="D91" s="5">
        <v>47738884235</v>
      </c>
      <c r="E91" s="5">
        <v>92893935575</v>
      </c>
      <c r="F91" s="5">
        <v>81080695380</v>
      </c>
      <c r="G91" s="5">
        <v>92548535706</v>
      </c>
      <c r="I91" s="5">
        <v>92893935575</v>
      </c>
      <c r="J91" s="5">
        <v>89820759942</v>
      </c>
      <c r="K91" s="5">
        <v>83613048639</v>
      </c>
      <c r="L91" s="5">
        <v>95817548518</v>
      </c>
      <c r="M91" s="5">
        <v>93860197130</v>
      </c>
      <c r="N91" s="5">
        <v>65785283321</v>
      </c>
      <c r="O91" s="5">
        <v>28559275783</v>
      </c>
    </row>
    <row r="92" spans="3:15" ht="15.5" x14ac:dyDescent="0.35">
      <c r="C92" t="s">
        <v>104</v>
      </c>
    </row>
    <row r="93" spans="3:15" ht="15.5" x14ac:dyDescent="0.35">
      <c r="C93" t="s">
        <v>353</v>
      </c>
      <c r="E93" s="5">
        <v>58284683206</v>
      </c>
      <c r="F93" s="5">
        <v>64992707234</v>
      </c>
      <c r="G93" s="5">
        <v>54400573570</v>
      </c>
      <c r="I93" s="5">
        <v>58284683206</v>
      </c>
      <c r="J93" s="5">
        <v>50649159773</v>
      </c>
      <c r="K93" s="5">
        <v>37627051287</v>
      </c>
      <c r="L93" s="5">
        <v>22881191420</v>
      </c>
      <c r="M93" s="5">
        <v>5121767875</v>
      </c>
    </row>
    <row r="94" spans="3:15" ht="15.5" x14ac:dyDescent="0.35">
      <c r="C94" t="s">
        <v>108</v>
      </c>
      <c r="D94" s="5">
        <v>287898579</v>
      </c>
      <c r="E94" s="5">
        <v>522294711</v>
      </c>
      <c r="F94" s="5">
        <v>329838811</v>
      </c>
      <c r="G94" s="5">
        <v>329838811</v>
      </c>
      <c r="I94" s="5">
        <v>522294711</v>
      </c>
      <c r="J94" s="5">
        <v>329838811</v>
      </c>
      <c r="K94" s="5">
        <v>245406234</v>
      </c>
      <c r="L94" s="5">
        <v>202428268</v>
      </c>
      <c r="M94" s="5">
        <v>185428131</v>
      </c>
      <c r="N94" s="5">
        <v>215075869</v>
      </c>
      <c r="O94" s="5">
        <v>1445377235</v>
      </c>
    </row>
    <row r="95" spans="3:15" ht="15.5" x14ac:dyDescent="0.35">
      <c r="C95" t="s">
        <v>105</v>
      </c>
      <c r="D95" s="5">
        <v>478564428</v>
      </c>
      <c r="E95" s="5">
        <v>252466576636</v>
      </c>
      <c r="F95" s="5">
        <v>150743802367</v>
      </c>
      <c r="G95" s="5">
        <v>127582519826</v>
      </c>
      <c r="I95" s="5">
        <v>252466576636</v>
      </c>
      <c r="J95" s="5">
        <v>107253769030</v>
      </c>
      <c r="K95" s="5">
        <v>71373239191</v>
      </c>
      <c r="L95" s="5">
        <v>53573112580</v>
      </c>
      <c r="M95" s="5">
        <v>61152144789</v>
      </c>
      <c r="N95" s="5">
        <v>60359746978</v>
      </c>
      <c r="O95" s="5">
        <v>75733353602</v>
      </c>
    </row>
    <row r="96" spans="3:15" ht="15.5" x14ac:dyDescent="0.35">
      <c r="C96" t="s">
        <v>109</v>
      </c>
      <c r="D96" s="5">
        <v>1997902426</v>
      </c>
      <c r="E96" s="5">
        <v>318958867189</v>
      </c>
      <c r="F96" s="5">
        <v>224700232138</v>
      </c>
      <c r="G96" s="5">
        <v>191022039412</v>
      </c>
      <c r="I96" s="5">
        <v>318958867189</v>
      </c>
      <c r="J96" s="5">
        <v>168793280279</v>
      </c>
      <c r="K96" s="5">
        <v>115314265509</v>
      </c>
      <c r="L96" s="5">
        <v>81198396446</v>
      </c>
      <c r="M96" s="5">
        <v>69121756685</v>
      </c>
      <c r="N96" s="5">
        <v>62892686373</v>
      </c>
      <c r="O96" s="5">
        <v>79161852592</v>
      </c>
    </row>
    <row r="97" spans="3:15" ht="15.5" x14ac:dyDescent="0.35">
      <c r="C97" t="s">
        <v>110</v>
      </c>
      <c r="D97" s="5">
        <v>49736786661</v>
      </c>
      <c r="E97" s="5">
        <v>411852802764</v>
      </c>
      <c r="F97" s="5">
        <v>305780927518</v>
      </c>
      <c r="G97" s="5">
        <v>283570575118</v>
      </c>
      <c r="I97" s="5">
        <v>411852802764</v>
      </c>
      <c r="J97" s="5">
        <v>258614040221</v>
      </c>
      <c r="K97" s="5">
        <v>198927314148</v>
      </c>
      <c r="L97" s="5">
        <v>177015944964</v>
      </c>
      <c r="M97" s="5">
        <v>162981953815</v>
      </c>
      <c r="N97" s="5">
        <v>128677969694</v>
      </c>
      <c r="O97" s="5">
        <v>107721128375</v>
      </c>
    </row>
    <row r="98" spans="3:15" ht="15.5" x14ac:dyDescent="0.35">
      <c r="C98" t="s">
        <v>111</v>
      </c>
    </row>
    <row r="99" spans="3:15" ht="15.5" x14ac:dyDescent="0.35">
      <c r="C99" t="s">
        <v>112</v>
      </c>
    </row>
    <row r="100" spans="3:15" ht="15.5" x14ac:dyDescent="0.35">
      <c r="C100" t="s">
        <v>113</v>
      </c>
      <c r="D100" s="5">
        <v>11530270350</v>
      </c>
      <c r="E100" s="5">
        <v>228791171243</v>
      </c>
      <c r="F100" s="5">
        <v>121987521761</v>
      </c>
      <c r="G100" s="5">
        <v>108652601958</v>
      </c>
      <c r="I100" s="5">
        <v>228791171243</v>
      </c>
      <c r="J100" s="5">
        <v>81288004010</v>
      </c>
      <c r="K100" s="5">
        <v>38926488026</v>
      </c>
      <c r="L100" s="5">
        <v>31538512066</v>
      </c>
      <c r="M100" s="5">
        <v>33276360916</v>
      </c>
      <c r="N100" s="5">
        <v>39510394222</v>
      </c>
      <c r="O100" s="5">
        <v>31244011268</v>
      </c>
    </row>
    <row r="101" spans="3:15" ht="15.5" x14ac:dyDescent="0.35">
      <c r="C101" t="s">
        <v>116</v>
      </c>
      <c r="E101" s="5">
        <v>2980369746</v>
      </c>
      <c r="F101" s="5">
        <v>1981838974</v>
      </c>
      <c r="G101" s="5">
        <v>6380845065</v>
      </c>
      <c r="I101" s="5">
        <v>2980369746</v>
      </c>
      <c r="J101" s="5">
        <v>3761500126</v>
      </c>
      <c r="L101" s="5">
        <v>4050000000</v>
      </c>
    </row>
    <row r="102" spans="3:15" ht="15.5" x14ac:dyDescent="0.35">
      <c r="C102" t="s">
        <v>114</v>
      </c>
    </row>
    <row r="103" spans="3:15" ht="15.5" x14ac:dyDescent="0.35">
      <c r="C103" t="s">
        <v>115</v>
      </c>
      <c r="D103" s="5">
        <v>2047571995</v>
      </c>
      <c r="E103" s="5">
        <v>7552773679</v>
      </c>
      <c r="F103" s="5">
        <v>5677268798</v>
      </c>
      <c r="G103" s="5">
        <v>4929400249</v>
      </c>
      <c r="I103" s="5">
        <v>7552773679</v>
      </c>
      <c r="J103" s="5">
        <v>7864970354</v>
      </c>
      <c r="K103" s="5">
        <v>6378772379</v>
      </c>
      <c r="L103" s="5">
        <v>9024254047</v>
      </c>
      <c r="M103" s="5">
        <v>17705343064</v>
      </c>
      <c r="N103" s="5">
        <v>22041125624</v>
      </c>
      <c r="O103" s="5">
        <v>7703205329</v>
      </c>
    </row>
    <row r="104" spans="3:15" ht="15.5" x14ac:dyDescent="0.35">
      <c r="C104" t="s">
        <v>325</v>
      </c>
    </row>
    <row r="105" spans="3:15" ht="15.5" x14ac:dyDescent="0.35">
      <c r="C105" t="s">
        <v>326</v>
      </c>
      <c r="E105" s="5">
        <v>138464553999</v>
      </c>
      <c r="F105" s="5">
        <v>47141236824</v>
      </c>
      <c r="G105" s="5">
        <v>40069953094</v>
      </c>
      <c r="I105" s="5">
        <v>138464553999</v>
      </c>
      <c r="J105" s="5">
        <v>10163291500</v>
      </c>
      <c r="K105" s="5">
        <v>5122169200</v>
      </c>
      <c r="L105" s="5">
        <v>5286923922</v>
      </c>
      <c r="M105" s="5">
        <v>204695000</v>
      </c>
      <c r="O105" s="5">
        <v>227356899</v>
      </c>
    </row>
    <row r="106" spans="3:15" ht="15.5" x14ac:dyDescent="0.35">
      <c r="C106" t="s">
        <v>119</v>
      </c>
      <c r="D106" s="5">
        <v>279894707</v>
      </c>
      <c r="E106" s="5">
        <v>729248471</v>
      </c>
      <c r="F106" s="5">
        <v>516821577</v>
      </c>
      <c r="G106" s="5">
        <v>420667470</v>
      </c>
      <c r="I106" s="5">
        <v>729248471</v>
      </c>
      <c r="J106" s="5">
        <v>912381315</v>
      </c>
      <c r="K106" s="5">
        <v>1691776588</v>
      </c>
      <c r="L106" s="5">
        <v>1277062271</v>
      </c>
      <c r="M106" s="5">
        <v>957469040</v>
      </c>
      <c r="N106" s="5">
        <v>839194091</v>
      </c>
      <c r="O106" s="5">
        <v>522255384</v>
      </c>
    </row>
    <row r="107" spans="3:15" ht="15.5" x14ac:dyDescent="0.35">
      <c r="C107" t="s">
        <v>288</v>
      </c>
      <c r="D107" s="5">
        <v>286686253</v>
      </c>
      <c r="E107" s="5">
        <v>429335096</v>
      </c>
      <c r="F107" s="5">
        <v>1081265704</v>
      </c>
      <c r="G107" s="5">
        <v>481433491</v>
      </c>
      <c r="I107" s="5">
        <v>429335096</v>
      </c>
      <c r="J107" s="5">
        <v>171125212</v>
      </c>
      <c r="K107" s="5">
        <v>247765022</v>
      </c>
      <c r="L107" s="5">
        <v>157226805</v>
      </c>
      <c r="M107" s="5">
        <v>640451800</v>
      </c>
      <c r="N107" s="5">
        <v>623377723</v>
      </c>
      <c r="O107" s="5">
        <v>201080473</v>
      </c>
    </row>
    <row r="108" spans="3:15" ht="15.5" x14ac:dyDescent="0.35">
      <c r="C108" t="s">
        <v>289</v>
      </c>
    </row>
    <row r="109" spans="3:15" ht="15.5" x14ac:dyDescent="0.35">
      <c r="C109" t="s">
        <v>327</v>
      </c>
      <c r="E109" s="5">
        <v>4202568774</v>
      </c>
      <c r="F109" s="5">
        <v>2351532079</v>
      </c>
      <c r="G109" s="5">
        <v>3401753900</v>
      </c>
      <c r="I109" s="5">
        <v>4202568774</v>
      </c>
      <c r="J109" s="5">
        <v>3591499014</v>
      </c>
    </row>
    <row r="110" spans="3:15" ht="15.5" x14ac:dyDescent="0.35">
      <c r="C110" t="s">
        <v>292</v>
      </c>
      <c r="D110" s="5">
        <v>349025000</v>
      </c>
      <c r="E110" s="5">
        <v>18379978999</v>
      </c>
      <c r="F110" s="5">
        <v>24807912553</v>
      </c>
      <c r="G110" s="5">
        <v>17038910722</v>
      </c>
      <c r="I110" s="5">
        <v>18379978999</v>
      </c>
      <c r="J110" s="5">
        <v>20730228777</v>
      </c>
      <c r="K110" s="5">
        <v>12957651606</v>
      </c>
      <c r="L110" s="5">
        <v>482555508</v>
      </c>
      <c r="M110" s="5">
        <v>1248769490</v>
      </c>
      <c r="N110" s="5">
        <v>579093488</v>
      </c>
      <c r="O110" s="5">
        <v>1591124932</v>
      </c>
    </row>
    <row r="111" spans="3:15" ht="15.5" x14ac:dyDescent="0.35">
      <c r="C111" t="s">
        <v>328</v>
      </c>
      <c r="E111" s="5">
        <v>14500386134</v>
      </c>
      <c r="F111" s="5">
        <v>9163429094</v>
      </c>
      <c r="G111" s="5">
        <v>2619087146</v>
      </c>
      <c r="I111" s="5">
        <v>14500386134</v>
      </c>
      <c r="J111" s="5">
        <v>6287212331</v>
      </c>
      <c r="K111" s="5">
        <v>192835723</v>
      </c>
      <c r="L111" s="5">
        <v>1436599907</v>
      </c>
      <c r="M111" s="5">
        <v>3137423659</v>
      </c>
      <c r="N111" s="5">
        <v>2540031678</v>
      </c>
      <c r="O111" s="5">
        <v>7780916222</v>
      </c>
    </row>
    <row r="112" spans="3:15" ht="15.5" x14ac:dyDescent="0.35">
      <c r="C112" t="s">
        <v>291</v>
      </c>
      <c r="D112" s="5">
        <v>8916117395</v>
      </c>
      <c r="E112" s="5">
        <v>16102632182</v>
      </c>
      <c r="F112" s="5">
        <v>4834454589</v>
      </c>
      <c r="G112" s="5">
        <v>4299970000</v>
      </c>
      <c r="I112" s="5">
        <v>16102632182</v>
      </c>
      <c r="J112" s="5">
        <v>11343661624</v>
      </c>
      <c r="K112" s="5">
        <v>2065255751</v>
      </c>
      <c r="L112" s="5">
        <v>9263059617</v>
      </c>
      <c r="M112" s="5">
        <v>3995481586</v>
      </c>
      <c r="N112" s="5">
        <v>6551496336</v>
      </c>
      <c r="O112" s="5">
        <v>8164753549</v>
      </c>
    </row>
    <row r="113" spans="2:15" ht="15.5" x14ac:dyDescent="0.35">
      <c r="C113" t="s">
        <v>293</v>
      </c>
      <c r="D113" s="5">
        <v>8916117395</v>
      </c>
      <c r="E113" s="5">
        <v>48962056282</v>
      </c>
      <c r="F113" s="5">
        <v>35623320545</v>
      </c>
      <c r="G113" s="5">
        <v>29132248922</v>
      </c>
      <c r="I113" s="5">
        <v>48962056282</v>
      </c>
      <c r="J113" s="5">
        <v>33619830197</v>
      </c>
      <c r="K113" s="5">
        <v>11965285139</v>
      </c>
      <c r="L113" s="5">
        <v>11730097344</v>
      </c>
      <c r="M113" s="5">
        <v>8785973966</v>
      </c>
      <c r="N113" s="5">
        <v>16005356444</v>
      </c>
      <c r="O113" s="5">
        <v>22590113183</v>
      </c>
    </row>
    <row r="114" spans="2:15" ht="15.5" x14ac:dyDescent="0.35">
      <c r="C114" t="s">
        <v>121</v>
      </c>
      <c r="D114" s="5">
        <v>1048185158</v>
      </c>
      <c r="E114" s="5">
        <v>38734894231</v>
      </c>
      <c r="F114" s="5">
        <v>37566929847</v>
      </c>
      <c r="G114" s="5">
        <v>24303807889</v>
      </c>
      <c r="I114" s="5">
        <v>38734894231</v>
      </c>
      <c r="J114" s="5">
        <v>31853496243</v>
      </c>
      <c r="K114" s="5">
        <v>14194315541</v>
      </c>
      <c r="L114" s="5">
        <v>2796021254</v>
      </c>
      <c r="M114" s="5">
        <v>5229048283</v>
      </c>
      <c r="N114" s="5">
        <v>4008802516</v>
      </c>
      <c r="O114" s="5">
        <v>10016936287</v>
      </c>
    </row>
    <row r="115" spans="2:15" ht="15.5" x14ac:dyDescent="0.35">
      <c r="C115" t="s">
        <v>122</v>
      </c>
      <c r="D115" s="5">
        <v>1048185158</v>
      </c>
      <c r="E115" s="5">
        <v>38734894231</v>
      </c>
      <c r="F115" s="5">
        <v>37566929847</v>
      </c>
      <c r="G115" s="5">
        <v>24303807889</v>
      </c>
      <c r="I115" s="5">
        <v>38734894231</v>
      </c>
      <c r="J115" s="5">
        <v>31853496243</v>
      </c>
      <c r="K115" s="5">
        <v>14194315541</v>
      </c>
      <c r="L115" s="5">
        <v>2796021254</v>
      </c>
      <c r="M115" s="5">
        <v>5229048283</v>
      </c>
      <c r="N115" s="5">
        <v>4008802516</v>
      </c>
      <c r="O115" s="5">
        <v>10016936287</v>
      </c>
    </row>
    <row r="116" spans="2:15" ht="15.5" x14ac:dyDescent="0.35">
      <c r="C116" t="s">
        <v>294</v>
      </c>
    </row>
    <row r="117" spans="2:15" ht="15.5" x14ac:dyDescent="0.35">
      <c r="C117" t="s">
        <v>355</v>
      </c>
      <c r="J117" s="5">
        <v>500000</v>
      </c>
    </row>
    <row r="118" spans="2:15" ht="15.5" x14ac:dyDescent="0.35">
      <c r="C118" t="s">
        <v>295</v>
      </c>
      <c r="D118" s="5">
        <v>349025000</v>
      </c>
      <c r="E118" s="5">
        <v>37082933907</v>
      </c>
      <c r="F118" s="5">
        <v>36322873726</v>
      </c>
      <c r="G118" s="5">
        <v>23059751768</v>
      </c>
      <c r="I118" s="5">
        <v>37082933907</v>
      </c>
      <c r="J118" s="5">
        <v>30609440122</v>
      </c>
      <c r="K118" s="5">
        <v>13150487329</v>
      </c>
      <c r="L118" s="5">
        <v>1919155415</v>
      </c>
      <c r="M118" s="5">
        <v>4386193149</v>
      </c>
      <c r="N118" s="5">
        <v>3119125166</v>
      </c>
      <c r="O118" s="5">
        <v>9372041154</v>
      </c>
    </row>
    <row r="119" spans="2:15" ht="15.5" x14ac:dyDescent="0.35">
      <c r="C119" t="s">
        <v>123</v>
      </c>
      <c r="D119" s="5">
        <v>12578455508</v>
      </c>
      <c r="E119" s="5">
        <v>267526065474</v>
      </c>
      <c r="F119" s="5">
        <v>159554451608</v>
      </c>
      <c r="G119" s="5">
        <v>132956409847</v>
      </c>
      <c r="I119" s="5">
        <v>267526065474</v>
      </c>
      <c r="J119" s="5">
        <v>113141500253</v>
      </c>
      <c r="K119" s="5">
        <v>53120803567</v>
      </c>
      <c r="L119" s="5">
        <v>34334533320</v>
      </c>
      <c r="M119" s="5">
        <v>38505409199</v>
      </c>
      <c r="N119" s="5">
        <v>43519196738</v>
      </c>
      <c r="O119" s="5">
        <v>41260947555</v>
      </c>
    </row>
    <row r="120" spans="2:15" ht="15.5" x14ac:dyDescent="0.35">
      <c r="C120" t="s">
        <v>124</v>
      </c>
    </row>
    <row r="121" spans="2:15" ht="15.5" x14ac:dyDescent="0.35">
      <c r="C121" t="s">
        <v>125</v>
      </c>
      <c r="D121" s="5">
        <v>16965916440</v>
      </c>
      <c r="E121" s="5">
        <v>16965916440</v>
      </c>
      <c r="F121" s="5">
        <v>16965916440</v>
      </c>
      <c r="G121" s="5">
        <v>16965916440</v>
      </c>
      <c r="I121" s="5">
        <v>16965916440</v>
      </c>
      <c r="J121" s="5">
        <v>16965916440</v>
      </c>
      <c r="K121" s="5">
        <v>16965916440</v>
      </c>
      <c r="L121" s="5">
        <v>16965916440</v>
      </c>
      <c r="M121" s="5">
        <v>16500469502</v>
      </c>
      <c r="N121" s="5">
        <v>16500000000</v>
      </c>
      <c r="O121" s="5">
        <v>13200000000</v>
      </c>
    </row>
    <row r="122" spans="2:15" ht="15.5" x14ac:dyDescent="0.35">
      <c r="C122" t="s">
        <v>127</v>
      </c>
      <c r="D122" s="5">
        <v>6857846970</v>
      </c>
      <c r="E122" s="5">
        <v>34729594520</v>
      </c>
      <c r="F122" s="5">
        <v>37054282727</v>
      </c>
      <c r="G122" s="5">
        <v>40089610879</v>
      </c>
      <c r="I122" s="5">
        <v>34729594520</v>
      </c>
      <c r="J122" s="5">
        <v>36093331661</v>
      </c>
      <c r="K122" s="5">
        <v>34675914404</v>
      </c>
      <c r="L122" s="5">
        <v>26215898177</v>
      </c>
      <c r="M122" s="5">
        <v>15530877641</v>
      </c>
      <c r="N122" s="5">
        <v>3530841099</v>
      </c>
      <c r="O122" s="5">
        <v>394957525</v>
      </c>
    </row>
    <row r="123" spans="2:15" ht="15.5" x14ac:dyDescent="0.35">
      <c r="C123" t="s">
        <v>131</v>
      </c>
      <c r="E123" s="5">
        <v>67382812849</v>
      </c>
      <c r="F123" s="5">
        <v>66917377199</v>
      </c>
      <c r="G123" s="5">
        <v>68269738409</v>
      </c>
      <c r="I123" s="5">
        <v>67382812849</v>
      </c>
      <c r="J123" s="5">
        <v>67124392323</v>
      </c>
      <c r="K123" s="5">
        <v>69990548142</v>
      </c>
      <c r="L123" s="5">
        <v>76540830961</v>
      </c>
      <c r="M123" s="5">
        <v>73773909146</v>
      </c>
      <c r="N123" s="5">
        <v>46999271038</v>
      </c>
      <c r="O123" s="5">
        <v>45180456945</v>
      </c>
    </row>
    <row r="124" spans="2:15" ht="15.5" x14ac:dyDescent="0.35">
      <c r="C124" t="s">
        <v>10</v>
      </c>
      <c r="D124" s="5">
        <v>37158331153</v>
      </c>
      <c r="E124" s="5">
        <v>144326737290</v>
      </c>
      <c r="F124" s="5">
        <v>146226475910</v>
      </c>
      <c r="G124" s="5">
        <v>150614165272</v>
      </c>
      <c r="I124" s="5">
        <v>144326737290</v>
      </c>
      <c r="J124" s="5">
        <v>145472539968</v>
      </c>
      <c r="K124" s="5">
        <v>145806510581</v>
      </c>
      <c r="L124" s="5">
        <v>142681411644</v>
      </c>
      <c r="M124" s="5">
        <v>124476544616</v>
      </c>
      <c r="N124" s="5">
        <v>85158772956</v>
      </c>
      <c r="O124" s="5">
        <v>66460180820</v>
      </c>
    </row>
    <row r="125" spans="2:15" ht="15.5" x14ac:dyDescent="0.35">
      <c r="C125" t="s">
        <v>132</v>
      </c>
      <c r="D125" s="5">
        <v>49736786661</v>
      </c>
      <c r="E125" s="5">
        <v>411852802764</v>
      </c>
      <c r="F125" s="5">
        <v>305780927518</v>
      </c>
      <c r="G125" s="5">
        <v>283570575119</v>
      </c>
      <c r="I125" s="5">
        <v>411852802764</v>
      </c>
      <c r="J125" s="5">
        <v>258614040221</v>
      </c>
      <c r="K125" s="5">
        <v>198927314148</v>
      </c>
      <c r="L125" s="5">
        <v>177015944964</v>
      </c>
      <c r="M125" s="5">
        <v>162981953815</v>
      </c>
      <c r="N125" s="5">
        <v>128677969694</v>
      </c>
      <c r="O125" s="5">
        <v>107721128375</v>
      </c>
    </row>
    <row r="126" spans="2:15" ht="15.5" x14ac:dyDescent="0.35">
      <c r="C126" t="s">
        <v>133</v>
      </c>
      <c r="D126" s="5">
        <v>771178020</v>
      </c>
      <c r="E126" s="5">
        <v>771178020</v>
      </c>
      <c r="F126" s="5">
        <v>771178020</v>
      </c>
      <c r="G126" s="5">
        <v>771178020</v>
      </c>
      <c r="I126" s="5">
        <v>771178020</v>
      </c>
      <c r="J126" s="5">
        <v>771178020</v>
      </c>
      <c r="K126" s="5">
        <v>771178020</v>
      </c>
      <c r="L126" s="5">
        <v>771178020</v>
      </c>
      <c r="M126" s="5">
        <v>750000000</v>
      </c>
      <c r="N126" s="5">
        <v>750000000</v>
      </c>
      <c r="O126" s="5">
        <v>600000000</v>
      </c>
    </row>
    <row r="128" spans="2:15" ht="15.5" x14ac:dyDescent="0.35">
      <c r="B128" t="s">
        <v>134</v>
      </c>
      <c r="C128" t="s">
        <v>135</v>
      </c>
      <c r="D128" s="5">
        <v>1009776116</v>
      </c>
      <c r="E128" s="5">
        <v>18966752629</v>
      </c>
      <c r="F128" s="5">
        <v>-5447951282</v>
      </c>
      <c r="G128" s="5">
        <v>18051205873</v>
      </c>
      <c r="I128" s="5">
        <v>31570007220</v>
      </c>
      <c r="J128" s="5">
        <v>31570007220</v>
      </c>
      <c r="K128" s="5">
        <v>38119233715</v>
      </c>
      <c r="L128" s="5">
        <v>6352567577</v>
      </c>
      <c r="M128" s="5">
        <v>27991308530</v>
      </c>
      <c r="N128" s="5">
        <v>-2710971414</v>
      </c>
      <c r="O128" s="5">
        <v>12232076246</v>
      </c>
    </row>
    <row r="129" spans="3:15" ht="15.5" x14ac:dyDescent="0.35">
      <c r="C129" t="s">
        <v>296</v>
      </c>
      <c r="D129" s="5">
        <v>54746159207</v>
      </c>
      <c r="E129" s="5">
        <v>69501361948</v>
      </c>
      <c r="F129" s="5">
        <v>43191513582</v>
      </c>
      <c r="G129" s="5">
        <v>104774247468</v>
      </c>
      <c r="I129" s="5">
        <v>217467122998</v>
      </c>
      <c r="J129" s="5">
        <v>217467122998</v>
      </c>
      <c r="K129" s="5">
        <v>208610555971</v>
      </c>
      <c r="L129" s="5">
        <v>291286568556</v>
      </c>
      <c r="M129" s="5">
        <v>251794993593</v>
      </c>
      <c r="N129" s="5">
        <v>114266039849</v>
      </c>
      <c r="O129" s="5">
        <v>102389973629</v>
      </c>
    </row>
    <row r="130" spans="3:15" ht="15.5" x14ac:dyDescent="0.35">
      <c r="C130" t="s">
        <v>728</v>
      </c>
    </row>
    <row r="131" spans="3:15" ht="15.5" x14ac:dyDescent="0.35">
      <c r="C131" t="s">
        <v>678</v>
      </c>
      <c r="D131" s="5">
        <v>-32719006880</v>
      </c>
      <c r="E131" s="5">
        <v>-48344429922</v>
      </c>
      <c r="F131" s="5">
        <v>-29974790077</v>
      </c>
      <c r="G131" s="5">
        <v>-65649457487</v>
      </c>
      <c r="I131" s="5">
        <v>-143968677486</v>
      </c>
      <c r="J131" s="5">
        <v>-143968677486</v>
      </c>
      <c r="K131" s="5">
        <v>-129862616041</v>
      </c>
      <c r="L131" s="5">
        <v>-250887183808</v>
      </c>
      <c r="M131" s="5">
        <v>-191045896971</v>
      </c>
      <c r="N131" s="5">
        <v>-93461722287</v>
      </c>
      <c r="O131" s="5">
        <v>-65137142522</v>
      </c>
    </row>
    <row r="132" spans="3:15" ht="15.5" x14ac:dyDescent="0.35">
      <c r="C132" t="s">
        <v>729</v>
      </c>
      <c r="D132" s="5">
        <v>-20721191510</v>
      </c>
      <c r="E132" s="5">
        <v>5021595047</v>
      </c>
      <c r="F132" s="5">
        <v>-17380249084</v>
      </c>
      <c r="G132" s="5">
        <v>-18520474562</v>
      </c>
      <c r="I132" s="5">
        <v>-30879128599</v>
      </c>
      <c r="J132" s="5">
        <v>-30879128599</v>
      </c>
      <c r="K132" s="5">
        <v>-33663276731</v>
      </c>
      <c r="L132" s="5">
        <v>-27315690697</v>
      </c>
      <c r="M132" s="5">
        <v>-25819315560</v>
      </c>
      <c r="N132" s="5">
        <v>-18771873538</v>
      </c>
      <c r="O132" s="5">
        <v>-18021440340</v>
      </c>
    </row>
    <row r="133" spans="3:15" ht="15.5" x14ac:dyDescent="0.35">
      <c r="C133" t="s">
        <v>730</v>
      </c>
      <c r="D133" s="5">
        <v>-53440198390</v>
      </c>
      <c r="E133" s="5">
        <v>-43322834875</v>
      </c>
      <c r="F133" s="5">
        <v>-47355039161</v>
      </c>
      <c r="G133" s="5">
        <v>-84169932049</v>
      </c>
      <c r="I133" s="5">
        <v>-174847806085</v>
      </c>
      <c r="J133" s="5">
        <v>-174847806085</v>
      </c>
      <c r="K133" s="5">
        <v>-163525892772</v>
      </c>
      <c r="L133" s="5">
        <v>-278202874505</v>
      </c>
      <c r="M133" s="5">
        <v>-216865212531</v>
      </c>
      <c r="N133" s="5">
        <v>-112233595825</v>
      </c>
      <c r="O133" s="5">
        <v>-83158582862</v>
      </c>
    </row>
    <row r="134" spans="3:15" ht="15.5" x14ac:dyDescent="0.35">
      <c r="C134" t="s">
        <v>731</v>
      </c>
      <c r="D134" s="5">
        <v>-274863077</v>
      </c>
      <c r="E134" s="5">
        <v>-8511664744</v>
      </c>
      <c r="F134" s="5">
        <v>2737865518</v>
      </c>
      <c r="G134" s="5">
        <v>-2737865518</v>
      </c>
      <c r="I134" s="5">
        <v>-8511664744</v>
      </c>
      <c r="J134" s="5">
        <v>-8511664744</v>
      </c>
      <c r="K134" s="5">
        <v>-6389091998</v>
      </c>
      <c r="L134" s="5">
        <v>-5244013021</v>
      </c>
      <c r="M134" s="5">
        <v>-5067807745</v>
      </c>
      <c r="N134" s="5">
        <v>-1707823678</v>
      </c>
      <c r="O134" s="5">
        <v>-2808383048</v>
      </c>
    </row>
    <row r="135" spans="3:15" ht="15.5" x14ac:dyDescent="0.35">
      <c r="C135" t="s">
        <v>732</v>
      </c>
      <c r="E135" s="5">
        <v>187492367</v>
      </c>
      <c r="F135" s="5">
        <v>64221490</v>
      </c>
      <c r="G135" s="5">
        <v>29277378</v>
      </c>
      <c r="I135" s="5">
        <v>280991235</v>
      </c>
      <c r="J135" s="5">
        <v>280991235</v>
      </c>
      <c r="K135" s="5">
        <v>120257000</v>
      </c>
      <c r="L135" s="5">
        <v>37677900</v>
      </c>
      <c r="M135" s="5">
        <v>428435000</v>
      </c>
      <c r="N135" s="5">
        <v>399235726</v>
      </c>
      <c r="O135" s="5">
        <v>58430000</v>
      </c>
    </row>
    <row r="136" spans="3:15" ht="15.5" x14ac:dyDescent="0.35">
      <c r="C136" t="s">
        <v>137</v>
      </c>
      <c r="D136" s="5">
        <v>64859505</v>
      </c>
      <c r="E136" s="5">
        <v>27209326</v>
      </c>
      <c r="F136" s="5">
        <v>52136176</v>
      </c>
      <c r="G136" s="5">
        <v>219402108</v>
      </c>
      <c r="I136" s="5">
        <v>298747610</v>
      </c>
      <c r="J136" s="5">
        <v>298747610</v>
      </c>
      <c r="K136" s="5">
        <v>445215507</v>
      </c>
      <c r="L136" s="5">
        <v>43819074</v>
      </c>
      <c r="M136" s="5">
        <v>194744689</v>
      </c>
      <c r="N136" s="5">
        <v>91264709</v>
      </c>
      <c r="O136" s="5">
        <v>72734265</v>
      </c>
    </row>
    <row r="137" spans="3:15" ht="15.5" x14ac:dyDescent="0.35">
      <c r="C137" t="s">
        <v>141</v>
      </c>
      <c r="E137" s="5">
        <v>895065904</v>
      </c>
      <c r="F137" s="5">
        <v>-4180998865</v>
      </c>
      <c r="I137" s="5">
        <v>-3285932961</v>
      </c>
      <c r="J137" s="5">
        <v>-3285932961</v>
      </c>
      <c r="K137" s="5">
        <v>-2313233064</v>
      </c>
      <c r="L137" s="5">
        <v>-1683811909</v>
      </c>
      <c r="M137" s="5">
        <v>-2522447360</v>
      </c>
      <c r="N137" s="5">
        <v>-3602155582</v>
      </c>
      <c r="O137" s="5">
        <v>-4266002949</v>
      </c>
    </row>
    <row r="138" spans="3:15" ht="15.5" x14ac:dyDescent="0.35">
      <c r="C138" t="s">
        <v>506</v>
      </c>
      <c r="D138" s="5">
        <v>-86181129</v>
      </c>
      <c r="E138" s="5">
        <v>190122703</v>
      </c>
      <c r="F138" s="5">
        <v>42349978</v>
      </c>
      <c r="G138" s="5">
        <v>-63923514</v>
      </c>
      <c r="I138" s="5">
        <v>168549167</v>
      </c>
      <c r="J138" s="5">
        <v>168549167</v>
      </c>
      <c r="K138" s="5">
        <v>1171423071</v>
      </c>
      <c r="L138" s="5">
        <v>115201482</v>
      </c>
      <c r="M138" s="5">
        <v>28602884</v>
      </c>
      <c r="N138" s="5">
        <v>76063387</v>
      </c>
      <c r="O138" s="5">
        <v>-56092789</v>
      </c>
    </row>
    <row r="139" spans="3:15" ht="15.5" x14ac:dyDescent="0.35">
      <c r="C139" t="s">
        <v>144</v>
      </c>
      <c r="D139" s="5">
        <v>-30231812217</v>
      </c>
      <c r="E139" s="5">
        <v>-61690829442</v>
      </c>
      <c r="F139" s="5">
        <v>24644569218</v>
      </c>
      <c r="G139" s="5">
        <v>23557354504</v>
      </c>
      <c r="I139" s="5">
        <v>-13488905720</v>
      </c>
      <c r="J139" s="5">
        <v>-13488905720</v>
      </c>
      <c r="K139" s="5">
        <v>-30663324849</v>
      </c>
      <c r="L139" s="5">
        <v>-6916438409</v>
      </c>
      <c r="M139" s="5">
        <v>9281256404</v>
      </c>
      <c r="N139" s="5">
        <v>-1019102470</v>
      </c>
      <c r="O139" s="5">
        <v>32562184095</v>
      </c>
    </row>
    <row r="140" spans="3:15" ht="15.5" x14ac:dyDescent="0.35">
      <c r="C140" t="s">
        <v>145</v>
      </c>
      <c r="D140" s="5">
        <v>23125531750</v>
      </c>
      <c r="E140" s="5">
        <v>43461783100</v>
      </c>
      <c r="F140" s="5">
        <v>-22350135294</v>
      </c>
      <c r="G140" s="5">
        <v>-39119030629</v>
      </c>
      <c r="I140" s="5">
        <v>-18007382823</v>
      </c>
      <c r="J140" s="5">
        <v>-18007382823</v>
      </c>
      <c r="K140" s="5">
        <v>-6330319261</v>
      </c>
      <c r="L140" s="5">
        <v>6553819308</v>
      </c>
      <c r="M140" s="5">
        <v>-39907555796</v>
      </c>
      <c r="N140" s="5">
        <v>8103331890</v>
      </c>
      <c r="O140" s="5">
        <v>-43554617886</v>
      </c>
    </row>
    <row r="141" spans="3:15" ht="15.5" x14ac:dyDescent="0.35">
      <c r="C141" t="s">
        <v>151</v>
      </c>
      <c r="E141" s="5">
        <v>73458504731</v>
      </c>
      <c r="F141" s="5">
        <v>-28775134472</v>
      </c>
      <c r="G141" s="5">
        <v>-62354115366</v>
      </c>
      <c r="I141" s="5">
        <v>-17670745107</v>
      </c>
      <c r="J141" s="5">
        <v>-17670745107</v>
      </c>
      <c r="K141" s="5">
        <v>-2232425831</v>
      </c>
      <c r="L141" s="5">
        <v>-2275969730</v>
      </c>
      <c r="M141" s="5">
        <v>-4707325925</v>
      </c>
      <c r="N141" s="5">
        <v>-2212462831</v>
      </c>
      <c r="O141" s="5">
        <v>-45135436068</v>
      </c>
    </row>
    <row r="142" spans="3:15" ht="15.5" x14ac:dyDescent="0.35">
      <c r="C142" t="s">
        <v>358</v>
      </c>
      <c r="E142" s="5">
        <v>-21268955527</v>
      </c>
      <c r="F142" s="5">
        <v>11980118846</v>
      </c>
      <c r="G142" s="5">
        <v>29360698918</v>
      </c>
      <c r="I142" s="5">
        <v>20071862237</v>
      </c>
      <c r="J142" s="5">
        <v>20071862237</v>
      </c>
      <c r="K142" s="5">
        <v>9612477490</v>
      </c>
      <c r="L142" s="5">
        <v>1383575761</v>
      </c>
      <c r="M142" s="5">
        <v>3802636366</v>
      </c>
      <c r="N142" s="5">
        <v>8917000000</v>
      </c>
      <c r="O142" s="5">
        <v>1580818182</v>
      </c>
    </row>
    <row r="143" spans="3:15" ht="15.5" x14ac:dyDescent="0.35">
      <c r="C143" t="s">
        <v>683</v>
      </c>
      <c r="E143" s="5">
        <v>-2650000000</v>
      </c>
      <c r="I143" s="5">
        <v>-2650000000</v>
      </c>
      <c r="J143" s="5">
        <v>-2650000000</v>
      </c>
      <c r="K143" s="5">
        <v>-1185854404</v>
      </c>
      <c r="L143" s="5">
        <v>33530000000</v>
      </c>
      <c r="M143" s="5">
        <v>-33530000000</v>
      </c>
    </row>
    <row r="144" spans="3:15" ht="15.5" x14ac:dyDescent="0.35">
      <c r="C144" t="s">
        <v>305</v>
      </c>
    </row>
    <row r="145" spans="3:15" ht="15.5" x14ac:dyDescent="0.35">
      <c r="C145" t="s">
        <v>733</v>
      </c>
      <c r="E145" s="5">
        <v>-6135739206</v>
      </c>
      <c r="F145" s="5">
        <v>3067869603</v>
      </c>
      <c r="I145" s="5">
        <v>-3067869603</v>
      </c>
      <c r="J145" s="5">
        <v>-3067869603</v>
      </c>
    </row>
    <row r="146" spans="3:15" ht="15.5" x14ac:dyDescent="0.35">
      <c r="C146" t="s">
        <v>363</v>
      </c>
      <c r="E146" s="5">
        <v>-1535890813</v>
      </c>
      <c r="F146" s="5">
        <v>-10914989271</v>
      </c>
      <c r="G146" s="5">
        <v>-6125614181</v>
      </c>
      <c r="I146" s="5">
        <v>-18576494265</v>
      </c>
      <c r="J146" s="5">
        <v>-18576494265</v>
      </c>
      <c r="K146" s="5">
        <v>-16181572245</v>
      </c>
      <c r="L146" s="5">
        <v>-17920232375</v>
      </c>
      <c r="M146" s="5">
        <v>-5196685000</v>
      </c>
    </row>
    <row r="147" spans="3:15" ht="15.5" x14ac:dyDescent="0.35">
      <c r="C147" t="s">
        <v>734</v>
      </c>
      <c r="K147" s="5">
        <v>12862346229</v>
      </c>
      <c r="M147" s="5">
        <v>24381763788</v>
      </c>
      <c r="N147" s="5">
        <v>8488794721</v>
      </c>
    </row>
    <row r="148" spans="3:15" ht="15.5" x14ac:dyDescent="0.35">
      <c r="C148" t="s">
        <v>735</v>
      </c>
      <c r="E148" s="5">
        <v>2658000000</v>
      </c>
      <c r="F148" s="5">
        <v>2292000000</v>
      </c>
      <c r="I148" s="5">
        <v>4950000000</v>
      </c>
      <c r="J148" s="5">
        <v>4950000000</v>
      </c>
      <c r="K148" s="5">
        <v>1000000000</v>
      </c>
    </row>
    <row r="149" spans="3:15" ht="15.5" x14ac:dyDescent="0.35">
      <c r="C149" t="s">
        <v>509</v>
      </c>
      <c r="D149" s="5">
        <v>44602882800</v>
      </c>
    </row>
    <row r="150" spans="3:15" ht="15.5" x14ac:dyDescent="0.35">
      <c r="C150" t="s">
        <v>736</v>
      </c>
      <c r="D150" s="5">
        <v>-21477351050</v>
      </c>
    </row>
    <row r="151" spans="3:15" ht="15.5" x14ac:dyDescent="0.35">
      <c r="C151" t="s">
        <v>737</v>
      </c>
      <c r="E151" s="5">
        <v>-914136085</v>
      </c>
      <c r="I151" s="5">
        <v>-914136085</v>
      </c>
      <c r="J151" s="5">
        <v>-914136085</v>
      </c>
      <c r="K151" s="5">
        <v>-25000000</v>
      </c>
    </row>
    <row r="152" spans="3:15" ht="15.5" x14ac:dyDescent="0.35">
      <c r="C152" t="s">
        <v>738</v>
      </c>
      <c r="K152" s="5">
        <v>-7659210500</v>
      </c>
      <c r="L152" s="5">
        <v>36864652</v>
      </c>
      <c r="M152" s="5">
        <v>-24657945025</v>
      </c>
      <c r="N152" s="5">
        <v>-7090000000</v>
      </c>
    </row>
    <row r="153" spans="3:15" ht="15.5" x14ac:dyDescent="0.35">
      <c r="C153" t="s">
        <v>419</v>
      </c>
    </row>
    <row r="154" spans="3:15" ht="15.5" x14ac:dyDescent="0.35">
      <c r="C154" t="s">
        <v>302</v>
      </c>
      <c r="E154" s="5">
        <v>-150000000</v>
      </c>
      <c r="I154" s="5">
        <v>-150000000</v>
      </c>
      <c r="J154" s="5">
        <v>-150000000</v>
      </c>
      <c r="K154" s="5">
        <v>-2521080000</v>
      </c>
      <c r="L154" s="5">
        <v>-3069550000</v>
      </c>
    </row>
    <row r="155" spans="3:15" ht="15.5" x14ac:dyDescent="0.35">
      <c r="C155" t="s">
        <v>739</v>
      </c>
      <c r="L155" s="5">
        <v>-5130869000</v>
      </c>
    </row>
    <row r="156" spans="3:15" ht="15.5" x14ac:dyDescent="0.35">
      <c r="C156" t="s">
        <v>153</v>
      </c>
      <c r="D156" s="5">
        <v>-30231812217</v>
      </c>
      <c r="E156" s="5">
        <v>-61690829442</v>
      </c>
      <c r="F156" s="5">
        <v>24644569218</v>
      </c>
      <c r="G156" s="5">
        <v>23557354504</v>
      </c>
      <c r="I156" s="5">
        <v>-13488905720</v>
      </c>
      <c r="J156" s="5">
        <v>-13488905720</v>
      </c>
      <c r="K156" s="5">
        <v>-30663324849</v>
      </c>
      <c r="L156" s="5">
        <v>-6916438409</v>
      </c>
      <c r="M156" s="5">
        <v>9281256404</v>
      </c>
      <c r="N156" s="5">
        <v>-1019102470</v>
      </c>
      <c r="O156" s="5">
        <v>32562184095</v>
      </c>
    </row>
    <row r="157" spans="3:15" ht="15.5" x14ac:dyDescent="0.35">
      <c r="C157" t="s">
        <v>740</v>
      </c>
      <c r="N157" s="5">
        <v>13689549132</v>
      </c>
    </row>
    <row r="158" spans="3:15" ht="15.5" x14ac:dyDescent="0.35">
      <c r="C158" t="s">
        <v>366</v>
      </c>
      <c r="K158" s="5">
        <v>1000</v>
      </c>
      <c r="L158" s="5">
        <v>3130971305</v>
      </c>
      <c r="M158" s="5">
        <v>23967627459</v>
      </c>
      <c r="O158" s="5">
        <v>40769279705</v>
      </c>
    </row>
    <row r="159" spans="3:15" ht="15.5" x14ac:dyDescent="0.35">
      <c r="C159" t="s">
        <v>158</v>
      </c>
    </row>
    <row r="160" spans="3:15" ht="15.5" x14ac:dyDescent="0.35">
      <c r="C160" t="s">
        <v>473</v>
      </c>
      <c r="L160" s="5">
        <v>3215815208</v>
      </c>
      <c r="M160" s="5">
        <v>3243832</v>
      </c>
    </row>
    <row r="161" spans="3:15" ht="15.5" x14ac:dyDescent="0.35">
      <c r="C161" t="s">
        <v>741</v>
      </c>
      <c r="E161" s="5">
        <v>-12079670000</v>
      </c>
      <c r="F161" s="5">
        <v>12079670000</v>
      </c>
    </row>
    <row r="162" spans="3:15" ht="15.5" x14ac:dyDescent="0.35">
      <c r="C162" t="s">
        <v>583</v>
      </c>
      <c r="E162" s="5">
        <v>2416551076</v>
      </c>
      <c r="F162" s="5">
        <v>-2646228119</v>
      </c>
      <c r="G162" s="5">
        <v>-2460982844</v>
      </c>
      <c r="I162" s="5">
        <v>-2690659887</v>
      </c>
      <c r="J162" s="5">
        <v>-2690659887</v>
      </c>
      <c r="K162" s="5">
        <v>-8004071149</v>
      </c>
      <c r="L162" s="5">
        <v>-3821775204</v>
      </c>
      <c r="M162" s="5">
        <v>-7810677809</v>
      </c>
      <c r="N162" s="5">
        <v>-6251377679</v>
      </c>
      <c r="O162" s="5">
        <v>-5365579102</v>
      </c>
    </row>
    <row r="163" spans="3:15" ht="15.5" x14ac:dyDescent="0.35">
      <c r="C163" t="s">
        <v>546</v>
      </c>
      <c r="E163" s="5">
        <v>-23039313081</v>
      </c>
      <c r="F163" s="5">
        <v>13945825081</v>
      </c>
      <c r="G163" s="5">
        <v>9093488000</v>
      </c>
      <c r="N163" s="5">
        <v>1920000000</v>
      </c>
      <c r="O163" s="5">
        <v>4396252076</v>
      </c>
    </row>
    <row r="164" spans="3:15" ht="15.5" x14ac:dyDescent="0.35">
      <c r="C164" t="s">
        <v>742</v>
      </c>
      <c r="F164" s="5">
        <v>-3000000000</v>
      </c>
      <c r="G164" s="5">
        <v>3000000000</v>
      </c>
      <c r="K164" s="5">
        <v>4500000000</v>
      </c>
      <c r="L164" s="5">
        <v>-4500000000</v>
      </c>
    </row>
    <row r="165" spans="3:15" ht="15.5" x14ac:dyDescent="0.35">
      <c r="C165" t="s">
        <v>596</v>
      </c>
      <c r="E165" s="5">
        <v>153662981</v>
      </c>
      <c r="F165" s="5">
        <v>6425613438</v>
      </c>
      <c r="G165" s="5">
        <v>1126661273</v>
      </c>
      <c r="I165" s="5">
        <v>7705937692</v>
      </c>
      <c r="J165" s="5">
        <v>7705937692</v>
      </c>
      <c r="L165" s="5">
        <v>4050000000</v>
      </c>
    </row>
    <row r="166" spans="3:15" ht="15.5" x14ac:dyDescent="0.35">
      <c r="C166" t="s">
        <v>456</v>
      </c>
      <c r="D166" s="5">
        <v>-83766000</v>
      </c>
      <c r="E166" s="5">
        <v>4052241563</v>
      </c>
      <c r="F166" s="5">
        <v>-7804729597</v>
      </c>
      <c r="G166" s="5">
        <v>-11082899395</v>
      </c>
      <c r="I166" s="5">
        <v>-14835387429</v>
      </c>
      <c r="J166" s="5">
        <v>-14835387429</v>
      </c>
      <c r="K166" s="5">
        <v>-3247911576</v>
      </c>
      <c r="L166" s="5">
        <v>-968717183</v>
      </c>
      <c r="M166" s="5">
        <v>-3820887918</v>
      </c>
      <c r="N166" s="5">
        <v>-6959037835</v>
      </c>
      <c r="O166" s="5">
        <v>-8053509329</v>
      </c>
    </row>
    <row r="167" spans="3:15" ht="15.5" x14ac:dyDescent="0.35">
      <c r="C167" t="s">
        <v>743</v>
      </c>
      <c r="D167" s="5">
        <v>8916117395</v>
      </c>
      <c r="E167" s="5">
        <v>13906753628</v>
      </c>
      <c r="F167" s="5">
        <v>11878146213</v>
      </c>
      <c r="G167" s="5">
        <v>4299970000</v>
      </c>
      <c r="I167" s="5">
        <v>30084869841</v>
      </c>
      <c r="J167" s="5">
        <v>30084869841</v>
      </c>
      <c r="K167" s="5">
        <v>28817149870</v>
      </c>
      <c r="L167" s="5">
        <v>123909181271</v>
      </c>
      <c r="M167" s="5">
        <v>157583728565</v>
      </c>
      <c r="N167" s="5">
        <v>56341856269</v>
      </c>
      <c r="O167" s="5">
        <v>1675740745</v>
      </c>
    </row>
    <row r="168" spans="3:15" ht="15.5" x14ac:dyDescent="0.35">
      <c r="C168" t="s">
        <v>744</v>
      </c>
      <c r="D168" s="5">
        <v>-8602632182</v>
      </c>
      <c r="E168" s="5">
        <v>-11137554790</v>
      </c>
      <c r="F168" s="5">
        <v>1674752446</v>
      </c>
      <c r="G168" s="5">
        <v>-11343661624</v>
      </c>
      <c r="I168" s="5">
        <v>-20806463968</v>
      </c>
      <c r="J168" s="5">
        <v>-20806463968</v>
      </c>
      <c r="K168" s="5">
        <v>-36014953736</v>
      </c>
      <c r="L168" s="5">
        <v>-118641603240</v>
      </c>
      <c r="M168" s="5">
        <v>-160139743315</v>
      </c>
      <c r="N168" s="5">
        <v>-57955113482</v>
      </c>
    </row>
    <row r="169" spans="3:15" ht="15.5" x14ac:dyDescent="0.35">
      <c r="C169" t="s">
        <v>745</v>
      </c>
      <c r="L169" s="5">
        <v>-4500128046</v>
      </c>
    </row>
    <row r="170" spans="3:15" ht="15.5" x14ac:dyDescent="0.35">
      <c r="C170" t="s">
        <v>746</v>
      </c>
      <c r="E170" s="5">
        <v>-36977945324</v>
      </c>
      <c r="F170" s="5">
        <v>6053166230</v>
      </c>
      <c r="G170" s="5">
        <v>30924779094</v>
      </c>
    </row>
    <row r="171" spans="3:15" ht="15.5" x14ac:dyDescent="0.35">
      <c r="C171" t="s">
        <v>159</v>
      </c>
      <c r="E171" s="5">
        <v>8563400334</v>
      </c>
      <c r="F171" s="5">
        <v>-8563400334</v>
      </c>
      <c r="K171" s="5">
        <v>-4050000000</v>
      </c>
    </row>
    <row r="172" spans="3:15" ht="15.5" x14ac:dyDescent="0.35">
      <c r="C172" t="s">
        <v>161</v>
      </c>
      <c r="D172" s="5">
        <v>-30461531430</v>
      </c>
      <c r="E172" s="5">
        <v>-2727445859</v>
      </c>
      <c r="F172" s="5">
        <v>-5398246140</v>
      </c>
      <c r="I172" s="5">
        <v>-8125691999</v>
      </c>
      <c r="J172" s="5">
        <v>-8125691999</v>
      </c>
      <c r="K172" s="5">
        <v>-3084712440</v>
      </c>
      <c r="L172" s="5">
        <v>-6932513991</v>
      </c>
      <c r="N172" s="5">
        <v>-1500000000</v>
      </c>
      <c r="O172" s="5">
        <v>-1600000000</v>
      </c>
    </row>
    <row r="173" spans="3:15" ht="15.5" x14ac:dyDescent="0.35">
      <c r="C173" t="s">
        <v>747</v>
      </c>
      <c r="E173" s="5">
        <v>-2164509970</v>
      </c>
      <c r="I173" s="5">
        <v>-2164509970</v>
      </c>
      <c r="J173" s="5">
        <v>-2164509970</v>
      </c>
      <c r="K173" s="5">
        <v>-3665868218</v>
      </c>
      <c r="L173" s="5">
        <v>-1857668529</v>
      </c>
      <c r="M173" s="5">
        <v>-502034410</v>
      </c>
      <c r="N173" s="5">
        <v>-264060005</v>
      </c>
    </row>
    <row r="174" spans="3:15" ht="15.5" x14ac:dyDescent="0.35">
      <c r="C174" t="s">
        <v>748</v>
      </c>
      <c r="E174" s="5">
        <v>-2657000000</v>
      </c>
      <c r="I174" s="5">
        <v>-2657000000</v>
      </c>
      <c r="J174" s="5">
        <v>-2657000000</v>
      </c>
      <c r="K174" s="5">
        <v>-5912958600</v>
      </c>
      <c r="N174" s="5">
        <v>-40918870</v>
      </c>
    </row>
    <row r="175" spans="3:15" ht="15.5" x14ac:dyDescent="0.35">
      <c r="C175" t="s">
        <v>164</v>
      </c>
      <c r="D175" s="5">
        <v>-6096504351</v>
      </c>
      <c r="E175" s="5">
        <v>737706287</v>
      </c>
      <c r="F175" s="5">
        <v>-3153517358</v>
      </c>
      <c r="G175" s="5">
        <v>2489529748</v>
      </c>
      <c r="I175" s="5">
        <v>73718677</v>
      </c>
      <c r="J175" s="5">
        <v>73718677</v>
      </c>
      <c r="K175" s="5">
        <v>1125589605</v>
      </c>
      <c r="L175" s="5">
        <v>5989948476</v>
      </c>
      <c r="M175" s="5">
        <v>-2634990862</v>
      </c>
      <c r="N175" s="5">
        <v>4373258006</v>
      </c>
      <c r="O175" s="5">
        <v>1239642455</v>
      </c>
    </row>
    <row r="176" spans="3:15" ht="15.5" x14ac:dyDescent="0.35">
      <c r="C176" t="s">
        <v>165</v>
      </c>
      <c r="D176" s="5">
        <v>10139603710</v>
      </c>
      <c r="E176" s="5">
        <v>-73718677</v>
      </c>
      <c r="G176" s="5">
        <v>10852663938</v>
      </c>
      <c r="I176" s="5">
        <v>10778945261</v>
      </c>
      <c r="J176" s="5">
        <v>10778945261</v>
      </c>
      <c r="K176" s="5">
        <v>9653355656</v>
      </c>
      <c r="L176" s="5">
        <v>3663407180</v>
      </c>
      <c r="M176" s="5">
        <v>6298398042</v>
      </c>
      <c r="N176" s="5">
        <v>1925140036</v>
      </c>
      <c r="O176" s="5">
        <v>685497581</v>
      </c>
    </row>
    <row r="177" spans="2:15" ht="15.5" x14ac:dyDescent="0.35">
      <c r="C177" t="s">
        <v>166</v>
      </c>
      <c r="D177" s="5">
        <v>4043099359</v>
      </c>
      <c r="E177" s="5">
        <v>663987610</v>
      </c>
      <c r="F177" s="5">
        <v>-3153517358</v>
      </c>
      <c r="G177" s="5">
        <v>13342193686</v>
      </c>
      <c r="I177" s="5">
        <v>10852663938</v>
      </c>
      <c r="J177" s="5">
        <v>10852663938</v>
      </c>
      <c r="K177" s="5">
        <v>10778945261</v>
      </c>
      <c r="L177" s="5">
        <v>9653355656</v>
      </c>
      <c r="M177" s="5">
        <v>3663407180</v>
      </c>
      <c r="N177" s="5">
        <v>6298398042</v>
      </c>
      <c r="O177" s="5">
        <v>1925140036</v>
      </c>
    </row>
    <row r="179" spans="2:15" ht="15.5" x14ac:dyDescent="0.35">
      <c r="B179" t="s">
        <v>167</v>
      </c>
      <c r="C179" t="s">
        <v>12</v>
      </c>
      <c r="D179" s="5">
        <v>770000000</v>
      </c>
      <c r="E179" s="5">
        <v>770000000</v>
      </c>
      <c r="F179" s="5">
        <v>770000000</v>
      </c>
      <c r="G179" s="5">
        <v>770000000</v>
      </c>
      <c r="I179" s="5">
        <v>770000000</v>
      </c>
      <c r="J179" s="5">
        <v>770000000</v>
      </c>
      <c r="K179" s="5">
        <v>770000000</v>
      </c>
      <c r="L179" s="5">
        <v>770000000</v>
      </c>
      <c r="M179" s="5">
        <v>750000000</v>
      </c>
      <c r="N179" s="5">
        <v>750000000</v>
      </c>
      <c r="O179" s="5">
        <v>600000000</v>
      </c>
    </row>
    <row r="180" spans="2:15" ht="15.5" x14ac:dyDescent="0.35">
      <c r="C180" t="s">
        <v>168</v>
      </c>
      <c r="D180" s="6">
        <v>3.06</v>
      </c>
      <c r="E180" s="6">
        <v>0.99</v>
      </c>
      <c r="F180" s="6">
        <v>3.06</v>
      </c>
      <c r="G180" s="6">
        <v>5.18</v>
      </c>
    </row>
    <row r="181" spans="2:15" ht="15.5" x14ac:dyDescent="0.35">
      <c r="C181" t="s">
        <v>169</v>
      </c>
      <c r="D181" s="6">
        <v>54.58</v>
      </c>
      <c r="E181" s="6">
        <v>185.86</v>
      </c>
      <c r="F181" s="6">
        <v>35.950000000000003</v>
      </c>
      <c r="G181" s="6">
        <v>18.920000000000002</v>
      </c>
    </row>
    <row r="182" spans="2:15" ht="15.5" x14ac:dyDescent="0.35">
      <c r="C182" t="s">
        <v>62</v>
      </c>
      <c r="D182" s="6">
        <v>3.18</v>
      </c>
      <c r="E182" s="6">
        <v>3.44</v>
      </c>
      <c r="F182" s="6">
        <v>1.89</v>
      </c>
      <c r="G182" s="6">
        <v>0.85</v>
      </c>
    </row>
    <row r="183" spans="2:15" ht="15.5" x14ac:dyDescent="0.35">
      <c r="C183" t="s">
        <v>170</v>
      </c>
    </row>
    <row r="184" spans="2:15" ht="15.5" x14ac:dyDescent="0.35">
      <c r="C184" t="s">
        <v>171</v>
      </c>
      <c r="D184" s="6">
        <v>4.7500000000000001E-2</v>
      </c>
      <c r="E184" s="6">
        <v>1.8E-3</v>
      </c>
      <c r="F184" s="6">
        <v>7.7000000000000002E-3</v>
      </c>
      <c r="G184" s="6">
        <v>1.41E-2</v>
      </c>
    </row>
    <row r="185" spans="2:15" ht="15.5" x14ac:dyDescent="0.35">
      <c r="C185" t="s">
        <v>172</v>
      </c>
      <c r="D185" s="6">
        <v>6.3600000000000004E-2</v>
      </c>
      <c r="E185" s="6">
        <v>9.8999999999999991E-3</v>
      </c>
      <c r="F185" s="6">
        <v>2.98E-2</v>
      </c>
      <c r="G185" s="6">
        <v>4.8499999999999995E-2</v>
      </c>
    </row>
    <row r="186" spans="2:15" ht="15.5" x14ac:dyDescent="0.35">
      <c r="C186" t="s">
        <v>173</v>
      </c>
      <c r="D186" s="6">
        <v>0.16239999999999999</v>
      </c>
      <c r="E186" s="6">
        <v>2.9900000000000003E-2</v>
      </c>
      <c r="F186" s="6">
        <v>2.7000000000000003E-2</v>
      </c>
      <c r="G186" s="6">
        <v>7.6600000000000001E-2</v>
      </c>
    </row>
    <row r="187" spans="2:15" ht="15.5" x14ac:dyDescent="0.35">
      <c r="C187" t="s">
        <v>174</v>
      </c>
      <c r="D187" s="6">
        <v>11.28</v>
      </c>
      <c r="E187" s="6">
        <v>2.54</v>
      </c>
      <c r="F187" s="6">
        <v>3.35</v>
      </c>
      <c r="G187" s="6">
        <v>2.4500000000000002</v>
      </c>
    </row>
    <row r="188" spans="2:15" ht="15.5" x14ac:dyDescent="0.35">
      <c r="C188" t="s">
        <v>175</v>
      </c>
      <c r="D188" s="5">
        <v>37000000000</v>
      </c>
      <c r="E188" s="5">
        <v>144000000000</v>
      </c>
      <c r="F188" s="5">
        <v>146000000000</v>
      </c>
      <c r="G188" s="5">
        <v>151000000000</v>
      </c>
    </row>
    <row r="189" spans="2:15" ht="15.5" x14ac:dyDescent="0.35">
      <c r="C189" t="s">
        <v>176</v>
      </c>
      <c r="D189" s="6">
        <v>3.47</v>
      </c>
      <c r="E189" s="6">
        <v>1.84</v>
      </c>
      <c r="F189" s="6">
        <v>1.07</v>
      </c>
      <c r="G189" s="6">
        <v>0.92</v>
      </c>
    </row>
    <row r="190" spans="2:15" ht="15.5" x14ac:dyDescent="0.35">
      <c r="C190" t="s">
        <v>177</v>
      </c>
      <c r="D190" s="6">
        <v>48.18</v>
      </c>
      <c r="E190" s="6">
        <v>99.77</v>
      </c>
      <c r="F190" s="6">
        <v>102.84</v>
      </c>
      <c r="G190" s="6">
        <v>106.78</v>
      </c>
    </row>
    <row r="191" spans="2:15" ht="15.5" x14ac:dyDescent="0.35">
      <c r="C191" t="s">
        <v>178</v>
      </c>
      <c r="D191" s="6">
        <v>3.47</v>
      </c>
      <c r="E191" s="6">
        <v>1.84</v>
      </c>
      <c r="F191" s="6">
        <v>1.07</v>
      </c>
      <c r="G191" s="6">
        <v>0.92</v>
      </c>
    </row>
    <row r="192" spans="2:15" ht="15.5" x14ac:dyDescent="0.35">
      <c r="C192" t="s">
        <v>179</v>
      </c>
      <c r="D192" s="6">
        <v>48.18</v>
      </c>
      <c r="E192" s="6">
        <v>99.77</v>
      </c>
      <c r="F192" s="6">
        <v>102.84</v>
      </c>
      <c r="G192" s="6">
        <v>106.78</v>
      </c>
    </row>
    <row r="193" spans="3:15" ht="15.5" x14ac:dyDescent="0.35">
      <c r="C193" t="s">
        <v>180</v>
      </c>
      <c r="D193" s="5">
        <v>9000000000</v>
      </c>
      <c r="E193" s="5">
        <v>52000000000</v>
      </c>
      <c r="F193" s="5">
        <v>38000000000</v>
      </c>
      <c r="G193" s="5">
        <v>36000000000</v>
      </c>
    </row>
    <row r="194" spans="3:15" ht="15.5" x14ac:dyDescent="0.35">
      <c r="C194" t="s">
        <v>181</v>
      </c>
      <c r="D194" s="5">
        <v>0</v>
      </c>
      <c r="E194" s="5">
        <v>37000000000</v>
      </c>
      <c r="F194" s="5">
        <v>36000000000</v>
      </c>
      <c r="G194" s="5">
        <v>23000000000</v>
      </c>
    </row>
    <row r="195" spans="3:15" ht="15.5" x14ac:dyDescent="0.35">
      <c r="C195" t="s">
        <v>182</v>
      </c>
      <c r="D195" s="5">
        <v>37000000000</v>
      </c>
      <c r="E195" s="5">
        <v>77000000000</v>
      </c>
      <c r="F195" s="5">
        <v>79000000000</v>
      </c>
      <c r="G195" s="5">
        <v>82000000000</v>
      </c>
    </row>
    <row r="196" spans="3:15" ht="15.5" x14ac:dyDescent="0.35">
      <c r="C196" t="s">
        <v>24</v>
      </c>
      <c r="D196" s="5">
        <v>9000000000</v>
      </c>
      <c r="E196" s="5">
        <v>89000000000</v>
      </c>
      <c r="F196" s="5">
        <v>74000000000</v>
      </c>
      <c r="G196" s="5">
        <v>59000000000</v>
      </c>
    </row>
    <row r="197" spans="3:15" ht="15.5" x14ac:dyDescent="0.35">
      <c r="C197" t="s">
        <v>21</v>
      </c>
      <c r="D197" s="5">
        <v>5000000000</v>
      </c>
      <c r="E197" s="5">
        <v>79000000000</v>
      </c>
      <c r="F197" s="5">
        <v>64000000000</v>
      </c>
      <c r="G197" s="5">
        <v>45000000000</v>
      </c>
    </row>
    <row r="198" spans="3:15" ht="15.5" x14ac:dyDescent="0.35">
      <c r="C198" t="s">
        <v>183</v>
      </c>
      <c r="D198" s="5">
        <v>36000000000</v>
      </c>
      <c r="E198" s="5">
        <v>-136000000000</v>
      </c>
      <c r="F198" s="5">
        <v>-41000000000</v>
      </c>
      <c r="G198" s="5">
        <v>-16000000000</v>
      </c>
    </row>
    <row r="199" spans="3:15" ht="15.5" x14ac:dyDescent="0.35">
      <c r="C199" t="s">
        <v>184</v>
      </c>
      <c r="D199" s="5">
        <v>1000000000</v>
      </c>
      <c r="E199" s="5">
        <v>19000000000</v>
      </c>
      <c r="F199" s="5">
        <v>-5000000000</v>
      </c>
      <c r="G199" s="5">
        <v>18000000000</v>
      </c>
    </row>
    <row r="200" spans="3:15" ht="15.5" x14ac:dyDescent="0.35">
      <c r="C200" t="s">
        <v>185</v>
      </c>
      <c r="E200" s="5">
        <v>72000000000</v>
      </c>
      <c r="F200" s="5">
        <v>-40000000000</v>
      </c>
      <c r="G200" s="5">
        <v>-68000000000</v>
      </c>
    </row>
    <row r="201" spans="3:15" ht="15.5" x14ac:dyDescent="0.35">
      <c r="C201" t="s">
        <v>13</v>
      </c>
      <c r="D201" s="5">
        <v>1000000000</v>
      </c>
      <c r="E201" s="5">
        <v>91000000000</v>
      </c>
      <c r="F201" s="5">
        <v>-45000000000</v>
      </c>
      <c r="G201" s="5">
        <v>-50000000000</v>
      </c>
    </row>
    <row r="202" spans="3:15" ht="15.5" x14ac:dyDescent="0.35">
      <c r="C202" t="s">
        <v>16</v>
      </c>
      <c r="D202" s="6">
        <v>1.31</v>
      </c>
      <c r="E202" s="6">
        <v>117.86</v>
      </c>
      <c r="F202" s="6">
        <v>-58.53</v>
      </c>
      <c r="G202" s="6">
        <v>-65.39</v>
      </c>
    </row>
    <row r="203" spans="3:15" ht="15.5" x14ac:dyDescent="0.35">
      <c r="C203" t="s">
        <v>47</v>
      </c>
      <c r="I203" s="6">
        <v>9.23</v>
      </c>
      <c r="J203" s="6">
        <v>12.37</v>
      </c>
      <c r="K203" s="6">
        <v>14.97</v>
      </c>
      <c r="L203" s="6">
        <v>22.84</v>
      </c>
      <c r="M203" s="5">
        <v>22</v>
      </c>
      <c r="N203" s="6">
        <v>6.18</v>
      </c>
      <c r="O203" s="6">
        <v>4.1500000000000004</v>
      </c>
    </row>
    <row r="204" spans="3:15" ht="15.5" x14ac:dyDescent="0.35">
      <c r="C204" t="s">
        <v>61</v>
      </c>
      <c r="I204" s="6">
        <v>19.93</v>
      </c>
      <c r="J204" s="6">
        <v>8.41</v>
      </c>
      <c r="K204" s="6">
        <v>6.81</v>
      </c>
      <c r="L204" s="6">
        <v>5.91</v>
      </c>
      <c r="M204" s="6">
        <v>6.14</v>
      </c>
      <c r="N204" s="6">
        <v>24.6</v>
      </c>
      <c r="O204" s="5">
        <v>0</v>
      </c>
    </row>
    <row r="205" spans="3:15" ht="15.5" x14ac:dyDescent="0.35">
      <c r="C205" t="s">
        <v>64</v>
      </c>
      <c r="I205" s="6">
        <v>0.81</v>
      </c>
      <c r="J205" s="6">
        <v>0.38</v>
      </c>
      <c r="K205" s="6">
        <v>0.43</v>
      </c>
      <c r="L205" s="6">
        <v>0.36</v>
      </c>
      <c r="M205" s="6">
        <v>0.39</v>
      </c>
      <c r="N205" s="6">
        <v>0.83</v>
      </c>
      <c r="O205" s="5">
        <v>0</v>
      </c>
    </row>
    <row r="206" spans="3:15" ht="15.5" x14ac:dyDescent="0.35">
      <c r="C206" t="s">
        <v>186</v>
      </c>
    </row>
    <row r="207" spans="3:15" ht="15.5" x14ac:dyDescent="0.35">
      <c r="C207" t="s">
        <v>187</v>
      </c>
      <c r="I207" s="6">
        <v>1.7299999999999999E-2</v>
      </c>
      <c r="J207" s="6">
        <v>3.6900000000000002E-2</v>
      </c>
      <c r="K207" s="6">
        <v>5.7999999999999996E-2</v>
      </c>
      <c r="L207" s="6">
        <v>9.9499999999999991E-2</v>
      </c>
      <c r="M207" s="6">
        <v>0.1012</v>
      </c>
      <c r="N207" s="6">
        <v>3.6000000000000004E-2</v>
      </c>
      <c r="O207" s="6">
        <v>2.3099999999999999E-2</v>
      </c>
    </row>
    <row r="208" spans="3:15" ht="15.5" x14ac:dyDescent="0.35">
      <c r="C208" t="s">
        <v>188</v>
      </c>
      <c r="I208" s="6">
        <v>9.2499999999999999E-2</v>
      </c>
      <c r="J208" s="6">
        <v>0.12179999999999999</v>
      </c>
      <c r="K208" s="6">
        <v>0.15229999999999999</v>
      </c>
      <c r="L208" s="6">
        <v>0.26640000000000003</v>
      </c>
      <c r="M208" s="6">
        <v>0.32539999999999997</v>
      </c>
      <c r="N208" s="6">
        <v>0.1215</v>
      </c>
      <c r="O208" s="6">
        <v>0.11710000000000001</v>
      </c>
    </row>
    <row r="209" spans="3:15" ht="15.5" x14ac:dyDescent="0.35">
      <c r="C209" t="s">
        <v>189</v>
      </c>
      <c r="I209" s="6">
        <v>9.4499999999999987E-2</v>
      </c>
      <c r="J209" s="6">
        <v>0.13089999999999999</v>
      </c>
      <c r="K209" s="6">
        <v>0.12609999999999999</v>
      </c>
      <c r="L209" s="6">
        <v>0.20980000000000001</v>
      </c>
      <c r="M209" s="6">
        <v>0.25290000000000001</v>
      </c>
      <c r="N209" s="6">
        <v>0.13269999999999998</v>
      </c>
      <c r="O209" s="6">
        <v>0.25</v>
      </c>
    </row>
    <row r="210" spans="3:15" ht="15.5" x14ac:dyDescent="0.35">
      <c r="C210" t="s">
        <v>190</v>
      </c>
      <c r="I210" s="6">
        <v>2.68</v>
      </c>
      <c r="J210" s="5">
        <v>6</v>
      </c>
      <c r="K210" s="6">
        <v>8.33</v>
      </c>
      <c r="L210" s="6">
        <v>17.149999999999999</v>
      </c>
      <c r="M210" s="6">
        <v>10.97</v>
      </c>
      <c r="N210" s="6">
        <v>3.05</v>
      </c>
      <c r="O210" s="6">
        <v>2.2400000000000002</v>
      </c>
    </row>
    <row r="211" spans="3:15" ht="15.5" x14ac:dyDescent="0.35">
      <c r="C211" t="s">
        <v>58</v>
      </c>
      <c r="I211" s="6">
        <v>1.84</v>
      </c>
      <c r="J211" s="6">
        <v>1.02</v>
      </c>
      <c r="K211" s="6">
        <v>1.04</v>
      </c>
      <c r="L211" s="6">
        <v>1.57</v>
      </c>
      <c r="M211" s="5">
        <v>2</v>
      </c>
      <c r="N211" s="6">
        <v>2.99</v>
      </c>
      <c r="O211" s="5">
        <v>0</v>
      </c>
    </row>
    <row r="212" spans="3:15" ht="15.5" x14ac:dyDescent="0.35">
      <c r="C212" t="s">
        <v>55</v>
      </c>
      <c r="I212" s="6">
        <v>99.77</v>
      </c>
      <c r="J212" s="6">
        <v>101.6</v>
      </c>
      <c r="K212" s="6">
        <v>98.31</v>
      </c>
      <c r="L212" s="6">
        <v>85.77</v>
      </c>
      <c r="M212" s="6">
        <v>67.599999999999994</v>
      </c>
      <c r="N212" s="6">
        <v>50.88</v>
      </c>
      <c r="O212" s="6">
        <v>35.47</v>
      </c>
    </row>
    <row r="213" spans="3:15" ht="15.5" x14ac:dyDescent="0.35">
      <c r="C213" t="s">
        <v>191</v>
      </c>
      <c r="I213" s="6">
        <v>1.84</v>
      </c>
      <c r="J213" s="6">
        <v>1.02</v>
      </c>
      <c r="K213" s="6">
        <v>1.04</v>
      </c>
      <c r="L213" s="6">
        <v>1.57</v>
      </c>
      <c r="M213" s="5">
        <v>2</v>
      </c>
      <c r="N213" s="6">
        <v>2.99</v>
      </c>
      <c r="O213" s="5">
        <v>0</v>
      </c>
    </row>
    <row r="214" spans="3:15" ht="15.5" x14ac:dyDescent="0.35">
      <c r="C214" t="s">
        <v>192</v>
      </c>
      <c r="I214" s="6">
        <v>99.77</v>
      </c>
      <c r="J214" s="6">
        <v>101.6</v>
      </c>
      <c r="K214" s="6">
        <v>98.31</v>
      </c>
      <c r="L214" s="6">
        <v>85.77</v>
      </c>
      <c r="M214" s="6">
        <v>67.599999999999994</v>
      </c>
      <c r="N214" s="6">
        <v>50.88</v>
      </c>
      <c r="O214" s="6">
        <v>35.47</v>
      </c>
    </row>
    <row r="215" spans="3:15" ht="15.5" x14ac:dyDescent="0.35">
      <c r="C215" t="s">
        <v>193</v>
      </c>
      <c r="I215" s="5">
        <v>52000000000</v>
      </c>
      <c r="J215" s="5">
        <v>37000000000</v>
      </c>
      <c r="K215" s="5">
        <v>12000000000</v>
      </c>
      <c r="L215" s="5">
        <v>16000000000</v>
      </c>
      <c r="M215" s="5">
        <v>9000000000</v>
      </c>
      <c r="N215" s="5">
        <v>16000000000</v>
      </c>
      <c r="O215" s="5">
        <v>23000000000</v>
      </c>
    </row>
    <row r="216" spans="3:15" ht="15.5" x14ac:dyDescent="0.35">
      <c r="C216" t="s">
        <v>194</v>
      </c>
      <c r="I216" s="5">
        <v>37000000000</v>
      </c>
      <c r="J216" s="5">
        <v>31000000000</v>
      </c>
      <c r="K216" s="5">
        <v>13000000000</v>
      </c>
      <c r="L216" s="5">
        <v>2000000000</v>
      </c>
      <c r="M216" s="5">
        <v>4000000000</v>
      </c>
      <c r="N216" s="5">
        <v>3000000000</v>
      </c>
      <c r="O216" s="5">
        <v>9000000000</v>
      </c>
    </row>
    <row r="217" spans="3:15" ht="15.5" x14ac:dyDescent="0.35">
      <c r="C217" t="s">
        <v>26</v>
      </c>
      <c r="I217" s="5">
        <v>89000000000</v>
      </c>
      <c r="J217" s="5">
        <v>68000000000</v>
      </c>
      <c r="K217" s="5">
        <v>25000000000</v>
      </c>
      <c r="L217" s="5">
        <v>18000000000</v>
      </c>
      <c r="M217" s="5">
        <v>13000000000</v>
      </c>
      <c r="N217" s="5">
        <v>19000000000</v>
      </c>
      <c r="O217" s="5">
        <v>32000000000</v>
      </c>
    </row>
    <row r="218" spans="3:15" ht="15.5" x14ac:dyDescent="0.35">
      <c r="C218" t="s">
        <v>23</v>
      </c>
      <c r="I218" s="5">
        <v>79000000000</v>
      </c>
      <c r="J218" s="5">
        <v>57000000000</v>
      </c>
      <c r="K218" s="5">
        <v>14000000000</v>
      </c>
      <c r="L218" s="5">
        <v>8000000000</v>
      </c>
      <c r="M218" s="5">
        <v>10000000000</v>
      </c>
      <c r="N218" s="5">
        <v>13000000000</v>
      </c>
      <c r="O218" s="5">
        <v>30000000000</v>
      </c>
    </row>
    <row r="219" spans="3:15" ht="15.5" x14ac:dyDescent="0.35">
      <c r="C219" t="s">
        <v>195</v>
      </c>
      <c r="I219" s="5">
        <v>-136000000000</v>
      </c>
      <c r="J219" s="5">
        <v>9000000000</v>
      </c>
      <c r="K219" s="5">
        <v>45000000000</v>
      </c>
      <c r="L219" s="5">
        <v>64000000000</v>
      </c>
      <c r="M219" s="5">
        <v>61000000000</v>
      </c>
      <c r="N219" s="5">
        <v>26000000000</v>
      </c>
      <c r="O219" s="5">
        <v>-3000000000</v>
      </c>
    </row>
    <row r="220" spans="3:15" ht="15.5" x14ac:dyDescent="0.35">
      <c r="C220" t="s">
        <v>196</v>
      </c>
      <c r="I220" s="5">
        <v>32000000000</v>
      </c>
      <c r="J220" s="5">
        <v>32000000000</v>
      </c>
      <c r="K220" s="5">
        <v>38000000000</v>
      </c>
      <c r="L220" s="5">
        <v>6000000000</v>
      </c>
      <c r="M220" s="5">
        <v>28000000000</v>
      </c>
      <c r="N220" s="5">
        <v>-3000000000</v>
      </c>
      <c r="O220" s="5">
        <v>12000000000</v>
      </c>
    </row>
    <row r="221" spans="3:15" ht="15.5" x14ac:dyDescent="0.35">
      <c r="C221" t="s">
        <v>197</v>
      </c>
      <c r="I221" s="5">
        <v>-36000000000</v>
      </c>
      <c r="J221" s="5">
        <v>-36000000000</v>
      </c>
      <c r="K221" s="5">
        <v>-18000000000</v>
      </c>
      <c r="L221" s="5">
        <v>-20000000000</v>
      </c>
      <c r="M221" s="5">
        <v>-10000000000</v>
      </c>
      <c r="N221" s="5">
        <v>-2000000000</v>
      </c>
      <c r="O221" s="5">
        <v>-45000000000</v>
      </c>
    </row>
    <row r="222" spans="3:15" ht="15.5" x14ac:dyDescent="0.35">
      <c r="C222" t="s">
        <v>15</v>
      </c>
      <c r="I222" s="5">
        <v>-5000000000</v>
      </c>
      <c r="J222" s="5">
        <v>-5000000000</v>
      </c>
      <c r="K222" s="5">
        <v>20000000000</v>
      </c>
      <c r="L222" s="5">
        <v>-14000000000</v>
      </c>
      <c r="M222" s="5">
        <v>18000000000</v>
      </c>
      <c r="N222" s="5">
        <v>-5000000000</v>
      </c>
      <c r="O222" s="5">
        <v>-33000000000</v>
      </c>
    </row>
    <row r="223" spans="3:15" ht="15.5" x14ac:dyDescent="0.35">
      <c r="C223" t="s">
        <v>17</v>
      </c>
      <c r="I223" s="6">
        <v>-6.07</v>
      </c>
      <c r="J223" s="6">
        <v>-6.07</v>
      </c>
      <c r="K223" s="6">
        <v>25.55</v>
      </c>
      <c r="L223" s="6">
        <v>-17.95</v>
      </c>
      <c r="M223" s="6">
        <v>24.12</v>
      </c>
      <c r="N223" s="6">
        <v>-6.56</v>
      </c>
      <c r="O223" s="6">
        <v>-54.84</v>
      </c>
    </row>
    <row r="225" spans="2:15" ht="15.5" x14ac:dyDescent="0.35">
      <c r="B225" t="s">
        <v>198</v>
      </c>
      <c r="C225" t="s">
        <v>199</v>
      </c>
      <c r="D225" s="5">
        <v>2000000000</v>
      </c>
      <c r="E225" s="5">
        <v>760000000</v>
      </c>
      <c r="F225" s="5">
        <v>2000000000</v>
      </c>
      <c r="G225" s="5">
        <v>4000000000</v>
      </c>
      <c r="H225" s="5">
        <v>5000000000</v>
      </c>
      <c r="I225" s="5">
        <v>7000000000</v>
      </c>
      <c r="J225" s="5">
        <v>10000000000</v>
      </c>
      <c r="K225" s="5">
        <v>12000000000</v>
      </c>
      <c r="L225" s="5">
        <v>18000000000</v>
      </c>
      <c r="M225" s="5">
        <v>17000000000</v>
      </c>
      <c r="N225" s="5">
        <v>5000000000</v>
      </c>
      <c r="O225" s="5">
        <v>2000000000</v>
      </c>
    </row>
    <row r="226" spans="2:15" ht="15.5" x14ac:dyDescent="0.35">
      <c r="C226" t="s">
        <v>200</v>
      </c>
      <c r="H226" s="6">
        <v>46.5</v>
      </c>
      <c r="I226" s="6">
        <v>46.5</v>
      </c>
      <c r="J226" s="6">
        <v>10.54</v>
      </c>
      <c r="K226" s="5">
        <v>6</v>
      </c>
      <c r="L226" s="5">
        <v>11</v>
      </c>
      <c r="M226" s="5">
        <v>6</v>
      </c>
      <c r="N226" s="5">
        <v>2</v>
      </c>
    </row>
    <row r="227" spans="2:15" ht="15.5" x14ac:dyDescent="0.35">
      <c r="C227" t="s">
        <v>66</v>
      </c>
      <c r="H227" s="6">
        <v>7.5857000000000001</v>
      </c>
      <c r="I227" s="6">
        <v>5.0369999999999999</v>
      </c>
      <c r="J227" s="6">
        <v>0.85170000000000001</v>
      </c>
      <c r="K227" s="6">
        <v>0.40079999999999999</v>
      </c>
      <c r="L227" s="6">
        <v>0.48149999999999998</v>
      </c>
      <c r="M227" s="6">
        <v>0.28039999999999998</v>
      </c>
      <c r="N227" s="6">
        <v>0.49060000000000004</v>
      </c>
    </row>
    <row r="228" spans="2:15" ht="15.5" x14ac:dyDescent="0.35">
      <c r="C228" t="s">
        <v>201</v>
      </c>
      <c r="H228" s="6">
        <v>9.9399999999999988E-2</v>
      </c>
      <c r="I228" s="6">
        <v>0.18600000000000003</v>
      </c>
      <c r="J228" s="6">
        <v>0.10439999999999999</v>
      </c>
      <c r="K228" s="6">
        <v>6.5199999999999994E-2</v>
      </c>
      <c r="L228" s="6">
        <v>8.8699999999999987E-2</v>
      </c>
      <c r="M228" s="6">
        <v>4.3499999999999997E-2</v>
      </c>
      <c r="N228" s="6">
        <v>1.1399999999999999E-2</v>
      </c>
    </row>
    <row r="229" spans="2:15" ht="15.5" x14ac:dyDescent="0.35">
      <c r="C229" t="s">
        <v>46</v>
      </c>
      <c r="D229" s="6">
        <v>3.06</v>
      </c>
      <c r="E229" s="6">
        <v>0.99</v>
      </c>
      <c r="F229" s="6">
        <v>3.06</v>
      </c>
      <c r="G229" s="6">
        <v>5.18</v>
      </c>
      <c r="H229" s="6">
        <v>6.13</v>
      </c>
      <c r="I229" s="6">
        <v>9.23</v>
      </c>
      <c r="J229" s="6">
        <v>12.37</v>
      </c>
      <c r="K229" s="6">
        <v>14.97</v>
      </c>
      <c r="L229" s="6">
        <v>22.84</v>
      </c>
      <c r="M229" s="6">
        <v>21.4</v>
      </c>
      <c r="N229" s="6">
        <v>6.01</v>
      </c>
      <c r="O229" s="6">
        <v>3.23</v>
      </c>
    </row>
    <row r="230" spans="2:15" ht="15.5" x14ac:dyDescent="0.35">
      <c r="C230" t="s">
        <v>68</v>
      </c>
      <c r="H230" s="6">
        <v>46.5</v>
      </c>
      <c r="I230" s="6">
        <v>46.5</v>
      </c>
      <c r="J230" s="6">
        <v>10.54</v>
      </c>
      <c r="K230" s="5">
        <v>6</v>
      </c>
      <c r="L230" s="5">
        <v>11</v>
      </c>
      <c r="M230" s="5">
        <v>6</v>
      </c>
      <c r="N230" s="5">
        <v>2</v>
      </c>
    </row>
    <row r="231" spans="2:15" ht="15.5" x14ac:dyDescent="0.35">
      <c r="C231" t="s">
        <v>202</v>
      </c>
      <c r="H231" s="6">
        <v>7.5857000000000001</v>
      </c>
      <c r="I231" s="6">
        <v>5.0369999999999999</v>
      </c>
      <c r="J231" s="6">
        <v>0.85170000000000001</v>
      </c>
      <c r="K231" s="6">
        <v>0.40079999999999999</v>
      </c>
      <c r="L231" s="6">
        <v>0.48149999999999998</v>
      </c>
      <c r="M231" s="6">
        <v>0.28039999999999998</v>
      </c>
      <c r="N231" s="6">
        <v>0.49060000000000004</v>
      </c>
    </row>
    <row r="232" spans="2:15" ht="15.5" x14ac:dyDescent="0.35">
      <c r="C232" t="s">
        <v>203</v>
      </c>
      <c r="H232" s="6">
        <v>9.9399999999999988E-2</v>
      </c>
      <c r="I232" s="6">
        <v>0.18600000000000003</v>
      </c>
      <c r="J232" s="6">
        <v>0.10439999999999999</v>
      </c>
      <c r="K232" s="6">
        <v>6.5199999999999994E-2</v>
      </c>
      <c r="L232" s="6">
        <v>8.8699999999999987E-2</v>
      </c>
      <c r="M232" s="6">
        <v>4.3499999999999997E-2</v>
      </c>
      <c r="N232" s="6">
        <v>1.1399999999999999E-2</v>
      </c>
    </row>
    <row r="233" spans="2:15" ht="15.5" x14ac:dyDescent="0.35">
      <c r="C233" t="s">
        <v>204</v>
      </c>
      <c r="D233" s="5">
        <v>41000000000</v>
      </c>
      <c r="E233" s="5">
        <v>41000000000</v>
      </c>
      <c r="F233" s="5">
        <v>45000000000</v>
      </c>
      <c r="G233" s="5">
        <v>89000000000</v>
      </c>
      <c r="H233" s="5">
        <v>81000000000</v>
      </c>
      <c r="I233" s="5">
        <v>175000000000</v>
      </c>
      <c r="J233" s="5">
        <v>212000000000</v>
      </c>
      <c r="K233" s="5">
        <v>184000000000</v>
      </c>
      <c r="L233" s="5">
        <v>291000000000</v>
      </c>
      <c r="M233" s="5">
        <v>259000000000</v>
      </c>
      <c r="N233" s="5">
        <v>137000000000</v>
      </c>
      <c r="O233" s="5">
        <v>101000000000</v>
      </c>
    </row>
    <row r="234" spans="2:15" ht="15.5" x14ac:dyDescent="0.35">
      <c r="C234" t="s">
        <v>205</v>
      </c>
      <c r="H234" s="6">
        <v>46.5</v>
      </c>
      <c r="I234" s="6">
        <v>46.5</v>
      </c>
      <c r="J234" s="6">
        <v>10.54</v>
      </c>
      <c r="K234" s="5">
        <v>6</v>
      </c>
      <c r="L234" s="5">
        <v>11</v>
      </c>
      <c r="M234" s="5">
        <v>6</v>
      </c>
      <c r="N234" s="5">
        <v>2</v>
      </c>
    </row>
    <row r="235" spans="2:15" ht="15.5" x14ac:dyDescent="0.35">
      <c r="C235" t="s">
        <v>206</v>
      </c>
      <c r="H235" s="6">
        <v>7.5857000000000001</v>
      </c>
      <c r="I235" s="6">
        <v>5.0369999999999999</v>
      </c>
      <c r="J235" s="6">
        <v>0.85170000000000001</v>
      </c>
      <c r="K235" s="6">
        <v>0.40079999999999999</v>
      </c>
      <c r="L235" s="6">
        <v>0.48149999999999998</v>
      </c>
      <c r="M235" s="6">
        <v>0.28039999999999998</v>
      </c>
      <c r="N235" s="6">
        <v>0.49060000000000004</v>
      </c>
    </row>
    <row r="236" spans="2:15" ht="15.5" x14ac:dyDescent="0.35">
      <c r="C236" t="s">
        <v>207</v>
      </c>
      <c r="H236" s="6">
        <v>9.9399999999999988E-2</v>
      </c>
      <c r="I236" s="6">
        <v>0.18600000000000003</v>
      </c>
      <c r="J236" s="6">
        <v>0.10439999999999999</v>
      </c>
      <c r="K236" s="6">
        <v>6.5199999999999994E-2</v>
      </c>
      <c r="L236" s="6">
        <v>8.8699999999999987E-2</v>
      </c>
      <c r="M236" s="6">
        <v>4.3499999999999997E-2</v>
      </c>
      <c r="N236" s="6">
        <v>1.1399999999999999E-2</v>
      </c>
    </row>
    <row r="237" spans="2:15" ht="15.5" x14ac:dyDescent="0.35">
      <c r="C237" t="s">
        <v>208</v>
      </c>
      <c r="I237" s="6">
        <v>76.349999999999994</v>
      </c>
    </row>
    <row r="238" spans="2:15" ht="15.5" x14ac:dyDescent="0.35">
      <c r="C238" t="s">
        <v>210</v>
      </c>
      <c r="I238" s="6">
        <v>6.95</v>
      </c>
    </row>
    <row r="239" spans="2:15" ht="15.5" x14ac:dyDescent="0.35">
      <c r="C239" t="s">
        <v>213</v>
      </c>
      <c r="I239" s="6">
        <v>9.7100000000000009</v>
      </c>
    </row>
    <row r="240" spans="2:15" ht="15.5" x14ac:dyDescent="0.35">
      <c r="C240" t="s">
        <v>214</v>
      </c>
      <c r="I240" s="6">
        <v>26.7</v>
      </c>
    </row>
    <row r="241" spans="3:9" ht="15.5" x14ac:dyDescent="0.35">
      <c r="C241" t="s">
        <v>215</v>
      </c>
      <c r="I241" s="6">
        <v>26.7</v>
      </c>
    </row>
    <row r="242" spans="3:9" ht="15.5" x14ac:dyDescent="0.35">
      <c r="C242" t="s">
        <v>221</v>
      </c>
      <c r="I242" s="6">
        <v>6.13</v>
      </c>
    </row>
    <row r="243" spans="3:9" ht="15.5" x14ac:dyDescent="0.35">
      <c r="C243" t="s">
        <v>223</v>
      </c>
      <c r="D243" s="6">
        <v>5.24</v>
      </c>
    </row>
    <row r="244" spans="3:9" ht="15.5" x14ac:dyDescent="0.35">
      <c r="C244" t="s">
        <v>224</v>
      </c>
      <c r="I244" s="6">
        <v>48.18</v>
      </c>
    </row>
    <row r="245" spans="3:9" ht="15.5" x14ac:dyDescent="0.35">
      <c r="C245" t="s">
        <v>225</v>
      </c>
      <c r="I245" s="6">
        <v>17.53</v>
      </c>
    </row>
    <row r="246" spans="3:9" ht="15.5" x14ac:dyDescent="0.35">
      <c r="C246" t="s">
        <v>226</v>
      </c>
      <c r="D246" s="6">
        <v>4.1399999999999997</v>
      </c>
    </row>
    <row r="247" spans="3:9" ht="15.5" x14ac:dyDescent="0.35">
      <c r="C247" t="s">
        <v>227</v>
      </c>
      <c r="D247" s="6">
        <v>4.1399999999999997</v>
      </c>
    </row>
    <row r="248" spans="3:9" ht="15.5" x14ac:dyDescent="0.35">
      <c r="C248" t="s">
        <v>228</v>
      </c>
      <c r="D248" s="6">
        <v>0.25</v>
      </c>
    </row>
    <row r="249" spans="3:9" ht="15.5" x14ac:dyDescent="0.35">
      <c r="C249" t="s">
        <v>229</v>
      </c>
      <c r="D249" s="6">
        <v>0.01</v>
      </c>
    </row>
    <row r="250" spans="3:9" ht="15.5" x14ac:dyDescent="0.35">
      <c r="C250" t="s">
        <v>230</v>
      </c>
      <c r="D250" s="6">
        <v>0.34</v>
      </c>
    </row>
    <row r="251" spans="3:9" ht="15.5" x14ac:dyDescent="0.35">
      <c r="C251" t="s">
        <v>231</v>
      </c>
      <c r="D251" s="6">
        <v>0.19</v>
      </c>
    </row>
    <row r="252" spans="3:9" ht="15.5" x14ac:dyDescent="0.35">
      <c r="C252" t="s">
        <v>232</v>
      </c>
      <c r="D252" s="6">
        <v>1.34</v>
      </c>
    </row>
    <row r="253" spans="3:9" ht="15.5" x14ac:dyDescent="0.35">
      <c r="C253" t="s">
        <v>13</v>
      </c>
      <c r="D253" s="5">
        <v>1000000000</v>
      </c>
    </row>
    <row r="254" spans="3:9" ht="15.5" x14ac:dyDescent="0.35">
      <c r="C254" t="s">
        <v>234</v>
      </c>
      <c r="I254" s="6">
        <v>8.33</v>
      </c>
    </row>
    <row r="255" spans="3:9" ht="15.5" x14ac:dyDescent="0.35">
      <c r="C255" t="s">
        <v>235</v>
      </c>
      <c r="I255" s="5">
        <v>0</v>
      </c>
    </row>
    <row r="256" spans="3:9" ht="15.5" x14ac:dyDescent="0.35">
      <c r="C256" t="s">
        <v>236</v>
      </c>
      <c r="I256" s="5">
        <v>0</v>
      </c>
    </row>
    <row r="257" spans="3:9" ht="15.5" x14ac:dyDescent="0.35">
      <c r="C257" t="s">
        <v>237</v>
      </c>
      <c r="I257" s="5">
        <v>0</v>
      </c>
    </row>
    <row r="258" spans="3:9" ht="15.5" x14ac:dyDescent="0.35">
      <c r="C258" t="s">
        <v>239</v>
      </c>
      <c r="D258" s="6">
        <v>24.68</v>
      </c>
    </row>
    <row r="259" spans="3:9" ht="15.5" x14ac:dyDescent="0.35">
      <c r="C259" t="s">
        <v>241</v>
      </c>
      <c r="D259" s="6">
        <v>3.42</v>
      </c>
    </row>
    <row r="260" spans="3:9" ht="15.5" x14ac:dyDescent="0.35">
      <c r="C260" t="s">
        <v>242</v>
      </c>
      <c r="D260" s="6">
        <v>21.26</v>
      </c>
    </row>
    <row r="261" spans="3:9" ht="15.5" x14ac:dyDescent="0.35">
      <c r="C261" t="s">
        <v>243</v>
      </c>
      <c r="D261" s="6">
        <v>3.69</v>
      </c>
    </row>
    <row r="262" spans="3:9" ht="15.5" x14ac:dyDescent="0.35">
      <c r="C262" t="s">
        <v>42</v>
      </c>
      <c r="I262" s="5">
        <v>361000000000</v>
      </c>
    </row>
    <row r="263" spans="3:9" ht="15.5" x14ac:dyDescent="0.35">
      <c r="C263" t="s">
        <v>246</v>
      </c>
      <c r="I263" s="5">
        <v>366000000000</v>
      </c>
    </row>
    <row r="264" spans="3:9" ht="15.5" x14ac:dyDescent="0.35">
      <c r="C264" t="s">
        <v>247</v>
      </c>
      <c r="I264" s="5">
        <v>771180000</v>
      </c>
    </row>
    <row r="265" spans="3:9" ht="15.5" x14ac:dyDescent="0.35">
      <c r="C265" t="s">
        <v>248</v>
      </c>
      <c r="I265" s="6">
        <v>0.46880000000000005</v>
      </c>
    </row>
    <row r="266" spans="3:9" ht="15.5" x14ac:dyDescent="0.35">
      <c r="C266" t="s">
        <v>249</v>
      </c>
      <c r="D266" s="6">
        <v>0.32819999999999999</v>
      </c>
    </row>
    <row r="267" spans="3:9" ht="15.5" x14ac:dyDescent="0.35">
      <c r="C267" t="s">
        <v>250</v>
      </c>
      <c r="D267" s="6">
        <v>7.6600000000000001E-2</v>
      </c>
    </row>
    <row r="268" spans="3:9" ht="15.5" x14ac:dyDescent="0.35">
      <c r="C268" t="s">
        <v>251</v>
      </c>
      <c r="D268" s="6">
        <v>5.8400000000000001E-2</v>
      </c>
    </row>
    <row r="269" spans="3:9" ht="15.5" x14ac:dyDescent="0.35">
      <c r="C269" t="s">
        <v>252</v>
      </c>
      <c r="D269" s="6">
        <v>-0.54510000000000003</v>
      </c>
    </row>
    <row r="270" spans="3:9" ht="15.5" x14ac:dyDescent="0.35">
      <c r="C270" t="s">
        <v>253</v>
      </c>
      <c r="D270" s="6">
        <v>-0.49520000000000003</v>
      </c>
    </row>
    <row r="271" spans="3:9" ht="15.5" x14ac:dyDescent="0.35">
      <c r="C271" t="s">
        <v>254</v>
      </c>
      <c r="D271" s="6">
        <v>-0.40850000000000003</v>
      </c>
    </row>
    <row r="272" spans="3:9" ht="15.5" x14ac:dyDescent="0.35">
      <c r="C272" t="s">
        <v>255</v>
      </c>
      <c r="I272" s="6">
        <v>39.5</v>
      </c>
    </row>
    <row r="273" spans="3:9" ht="15.5" x14ac:dyDescent="0.35">
      <c r="C273" t="s">
        <v>256</v>
      </c>
      <c r="I273" s="6">
        <v>46.5</v>
      </c>
    </row>
    <row r="274" spans="3:9" ht="15.5" x14ac:dyDescent="0.35">
      <c r="C274" t="s">
        <v>257</v>
      </c>
      <c r="I274" s="6">
        <v>7.5857000000000001</v>
      </c>
    </row>
    <row r="275" spans="3:9" ht="15.5" x14ac:dyDescent="0.35">
      <c r="C275" t="s">
        <v>258</v>
      </c>
      <c r="I275" s="6">
        <v>9.9399999999999988E-2</v>
      </c>
    </row>
    <row r="276" spans="3:9" ht="15.5" x14ac:dyDescent="0.35">
      <c r="C276" t="s">
        <v>259</v>
      </c>
      <c r="I276" t="s">
        <v>749</v>
      </c>
    </row>
    <row r="277" spans="3:9" ht="15.5" x14ac:dyDescent="0.35">
      <c r="C277" t="s">
        <v>261</v>
      </c>
      <c r="I277" s="5">
        <v>5</v>
      </c>
    </row>
    <row r="278" spans="3:9" ht="15.5" x14ac:dyDescent="0.35">
      <c r="C278" t="s">
        <v>262</v>
      </c>
      <c r="I278" s="6">
        <v>0.98</v>
      </c>
    </row>
    <row r="279" spans="3:9" ht="15.5" x14ac:dyDescent="0.35">
      <c r="C279" t="s">
        <v>263</v>
      </c>
      <c r="I279" s="6">
        <v>0.31</v>
      </c>
    </row>
    <row r="280" spans="3:9" ht="15.5" x14ac:dyDescent="0.35">
      <c r="C280" t="s">
        <v>264</v>
      </c>
      <c r="I280" s="6">
        <v>0.17</v>
      </c>
    </row>
    <row r="281" spans="3:9" ht="15.5" x14ac:dyDescent="0.35">
      <c r="C281" t="s">
        <v>265</v>
      </c>
      <c r="I281" s="6">
        <v>0.91</v>
      </c>
    </row>
    <row r="282" spans="3:9" ht="15.5" x14ac:dyDescent="0.35">
      <c r="C282" t="s">
        <v>266</v>
      </c>
      <c r="I282" s="6">
        <v>0.35</v>
      </c>
    </row>
    <row r="283" spans="3:9" ht="15.5" x14ac:dyDescent="0.35">
      <c r="C283" t="s">
        <v>267</v>
      </c>
      <c r="I283" s="6">
        <v>0.06</v>
      </c>
    </row>
    <row r="284" spans="3:9" ht="15.5" x14ac:dyDescent="0.35">
      <c r="C284" t="s">
        <v>268</v>
      </c>
      <c r="I284" s="6">
        <v>0.95</v>
      </c>
    </row>
    <row r="285" spans="3:9" ht="15.5" x14ac:dyDescent="0.35">
      <c r="C285" t="s">
        <v>273</v>
      </c>
      <c r="D285" s="5">
        <v>4000000000</v>
      </c>
    </row>
    <row r="286" spans="3:9" ht="15.5" x14ac:dyDescent="0.35">
      <c r="C286" t="s">
        <v>274</v>
      </c>
      <c r="D286" s="5">
        <v>50000000000</v>
      </c>
    </row>
    <row r="287" spans="3:9" ht="15.5" x14ac:dyDescent="0.35">
      <c r="C287" t="s">
        <v>275</v>
      </c>
      <c r="D287" s="5">
        <v>13000000000</v>
      </c>
    </row>
    <row r="288" spans="3:9" ht="15.5" x14ac:dyDescent="0.35">
      <c r="C288" t="s">
        <v>183</v>
      </c>
      <c r="D288" s="5">
        <v>36000000000</v>
      </c>
    </row>
    <row r="289" spans="3:9" ht="15.5" x14ac:dyDescent="0.35">
      <c r="C289" t="s">
        <v>182</v>
      </c>
      <c r="I289" s="5">
        <v>37000000000</v>
      </c>
    </row>
    <row r="290" spans="3:9" ht="15.5" x14ac:dyDescent="0.35">
      <c r="C290" t="s">
        <v>181</v>
      </c>
      <c r="D290" s="5">
        <v>0</v>
      </c>
    </row>
    <row r="291" spans="3:9" ht="15.5" x14ac:dyDescent="0.35">
      <c r="C291" t="s">
        <v>180</v>
      </c>
      <c r="D291" s="5">
        <v>9000000000</v>
      </c>
    </row>
    <row r="292" spans="3:9" ht="15.5" x14ac:dyDescent="0.35">
      <c r="C292" t="s">
        <v>24</v>
      </c>
      <c r="D292" s="5">
        <v>9000000000</v>
      </c>
    </row>
    <row r="293" spans="3:9" ht="15.5" x14ac:dyDescent="0.35">
      <c r="C293" t="s">
        <v>21</v>
      </c>
      <c r="D293" s="5">
        <v>5000000000</v>
      </c>
    </row>
    <row r="294" spans="3:9" ht="15.5" x14ac:dyDescent="0.35">
      <c r="C294" t="s">
        <v>276</v>
      </c>
      <c r="I294" s="5">
        <v>37000000000</v>
      </c>
    </row>
    <row r="295" spans="3:9" ht="15.5" x14ac:dyDescent="0.35">
      <c r="C295" t="s">
        <v>277</v>
      </c>
      <c r="I295" s="5">
        <v>14000000000</v>
      </c>
    </row>
    <row r="296" spans="3:9" ht="15.5" x14ac:dyDescent="0.35">
      <c r="C296" t="s">
        <v>278</v>
      </c>
      <c r="I296" s="5">
        <v>21000000000</v>
      </c>
    </row>
    <row r="297" spans="3:9" ht="15.5" x14ac:dyDescent="0.35">
      <c r="C297" t="s">
        <v>279</v>
      </c>
      <c r="I297" s="5">
        <v>-37000000000</v>
      </c>
    </row>
    <row r="298" spans="3:9" ht="15.5" x14ac:dyDescent="0.35">
      <c r="C298" t="s">
        <v>281</v>
      </c>
      <c r="I298" s="5">
        <v>14000000000</v>
      </c>
    </row>
  </sheetData>
  <pageMargins left="0.7" right="0.7" top="0.75" bottom="0.75" header="0.3" footer="0.3"/>
  <ignoredErrors>
    <ignoredError sqref="A1:O299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25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750</v>
      </c>
      <c r="D1" t="s">
        <v>1</v>
      </c>
      <c r="E1" t="s">
        <v>2</v>
      </c>
      <c r="H1" t="s">
        <v>3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</row>
    <row r="2" spans="1:13" ht="15.5" x14ac:dyDescent="0.35">
      <c r="C2" t="s">
        <v>751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ca="1">IFERROR(_xlfn.STOCKHISTORY("XIDX:" &amp; $C$1, I1, , 0, 0, 1), "Libur")</f>
        <v>Libur</v>
      </c>
      <c r="J2" s="2" vm="143">
        <f ca="1">IFERROR(_xlfn.STOCKHISTORY("XIDX:" &amp; $C$1, J1, , 0, 0, 1), "Libur")</f>
        <v>70</v>
      </c>
      <c r="K2" s="2" vm="144">
        <f ca="1">IFERROR(_xlfn.STOCKHISTORY("XIDX:" &amp; $C$1, K1, , 0, 0, 1), "Libur")</f>
        <v>232</v>
      </c>
      <c r="L2" s="2" vm="145">
        <f ca="1">IFERROR(_xlfn.STOCKHISTORY("XIDX:" &amp; $C$1, L1, , 0, 0, 1), "Libur")</f>
        <v>615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8041784675</v>
      </c>
      <c r="E4" s="2">
        <f>IFERROR(INDEX(E51:E500,MATCH($C$4,$C$51:$C$500,0)),"")</f>
        <v>10026798180</v>
      </c>
      <c r="H4" s="2">
        <f>IFERROR(SUM(D4:G4)*(4/MAX(1,COUNT(D4:G4))),"")</f>
        <v>36137165710</v>
      </c>
      <c r="I4" s="2">
        <f>IFERROR(INDEX(I51:I500,MATCH($C$4,$C$51:$C$500,0)),"")</f>
        <v>60435433392</v>
      </c>
      <c r="J4" s="2">
        <f>IFERROR(INDEX(J51:J500,MATCH($C$4,$C$51:$C$500,0)),"")</f>
        <v>138896182203</v>
      </c>
      <c r="K4" s="2">
        <f>IFERROR(INDEX(K51:K500,MATCH($C$4,$C$51:$C$500,0)),"")</f>
        <v>127324115086</v>
      </c>
      <c r="L4" s="2">
        <f>IFERROR(INDEX(L51:L500,MATCH($C$4,$C$51:$C$500,0)),"")</f>
        <v>146671339705</v>
      </c>
      <c r="M4" s="2">
        <f>IFERROR(INDEX(M51:M500,MATCH($C$4,$C$51:$C$500,0)),"")</f>
        <v>171557472303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-975213684</v>
      </c>
      <c r="E5" s="2">
        <f>IFERROR(INDEX(E51:E500,MATCH($C$5,$C$51:$C$500,0)),"")</f>
        <v>-10253104417</v>
      </c>
      <c r="H5" s="2">
        <f>IFERROR(SUM(D5:G5)*(4/MAX(1,COUNT(D5:G5))),"")</f>
        <v>-22456636202</v>
      </c>
      <c r="I5" s="2">
        <f>IFERROR(INDEX(I51:I500,MATCH($C$5,$C$51:$C$500,0)),"")</f>
        <v>-13035428068</v>
      </c>
      <c r="J5" s="2">
        <f>IFERROR(INDEX(J51:J500,MATCH($C$5,$C$51:$C$500,0)),"")</f>
        <v>2910253661</v>
      </c>
      <c r="K5" s="2">
        <f>IFERROR(INDEX(K51:K500,MATCH($C$5,$C$51:$C$500,0)),"")</f>
        <v>-10201416931</v>
      </c>
      <c r="L5" s="2">
        <f>IFERROR(INDEX(L51:L500,MATCH($C$5,$C$51:$C$500,0)),"")</f>
        <v>961130448</v>
      </c>
      <c r="M5" s="2">
        <f>IFERROR(INDEX(M51:M500,MATCH($C$5,$C$51:$C$500,0)),"")</f>
        <v>11196784264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247656284072</v>
      </c>
      <c r="E6" s="2">
        <f>IFERROR(INDEX(E51:E500,MATCH($C$6,$C$51:$C$500,0)),"")</f>
        <v>249030941352</v>
      </c>
      <c r="H6" s="2">
        <f>IFERROR(INDEX(D6:G6,COUNT(D6:G6)),"")</f>
        <v>249030941352</v>
      </c>
      <c r="I6" s="2">
        <f>IFERROR(INDEX(I51:I500,MATCH($C$6,$C$51:$C$500,0)),"")</f>
        <v>247656284072</v>
      </c>
      <c r="J6" s="2">
        <f>IFERROR(INDEX(J51:J500,MATCH($C$6,$C$51:$C$500,0)),"")</f>
        <v>260691712141</v>
      </c>
      <c r="K6" s="2">
        <f>IFERROR(INDEX(K51:K500,MATCH($C$6,$C$51:$C$500,0)),"")</f>
        <v>259850750539</v>
      </c>
      <c r="L6" s="2">
        <f>IFERROR(INDEX(L51:L500,MATCH($C$6,$C$51:$C$500,0)),"")</f>
        <v>270052167470</v>
      </c>
      <c r="M6" s="2">
        <f>IFERROR(INDEX(M51:M500,MATCH($C$6,$C$51:$C$500,0)),"")</f>
        <v>86161443634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1.44</v>
      </c>
      <c r="E7" s="3">
        <f>IFERROR(INDEX(E51:E500,MATCH($C$7,$C$51:$C$500,0))/1000000000,"")</f>
        <v>1.44</v>
      </c>
      <c r="H7" s="3">
        <f>IFERROR(INDEX(D7:G7,COUNT(D7:G7)),"")</f>
        <v>1.44</v>
      </c>
      <c r="I7" s="3">
        <f>IFERROR(INDEX(I51:I500,MATCH($C$7,$C$51:$C$500,0))/1000000000,"")</f>
        <v>1.44</v>
      </c>
      <c r="J7" s="3">
        <f>IFERROR(INDEX(J51:J500,MATCH($C$7,$C$51:$C$500,0))/1000000000,"")</f>
        <v>1.44</v>
      </c>
      <c r="K7" s="3">
        <f>IFERROR(INDEX(K51:K500,MATCH($C$7,$C$51:$C$500,0))/1000000000,"")</f>
        <v>1.44</v>
      </c>
      <c r="L7" s="3">
        <f>IFERROR(INDEX(L51:L500,MATCH($C$7,$C$51:$C$500,0))/1000000000,"")</f>
        <v>1.44</v>
      </c>
      <c r="M7" s="3">
        <f>IFERROR(INDEX(M51:M500,MATCH($C$7,$C$51:$C$500,0))/1000000000,"")</f>
        <v>0.67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-1000000000</v>
      </c>
      <c r="J8" s="2">
        <f>IFERROR(INDEX(J51:J500,MATCH($C$8,$C$51:$C$500,0)),"")</f>
        <v>2000000000</v>
      </c>
      <c r="K8" s="2">
        <f>IFERROR(INDEX(K51:K500,MATCH($C$8,$C$51:$C$500,0)),"")</f>
        <v>-1000000000</v>
      </c>
      <c r="L8" s="2">
        <f>IFERROR(INDEX(L51:L500,MATCH($C$8,$C$51:$C$500,0)),"")</f>
        <v>-188000000000</v>
      </c>
      <c r="M8" s="2">
        <f>IFERROR(INDEX(M51:M500,MATCH($C$8,$C$51:$C$500,0)),"")</f>
        <v>-20000000000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-0.2</v>
      </c>
      <c r="E9" s="3">
        <f>IFERROR(INDEX(E51:E500,MATCH("Free cash flow per share (Quarter)",$C$51:$C$500,0)),"")</f>
        <v>-0.12</v>
      </c>
      <c r="H9" s="3">
        <f>IFERROR(INDEX(D9:G9,COUNT(D9:G9)),"")</f>
        <v>-0.12</v>
      </c>
      <c r="I9" s="3">
        <f>IFERROR(INDEX(I51:I500,MATCH($C$9,$C$51:$C$500,0)),"")</f>
        <v>-0.95</v>
      </c>
      <c r="J9" s="3">
        <f>IFERROR(INDEX(J51:J500,MATCH($C$9,$C$51:$C$500,0)),"")</f>
        <v>1.17</v>
      </c>
      <c r="K9" s="3">
        <f>IFERROR(INDEX(K51:K500,MATCH($C$9,$C$51:$C$500,0)),"")</f>
        <v>-0.97</v>
      </c>
      <c r="L9" s="3">
        <f>IFERROR(INDEX(L51:L500,MATCH($C$9,$C$51:$C$500,0)),"")</f>
        <v>-131.02000000000001</v>
      </c>
      <c r="M9" s="3">
        <f>IFERROR(INDEX(M51:M500,MATCH($C$9,$C$51:$C$500,0)),"")</f>
        <v>-30.34</v>
      </c>
    </row>
    <row r="10" spans="1:13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ca="1">IFERROR(IF(I9=0,"",I2/I9),"")</f>
        <v/>
      </c>
      <c r="J10" s="3">
        <f ca="1">IFERROR(IF(J9=0,"",J2/J9),"")</f>
        <v>59.82905982905983</v>
      </c>
      <c r="K10" s="3">
        <f ca="1">IFERROR(IF(K9=0,"",K2/K9),"")</f>
        <v>-239.17525773195877</v>
      </c>
      <c r="L10" s="3">
        <f ca="1">IFERROR(IF(L9=0,"",L2/L9),"")</f>
        <v>-4.6939398565104558</v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992732370</v>
      </c>
      <c r="E11" s="2">
        <f>IFERROR(INDEX(E51:E500,MATCH($C$11,$C$51:$C$500,0)),"")</f>
        <v>1241088163</v>
      </c>
      <c r="H11" s="2">
        <f>IFERROR(INDEX(D11:G11,COUNT(D11:G11)),"")</f>
        <v>1241088163</v>
      </c>
      <c r="I11" s="2">
        <f>IFERROR(INDEX(I51:I500,MATCH($C$11,$C$51:$C$500,0)),"")</f>
        <v>992732370</v>
      </c>
      <c r="J11" s="2">
        <f>IFERROR(INDEX(J51:J500,MATCH($C$11,$C$51:$C$500,0)),"")</f>
        <v>2333731643</v>
      </c>
      <c r="K11" s="2">
        <f>IFERROR(INDEX(K51:K500,MATCH($C$11,$C$51:$C$500,0)),"")</f>
        <v>2674960656</v>
      </c>
      <c r="L11" s="2">
        <f>IFERROR(INDEX(L51:L500,MATCH($C$11,$C$51:$C$500,0)),"")</f>
        <v>2017685563</v>
      </c>
      <c r="M11" s="2">
        <f>IFERROR(INDEX(M51:M500,MATCH($C$11,$C$51:$C$500,0)),"")</f>
        <v>1926907841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84000000000</v>
      </c>
      <c r="E12" s="2">
        <f>IFERROR(INDEX(E51:E500,MATCH("Net Debt (Quarter)",$C$51:$C$500,0)),"")</f>
        <v>84000000000</v>
      </c>
      <c r="H12" s="2">
        <f>IFERROR(INDEX(D12:G12,COUNT(D12:G12)),"")</f>
        <v>84000000000</v>
      </c>
      <c r="I12" s="2">
        <f>IFERROR(INDEX(I51:I500,MATCH($C$12,$C$51:$C$500,0)),"")</f>
        <v>84000000000</v>
      </c>
      <c r="J12" s="2">
        <f>IFERROR(INDEX(J51:J500,MATCH($C$12,$C$51:$C$500,0)),"")</f>
        <v>80000000000</v>
      </c>
      <c r="K12" s="2">
        <f>IFERROR(INDEX(K51:K500,MATCH($C$12,$C$51:$C$500,0)),"")</f>
        <v>81000000000</v>
      </c>
      <c r="L12" s="2">
        <f>IFERROR(INDEX(L51:L500,MATCH($C$12,$C$51:$C$500,0)),"")</f>
        <v>80000000000</v>
      </c>
      <c r="M12" s="2">
        <f>IFERROR(INDEX(M51:M500,MATCH($C$12,$C$51:$C$500,0)),"")</f>
        <v>75000000000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85000000000</v>
      </c>
      <c r="E13" s="2">
        <f>IFERROR(INDEX(E51:E500,MATCH("Total Debt (Quarter)",$C$51:$C$500,0)),"")</f>
        <v>85000000000</v>
      </c>
      <c r="H13" s="2">
        <f>IFERROR(INDEX(D13:G13,COUNT(D13:G13)),"")</f>
        <v>85000000000</v>
      </c>
      <c r="I13" s="2">
        <f>IFERROR(INDEX(I51:I500,MATCH($C$13,$C$51:$C$500,0)),"")</f>
        <v>85000000000</v>
      </c>
      <c r="J13" s="2">
        <f>IFERROR(INDEX(J51:J500,MATCH($C$13,$C$51:$C$500,0)),"")</f>
        <v>82000000000</v>
      </c>
      <c r="K13" s="2">
        <f>IFERROR(INDEX(K51:K500,MATCH($C$13,$C$51:$C$500,0)),"")</f>
        <v>84000000000</v>
      </c>
      <c r="L13" s="2">
        <f>IFERROR(INDEX(L51:L500,MATCH($C$13,$C$51:$C$500,0)),"")</f>
        <v>82000000000</v>
      </c>
      <c r="M13" s="2">
        <f>IFERROR(INDEX(M51:M500,MATCH($C$13,$C$51:$C$500,0)),"")</f>
        <v>77000000000</v>
      </c>
    </row>
    <row r="14" spans="1:13" ht="15.5" x14ac:dyDescent="0.35">
      <c r="C14" t="s">
        <v>27</v>
      </c>
      <c r="D14" s="2">
        <f>IFERROR(INDEX(D51:D500,MATCH($C$14,$C$51:$C$500,0)),"")</f>
        <v>-305325297</v>
      </c>
      <c r="E14" s="2">
        <f>IFERROR(INDEX(E51:E500,MATCH($C$14,$C$51:$C$500,0)),"")</f>
        <v>-3258771297</v>
      </c>
      <c r="H14" s="2">
        <f>IFERROR(SUM(D14:G14)*(4/MAX(1,COUNT(D14:G14))),"")</f>
        <v>-7128193188</v>
      </c>
      <c r="I14" s="2">
        <f>IFERROR(INDEX(I51:I500,MATCH($C$14,$C$51:$C$500,0)),"")</f>
        <v>-6506721039</v>
      </c>
      <c r="J14" s="2">
        <f>IFERROR(INDEX(J51:J500,MATCH($C$14,$C$51:$C$500,0)),"")</f>
        <v>-7631416155</v>
      </c>
      <c r="K14" s="2">
        <f>IFERROR(INDEX(K51:K500,MATCH($C$14,$C$51:$C$500,0)),"")</f>
        <v>-9310887653</v>
      </c>
      <c r="L14" s="2">
        <f>IFERROR(INDEX(L51:L500,MATCH($C$14,$C$51:$C$500,0)),"")</f>
        <v>-7602690194</v>
      </c>
      <c r="M14" s="2">
        <f>IFERROR(INDEX(M51:M500,MATCH($C$14,$C$51:$C$500,0)),"")</f>
        <v>-7971563037</v>
      </c>
    </row>
    <row r="15" spans="1:13" ht="15.5" x14ac:dyDescent="0.35">
      <c r="C15" t="s">
        <v>28</v>
      </c>
      <c r="D15" s="2">
        <f>IFERROR(INDEX(D51:D500,MATCH($C$15,$C$51:$C$500,0)),"")</f>
        <v>1836580153</v>
      </c>
      <c r="E15" s="2">
        <f>IFERROR(INDEX(E51:E500,MATCH($C$15,$C$51:$C$500,0)),"")</f>
        <v>91042379</v>
      </c>
      <c r="H15" s="2">
        <f>IFERROR(SUM(D15:G15)*(4/MAX(1,COUNT(D15:G15))),"")</f>
        <v>3855245064</v>
      </c>
      <c r="I15" s="2">
        <f>IFERROR(INDEX(I51:I500,MATCH($C$15,$C$51:$C$500,0)),"")</f>
        <v>1636858356</v>
      </c>
      <c r="J15" s="2">
        <f>IFERROR(INDEX(J51:J500,MATCH($C$15,$C$51:$C$500,0)),"")</f>
        <v>486520045</v>
      </c>
      <c r="K15" s="2">
        <f>IFERROR(INDEX(K51:K500,MATCH($C$15,$C$51:$C$500,0)),"")</f>
        <v>1745093818</v>
      </c>
      <c r="L15" s="2">
        <f>IFERROR(INDEX(L51:L500,MATCH($C$15,$C$51:$C$500,0)),"")</f>
        <v>-123253976</v>
      </c>
      <c r="M15" s="2">
        <f>IFERROR(INDEX(M51:M500,MATCH($C$15,$C$51:$C$500,0)),"")</f>
        <v>-3953304860</v>
      </c>
    </row>
    <row r="16" spans="1:13" ht="15.5" x14ac:dyDescent="0.35">
      <c r="C16" t="s">
        <v>29</v>
      </c>
      <c r="D16" s="2">
        <f>IFERROR(INDEX(D51:D500,MATCH($C$16,$C$51:$C$500,0)),"")</f>
        <v>-3399463193</v>
      </c>
      <c r="E16" s="2">
        <f>IFERROR(INDEX(E51:E500,MATCH($C$16,$C$51:$C$500,0)),"")</f>
        <v>-10344146796</v>
      </c>
      <c r="H16" s="2">
        <f>IFERROR(SUM(D16:G16)*(4/MAX(1,COUNT(D16:G16))),"")</f>
        <v>-27487219978</v>
      </c>
      <c r="I16" s="2">
        <f>IFERROR(INDEX(I51:I500,MATCH($C$16,$C$51:$C$500,0)),"")</f>
        <v>-15259955780</v>
      </c>
      <c r="J16" s="2">
        <f>IFERROR(INDEX(J51:J500,MATCH($C$16,$C$51:$C$500,0)),"")</f>
        <v>2369906021</v>
      </c>
      <c r="K16" s="2">
        <f>IFERROR(INDEX(K51:K500,MATCH($C$16,$C$51:$C$500,0)),"")</f>
        <v>-14939347467</v>
      </c>
      <c r="L16" s="2">
        <f>IFERROR(INDEX(L51:L500,MATCH($C$16,$C$51:$C$500,0)),"")</f>
        <v>542858985</v>
      </c>
      <c r="M16" s="2">
        <f>IFERROR(INDEX(M51:M500,MATCH($C$16,$C$51:$C$500,0)),"")</f>
        <v>15195318423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</row>
    <row r="19" spans="1:13" ht="15.5" x14ac:dyDescent="0.35">
      <c r="A19" t="s">
        <v>39</v>
      </c>
      <c r="C19" t="s">
        <v>40</v>
      </c>
    </row>
    <row r="20" spans="1:13" ht="15.5" x14ac:dyDescent="0.35">
      <c r="A20" t="s">
        <v>41</v>
      </c>
      <c r="C20" t="s">
        <v>42</v>
      </c>
      <c r="D20" s="2" t="str">
        <f ca="1">IFERROR(D21*D2,"")</f>
        <v/>
      </c>
      <c r="E20" s="2" t="str">
        <f ca="1">IFERROR(E21*E2,"")</f>
        <v/>
      </c>
      <c r="H20" s="2" t="str">
        <f t="shared" ref="H20:M20" ca="1" si="0">IFERROR(H21*H2,"")</f>
        <v/>
      </c>
      <c r="I20" s="2" t="str">
        <f t="shared" ca="1" si="0"/>
        <v/>
      </c>
      <c r="J20" s="2">
        <f t="shared" ca="1" si="0"/>
        <v>100800000000</v>
      </c>
      <c r="K20" s="2">
        <f t="shared" ca="1" si="0"/>
        <v>334080000000</v>
      </c>
      <c r="L20" s="2">
        <f t="shared" ca="1" si="0"/>
        <v>885600000000</v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1440000000</v>
      </c>
      <c r="E21" s="2">
        <f>IFERROR(INDEX(E51:E500,MATCH($C$7,$C$51:$C$500,0)),"")</f>
        <v>1440000000</v>
      </c>
      <c r="H21" s="2">
        <f>IFERROR(INDEX(D21:G21,COUNT(D21:G21)),"")</f>
        <v>1440000000</v>
      </c>
      <c r="I21" s="2">
        <f>IFERROR(INDEX(I51:I500,MATCH($C$7,$C$51:$C$500,0)),"")</f>
        <v>1440000000</v>
      </c>
      <c r="J21" s="2">
        <f>IFERROR(INDEX(J51:J500,MATCH($C$7,$C$51:$C$500,0)),"")</f>
        <v>1440000000</v>
      </c>
      <c r="K21" s="2">
        <f>IFERROR(INDEX(K51:K500,MATCH($C$7,$C$51:$C$500,0)),"")</f>
        <v>1440000000</v>
      </c>
      <c r="L21" s="2">
        <f>IFERROR(INDEX(L51:L500,MATCH($C$7,$C$51:$C$500,0)),"")</f>
        <v>1440000000</v>
      </c>
      <c r="M21" s="2">
        <f>IFERROR(INDEX(M51:M500,MATCH($C$7,$C$51:$C$500,0)),"")</f>
        <v>670000000</v>
      </c>
    </row>
    <row r="23" spans="1:13" ht="15.5" x14ac:dyDescent="0.35">
      <c r="B23" t="s">
        <v>43</v>
      </c>
      <c r="C23" t="s">
        <v>44</v>
      </c>
      <c r="D23" s="3">
        <f>IFERROR(D5/D6*100,"")</f>
        <v>-0.39377708005845735</v>
      </c>
      <c r="E23" s="3">
        <f>IFERROR(E5/E6*100,"")</f>
        <v>-4.1172010037529638</v>
      </c>
      <c r="H23" s="3">
        <f t="shared" ref="H23:M23" si="1">IFERROR(H5/H6*100,"")</f>
        <v>-9.0176088481543424</v>
      </c>
      <c r="I23" s="3">
        <f t="shared" si="1"/>
        <v>-5.2635159720842246</v>
      </c>
      <c r="J23" s="3">
        <f t="shared" si="1"/>
        <v>1.1163583364805763</v>
      </c>
      <c r="K23" s="3">
        <f t="shared" si="1"/>
        <v>-3.925875491927397</v>
      </c>
      <c r="L23" s="3">
        <f t="shared" si="1"/>
        <v>0.35590547448828447</v>
      </c>
      <c r="M23" s="3">
        <f t="shared" si="1"/>
        <v>12.995121474011212</v>
      </c>
    </row>
    <row r="24" spans="1:13" ht="15.5" x14ac:dyDescent="0.35">
      <c r="C24" t="s">
        <v>45</v>
      </c>
      <c r="D24" s="4">
        <f>IFERROR(_xlfn.RRI(5,I23,D23),"")</f>
        <v>-0.40461910056104933</v>
      </c>
      <c r="E24" s="4" t="str">
        <f>IFERROR(_xlfn.RRI(5,J23,E23),"")</f>
        <v/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46</v>
      </c>
      <c r="C25" t="s">
        <v>47</v>
      </c>
      <c r="D25" s="3">
        <f>IFERROR(INDEX(D51:D500,MATCH($A$25,$C$51:$C$500,0)),"")</f>
        <v>-1.0900000000000001</v>
      </c>
      <c r="E25" s="3">
        <f>IFERROR(INDEX(E51:E500,MATCH($A$25,$C$51:$C$500,0)),"")</f>
        <v>-7.15</v>
      </c>
      <c r="H25" s="3">
        <f>IFERROR(INDEX(D25:G25,COUNT(D25:G25)),"")</f>
        <v>-7.15</v>
      </c>
      <c r="I25" s="3">
        <f>IFERROR(INDEX(I51:I500,MATCH($C$25,$C$51:$C$500,0)),"")</f>
        <v>-9.49</v>
      </c>
      <c r="J25" s="3">
        <f>IFERROR(INDEX(J51:J500,MATCH($C$25,$C$51:$C$500,0)),"")</f>
        <v>1.99</v>
      </c>
      <c r="K25" s="3">
        <f>IFERROR(INDEX(K51:K500,MATCH($C$25,$C$51:$C$500,0)),"")</f>
        <v>-9.19</v>
      </c>
      <c r="L25" s="3">
        <f>IFERROR(INDEX(L51:L500,MATCH($C$25,$C$51:$C$500,0)),"")</f>
        <v>0.28999999999999998</v>
      </c>
      <c r="M25" s="3">
        <f>IFERROR(INDEX(M51:M500,MATCH($C$25,$C$51:$C$500,0)),"")</f>
        <v>16.82</v>
      </c>
    </row>
    <row r="26" spans="1:13" ht="15.5" x14ac:dyDescent="0.35">
      <c r="C26" t="s">
        <v>48</v>
      </c>
      <c r="D26" s="4">
        <f>IFERROR(_xlfn.RRI(5,I25,D25),"")</f>
        <v>-0.35131768624849768</v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49</v>
      </c>
      <c r="D27" s="3">
        <f>IFERROR(D4/D21,"")</f>
        <v>5.5845726909722222</v>
      </c>
      <c r="E27" s="3">
        <f>IFERROR(E4/E21,"")</f>
        <v>6.9630542916666665</v>
      </c>
      <c r="H27" s="3">
        <f t="shared" ref="H27:M27" si="4">IFERROR(H4/H21,"")</f>
        <v>25.095253965277777</v>
      </c>
      <c r="I27" s="3">
        <f t="shared" si="4"/>
        <v>41.969050966666664</v>
      </c>
      <c r="J27" s="3">
        <f t="shared" si="4"/>
        <v>96.455682085416669</v>
      </c>
      <c r="K27" s="3">
        <f t="shared" si="4"/>
        <v>88.41952436527778</v>
      </c>
      <c r="L27" s="3">
        <f t="shared" si="4"/>
        <v>101.85509701736112</v>
      </c>
      <c r="M27" s="3">
        <f t="shared" si="4"/>
        <v>256.05592881044777</v>
      </c>
    </row>
    <row r="28" spans="1:13" ht="15.5" x14ac:dyDescent="0.35">
      <c r="C28" t="s">
        <v>50</v>
      </c>
      <c r="D28" s="4">
        <f>IFERROR(_xlfn.RRI(5,I27,D27),"")</f>
        <v>-0.33194509057571786</v>
      </c>
      <c r="E28" s="4">
        <f>IFERROR(_xlfn.RRI(5,J27,E27),"")</f>
        <v>-0.40885449312420452</v>
      </c>
      <c r="H28" s="4">
        <f t="shared" ref="H28:M28" si="5">IFERROR(_xlfn.RRI(5,M27,H27),"")</f>
        <v>-0.37157804160109342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51</v>
      </c>
      <c r="H29" s="4">
        <f t="shared" ref="H29:M29" si="6">IFERROR(((H25-I25)/I25)*100%,"")</f>
        <v>-0.24657534246575341</v>
      </c>
      <c r="I29" s="4">
        <f t="shared" si="6"/>
        <v>-5.7688442211055282</v>
      </c>
      <c r="J29" s="4">
        <f t="shared" si="6"/>
        <v>-1.2165397170837868</v>
      </c>
      <c r="K29" s="4">
        <f t="shared" si="6"/>
        <v>-32.689655172413794</v>
      </c>
      <c r="L29" s="4">
        <f t="shared" si="6"/>
        <v>-0.98275862068965525</v>
      </c>
      <c r="M29" s="4" t="str">
        <f t="shared" si="6"/>
        <v/>
      </c>
    </row>
    <row r="30" spans="1:13" ht="15.5" x14ac:dyDescent="0.35">
      <c r="C30" t="s">
        <v>52</v>
      </c>
      <c r="H30" s="4">
        <f t="shared" ref="H30:M30" si="7">IFERROR(((H27-I27)/I27)*100%,"")</f>
        <v>-0.40205333722677372</v>
      </c>
      <c r="I30" s="4">
        <f t="shared" si="7"/>
        <v>-0.56488772813300081</v>
      </c>
      <c r="J30" s="4">
        <f t="shared" si="7"/>
        <v>9.0886687955252968E-2</v>
      </c>
      <c r="K30" s="4">
        <f t="shared" si="7"/>
        <v>-0.13190869230425706</v>
      </c>
      <c r="L30" s="4">
        <f t="shared" si="7"/>
        <v>-0.60221543203257721</v>
      </c>
      <c r="M30" s="4" t="str">
        <f t="shared" si="7"/>
        <v/>
      </c>
    </row>
    <row r="32" spans="1:13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172.58</v>
      </c>
      <c r="E32" s="3">
        <f>IFERROR(INDEX(E51:E500,MATCH($A$32,$C$51:$C$500,0)),"")</f>
        <v>173.54</v>
      </c>
      <c r="H32" s="3">
        <f>IFERROR(INDEX(D32:G32,COUNT(D32:G32)),"")</f>
        <v>173.54</v>
      </c>
      <c r="I32" s="3">
        <f>IFERROR(INDEX(I51:I500,MATCH($C$32,$C$51:$C$500,0)),"")</f>
        <v>172.58</v>
      </c>
      <c r="J32" s="3">
        <f>IFERROR(INDEX(J51:J500,MATCH($C$32,$C$51:$C$500,0)),"")</f>
        <v>181.67</v>
      </c>
      <c r="K32" s="3">
        <f>IFERROR(INDEX(K51:K500,MATCH($C$32,$C$51:$C$500,0)),"")</f>
        <v>181.08</v>
      </c>
      <c r="L32" s="3">
        <f>IFERROR(INDEX(L51:L500,MATCH($C$32,$C$51:$C$500,0)),"")</f>
        <v>188.19</v>
      </c>
      <c r="M32" s="3">
        <f>IFERROR(INDEX(M51:M500,MATCH($C$32,$C$51:$C$500,0)),"")</f>
        <v>128.94</v>
      </c>
    </row>
    <row r="33" spans="1:13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0.28999999999999998</v>
      </c>
      <c r="E33" s="3">
        <f>IFERROR(INDEX(E51:E500,MATCH($A$33,$C$51:$C$500,0)),"")</f>
        <v>0.28999999999999998</v>
      </c>
      <c r="H33" s="3">
        <f>IFERROR(INDEX(D33:G33,COUNT(D33:G33)),"")</f>
        <v>0.28999999999999998</v>
      </c>
      <c r="I33" s="3">
        <f>IFERROR(INDEX(I51:I500,MATCH($C$33,$C$51:$C$500,0)),"")</f>
        <v>0.28999999999999998</v>
      </c>
      <c r="J33" s="3">
        <f>IFERROR(INDEX(J51:J500,MATCH($C$33,$C$51:$C$500,0)),"")</f>
        <v>0.39</v>
      </c>
      <c r="K33" s="3">
        <f>IFERROR(INDEX(K51:K500,MATCH($C$33,$C$51:$C$500,0)),"")</f>
        <v>1.28</v>
      </c>
      <c r="L33" s="3">
        <f>IFERROR(INDEX(L51:L500,MATCH($C$33,$C$51:$C$500,0)),"")</f>
        <v>3.27</v>
      </c>
      <c r="M33" s="3">
        <f>IFERROR(INDEX(M51:M500,MATCH($C$33,$C$51:$C$500,0)),"")</f>
        <v>0</v>
      </c>
    </row>
    <row r="34" spans="1:13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-45.87</v>
      </c>
      <c r="E34" s="3">
        <f>IFERROR(INDEX(E51:E500,MATCH($A$34,$C$51:$C$500,0)),"")</f>
        <v>-6.99</v>
      </c>
      <c r="H34" s="3">
        <f>IFERROR(INDEX(D34:G34,COUNT(D34:G34)),"")</f>
        <v>-6.99</v>
      </c>
      <c r="I34" s="3">
        <f>IFERROR(INDEX(I51:I500,MATCH($C$34,$C$51:$C$500,0)),"")</f>
        <v>-5.27</v>
      </c>
      <c r="J34" s="3">
        <f>IFERROR(INDEX(J51:J500,MATCH($C$34,$C$51:$C$500,0)),"")</f>
        <v>35.18</v>
      </c>
      <c r="K34" s="3">
        <f>IFERROR(INDEX(K51:K500,MATCH($C$34,$C$51:$C$500,0)),"")</f>
        <v>-25.24</v>
      </c>
      <c r="L34" s="3">
        <f>IFERROR(INDEX(L51:L500,MATCH($C$34,$C$51:$C$500,0)),"")</f>
        <v>2120.69</v>
      </c>
      <c r="M34" s="3">
        <f>IFERROR(INDEX(M51:M500,MATCH($C$34,$C$51:$C$500,0)),"")</f>
        <v>0</v>
      </c>
    </row>
    <row r="35" spans="1:13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8.92</v>
      </c>
      <c r="E35" s="3">
        <f>IFERROR(INDEX(E51:E500,MATCH($A$35,$C$51:$C$500,0)),"")</f>
        <v>7.16</v>
      </c>
      <c r="H35" s="3">
        <f>IFERROR(INDEX(D35:G35,COUNT(D35:G35)),"")</f>
        <v>7.16</v>
      </c>
      <c r="I35" s="3">
        <f>IFERROR(INDEX(I51:I500,MATCH($C$35,$C$51:$C$500,0)),"")</f>
        <v>1.19</v>
      </c>
      <c r="J35" s="3">
        <f>IFERROR(INDEX(J51:J500,MATCH($C$35,$C$51:$C$500,0)),"")</f>
        <v>0.72</v>
      </c>
      <c r="K35" s="3">
        <f>IFERROR(INDEX(K51:K500,MATCH($C$35,$C$51:$C$500,0)),"")</f>
        <v>2.61</v>
      </c>
      <c r="L35" s="3">
        <f>IFERROR(INDEX(L51:L500,MATCH($C$35,$C$51:$C$500,0)),"")</f>
        <v>6.02</v>
      </c>
      <c r="M35" s="3">
        <f>IFERROR(INDEX(M51:M500,MATCH($C$35,$C$51:$C$500,0)),"")</f>
        <v>0</v>
      </c>
    </row>
    <row r="36" spans="1:13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752</v>
      </c>
      <c r="E50" t="s">
        <v>553</v>
      </c>
      <c r="F50" t="s">
        <v>554</v>
      </c>
      <c r="G50" t="s">
        <v>555</v>
      </c>
      <c r="H50" t="s">
        <v>557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</row>
    <row r="51" spans="2:13" ht="15.5" x14ac:dyDescent="0.35">
      <c r="B51" t="s">
        <v>74</v>
      </c>
      <c r="C51" t="s">
        <v>6</v>
      </c>
      <c r="D51" s="5">
        <v>8041784675</v>
      </c>
      <c r="E51" s="5">
        <v>10026798180</v>
      </c>
      <c r="F51" s="5">
        <v>12597874140</v>
      </c>
      <c r="G51" s="5">
        <v>29768976397</v>
      </c>
      <c r="I51" s="5">
        <v>60435433392</v>
      </c>
      <c r="J51" s="5">
        <v>138896182203</v>
      </c>
      <c r="K51" s="5">
        <v>127324115086</v>
      </c>
      <c r="L51" s="5">
        <v>146671339705</v>
      </c>
      <c r="M51" s="5">
        <v>171557472303</v>
      </c>
    </row>
    <row r="52" spans="2:13" ht="15.5" x14ac:dyDescent="0.35">
      <c r="C52" t="s">
        <v>75</v>
      </c>
      <c r="D52" s="5">
        <v>-1708873161</v>
      </c>
      <c r="E52" s="5">
        <v>-16879835712</v>
      </c>
      <c r="F52" s="5">
        <v>-12924840296</v>
      </c>
      <c r="G52" s="5">
        <v>-21952687557</v>
      </c>
      <c r="I52" s="5">
        <v>-53466236726</v>
      </c>
      <c r="J52" s="5">
        <v>-114876305456</v>
      </c>
      <c r="K52" s="5">
        <v>-107748314704</v>
      </c>
      <c r="L52" s="5">
        <v>-118007852273</v>
      </c>
      <c r="M52" s="5">
        <v>-126411353960</v>
      </c>
    </row>
    <row r="53" spans="2:13" ht="15.5" x14ac:dyDescent="0.35">
      <c r="C53" t="s">
        <v>76</v>
      </c>
      <c r="D53" s="5">
        <v>6332911514</v>
      </c>
      <c r="E53" s="5">
        <v>-6853037532</v>
      </c>
      <c r="F53" s="5">
        <v>-326966156</v>
      </c>
      <c r="G53" s="5">
        <v>7816288840</v>
      </c>
      <c r="I53" s="5">
        <v>6969196666</v>
      </c>
      <c r="J53" s="5">
        <v>24019876747</v>
      </c>
      <c r="K53" s="5">
        <v>19575800382</v>
      </c>
      <c r="L53" s="5">
        <v>28663487432</v>
      </c>
      <c r="M53" s="5">
        <v>45146118343</v>
      </c>
    </row>
    <row r="54" spans="2:13" ht="15.5" x14ac:dyDescent="0.35">
      <c r="C54" t="s">
        <v>77</v>
      </c>
      <c r="D54" s="5">
        <v>-2894055124</v>
      </c>
      <c r="E54" s="5">
        <v>-1365221191</v>
      </c>
      <c r="F54" s="5">
        <v>-2332474189</v>
      </c>
      <c r="G54" s="5">
        <v>-2280374046</v>
      </c>
      <c r="I54" s="5">
        <v>-8872124550</v>
      </c>
      <c r="J54" s="5">
        <v>-13516811124</v>
      </c>
      <c r="K54" s="5">
        <v>-16485173342</v>
      </c>
      <c r="L54" s="5">
        <v>-20801224829</v>
      </c>
      <c r="M54" s="5">
        <v>-21923809088</v>
      </c>
    </row>
    <row r="55" spans="2:13" ht="15.5" x14ac:dyDescent="0.35">
      <c r="C55" t="s">
        <v>78</v>
      </c>
      <c r="D55" s="5">
        <v>-1661650632</v>
      </c>
      <c r="E55" s="5">
        <v>-385560651</v>
      </c>
      <c r="F55" s="5">
        <v>-1023743371</v>
      </c>
      <c r="G55" s="5">
        <v>-1256908642</v>
      </c>
      <c r="I55" s="5">
        <v>-4327863296</v>
      </c>
      <c r="J55" s="5">
        <v>-7798454528</v>
      </c>
      <c r="K55" s="5">
        <v>-7803009300</v>
      </c>
      <c r="L55" s="5">
        <v>-9478975842</v>
      </c>
      <c r="M55" s="5">
        <v>-10284007844</v>
      </c>
    </row>
    <row r="56" spans="2:13" ht="15.5" x14ac:dyDescent="0.35">
      <c r="C56" t="s">
        <v>79</v>
      </c>
      <c r="D56" s="5">
        <v>-1232404492</v>
      </c>
      <c r="E56" s="5">
        <v>-979660540</v>
      </c>
      <c r="F56" s="5">
        <v>-1308730818</v>
      </c>
      <c r="G56" s="5">
        <v>-1023465404</v>
      </c>
      <c r="I56" s="5">
        <v>-4544261254</v>
      </c>
      <c r="J56" s="5">
        <v>-5718356596</v>
      </c>
      <c r="K56" s="5">
        <v>-8682164042</v>
      </c>
      <c r="L56" s="5">
        <v>-11322248987</v>
      </c>
      <c r="M56" s="5">
        <v>-11639801244</v>
      </c>
    </row>
    <row r="57" spans="2:13" ht="15.5" x14ac:dyDescent="0.35">
      <c r="C57" t="s">
        <v>80</v>
      </c>
      <c r="D57" s="5">
        <v>3438856390</v>
      </c>
      <c r="E57" s="5">
        <v>-8218258723</v>
      </c>
      <c r="F57" s="5">
        <v>-2659440345</v>
      </c>
      <c r="G57" s="5">
        <v>5535914794</v>
      </c>
      <c r="I57" s="5">
        <v>-1902927884</v>
      </c>
      <c r="J57" s="5">
        <v>10503065623</v>
      </c>
      <c r="K57" s="5">
        <v>3090627040</v>
      </c>
      <c r="L57" s="5">
        <v>7862262603</v>
      </c>
      <c r="M57" s="5">
        <v>23222309255</v>
      </c>
    </row>
    <row r="58" spans="2:13" ht="15.5" x14ac:dyDescent="0.35">
      <c r="C58" t="s">
        <v>81</v>
      </c>
      <c r="D58" s="5">
        <v>-6838319583</v>
      </c>
      <c r="E58" s="5">
        <v>-2125888073</v>
      </c>
      <c r="F58" s="5">
        <v>-1018546893</v>
      </c>
      <c r="G58" s="5">
        <v>-3374273347</v>
      </c>
      <c r="I58" s="5">
        <v>-13357027896</v>
      </c>
      <c r="J58" s="5">
        <v>-8133159602</v>
      </c>
      <c r="K58" s="5">
        <v>-18029974507</v>
      </c>
      <c r="L58" s="5">
        <v>-7319403618</v>
      </c>
      <c r="M58" s="5">
        <v>-8026990832</v>
      </c>
    </row>
    <row r="59" spans="2:13" ht="15.5" x14ac:dyDescent="0.35">
      <c r="C59" t="s">
        <v>27</v>
      </c>
      <c r="D59" s="5">
        <v>-305325297</v>
      </c>
      <c r="E59" s="5">
        <v>-3258771297</v>
      </c>
      <c r="F59" s="5">
        <v>-1964000000</v>
      </c>
      <c r="G59" s="5">
        <v>-978624445</v>
      </c>
      <c r="I59" s="5">
        <v>-6506721039</v>
      </c>
      <c r="J59" s="5">
        <v>-7631416155</v>
      </c>
      <c r="K59" s="5">
        <v>-9310887653</v>
      </c>
      <c r="L59" s="5">
        <v>-7602690194</v>
      </c>
      <c r="M59" s="5">
        <v>-7971563037</v>
      </c>
    </row>
    <row r="60" spans="2:13" ht="15.5" x14ac:dyDescent="0.35">
      <c r="C60" t="s">
        <v>85</v>
      </c>
      <c r="D60" s="5">
        <v>-6532994286</v>
      </c>
      <c r="E60" s="5">
        <v>1132883224</v>
      </c>
      <c r="F60" s="5">
        <v>945453107</v>
      </c>
      <c r="G60" s="5">
        <v>-2395648902</v>
      </c>
      <c r="I60" s="5">
        <v>-6850306857</v>
      </c>
      <c r="J60" s="5">
        <v>-501743447</v>
      </c>
      <c r="K60" s="5">
        <v>-8719086854</v>
      </c>
      <c r="L60" s="5">
        <v>283286576</v>
      </c>
      <c r="M60" s="5">
        <v>-55427795</v>
      </c>
    </row>
    <row r="61" spans="2:13" ht="15.5" x14ac:dyDescent="0.35">
      <c r="C61" t="s">
        <v>86</v>
      </c>
      <c r="D61" s="5">
        <v>-6838319583</v>
      </c>
      <c r="E61" s="5">
        <v>-2125888073</v>
      </c>
      <c r="F61" s="5">
        <v>-1018546893</v>
      </c>
      <c r="G61" s="5">
        <v>-3374273347</v>
      </c>
      <c r="I61" s="5">
        <v>-13357027896</v>
      </c>
      <c r="J61" s="5">
        <v>-8133159602</v>
      </c>
      <c r="K61" s="5">
        <v>-18029974507</v>
      </c>
      <c r="L61" s="5">
        <v>-7319403618</v>
      </c>
      <c r="M61" s="5">
        <v>-8026990832</v>
      </c>
    </row>
    <row r="62" spans="2:13" ht="15.5" x14ac:dyDescent="0.35">
      <c r="C62" t="s">
        <v>29</v>
      </c>
      <c r="D62" s="5">
        <v>-3399463193</v>
      </c>
      <c r="E62" s="5">
        <v>-10344146796</v>
      </c>
      <c r="F62" s="5">
        <v>-3677987238</v>
      </c>
      <c r="G62" s="5">
        <v>2161641447</v>
      </c>
      <c r="I62" s="5">
        <v>-15259955780</v>
      </c>
      <c r="J62" s="5">
        <v>2369906021</v>
      </c>
      <c r="K62" s="5">
        <v>-14939347467</v>
      </c>
      <c r="L62" s="5">
        <v>542858985</v>
      </c>
      <c r="M62" s="5">
        <v>15195318423</v>
      </c>
    </row>
    <row r="63" spans="2:13" ht="15.5" x14ac:dyDescent="0.35">
      <c r="C63" t="s">
        <v>28</v>
      </c>
      <c r="D63" s="5">
        <v>1836580153</v>
      </c>
      <c r="E63" s="5">
        <v>91042379</v>
      </c>
      <c r="F63" s="5">
        <v>-1750931219</v>
      </c>
      <c r="G63" s="5">
        <v>1460167043</v>
      </c>
      <c r="I63" s="5">
        <v>1636858356</v>
      </c>
      <c r="J63" s="5">
        <v>486520045</v>
      </c>
      <c r="K63" s="5">
        <v>1745093818</v>
      </c>
      <c r="L63" s="5">
        <v>-123253976</v>
      </c>
      <c r="M63" s="5">
        <v>-3953304860</v>
      </c>
    </row>
    <row r="64" spans="2:13" ht="15.5" x14ac:dyDescent="0.35">
      <c r="C64" t="s">
        <v>374</v>
      </c>
      <c r="E64" s="5">
        <v>92445068</v>
      </c>
      <c r="F64" s="5">
        <v>-1154181370</v>
      </c>
      <c r="G64" s="5">
        <v>1061736302</v>
      </c>
      <c r="J64" s="5">
        <v>139336995</v>
      </c>
      <c r="K64" s="5">
        <v>-90955700</v>
      </c>
      <c r="L64" s="5">
        <v>-268336643</v>
      </c>
      <c r="M64" s="5">
        <v>-4011074133</v>
      </c>
    </row>
    <row r="65" spans="2:13" ht="15.5" x14ac:dyDescent="0.35">
      <c r="C65" t="s">
        <v>375</v>
      </c>
      <c r="D65" s="5">
        <v>1836580153</v>
      </c>
      <c r="E65" s="5">
        <v>-1402689</v>
      </c>
      <c r="F65" s="5">
        <v>-596749849</v>
      </c>
      <c r="G65" s="5">
        <v>398430741</v>
      </c>
      <c r="I65" s="5">
        <v>1636858356</v>
      </c>
      <c r="J65" s="5">
        <v>347183050</v>
      </c>
      <c r="K65" s="5">
        <v>1836049518</v>
      </c>
      <c r="L65" s="5">
        <v>145082667</v>
      </c>
      <c r="M65" s="5">
        <v>57769273</v>
      </c>
    </row>
    <row r="66" spans="2:13" ht="15.5" x14ac:dyDescent="0.35">
      <c r="C66" t="s">
        <v>376</v>
      </c>
      <c r="D66" s="5">
        <v>1836580153</v>
      </c>
      <c r="E66" s="5">
        <v>91042379</v>
      </c>
      <c r="F66" s="5">
        <v>-1750931219</v>
      </c>
      <c r="G66" s="5">
        <v>1460167043</v>
      </c>
      <c r="I66" s="5">
        <v>1636858356</v>
      </c>
      <c r="J66" s="5">
        <v>486520045</v>
      </c>
      <c r="K66" s="5">
        <v>1745093818</v>
      </c>
      <c r="L66" s="5">
        <v>-123253976</v>
      </c>
      <c r="M66" s="5">
        <v>-3953304860</v>
      </c>
    </row>
    <row r="67" spans="2:13" ht="15.5" x14ac:dyDescent="0.35">
      <c r="C67" t="s">
        <v>403</v>
      </c>
    </row>
    <row r="68" spans="2:13" ht="15.5" x14ac:dyDescent="0.35">
      <c r="C68" t="s">
        <v>87</v>
      </c>
      <c r="D68" s="5">
        <v>-1562883040</v>
      </c>
      <c r="E68" s="5">
        <v>-10253104417</v>
      </c>
      <c r="F68" s="5">
        <v>-5428918457</v>
      </c>
      <c r="G68" s="5">
        <v>3621808490</v>
      </c>
      <c r="I68" s="5">
        <v>-13623097424</v>
      </c>
      <c r="J68" s="5">
        <v>2856426066</v>
      </c>
      <c r="K68" s="5">
        <v>-13194253649</v>
      </c>
      <c r="L68" s="5">
        <v>419605009</v>
      </c>
      <c r="M68" s="5">
        <v>11242013563</v>
      </c>
    </row>
    <row r="69" spans="2:13" ht="15.5" x14ac:dyDescent="0.35">
      <c r="C69" t="s">
        <v>88</v>
      </c>
      <c r="D69" s="5">
        <v>587669356</v>
      </c>
      <c r="I69" s="5">
        <v>587669356</v>
      </c>
      <c r="J69" s="5">
        <v>53827595</v>
      </c>
      <c r="K69" s="5">
        <v>2992836718</v>
      </c>
      <c r="L69" s="5">
        <v>541525439</v>
      </c>
      <c r="M69" s="5">
        <v>-45229299</v>
      </c>
    </row>
    <row r="70" spans="2:13" ht="15.5" x14ac:dyDescent="0.35">
      <c r="C70" t="s">
        <v>89</v>
      </c>
      <c r="D70" s="5">
        <v>-975213684</v>
      </c>
      <c r="E70" s="5">
        <v>-10253104417</v>
      </c>
      <c r="F70" s="5">
        <v>-5428918457</v>
      </c>
      <c r="G70" s="5">
        <v>3621808490</v>
      </c>
      <c r="I70" s="5">
        <v>-13035428068</v>
      </c>
      <c r="J70" s="5">
        <v>2910253661</v>
      </c>
      <c r="K70" s="5">
        <v>-10201416931</v>
      </c>
      <c r="L70" s="5">
        <v>961130448</v>
      </c>
      <c r="M70" s="5">
        <v>11196784264</v>
      </c>
    </row>
    <row r="71" spans="2:13" ht="15.5" x14ac:dyDescent="0.35">
      <c r="C71" t="s">
        <v>90</v>
      </c>
      <c r="D71" s="5">
        <v>-1562883040</v>
      </c>
      <c r="E71" s="5">
        <v>-10253104417</v>
      </c>
      <c r="F71" s="5">
        <v>-5428918457</v>
      </c>
      <c r="G71" s="5">
        <v>3621808490</v>
      </c>
      <c r="I71" s="5">
        <v>-13623097424</v>
      </c>
      <c r="J71" s="5">
        <v>2856426066</v>
      </c>
      <c r="K71" s="5">
        <v>-13194253649</v>
      </c>
      <c r="L71" s="5">
        <v>419605009</v>
      </c>
      <c r="M71" s="5">
        <v>11242013563</v>
      </c>
    </row>
    <row r="72" spans="2:13" ht="15.5" x14ac:dyDescent="0.35">
      <c r="C72" t="s">
        <v>8</v>
      </c>
      <c r="D72" s="5">
        <v>-975213684</v>
      </c>
      <c r="E72" s="5">
        <v>-10253104417</v>
      </c>
      <c r="F72" s="5">
        <v>-5428918457</v>
      </c>
      <c r="G72" s="5">
        <v>3621808490</v>
      </c>
      <c r="I72" s="5">
        <v>-13035428068</v>
      </c>
      <c r="J72" s="5">
        <v>2910253661</v>
      </c>
      <c r="K72" s="5">
        <v>-10201416931</v>
      </c>
      <c r="L72" s="5">
        <v>961130448</v>
      </c>
      <c r="M72" s="5">
        <v>11196784264</v>
      </c>
    </row>
    <row r="73" spans="2:13" ht="15.5" x14ac:dyDescent="0.35">
      <c r="C73" t="s">
        <v>284</v>
      </c>
    </row>
    <row r="74" spans="2:13" ht="15.5" x14ac:dyDescent="0.35">
      <c r="C74" t="s">
        <v>91</v>
      </c>
      <c r="D74" s="5">
        <v>-1562883040</v>
      </c>
      <c r="E74" s="5">
        <v>-10253104417</v>
      </c>
      <c r="F74" s="5">
        <v>-5428918457</v>
      </c>
      <c r="G74" s="5">
        <v>3621808490</v>
      </c>
      <c r="I74" s="5">
        <v>-13623097424</v>
      </c>
      <c r="J74" s="5">
        <v>2856426066</v>
      </c>
      <c r="K74" s="5">
        <v>-13194253649</v>
      </c>
      <c r="L74" s="5">
        <v>419605009</v>
      </c>
      <c r="M74" s="5">
        <v>11242013563</v>
      </c>
    </row>
    <row r="75" spans="2:13" ht="15.5" x14ac:dyDescent="0.35">
      <c r="C75" t="s">
        <v>92</v>
      </c>
      <c r="D75" s="5">
        <v>-975213684</v>
      </c>
      <c r="E75" s="5">
        <v>-10253104417</v>
      </c>
      <c r="F75" s="5">
        <v>-5428918457</v>
      </c>
      <c r="G75" s="5">
        <v>3621808490</v>
      </c>
      <c r="I75" s="5">
        <v>-13035428068</v>
      </c>
      <c r="J75" s="5">
        <v>2910253661</v>
      </c>
      <c r="K75" s="5">
        <v>-10201416931</v>
      </c>
      <c r="L75" s="5">
        <v>961130448</v>
      </c>
      <c r="M75" s="5">
        <v>11196784264</v>
      </c>
    </row>
    <row r="76" spans="2:13" ht="15.5" x14ac:dyDescent="0.35">
      <c r="C76" t="s">
        <v>93</v>
      </c>
      <c r="D76" s="5">
        <v>-975213684</v>
      </c>
      <c r="E76" s="5">
        <v>-10253104417</v>
      </c>
      <c r="F76" s="5">
        <v>-5428918457</v>
      </c>
      <c r="G76" s="5">
        <v>3621808490</v>
      </c>
      <c r="I76" s="5">
        <v>-13035428068</v>
      </c>
      <c r="J76" s="5">
        <v>2910253661</v>
      </c>
      <c r="K76" s="5">
        <v>-10201416931</v>
      </c>
      <c r="L76" s="5">
        <v>961130448</v>
      </c>
      <c r="M76" s="5">
        <v>11196784264</v>
      </c>
    </row>
    <row r="78" spans="2:13" ht="15.5" x14ac:dyDescent="0.35">
      <c r="B78" t="s">
        <v>94</v>
      </c>
      <c r="C78" t="s">
        <v>95</v>
      </c>
    </row>
    <row r="79" spans="2:13" ht="15.5" x14ac:dyDescent="0.35">
      <c r="C79" t="s">
        <v>96</v>
      </c>
    </row>
    <row r="80" spans="2:13" ht="15.5" x14ac:dyDescent="0.35">
      <c r="C80" t="s">
        <v>20</v>
      </c>
      <c r="D80" s="5">
        <v>992732370</v>
      </c>
      <c r="E80" s="5">
        <v>1241088163</v>
      </c>
      <c r="F80" s="5">
        <v>1482748320</v>
      </c>
      <c r="G80" s="5">
        <v>1823772682</v>
      </c>
      <c r="I80" s="5">
        <v>992732370</v>
      </c>
      <c r="J80" s="5">
        <v>2333731643</v>
      </c>
      <c r="K80" s="5">
        <v>2674960656</v>
      </c>
      <c r="L80" s="5">
        <v>2017685563</v>
      </c>
      <c r="M80" s="5">
        <v>1926907841</v>
      </c>
    </row>
    <row r="81" spans="3:13" ht="15.5" x14ac:dyDescent="0.35">
      <c r="C81" t="s">
        <v>98</v>
      </c>
      <c r="D81" s="5">
        <v>83463929679</v>
      </c>
      <c r="E81" s="5">
        <v>104867519500</v>
      </c>
      <c r="F81" s="5">
        <v>107420656888</v>
      </c>
      <c r="G81" s="5">
        <v>109159518591</v>
      </c>
      <c r="I81" s="5">
        <v>83463929679</v>
      </c>
      <c r="J81" s="5">
        <v>106865290198</v>
      </c>
      <c r="K81" s="5">
        <v>109517926097</v>
      </c>
      <c r="L81" s="5">
        <v>104072661098</v>
      </c>
      <c r="M81" s="5">
        <v>69425482872</v>
      </c>
    </row>
    <row r="82" spans="3:13" ht="15.5" x14ac:dyDescent="0.35">
      <c r="C82" t="s">
        <v>99</v>
      </c>
    </row>
    <row r="83" spans="3:13" ht="15.5" x14ac:dyDescent="0.35">
      <c r="C83" t="s">
        <v>100</v>
      </c>
      <c r="D83" s="5">
        <v>15000000000</v>
      </c>
      <c r="E83" s="5">
        <v>15000000000</v>
      </c>
      <c r="F83" s="5">
        <v>15000000000</v>
      </c>
      <c r="G83" s="5">
        <v>15000000000</v>
      </c>
      <c r="I83" s="5">
        <v>15000000000</v>
      </c>
      <c r="J83" s="5">
        <v>15000000000</v>
      </c>
      <c r="K83" s="5">
        <v>15000000000</v>
      </c>
      <c r="L83" s="5">
        <v>15000000000</v>
      </c>
    </row>
    <row r="84" spans="3:13" ht="15.5" x14ac:dyDescent="0.35">
      <c r="C84" t="s">
        <v>101</v>
      </c>
      <c r="D84" s="5">
        <v>83463929679</v>
      </c>
      <c r="E84" s="5">
        <v>104867519500</v>
      </c>
      <c r="F84" s="5">
        <v>107420656888</v>
      </c>
      <c r="G84" s="5">
        <v>109159518591</v>
      </c>
      <c r="I84" s="5">
        <v>83463929679</v>
      </c>
      <c r="J84" s="5">
        <v>106865290198</v>
      </c>
      <c r="K84" s="5">
        <v>109517926097</v>
      </c>
      <c r="L84" s="5">
        <v>104072661098</v>
      </c>
      <c r="M84" s="5">
        <v>69425482872</v>
      </c>
    </row>
    <row r="85" spans="3:13" ht="15.5" x14ac:dyDescent="0.35">
      <c r="C85" t="s">
        <v>285</v>
      </c>
      <c r="D85" s="5">
        <v>35934230</v>
      </c>
      <c r="E85" s="5">
        <v>1500000</v>
      </c>
      <c r="I85" s="5">
        <v>35934230</v>
      </c>
      <c r="K85" s="5">
        <v>548004195</v>
      </c>
      <c r="L85" s="5">
        <v>43573999</v>
      </c>
    </row>
    <row r="86" spans="3:13" ht="15.5" x14ac:dyDescent="0.35">
      <c r="C86" t="s">
        <v>286</v>
      </c>
      <c r="D86" s="5">
        <v>35934230</v>
      </c>
      <c r="E86" s="5">
        <v>1500000</v>
      </c>
      <c r="I86" s="5">
        <v>35934230</v>
      </c>
      <c r="K86" s="5">
        <v>548004195</v>
      </c>
      <c r="L86" s="5">
        <v>43573999</v>
      </c>
    </row>
    <row r="87" spans="3:13" ht="15.5" x14ac:dyDescent="0.35">
      <c r="C87" t="s">
        <v>102</v>
      </c>
      <c r="D87" s="5">
        <v>113718396417</v>
      </c>
      <c r="E87" s="5">
        <v>90971864902</v>
      </c>
      <c r="F87" s="5">
        <v>95500887675</v>
      </c>
      <c r="G87" s="5">
        <v>96947083180</v>
      </c>
      <c r="I87" s="5">
        <v>113718396417</v>
      </c>
      <c r="J87" s="5">
        <v>94574539171</v>
      </c>
      <c r="K87" s="5">
        <v>91712979509</v>
      </c>
      <c r="L87" s="5">
        <v>97279172432</v>
      </c>
      <c r="M87" s="5">
        <v>71993405298</v>
      </c>
    </row>
    <row r="88" spans="3:13" ht="15.5" x14ac:dyDescent="0.35">
      <c r="C88" t="s">
        <v>85</v>
      </c>
      <c r="D88" s="5">
        <v>2307829812</v>
      </c>
      <c r="E88" s="5">
        <v>1720160456</v>
      </c>
      <c r="F88" s="5">
        <v>1720160456</v>
      </c>
      <c r="G88" s="5">
        <v>1720160456</v>
      </c>
      <c r="I88" s="5">
        <v>2307829812</v>
      </c>
      <c r="J88" s="5">
        <v>1720160456</v>
      </c>
      <c r="K88" s="5">
        <v>1666332861</v>
      </c>
      <c r="L88" s="5">
        <v>-1326503857</v>
      </c>
      <c r="M88" s="5">
        <v>-1868029296</v>
      </c>
    </row>
    <row r="89" spans="3:13" ht="15.5" x14ac:dyDescent="0.35">
      <c r="C89" t="s">
        <v>103</v>
      </c>
      <c r="D89" s="5">
        <v>342612528164</v>
      </c>
      <c r="E89" s="5">
        <v>342566260268</v>
      </c>
      <c r="F89" s="5">
        <v>348127670581</v>
      </c>
      <c r="G89" s="5">
        <v>351462210384</v>
      </c>
      <c r="I89" s="5">
        <v>342612528164</v>
      </c>
      <c r="J89" s="5">
        <v>349579239725</v>
      </c>
      <c r="K89" s="5">
        <v>350977685925</v>
      </c>
      <c r="L89" s="5">
        <v>355596319474</v>
      </c>
      <c r="M89" s="5">
        <v>162005391793</v>
      </c>
    </row>
    <row r="90" spans="3:13" ht="15.5" x14ac:dyDescent="0.35">
      <c r="C90" t="s">
        <v>104</v>
      </c>
    </row>
    <row r="91" spans="3:13" ht="15.5" x14ac:dyDescent="0.35">
      <c r="C91" t="s">
        <v>105</v>
      </c>
      <c r="D91" s="5">
        <v>10906746941</v>
      </c>
      <c r="E91" s="5">
        <v>10252736032</v>
      </c>
      <c r="F91" s="5">
        <v>10662373736</v>
      </c>
      <c r="G91" s="5">
        <v>11072011440</v>
      </c>
      <c r="I91" s="5">
        <v>10906746941</v>
      </c>
      <c r="J91" s="5">
        <v>11481649144</v>
      </c>
      <c r="K91" s="5">
        <v>4955533433</v>
      </c>
      <c r="L91" s="5">
        <v>7141066459</v>
      </c>
      <c r="M91" s="5">
        <v>9511332069</v>
      </c>
    </row>
    <row r="92" spans="3:13" ht="15.5" x14ac:dyDescent="0.35">
      <c r="C92" t="s">
        <v>108</v>
      </c>
      <c r="D92" s="5">
        <v>3372977122</v>
      </c>
      <c r="E92" s="5">
        <v>1999939692</v>
      </c>
      <c r="F92" s="5">
        <v>2100190770</v>
      </c>
      <c r="G92" s="5">
        <v>2300302404</v>
      </c>
      <c r="I92" s="5">
        <v>3372977122</v>
      </c>
      <c r="J92" s="5">
        <v>1901871663</v>
      </c>
      <c r="K92" s="5">
        <v>2264236855</v>
      </c>
      <c r="L92" s="5">
        <v>1272320770</v>
      </c>
      <c r="M92" s="5">
        <v>1303806767</v>
      </c>
    </row>
    <row r="93" spans="3:13" ht="15.5" x14ac:dyDescent="0.35">
      <c r="C93" t="s">
        <v>109</v>
      </c>
      <c r="D93" s="5">
        <v>14279724063</v>
      </c>
      <c r="E93" s="5">
        <v>12252675724</v>
      </c>
      <c r="F93" s="5">
        <v>12762564506</v>
      </c>
      <c r="G93" s="5">
        <v>13372313844</v>
      </c>
      <c r="I93" s="5">
        <v>14279724063</v>
      </c>
      <c r="J93" s="5">
        <v>13383520807</v>
      </c>
      <c r="K93" s="5">
        <v>15384436816</v>
      </c>
      <c r="L93" s="5">
        <v>16578053757</v>
      </c>
      <c r="M93" s="5">
        <v>18979805364</v>
      </c>
    </row>
    <row r="94" spans="3:13" ht="15.5" x14ac:dyDescent="0.35">
      <c r="C94" t="s">
        <v>110</v>
      </c>
      <c r="D94" s="5">
        <v>356892252227</v>
      </c>
      <c r="E94" s="5">
        <v>354818935992</v>
      </c>
      <c r="F94" s="5">
        <v>360890235087</v>
      </c>
      <c r="G94" s="5">
        <v>364834524228</v>
      </c>
      <c r="I94" s="5">
        <v>356892252227</v>
      </c>
      <c r="J94" s="5">
        <v>362962760532</v>
      </c>
      <c r="K94" s="5">
        <v>366362122741</v>
      </c>
      <c r="L94" s="5">
        <v>372174373231</v>
      </c>
      <c r="M94" s="5">
        <v>180985197157</v>
      </c>
    </row>
    <row r="95" spans="3:13" ht="15.5" x14ac:dyDescent="0.35">
      <c r="C95" t="s">
        <v>111</v>
      </c>
    </row>
    <row r="96" spans="3:13" ht="15.5" x14ac:dyDescent="0.35">
      <c r="C96" t="s">
        <v>112</v>
      </c>
    </row>
    <row r="97" spans="3:13" ht="15.5" x14ac:dyDescent="0.35">
      <c r="C97" t="s">
        <v>113</v>
      </c>
      <c r="D97" s="5">
        <v>105883576015</v>
      </c>
      <c r="E97" s="5">
        <v>102196428854</v>
      </c>
      <c r="F97" s="5">
        <v>98847069702</v>
      </c>
      <c r="G97" s="5">
        <v>100014407386</v>
      </c>
      <c r="I97" s="5">
        <v>105883576015</v>
      </c>
      <c r="J97" s="5">
        <v>98650422600</v>
      </c>
      <c r="K97" s="5">
        <v>101210738279</v>
      </c>
      <c r="L97" s="5">
        <v>97680688890</v>
      </c>
      <c r="M97" s="5">
        <v>90063685800</v>
      </c>
    </row>
    <row r="98" spans="3:13" ht="15.5" x14ac:dyDescent="0.35">
      <c r="C98" t="s">
        <v>116</v>
      </c>
      <c r="D98" s="5">
        <v>85490946436</v>
      </c>
      <c r="E98" s="5">
        <v>84931473986</v>
      </c>
      <c r="F98" s="5">
        <v>82659175132</v>
      </c>
      <c r="G98" s="5">
        <v>82097534992</v>
      </c>
      <c r="I98" s="5">
        <v>85490946436</v>
      </c>
      <c r="J98" s="5">
        <v>82134710717</v>
      </c>
      <c r="K98" s="5">
        <v>84067722195</v>
      </c>
      <c r="L98" s="5">
        <v>81999765547</v>
      </c>
      <c r="M98" s="5">
        <v>76845660289</v>
      </c>
    </row>
    <row r="99" spans="3:13" ht="15.5" x14ac:dyDescent="0.35">
      <c r="C99" t="s">
        <v>114</v>
      </c>
    </row>
    <row r="100" spans="3:13" ht="15.5" x14ac:dyDescent="0.35">
      <c r="C100" t="s">
        <v>115</v>
      </c>
      <c r="D100" s="5">
        <v>943686436</v>
      </c>
      <c r="E100" s="5">
        <v>863446480</v>
      </c>
      <c r="F100" s="5">
        <v>50200680</v>
      </c>
      <c r="G100" s="5">
        <v>186749020</v>
      </c>
      <c r="I100" s="5">
        <v>943686436</v>
      </c>
      <c r="J100" s="5">
        <v>196875880</v>
      </c>
      <c r="K100" s="5">
        <v>79953557</v>
      </c>
      <c r="L100" s="5">
        <v>233890843</v>
      </c>
      <c r="M100" s="5">
        <v>9130399456</v>
      </c>
    </row>
    <row r="101" spans="3:13" ht="15.5" x14ac:dyDescent="0.35">
      <c r="C101" t="s">
        <v>325</v>
      </c>
    </row>
    <row r="102" spans="3:13" ht="15.5" x14ac:dyDescent="0.35">
      <c r="C102" t="s">
        <v>326</v>
      </c>
      <c r="D102" s="5">
        <v>15000000000</v>
      </c>
      <c r="E102" s="5">
        <v>15000000000</v>
      </c>
      <c r="F102" s="5">
        <v>15000000000</v>
      </c>
      <c r="G102" s="5">
        <v>15000000000</v>
      </c>
      <c r="I102" s="5">
        <v>15000000000</v>
      </c>
      <c r="J102" s="5">
        <v>15000000000</v>
      </c>
      <c r="K102" s="5">
        <v>15000000000</v>
      </c>
      <c r="L102" s="5">
        <v>15000000000</v>
      </c>
    </row>
    <row r="103" spans="3:13" ht="15.5" x14ac:dyDescent="0.35">
      <c r="C103" t="s">
        <v>119</v>
      </c>
      <c r="D103" s="5">
        <v>58178298</v>
      </c>
      <c r="E103" s="5">
        <v>212172871</v>
      </c>
      <c r="F103" s="5">
        <v>234394806</v>
      </c>
      <c r="G103" s="5">
        <v>1359689174</v>
      </c>
      <c r="I103" s="5">
        <v>58178298</v>
      </c>
      <c r="J103" s="5">
        <v>230288781</v>
      </c>
      <c r="K103" s="5">
        <v>35263387</v>
      </c>
      <c r="L103" s="5">
        <v>271259055</v>
      </c>
      <c r="M103" s="5">
        <v>3786853642</v>
      </c>
    </row>
    <row r="104" spans="3:13" ht="15.5" x14ac:dyDescent="0.35">
      <c r="C104" t="s">
        <v>288</v>
      </c>
      <c r="D104" s="5">
        <v>3427254444</v>
      </c>
      <c r="E104" s="5">
        <v>307521249</v>
      </c>
      <c r="F104" s="5">
        <v>238423050</v>
      </c>
      <c r="G104" s="5">
        <v>237893000</v>
      </c>
      <c r="I104" s="5">
        <v>3427254444</v>
      </c>
      <c r="J104" s="5">
        <v>204997937</v>
      </c>
      <c r="K104" s="5">
        <v>256250000</v>
      </c>
      <c r="L104" s="5">
        <v>175773445</v>
      </c>
      <c r="M104" s="5">
        <v>300772413</v>
      </c>
    </row>
    <row r="105" spans="3:13" ht="15.5" x14ac:dyDescent="0.35">
      <c r="C105" t="s">
        <v>121</v>
      </c>
      <c r="D105" s="5">
        <v>3352392140</v>
      </c>
      <c r="E105" s="5">
        <v>3591565785</v>
      </c>
      <c r="F105" s="5">
        <v>3158563212</v>
      </c>
      <c r="G105" s="5">
        <v>3426930298</v>
      </c>
      <c r="I105" s="5">
        <v>3352392140</v>
      </c>
      <c r="J105" s="5">
        <v>3620625791</v>
      </c>
      <c r="K105" s="5">
        <v>5300633923</v>
      </c>
      <c r="L105" s="5">
        <v>4441516871</v>
      </c>
      <c r="M105" s="5">
        <v>4760067723</v>
      </c>
    </row>
    <row r="106" spans="3:13" ht="15.5" x14ac:dyDescent="0.35">
      <c r="C106" t="s">
        <v>122</v>
      </c>
      <c r="D106" s="5">
        <v>3352392140</v>
      </c>
      <c r="E106" s="5">
        <v>3591565785</v>
      </c>
      <c r="F106" s="5">
        <v>3158563212</v>
      </c>
      <c r="G106" s="5">
        <v>3426930298</v>
      </c>
      <c r="I106" s="5">
        <v>3352392140</v>
      </c>
      <c r="J106" s="5">
        <v>3620625791</v>
      </c>
      <c r="K106" s="5">
        <v>5300633923</v>
      </c>
      <c r="L106" s="5">
        <v>4441516871</v>
      </c>
      <c r="M106" s="5">
        <v>4760067723</v>
      </c>
    </row>
    <row r="107" spans="3:13" ht="15.5" x14ac:dyDescent="0.35">
      <c r="C107" t="s">
        <v>294</v>
      </c>
    </row>
    <row r="108" spans="3:13" ht="15.5" x14ac:dyDescent="0.35">
      <c r="C108" t="s">
        <v>290</v>
      </c>
    </row>
    <row r="109" spans="3:13" ht="15.5" x14ac:dyDescent="0.35">
      <c r="C109" t="s">
        <v>295</v>
      </c>
    </row>
    <row r="110" spans="3:13" ht="15.5" x14ac:dyDescent="0.35">
      <c r="C110" t="s">
        <v>123</v>
      </c>
      <c r="D110" s="5">
        <v>109235968155</v>
      </c>
      <c r="E110" s="5">
        <v>105787994639</v>
      </c>
      <c r="F110" s="5">
        <v>102005632914</v>
      </c>
      <c r="G110" s="5">
        <v>103441337684</v>
      </c>
      <c r="I110" s="5">
        <v>109235968155</v>
      </c>
      <c r="J110" s="5">
        <v>102271048391</v>
      </c>
      <c r="K110" s="5">
        <v>106511372202</v>
      </c>
      <c r="L110" s="5">
        <v>102122205761</v>
      </c>
      <c r="M110" s="5">
        <v>94823753523</v>
      </c>
    </row>
    <row r="111" spans="3:13" ht="15.5" x14ac:dyDescent="0.35">
      <c r="C111" t="s">
        <v>124</v>
      </c>
    </row>
    <row r="112" spans="3:13" ht="15.5" x14ac:dyDescent="0.35">
      <c r="C112" t="s">
        <v>125</v>
      </c>
      <c r="D112" s="5">
        <v>143500071200</v>
      </c>
      <c r="E112" s="5">
        <v>143500071200</v>
      </c>
      <c r="F112" s="5">
        <v>143500071200</v>
      </c>
      <c r="G112" s="5">
        <v>143500071200</v>
      </c>
      <c r="I112" s="5">
        <v>143500071200</v>
      </c>
      <c r="J112" s="5">
        <v>143500071200</v>
      </c>
      <c r="K112" s="5">
        <v>143500000000</v>
      </c>
      <c r="L112" s="5">
        <v>143500000000</v>
      </c>
      <c r="M112" s="5">
        <v>66820406611</v>
      </c>
    </row>
    <row r="113" spans="2:13" ht="15.5" x14ac:dyDescent="0.35">
      <c r="C113" t="s">
        <v>126</v>
      </c>
      <c r="D113" s="5">
        <v>102724733457</v>
      </c>
      <c r="E113" s="5">
        <v>102724733457</v>
      </c>
      <c r="F113" s="5">
        <v>102724733457</v>
      </c>
      <c r="G113" s="5">
        <v>102724733457</v>
      </c>
      <c r="I113" s="5">
        <v>102724733457</v>
      </c>
      <c r="J113" s="5">
        <v>102724733457</v>
      </c>
      <c r="K113" s="5">
        <v>106250000000</v>
      </c>
      <c r="L113" s="5">
        <v>106250000000</v>
      </c>
    </row>
    <row r="114" spans="2:13" ht="15.5" x14ac:dyDescent="0.35">
      <c r="C114" t="s">
        <v>127</v>
      </c>
      <c r="D114" s="5">
        <v>-876350397</v>
      </c>
      <c r="E114" s="5">
        <v>1085976239</v>
      </c>
      <c r="F114" s="5">
        <v>10939637061</v>
      </c>
      <c r="G114" s="5">
        <v>13448221431</v>
      </c>
      <c r="I114" s="5">
        <v>-876350397</v>
      </c>
      <c r="J114" s="5">
        <v>12746747028</v>
      </c>
      <c r="K114" s="5">
        <v>8434417678</v>
      </c>
      <c r="L114" s="5">
        <v>21628671327</v>
      </c>
      <c r="M114" s="5">
        <v>21209066319</v>
      </c>
    </row>
    <row r="115" spans="2:13" ht="15.5" x14ac:dyDescent="0.35">
      <c r="C115" t="s">
        <v>129</v>
      </c>
      <c r="D115" s="5">
        <v>8930191404</v>
      </c>
      <c r="E115" s="5">
        <v>8930191404</v>
      </c>
      <c r="F115" s="5">
        <v>7046805427</v>
      </c>
      <c r="G115" s="5">
        <v>6401416004</v>
      </c>
      <c r="I115" s="5">
        <v>8930191404</v>
      </c>
      <c r="J115" s="5">
        <v>7046805427</v>
      </c>
      <c r="K115" s="5">
        <v>7046805427</v>
      </c>
      <c r="L115" s="5">
        <v>6996805427</v>
      </c>
      <c r="M115" s="5">
        <v>2500000000</v>
      </c>
    </row>
    <row r="116" spans="2:13" ht="15.5" x14ac:dyDescent="0.35">
      <c r="C116" t="s">
        <v>128</v>
      </c>
      <c r="D116" s="5">
        <v>-9806541801</v>
      </c>
      <c r="E116" s="5">
        <v>-7844215165</v>
      </c>
      <c r="F116" s="5">
        <v>3892831634</v>
      </c>
      <c r="G116" s="5">
        <v>7046805427</v>
      </c>
      <c r="I116" s="5">
        <v>-9806541801</v>
      </c>
      <c r="J116" s="5">
        <v>5699941601</v>
      </c>
      <c r="K116" s="5">
        <v>1387612251</v>
      </c>
      <c r="L116" s="5">
        <v>14631865900</v>
      </c>
      <c r="M116" s="5">
        <v>18709066319</v>
      </c>
    </row>
    <row r="117" spans="2:13" ht="15.5" x14ac:dyDescent="0.35">
      <c r="C117" t="s">
        <v>130</v>
      </c>
      <c r="D117" s="5">
        <v>-876350397</v>
      </c>
      <c r="E117" s="5">
        <v>1085976239</v>
      </c>
      <c r="F117" s="5">
        <v>10939637061</v>
      </c>
      <c r="G117" s="5">
        <v>13448221431</v>
      </c>
      <c r="I117" s="5">
        <v>-876350397</v>
      </c>
      <c r="J117" s="5">
        <v>12746747028</v>
      </c>
      <c r="K117" s="5">
        <v>8434417678</v>
      </c>
      <c r="L117" s="5">
        <v>21628671327</v>
      </c>
      <c r="M117" s="5">
        <v>21209066319</v>
      </c>
    </row>
    <row r="118" spans="2:13" ht="15.5" x14ac:dyDescent="0.35">
      <c r="C118" t="s">
        <v>131</v>
      </c>
    </row>
    <row r="119" spans="2:13" ht="15.5" x14ac:dyDescent="0.35">
      <c r="C119" t="s">
        <v>10</v>
      </c>
      <c r="D119" s="5">
        <v>247656284072</v>
      </c>
      <c r="E119" s="5">
        <v>249030941352</v>
      </c>
      <c r="F119" s="5">
        <v>258884602174</v>
      </c>
      <c r="G119" s="5">
        <v>261393186544</v>
      </c>
      <c r="I119" s="5">
        <v>247656284072</v>
      </c>
      <c r="J119" s="5">
        <v>260691712141</v>
      </c>
      <c r="K119" s="5">
        <v>259850750539</v>
      </c>
      <c r="L119" s="5">
        <v>270052167470</v>
      </c>
      <c r="M119" s="5">
        <v>86161443634</v>
      </c>
    </row>
    <row r="120" spans="2:13" ht="15.5" x14ac:dyDescent="0.35">
      <c r="C120" t="s">
        <v>132</v>
      </c>
      <c r="D120" s="5">
        <v>356892252227</v>
      </c>
      <c r="E120" s="5">
        <v>354818935991</v>
      </c>
      <c r="F120" s="5">
        <v>360890235088</v>
      </c>
      <c r="G120" s="5">
        <v>364834524228</v>
      </c>
      <c r="I120" s="5">
        <v>356892252227</v>
      </c>
      <c r="J120" s="5">
        <v>362962760532</v>
      </c>
      <c r="K120" s="5">
        <v>366362122741</v>
      </c>
      <c r="L120" s="5">
        <v>372174373231</v>
      </c>
      <c r="M120" s="5">
        <v>180985197157</v>
      </c>
    </row>
    <row r="121" spans="2:13" ht="15.5" x14ac:dyDescent="0.35">
      <c r="C121" t="s">
        <v>133</v>
      </c>
      <c r="D121" s="5">
        <v>1435000000</v>
      </c>
      <c r="E121" s="5">
        <v>1435000000</v>
      </c>
      <c r="F121" s="5">
        <v>1435000000</v>
      </c>
      <c r="G121" s="5">
        <v>1435000712</v>
      </c>
      <c r="I121" s="5">
        <v>1435000000</v>
      </c>
      <c r="J121" s="5">
        <v>1435000000</v>
      </c>
      <c r="K121" s="5">
        <v>1435000000</v>
      </c>
      <c r="L121" s="5">
        <v>1435000000</v>
      </c>
      <c r="M121" s="5">
        <v>668204066</v>
      </c>
    </row>
    <row r="123" spans="2:13" ht="15.5" x14ac:dyDescent="0.35">
      <c r="B123" t="s">
        <v>134</v>
      </c>
      <c r="C123" t="s">
        <v>135</v>
      </c>
      <c r="D123" s="5">
        <v>-285978234</v>
      </c>
      <c r="E123" s="5">
        <v>-169025768</v>
      </c>
      <c r="F123" s="5">
        <v>-195833922</v>
      </c>
      <c r="G123" s="5">
        <v>-710285880</v>
      </c>
      <c r="I123" s="5">
        <v>-1361123804</v>
      </c>
      <c r="J123" s="5">
        <v>1675731220</v>
      </c>
      <c r="K123" s="5">
        <v>-1394104768</v>
      </c>
      <c r="L123" s="5">
        <v>-188018341527</v>
      </c>
      <c r="M123" s="5">
        <v>-17776253405</v>
      </c>
    </row>
    <row r="124" spans="2:13" ht="15.5" x14ac:dyDescent="0.35">
      <c r="C124" t="s">
        <v>296</v>
      </c>
      <c r="D124" s="5">
        <v>-17357346544</v>
      </c>
      <c r="E124" s="5">
        <v>12579935569</v>
      </c>
      <c r="F124" s="5">
        <v>14336735843</v>
      </c>
      <c r="G124" s="5">
        <v>27474748004</v>
      </c>
      <c r="I124" s="5">
        <v>37034072872</v>
      </c>
      <c r="J124" s="5">
        <v>138957803317</v>
      </c>
      <c r="K124" s="5">
        <v>121878850087</v>
      </c>
      <c r="L124" s="5">
        <v>112024161479</v>
      </c>
      <c r="M124" s="5">
        <v>143394160270</v>
      </c>
    </row>
    <row r="125" spans="2:13" ht="15.5" x14ac:dyDescent="0.35">
      <c r="C125" t="s">
        <v>503</v>
      </c>
      <c r="D125" s="5">
        <v>11913619405</v>
      </c>
      <c r="E125" s="5">
        <v>-9476565460</v>
      </c>
      <c r="F125" s="5">
        <v>-12438989905</v>
      </c>
      <c r="G125" s="5">
        <v>-27204863879</v>
      </c>
      <c r="I125" s="5">
        <v>-37206799839</v>
      </c>
      <c r="J125" s="5">
        <v>-129649110382</v>
      </c>
      <c r="K125" s="5">
        <v>-113885527319</v>
      </c>
      <c r="L125" s="5">
        <v>-294930618928</v>
      </c>
      <c r="M125" s="5">
        <v>-152882728655</v>
      </c>
    </row>
    <row r="126" spans="2:13" ht="15.5" x14ac:dyDescent="0.35">
      <c r="C126" t="s">
        <v>574</v>
      </c>
      <c r="D126" s="5">
        <v>5146271297</v>
      </c>
      <c r="E126" s="5">
        <v>-3258771297</v>
      </c>
      <c r="F126" s="5">
        <v>-2080922323</v>
      </c>
      <c r="G126" s="5">
        <v>-861702122</v>
      </c>
      <c r="I126" s="5">
        <v>-1055124445</v>
      </c>
      <c r="J126" s="5">
        <v>-7514493832</v>
      </c>
      <c r="K126" s="5">
        <v>-9310887653</v>
      </c>
      <c r="L126" s="5">
        <v>-7910275049</v>
      </c>
      <c r="M126" s="5">
        <v>-7971563037</v>
      </c>
    </row>
    <row r="127" spans="2:13" ht="15.5" x14ac:dyDescent="0.35">
      <c r="C127" t="s">
        <v>143</v>
      </c>
      <c r="D127" s="5">
        <v>11477608</v>
      </c>
      <c r="E127" s="5">
        <v>-13624580</v>
      </c>
      <c r="F127" s="5">
        <v>-12657537</v>
      </c>
      <c r="G127" s="5">
        <v>-118467883</v>
      </c>
      <c r="I127" s="5">
        <v>-133272392</v>
      </c>
      <c r="J127" s="5">
        <v>-118467883</v>
      </c>
      <c r="K127" s="5">
        <v>-76539883</v>
      </c>
      <c r="L127" s="5">
        <v>2798390971</v>
      </c>
      <c r="M127" s="5">
        <v>-316121983</v>
      </c>
    </row>
    <row r="128" spans="2:13" ht="15.5" x14ac:dyDescent="0.35">
      <c r="C128" t="s">
        <v>144</v>
      </c>
      <c r="D128" s="5">
        <v>37499283</v>
      </c>
      <c r="F128" s="5">
        <v>-89614275</v>
      </c>
      <c r="G128" s="5">
        <v>89614275</v>
      </c>
      <c r="I128" s="5">
        <v>37499283</v>
      </c>
      <c r="J128" s="5">
        <v>-2105150278</v>
      </c>
      <c r="K128" s="5">
        <v>2067956649</v>
      </c>
      <c r="L128" s="5">
        <v>188083698646</v>
      </c>
      <c r="M128" s="5">
        <v>20159453634</v>
      </c>
    </row>
    <row r="129" spans="2:13" ht="15.5" x14ac:dyDescent="0.35">
      <c r="C129" t="s">
        <v>145</v>
      </c>
      <c r="L129" s="5">
        <v>-1064807</v>
      </c>
      <c r="M129" s="5">
        <v>-2500000000</v>
      </c>
    </row>
    <row r="130" spans="2:13" ht="15.5" x14ac:dyDescent="0.35">
      <c r="C130" t="s">
        <v>151</v>
      </c>
      <c r="L130" s="5">
        <v>-1064807</v>
      </c>
      <c r="M130" s="5">
        <v>-2500000000</v>
      </c>
    </row>
    <row r="131" spans="2:13" ht="15.5" x14ac:dyDescent="0.35">
      <c r="C131" t="s">
        <v>153</v>
      </c>
      <c r="D131" s="5">
        <v>37499283</v>
      </c>
      <c r="F131" s="5">
        <v>-89614275</v>
      </c>
      <c r="G131" s="5">
        <v>89614275</v>
      </c>
      <c r="I131" s="5">
        <v>37499283</v>
      </c>
      <c r="J131" s="5">
        <v>-2105150278</v>
      </c>
      <c r="K131" s="5">
        <v>2067956649</v>
      </c>
      <c r="L131" s="5">
        <v>188083698646</v>
      </c>
      <c r="M131" s="5">
        <v>20159453634</v>
      </c>
    </row>
    <row r="132" spans="2:13" ht="15.5" x14ac:dyDescent="0.35">
      <c r="C132" t="s">
        <v>753</v>
      </c>
    </row>
    <row r="133" spans="2:13" ht="15.5" x14ac:dyDescent="0.35">
      <c r="C133" t="s">
        <v>126</v>
      </c>
      <c r="J133" s="5">
        <v>71200</v>
      </c>
      <c r="L133" s="5">
        <v>182929593389</v>
      </c>
      <c r="M133" s="5">
        <v>22819406611</v>
      </c>
    </row>
    <row r="134" spans="2:13" ht="15.5" x14ac:dyDescent="0.35">
      <c r="C134" t="s">
        <v>310</v>
      </c>
      <c r="M134" s="5">
        <v>2180584389</v>
      </c>
    </row>
    <row r="135" spans="2:13" ht="15.5" x14ac:dyDescent="0.35">
      <c r="C135" t="s">
        <v>754</v>
      </c>
      <c r="M135" s="5">
        <v>-580438051</v>
      </c>
    </row>
    <row r="136" spans="2:13" ht="15.5" x14ac:dyDescent="0.35">
      <c r="C136" t="s">
        <v>164</v>
      </c>
      <c r="D136" s="5">
        <v>-248478951</v>
      </c>
      <c r="E136" s="5">
        <v>-169025768</v>
      </c>
      <c r="F136" s="5">
        <v>-285448197</v>
      </c>
      <c r="G136" s="5">
        <v>-620671605</v>
      </c>
      <c r="I136" s="5">
        <v>-1323624521</v>
      </c>
      <c r="J136" s="5">
        <v>-429419058</v>
      </c>
      <c r="K136" s="5">
        <v>673851881</v>
      </c>
      <c r="L136" s="5">
        <v>64292312</v>
      </c>
      <c r="M136" s="5">
        <v>-116799771</v>
      </c>
    </row>
    <row r="137" spans="2:13" ht="15.5" x14ac:dyDescent="0.35">
      <c r="C137" t="s">
        <v>400</v>
      </c>
      <c r="D137" s="5">
        <v>-1291560</v>
      </c>
      <c r="E137" s="5">
        <v>-71219671</v>
      </c>
      <c r="F137" s="5">
        <v>-55576166</v>
      </c>
      <c r="G137" s="5">
        <v>110712644</v>
      </c>
      <c r="I137" s="5">
        <v>-17374753</v>
      </c>
      <c r="J137" s="5">
        <v>88190046</v>
      </c>
      <c r="K137" s="5">
        <v>-16576787</v>
      </c>
      <c r="L137" s="5">
        <v>26485410</v>
      </c>
      <c r="M137" s="5">
        <v>-12488150</v>
      </c>
    </row>
    <row r="138" spans="2:13" ht="15.5" x14ac:dyDescent="0.35">
      <c r="C138" t="s">
        <v>165</v>
      </c>
      <c r="G138" s="5">
        <v>2333731643</v>
      </c>
      <c r="I138" s="5">
        <v>2333731643</v>
      </c>
      <c r="J138" s="5">
        <v>2674960656</v>
      </c>
      <c r="K138" s="5">
        <v>2017685563</v>
      </c>
      <c r="L138" s="5">
        <v>1926907841</v>
      </c>
      <c r="M138" s="5">
        <v>2056195762</v>
      </c>
    </row>
    <row r="139" spans="2:13" ht="15.5" x14ac:dyDescent="0.35">
      <c r="C139" t="s">
        <v>166</v>
      </c>
      <c r="D139" s="5">
        <v>-249770511</v>
      </c>
      <c r="E139" s="5">
        <v>-240245439</v>
      </c>
      <c r="F139" s="5">
        <v>-341024363</v>
      </c>
      <c r="G139" s="5">
        <v>1823772682</v>
      </c>
      <c r="I139" s="5">
        <v>992732369</v>
      </c>
      <c r="J139" s="5">
        <v>2333731644</v>
      </c>
      <c r="K139" s="5">
        <v>2674960657</v>
      </c>
      <c r="L139" s="5">
        <v>2017685563</v>
      </c>
      <c r="M139" s="5">
        <v>1926907841</v>
      </c>
    </row>
    <row r="141" spans="2:13" ht="15.5" x14ac:dyDescent="0.35">
      <c r="B141" t="s">
        <v>167</v>
      </c>
      <c r="C141" t="s">
        <v>12</v>
      </c>
      <c r="D141" s="5">
        <v>1440000000</v>
      </c>
      <c r="E141" s="5">
        <v>1440000000</v>
      </c>
      <c r="F141" s="5">
        <v>1440000000</v>
      </c>
      <c r="G141" s="5">
        <v>1440000000</v>
      </c>
      <c r="I141" s="5">
        <v>1440000000</v>
      </c>
      <c r="J141" s="5">
        <v>1440000000</v>
      </c>
      <c r="K141" s="5">
        <v>1440000000</v>
      </c>
      <c r="L141" s="5">
        <v>1440000000</v>
      </c>
      <c r="M141" s="5">
        <v>670000000</v>
      </c>
    </row>
    <row r="142" spans="2:13" ht="15.5" x14ac:dyDescent="0.35">
      <c r="C142" t="s">
        <v>168</v>
      </c>
      <c r="D142" s="6">
        <v>-1.0900000000000001</v>
      </c>
      <c r="E142" s="6">
        <v>-7.15</v>
      </c>
      <c r="F142" s="6">
        <v>-3.78</v>
      </c>
      <c r="G142" s="6">
        <v>2.52</v>
      </c>
    </row>
    <row r="143" spans="2:13" ht="15.5" x14ac:dyDescent="0.35">
      <c r="C143" t="s">
        <v>169</v>
      </c>
      <c r="D143" s="6">
        <v>-45.87</v>
      </c>
      <c r="E143" s="6">
        <v>-6.99</v>
      </c>
      <c r="F143" s="6">
        <v>-13.76</v>
      </c>
      <c r="G143" s="6">
        <v>21.43</v>
      </c>
    </row>
    <row r="144" spans="2:13" ht="15.5" x14ac:dyDescent="0.35">
      <c r="C144" t="s">
        <v>62</v>
      </c>
      <c r="D144" s="6">
        <v>8.92</v>
      </c>
      <c r="E144" s="6">
        <v>7.16</v>
      </c>
      <c r="F144" s="6">
        <v>5.92</v>
      </c>
      <c r="G144" s="6">
        <v>2.6</v>
      </c>
    </row>
    <row r="145" spans="3:7" ht="15.5" x14ac:dyDescent="0.35">
      <c r="C145" t="s">
        <v>170</v>
      </c>
      <c r="D145" s="5">
        <v>2780000000</v>
      </c>
      <c r="E145" s="5">
        <v>-6990000000</v>
      </c>
      <c r="F145" s="5">
        <v>-2390000000</v>
      </c>
      <c r="G145" s="5">
        <v>6080000000</v>
      </c>
    </row>
    <row r="146" spans="3:7" ht="15.5" x14ac:dyDescent="0.35">
      <c r="C146" t="s">
        <v>171</v>
      </c>
      <c r="D146" s="6">
        <v>-4.4000000000000003E-3</v>
      </c>
      <c r="E146" s="6">
        <v>-2.8900000000000002E-2</v>
      </c>
      <c r="F146" s="6">
        <v>-1.4999999999999999E-2</v>
      </c>
      <c r="G146" s="6">
        <v>9.8999999999999991E-3</v>
      </c>
    </row>
    <row r="147" spans="3:7" ht="15.5" x14ac:dyDescent="0.35">
      <c r="C147" t="s">
        <v>172</v>
      </c>
      <c r="D147" s="6">
        <v>-6.3E-3</v>
      </c>
      <c r="E147" s="6">
        <v>-4.1200000000000001E-2</v>
      </c>
      <c r="F147" s="6">
        <v>-2.1000000000000001E-2</v>
      </c>
      <c r="G147" s="6">
        <v>1.3899999999999999E-2</v>
      </c>
    </row>
    <row r="148" spans="3:7" ht="15.5" x14ac:dyDescent="0.35">
      <c r="C148" t="s">
        <v>173</v>
      </c>
      <c r="D148" s="6">
        <v>1.37E-2</v>
      </c>
      <c r="E148" s="6">
        <v>-3.1899999999999998E-2</v>
      </c>
      <c r="F148" s="6">
        <v>-1.01E-2</v>
      </c>
      <c r="G148" s="6">
        <v>2.0899999999999998E-2</v>
      </c>
    </row>
    <row r="149" spans="3:7" ht="15.5" x14ac:dyDescent="0.35">
      <c r="C149" t="s">
        <v>174</v>
      </c>
      <c r="D149" s="6">
        <v>11.26</v>
      </c>
      <c r="E149" s="6">
        <v>-2.52</v>
      </c>
      <c r="F149" s="6">
        <v>-1.35</v>
      </c>
      <c r="G149" s="6">
        <v>5.66</v>
      </c>
    </row>
    <row r="150" spans="3:7" ht="15.5" x14ac:dyDescent="0.35">
      <c r="C150" t="s">
        <v>176</v>
      </c>
      <c r="D150" s="6">
        <v>0.28999999999999998</v>
      </c>
      <c r="E150" s="6">
        <v>0.28999999999999998</v>
      </c>
      <c r="F150" s="6">
        <v>0.28999999999999998</v>
      </c>
      <c r="G150" s="6">
        <v>0.3</v>
      </c>
    </row>
    <row r="151" spans="3:7" ht="15.5" x14ac:dyDescent="0.35">
      <c r="C151" t="s">
        <v>177</v>
      </c>
      <c r="D151" s="6">
        <v>172.58</v>
      </c>
      <c r="E151" s="6">
        <v>173.54</v>
      </c>
      <c r="F151" s="6">
        <v>180.41</v>
      </c>
      <c r="G151" s="6">
        <v>182.16</v>
      </c>
    </row>
    <row r="152" spans="3:7" ht="15.5" x14ac:dyDescent="0.35">
      <c r="C152" t="s">
        <v>178</v>
      </c>
      <c r="D152" s="6">
        <v>0.28999999999999998</v>
      </c>
      <c r="E152" s="6">
        <v>0.28999999999999998</v>
      </c>
      <c r="F152" s="6">
        <v>0.28999999999999998</v>
      </c>
      <c r="G152" s="6">
        <v>0.3</v>
      </c>
    </row>
    <row r="153" spans="3:7" ht="15.5" x14ac:dyDescent="0.35">
      <c r="C153" t="s">
        <v>179</v>
      </c>
      <c r="D153" s="6">
        <v>172.58</v>
      </c>
      <c r="E153" s="6">
        <v>173.54</v>
      </c>
      <c r="F153" s="6">
        <v>180.41</v>
      </c>
      <c r="G153" s="6">
        <v>182.16</v>
      </c>
    </row>
    <row r="154" spans="3:7" ht="15.5" x14ac:dyDescent="0.35">
      <c r="C154" t="s">
        <v>180</v>
      </c>
      <c r="D154" s="5">
        <v>85000000000</v>
      </c>
      <c r="E154" s="5">
        <v>85000000000</v>
      </c>
      <c r="F154" s="5">
        <v>83000000000</v>
      </c>
      <c r="G154" s="5">
        <v>82000000000</v>
      </c>
    </row>
    <row r="155" spans="3:7" ht="15.5" x14ac:dyDescent="0.35">
      <c r="C155" t="s">
        <v>181</v>
      </c>
    </row>
    <row r="156" spans="3:7" ht="15.5" x14ac:dyDescent="0.35">
      <c r="C156" t="s">
        <v>276</v>
      </c>
      <c r="D156" s="5">
        <v>248000000000</v>
      </c>
      <c r="E156" s="5">
        <v>249000000000</v>
      </c>
      <c r="F156" s="5">
        <v>259000000000</v>
      </c>
      <c r="G156" s="5">
        <v>261000000000</v>
      </c>
    </row>
    <row r="157" spans="3:7" ht="15.5" x14ac:dyDescent="0.35">
      <c r="C157" t="s">
        <v>24</v>
      </c>
      <c r="D157" s="5">
        <v>85000000000</v>
      </c>
      <c r="E157" s="5">
        <v>85000000000</v>
      </c>
      <c r="F157" s="5">
        <v>83000000000</v>
      </c>
      <c r="G157" s="5">
        <v>82000000000</v>
      </c>
    </row>
    <row r="158" spans="3:7" ht="15.5" x14ac:dyDescent="0.35">
      <c r="C158" t="s">
        <v>21</v>
      </c>
      <c r="D158" s="5">
        <v>84000000000</v>
      </c>
      <c r="E158" s="5">
        <v>84000000000</v>
      </c>
      <c r="F158" s="5">
        <v>81000000000</v>
      </c>
      <c r="G158" s="5">
        <v>80000000000</v>
      </c>
    </row>
    <row r="159" spans="3:7" ht="15.5" x14ac:dyDescent="0.35">
      <c r="C159" t="s">
        <v>183</v>
      </c>
      <c r="D159" s="5">
        <v>237000000000</v>
      </c>
      <c r="E159" s="5">
        <v>240000000000</v>
      </c>
      <c r="F159" s="5">
        <v>249000000000</v>
      </c>
      <c r="G159" s="5">
        <v>251000000000</v>
      </c>
    </row>
    <row r="160" spans="3:7" ht="15.5" x14ac:dyDescent="0.35">
      <c r="C160" t="s">
        <v>184</v>
      </c>
      <c r="D160" s="5">
        <v>0</v>
      </c>
      <c r="E160" s="5">
        <v>0</v>
      </c>
      <c r="F160" s="5">
        <v>0</v>
      </c>
      <c r="G160" s="5">
        <v>-1000000000</v>
      </c>
    </row>
    <row r="161" spans="3:13" ht="15.5" x14ac:dyDescent="0.35">
      <c r="C161" t="s">
        <v>185</v>
      </c>
    </row>
    <row r="162" spans="3:13" ht="15.5" x14ac:dyDescent="0.35">
      <c r="C162" t="s">
        <v>13</v>
      </c>
      <c r="D162" s="5">
        <v>0</v>
      </c>
      <c r="E162" s="5">
        <v>0</v>
      </c>
      <c r="F162" s="5">
        <v>0</v>
      </c>
      <c r="G162" s="5">
        <v>-1000000000</v>
      </c>
    </row>
    <row r="163" spans="3:13" ht="15.5" x14ac:dyDescent="0.35">
      <c r="C163" t="s">
        <v>16</v>
      </c>
      <c r="D163" s="6">
        <v>-0.2</v>
      </c>
      <c r="E163" s="6">
        <v>-0.12</v>
      </c>
      <c r="F163" s="6">
        <v>-0.14000000000000001</v>
      </c>
      <c r="G163" s="6">
        <v>-0.49</v>
      </c>
    </row>
    <row r="164" spans="3:13" ht="15.5" x14ac:dyDescent="0.35">
      <c r="C164" t="s">
        <v>47</v>
      </c>
      <c r="I164" s="6">
        <v>-9.49</v>
      </c>
      <c r="J164" s="6">
        <v>1.99</v>
      </c>
      <c r="K164" s="6">
        <v>-9.19</v>
      </c>
      <c r="L164" s="6">
        <v>0.28999999999999998</v>
      </c>
      <c r="M164" s="6">
        <v>16.82</v>
      </c>
    </row>
    <row r="165" spans="3:13" ht="15.5" x14ac:dyDescent="0.35">
      <c r="C165" t="s">
        <v>61</v>
      </c>
      <c r="I165" s="6">
        <v>-5.27</v>
      </c>
      <c r="J165" s="6">
        <v>35.18</v>
      </c>
      <c r="K165" s="6">
        <v>-25.24</v>
      </c>
      <c r="L165" s="6">
        <v>2120.69</v>
      </c>
      <c r="M165" s="5">
        <v>0</v>
      </c>
    </row>
    <row r="166" spans="3:13" ht="15.5" x14ac:dyDescent="0.35">
      <c r="C166" t="s">
        <v>64</v>
      </c>
      <c r="I166" s="6">
        <v>1.19</v>
      </c>
      <c r="J166" s="6">
        <v>0.72</v>
      </c>
      <c r="K166" s="6">
        <v>2.61</v>
      </c>
      <c r="L166" s="6">
        <v>6.02</v>
      </c>
      <c r="M166" s="5">
        <v>0</v>
      </c>
    </row>
    <row r="167" spans="3:13" ht="15.5" x14ac:dyDescent="0.35">
      <c r="C167" t="s">
        <v>186</v>
      </c>
      <c r="I167" s="5">
        <v>-1330000000</v>
      </c>
      <c r="J167" s="5">
        <v>12690000000</v>
      </c>
      <c r="K167" s="5">
        <v>5280000000</v>
      </c>
      <c r="L167" s="5">
        <v>10230000000</v>
      </c>
      <c r="M167" s="5">
        <v>26500000000</v>
      </c>
    </row>
    <row r="168" spans="3:13" ht="15.5" x14ac:dyDescent="0.35">
      <c r="C168" t="s">
        <v>187</v>
      </c>
      <c r="I168" s="6">
        <v>-3.8199999999999998E-2</v>
      </c>
      <c r="J168" s="6">
        <v>7.9000000000000008E-3</v>
      </c>
      <c r="K168" s="6">
        <v>-3.6000000000000004E-2</v>
      </c>
      <c r="L168" s="6">
        <v>1.1000000000000001E-3</v>
      </c>
      <c r="M168" s="6">
        <v>6.2100000000000002E-2</v>
      </c>
    </row>
    <row r="169" spans="3:13" ht="15.5" x14ac:dyDescent="0.35">
      <c r="C169" t="s">
        <v>188</v>
      </c>
      <c r="I169" s="6">
        <v>-5.5E-2</v>
      </c>
      <c r="J169" s="6">
        <v>1.1000000000000001E-2</v>
      </c>
      <c r="K169" s="6">
        <v>-5.0799999999999998E-2</v>
      </c>
      <c r="L169" s="6">
        <v>1.6000000000000001E-3</v>
      </c>
      <c r="M169" s="6">
        <v>0.1305</v>
      </c>
    </row>
    <row r="170" spans="3:13" ht="15.5" x14ac:dyDescent="0.35">
      <c r="C170" t="s">
        <v>189</v>
      </c>
      <c r="I170" s="6">
        <v>-7.4000000000000003E-3</v>
      </c>
      <c r="J170" s="6">
        <v>3.9699999999999999E-2</v>
      </c>
      <c r="K170" s="6">
        <v>1.15E-2</v>
      </c>
      <c r="L170" s="6">
        <v>4.2999999999999997E-2</v>
      </c>
      <c r="M170" s="6">
        <v>0.51080000000000003</v>
      </c>
    </row>
    <row r="171" spans="3:13" ht="15.5" x14ac:dyDescent="0.35">
      <c r="C171" t="s">
        <v>190</v>
      </c>
      <c r="I171" s="6">
        <v>-0.28999999999999998</v>
      </c>
      <c r="J171" s="6">
        <v>1.38</v>
      </c>
      <c r="K171" s="6">
        <v>0.33</v>
      </c>
      <c r="L171" s="6">
        <v>1.03</v>
      </c>
      <c r="M171" s="6">
        <v>2.91</v>
      </c>
    </row>
    <row r="172" spans="3:13" ht="15.5" x14ac:dyDescent="0.35">
      <c r="C172" t="s">
        <v>58</v>
      </c>
      <c r="I172" s="6">
        <v>0.28999999999999998</v>
      </c>
      <c r="J172" s="6">
        <v>0.39</v>
      </c>
      <c r="K172" s="6">
        <v>1.28</v>
      </c>
      <c r="L172" s="6">
        <v>3.27</v>
      </c>
      <c r="M172" s="5">
        <v>0</v>
      </c>
    </row>
    <row r="173" spans="3:13" ht="15.5" x14ac:dyDescent="0.35">
      <c r="C173" t="s">
        <v>55</v>
      </c>
      <c r="I173" s="6">
        <v>172.58</v>
      </c>
      <c r="J173" s="6">
        <v>181.67</v>
      </c>
      <c r="K173" s="6">
        <v>181.08</v>
      </c>
      <c r="L173" s="6">
        <v>188.19</v>
      </c>
      <c r="M173" s="6">
        <v>128.94</v>
      </c>
    </row>
    <row r="174" spans="3:13" ht="15.5" x14ac:dyDescent="0.35">
      <c r="C174" t="s">
        <v>191</v>
      </c>
      <c r="I174" s="6">
        <v>0.28999999999999998</v>
      </c>
      <c r="J174" s="6">
        <v>0.39</v>
      </c>
      <c r="K174" s="6">
        <v>1.28</v>
      </c>
      <c r="L174" s="6">
        <v>3.27</v>
      </c>
      <c r="M174" s="5">
        <v>0</v>
      </c>
    </row>
    <row r="175" spans="3:13" ht="15.5" x14ac:dyDescent="0.35">
      <c r="C175" t="s">
        <v>192</v>
      </c>
      <c r="I175" s="6">
        <v>172.58</v>
      </c>
      <c r="J175" s="6">
        <v>181.67</v>
      </c>
      <c r="K175" s="6">
        <v>181.08</v>
      </c>
      <c r="L175" s="6">
        <v>188.19</v>
      </c>
      <c r="M175" s="6">
        <v>128.94</v>
      </c>
    </row>
    <row r="176" spans="3:13" ht="15.5" x14ac:dyDescent="0.35">
      <c r="C176" t="s">
        <v>193</v>
      </c>
      <c r="I176" s="5">
        <v>85000000000</v>
      </c>
      <c r="J176" s="5">
        <v>82000000000</v>
      </c>
      <c r="K176" s="5">
        <v>84000000000</v>
      </c>
      <c r="L176" s="5">
        <v>82000000000</v>
      </c>
      <c r="M176" s="5">
        <v>77000000000</v>
      </c>
    </row>
    <row r="177" spans="2:13" ht="15.5" x14ac:dyDescent="0.35">
      <c r="C177" t="s">
        <v>194</v>
      </c>
    </row>
    <row r="178" spans="2:13" ht="15.5" x14ac:dyDescent="0.35">
      <c r="C178" t="s">
        <v>26</v>
      </c>
      <c r="I178" s="5">
        <v>85000000000</v>
      </c>
      <c r="J178" s="5">
        <v>82000000000</v>
      </c>
      <c r="K178" s="5">
        <v>84000000000</v>
      </c>
      <c r="L178" s="5">
        <v>82000000000</v>
      </c>
      <c r="M178" s="5">
        <v>77000000000</v>
      </c>
    </row>
    <row r="179" spans="2:13" ht="15.5" x14ac:dyDescent="0.35">
      <c r="C179" t="s">
        <v>23</v>
      </c>
      <c r="I179" s="5">
        <v>84000000000</v>
      </c>
      <c r="J179" s="5">
        <v>80000000000</v>
      </c>
      <c r="K179" s="5">
        <v>81000000000</v>
      </c>
      <c r="L179" s="5">
        <v>80000000000</v>
      </c>
      <c r="M179" s="5">
        <v>75000000000</v>
      </c>
    </row>
    <row r="180" spans="2:13" ht="15.5" x14ac:dyDescent="0.35">
      <c r="C180" t="s">
        <v>195</v>
      </c>
      <c r="I180" s="5">
        <v>237000000000</v>
      </c>
      <c r="J180" s="5">
        <v>251000000000</v>
      </c>
      <c r="K180" s="5">
        <v>250000000000</v>
      </c>
      <c r="L180" s="5">
        <v>258000000000</v>
      </c>
      <c r="M180" s="5">
        <v>72000000000</v>
      </c>
    </row>
    <row r="181" spans="2:13" ht="15.5" x14ac:dyDescent="0.35">
      <c r="C181" t="s">
        <v>196</v>
      </c>
      <c r="I181" s="5">
        <v>-1000000000</v>
      </c>
      <c r="J181" s="5">
        <v>2000000000</v>
      </c>
      <c r="K181" s="5">
        <v>-1000000000</v>
      </c>
      <c r="L181" s="5">
        <v>-188000000000</v>
      </c>
      <c r="M181" s="5">
        <v>-18000000000</v>
      </c>
    </row>
    <row r="182" spans="2:13" ht="15.5" x14ac:dyDescent="0.35">
      <c r="C182" t="s">
        <v>197</v>
      </c>
      <c r="L182" s="5">
        <v>0</v>
      </c>
      <c r="M182" s="5">
        <v>-2000000000</v>
      </c>
    </row>
    <row r="183" spans="2:13" ht="15.5" x14ac:dyDescent="0.35">
      <c r="C183" t="s">
        <v>15</v>
      </c>
      <c r="I183" s="5">
        <v>-1000000000</v>
      </c>
      <c r="J183" s="5">
        <v>2000000000</v>
      </c>
      <c r="K183" s="5">
        <v>-1000000000</v>
      </c>
      <c r="L183" s="5">
        <v>-188000000000</v>
      </c>
      <c r="M183" s="5">
        <v>-20000000000</v>
      </c>
    </row>
    <row r="184" spans="2:13" ht="15.5" x14ac:dyDescent="0.35">
      <c r="C184" t="s">
        <v>17</v>
      </c>
      <c r="I184" s="6">
        <v>-0.95</v>
      </c>
      <c r="J184" s="6">
        <v>1.17</v>
      </c>
      <c r="K184" s="6">
        <v>-0.97</v>
      </c>
      <c r="L184" s="6">
        <v>-131.02000000000001</v>
      </c>
      <c r="M184" s="6">
        <v>-30.34</v>
      </c>
    </row>
    <row r="186" spans="2:13" ht="15.5" x14ac:dyDescent="0.35">
      <c r="B186" t="s">
        <v>198</v>
      </c>
      <c r="C186" t="s">
        <v>199</v>
      </c>
      <c r="D186" s="5">
        <v>-2000000000</v>
      </c>
      <c r="E186" s="5">
        <v>-10000000000</v>
      </c>
      <c r="F186" s="5">
        <v>-5000000000</v>
      </c>
      <c r="G186" s="5">
        <v>4000000000</v>
      </c>
      <c r="H186" s="5">
        <v>-14000000000</v>
      </c>
      <c r="J186" s="5">
        <v>3000000000</v>
      </c>
      <c r="K186" s="5">
        <v>-13000000000</v>
      </c>
      <c r="L186" s="5">
        <v>420000000</v>
      </c>
      <c r="M186" s="5">
        <v>11000000000</v>
      </c>
    </row>
    <row r="187" spans="2:13" ht="15.5" x14ac:dyDescent="0.35">
      <c r="C187" t="s">
        <v>46</v>
      </c>
      <c r="D187" s="6">
        <v>-1.0900000000000001</v>
      </c>
      <c r="E187" s="6">
        <v>-7.15</v>
      </c>
      <c r="F187" s="6">
        <v>-3.78</v>
      </c>
      <c r="G187" s="6">
        <v>2.52</v>
      </c>
      <c r="H187" s="6">
        <v>-9.49</v>
      </c>
      <c r="J187" s="6">
        <v>1.99</v>
      </c>
      <c r="K187" s="6">
        <v>-9.19</v>
      </c>
      <c r="L187" s="6">
        <v>0.28999999999999998</v>
      </c>
      <c r="M187" s="6">
        <v>7.83</v>
      </c>
    </row>
    <row r="188" spans="2:13" ht="15.5" x14ac:dyDescent="0.35">
      <c r="C188" t="s">
        <v>204</v>
      </c>
      <c r="D188" s="5">
        <v>8000000000</v>
      </c>
      <c r="E188" s="5">
        <v>10000000000</v>
      </c>
      <c r="F188" s="5">
        <v>13000000000</v>
      </c>
      <c r="G188" s="5">
        <v>30000000000</v>
      </c>
      <c r="H188" s="5">
        <v>60000000000</v>
      </c>
      <c r="J188" s="5">
        <v>139000000000</v>
      </c>
      <c r="K188" s="5">
        <v>127000000000</v>
      </c>
      <c r="L188" s="5">
        <v>147000000000</v>
      </c>
      <c r="M188" s="5">
        <v>172000000000</v>
      </c>
    </row>
    <row r="189" spans="2:13" ht="15.5" x14ac:dyDescent="0.35">
      <c r="C189" t="s">
        <v>208</v>
      </c>
      <c r="I189" s="6">
        <v>-0.84</v>
      </c>
    </row>
    <row r="190" spans="2:13" ht="15.5" x14ac:dyDescent="0.35">
      <c r="C190" t="s">
        <v>209</v>
      </c>
      <c r="I190" s="6">
        <v>-0.84</v>
      </c>
    </row>
    <row r="191" spans="2:13" ht="15.5" x14ac:dyDescent="0.35">
      <c r="C191" t="s">
        <v>210</v>
      </c>
      <c r="I191" s="6">
        <v>6.95</v>
      </c>
    </row>
    <row r="192" spans="2:13" ht="15.5" x14ac:dyDescent="0.35">
      <c r="C192" t="s">
        <v>211</v>
      </c>
      <c r="I192" s="6">
        <v>-1.1867000000000001</v>
      </c>
    </row>
    <row r="193" spans="3:9" ht="15.5" x14ac:dyDescent="0.35">
      <c r="C193" t="s">
        <v>212</v>
      </c>
      <c r="I193" s="6">
        <v>0.19</v>
      </c>
    </row>
    <row r="194" spans="3:9" ht="15.5" x14ac:dyDescent="0.35">
      <c r="C194" t="s">
        <v>213</v>
      </c>
      <c r="I194" s="6">
        <v>0.05</v>
      </c>
    </row>
    <row r="195" spans="3:9" ht="15.5" x14ac:dyDescent="0.35">
      <c r="C195" t="s">
        <v>214</v>
      </c>
      <c r="I195" s="6">
        <v>-8.43</v>
      </c>
    </row>
    <row r="196" spans="3:9" ht="15.5" x14ac:dyDescent="0.35">
      <c r="C196" t="s">
        <v>215</v>
      </c>
      <c r="I196" s="6">
        <v>-8.43</v>
      </c>
    </row>
    <row r="197" spans="3:9" ht="15.5" x14ac:dyDescent="0.35">
      <c r="C197" t="s">
        <v>216</v>
      </c>
      <c r="I197" s="6">
        <v>-50.44</v>
      </c>
    </row>
    <row r="198" spans="3:9" ht="15.5" x14ac:dyDescent="0.35">
      <c r="C198" t="s">
        <v>217</v>
      </c>
      <c r="I198" s="6">
        <v>-72.27</v>
      </c>
    </row>
    <row r="199" spans="3:9" ht="15.5" x14ac:dyDescent="0.35">
      <c r="C199" t="s">
        <v>220</v>
      </c>
      <c r="I199" s="6">
        <v>-9.49</v>
      </c>
    </row>
    <row r="200" spans="3:9" ht="15.5" x14ac:dyDescent="0.35">
      <c r="C200" t="s">
        <v>221</v>
      </c>
      <c r="I200" s="6">
        <v>-9.49</v>
      </c>
    </row>
    <row r="201" spans="3:9" ht="15.5" x14ac:dyDescent="0.35">
      <c r="C201" t="s">
        <v>222</v>
      </c>
      <c r="I201" s="6">
        <v>42.12</v>
      </c>
    </row>
    <row r="202" spans="3:9" ht="15.5" x14ac:dyDescent="0.35">
      <c r="C202" t="s">
        <v>223</v>
      </c>
      <c r="D202" s="6">
        <v>0.69</v>
      </c>
    </row>
    <row r="203" spans="3:9" ht="15.5" x14ac:dyDescent="0.35">
      <c r="C203" t="s">
        <v>224</v>
      </c>
      <c r="I203" s="6">
        <v>172.58</v>
      </c>
    </row>
    <row r="204" spans="3:9" ht="15.5" x14ac:dyDescent="0.35">
      <c r="C204" t="s">
        <v>225</v>
      </c>
      <c r="I204" s="6">
        <v>-0.95</v>
      </c>
    </row>
    <row r="205" spans="3:9" ht="15.5" x14ac:dyDescent="0.35">
      <c r="C205" t="s">
        <v>226</v>
      </c>
      <c r="D205" s="6">
        <v>3.24</v>
      </c>
    </row>
    <row r="206" spans="3:9" ht="15.5" x14ac:dyDescent="0.35">
      <c r="C206" t="s">
        <v>227</v>
      </c>
      <c r="D206" s="6">
        <v>2.16</v>
      </c>
    </row>
    <row r="207" spans="3:9" ht="15.5" x14ac:dyDescent="0.35">
      <c r="C207" t="s">
        <v>228</v>
      </c>
      <c r="D207" s="6">
        <v>0.35</v>
      </c>
    </row>
    <row r="208" spans="3:9" ht="15.5" x14ac:dyDescent="0.35">
      <c r="C208" t="s">
        <v>230</v>
      </c>
      <c r="D208" s="6">
        <v>0.44</v>
      </c>
    </row>
    <row r="209" spans="3:9" ht="15.5" x14ac:dyDescent="0.35">
      <c r="C209" t="s">
        <v>231</v>
      </c>
      <c r="D209" s="6">
        <v>0.24</v>
      </c>
    </row>
    <row r="210" spans="3:9" ht="15.5" x14ac:dyDescent="0.35">
      <c r="C210" t="s">
        <v>232</v>
      </c>
      <c r="D210" s="6">
        <v>1.44</v>
      </c>
    </row>
    <row r="211" spans="3:9" ht="15.5" x14ac:dyDescent="0.35">
      <c r="C211" t="s">
        <v>233</v>
      </c>
      <c r="I211" s="6">
        <v>-0.28999999999999998</v>
      </c>
    </row>
    <row r="212" spans="3:9" ht="15.5" x14ac:dyDescent="0.35">
      <c r="C212" t="s">
        <v>13</v>
      </c>
      <c r="D212" s="5">
        <v>0</v>
      </c>
    </row>
    <row r="213" spans="3:9" ht="15.5" x14ac:dyDescent="0.35">
      <c r="C213" t="s">
        <v>234</v>
      </c>
      <c r="I213" s="6">
        <v>6.69</v>
      </c>
    </row>
    <row r="214" spans="3:9" ht="15.5" x14ac:dyDescent="0.35">
      <c r="C214" t="s">
        <v>235</v>
      </c>
      <c r="I214" s="6">
        <v>-3.8199999999999998E-2</v>
      </c>
    </row>
    <row r="215" spans="3:9" ht="15.5" x14ac:dyDescent="0.35">
      <c r="C215" t="s">
        <v>236</v>
      </c>
      <c r="I215" s="6">
        <v>-5.5E-2</v>
      </c>
    </row>
    <row r="216" spans="3:9" ht="15.5" x14ac:dyDescent="0.35">
      <c r="C216" t="s">
        <v>237</v>
      </c>
      <c r="I216" s="6">
        <v>-7.6E-3</v>
      </c>
    </row>
    <row r="217" spans="3:9" ht="15.5" x14ac:dyDescent="0.35">
      <c r="C217" t="s">
        <v>238</v>
      </c>
      <c r="I217" s="6">
        <v>-6.3E-3</v>
      </c>
    </row>
    <row r="218" spans="3:9" ht="15.5" x14ac:dyDescent="0.35">
      <c r="C218" t="s">
        <v>239</v>
      </c>
      <c r="D218" s="6">
        <v>1065.57</v>
      </c>
    </row>
    <row r="219" spans="3:9" ht="15.5" x14ac:dyDescent="0.35">
      <c r="C219" t="s">
        <v>240</v>
      </c>
      <c r="D219" s="6">
        <v>5450.03</v>
      </c>
    </row>
    <row r="220" spans="3:9" ht="15.5" x14ac:dyDescent="0.35">
      <c r="C220" t="s">
        <v>241</v>
      </c>
      <c r="D220" s="6">
        <v>48.12</v>
      </c>
    </row>
    <row r="221" spans="3:9" ht="15.5" x14ac:dyDescent="0.35">
      <c r="C221" t="s">
        <v>242</v>
      </c>
      <c r="D221" s="6">
        <v>6467.48</v>
      </c>
    </row>
    <row r="222" spans="3:9" ht="15.5" x14ac:dyDescent="0.35">
      <c r="C222" t="s">
        <v>243</v>
      </c>
      <c r="D222" s="6">
        <v>0.09</v>
      </c>
    </row>
    <row r="223" spans="3:9" ht="15.5" x14ac:dyDescent="0.35">
      <c r="C223" t="s">
        <v>244</v>
      </c>
      <c r="I223" s="6">
        <v>0.17</v>
      </c>
    </row>
    <row r="224" spans="3:9" ht="15.5" x14ac:dyDescent="0.35">
      <c r="C224" t="s">
        <v>245</v>
      </c>
      <c r="I224" s="6">
        <v>0.52</v>
      </c>
    </row>
    <row r="225" spans="3:9" ht="15.5" x14ac:dyDescent="0.35">
      <c r="C225" t="s">
        <v>42</v>
      </c>
      <c r="I225" s="5">
        <v>11000000000</v>
      </c>
    </row>
    <row r="226" spans="3:9" ht="15.5" x14ac:dyDescent="0.35">
      <c r="C226" t="s">
        <v>246</v>
      </c>
      <c r="I226" s="5">
        <v>96000000000</v>
      </c>
    </row>
    <row r="227" spans="3:9" ht="15.5" x14ac:dyDescent="0.35">
      <c r="C227" t="s">
        <v>247</v>
      </c>
      <c r="I227" s="5">
        <v>1440000000</v>
      </c>
    </row>
    <row r="228" spans="3:9" ht="15.5" x14ac:dyDescent="0.35">
      <c r="C228" t="s">
        <v>248</v>
      </c>
      <c r="I228" s="6">
        <v>0.3846</v>
      </c>
    </row>
    <row r="229" spans="3:9" ht="15.5" x14ac:dyDescent="0.35">
      <c r="C229" t="s">
        <v>249</v>
      </c>
      <c r="D229" s="6">
        <v>0.78749999999999998</v>
      </c>
    </row>
    <row r="230" spans="3:9" ht="15.5" x14ac:dyDescent="0.35">
      <c r="C230" t="s">
        <v>250</v>
      </c>
      <c r="D230" s="6">
        <v>0.42759999999999998</v>
      </c>
    </row>
    <row r="231" spans="3:9" ht="15.5" x14ac:dyDescent="0.35">
      <c r="C231" t="s">
        <v>251</v>
      </c>
      <c r="D231" s="6">
        <v>-0.1943</v>
      </c>
    </row>
    <row r="232" spans="3:9" ht="15.5" x14ac:dyDescent="0.35">
      <c r="C232" t="s">
        <v>252</v>
      </c>
      <c r="D232" s="6">
        <v>-0.8236</v>
      </c>
    </row>
    <row r="233" spans="3:9" ht="15.5" x14ac:dyDescent="0.35">
      <c r="C233" t="s">
        <v>253</v>
      </c>
      <c r="D233" s="6">
        <v>-0.19649999999999998</v>
      </c>
    </row>
    <row r="234" spans="3:9" ht="15.5" x14ac:dyDescent="0.35">
      <c r="C234" t="s">
        <v>254</v>
      </c>
      <c r="D234" s="6">
        <v>-1.5537000000000001</v>
      </c>
    </row>
    <row r="235" spans="3:9" ht="15.5" x14ac:dyDescent="0.35">
      <c r="C235" t="s">
        <v>261</v>
      </c>
      <c r="I235" s="5">
        <v>3</v>
      </c>
    </row>
    <row r="236" spans="3:9" ht="15.5" x14ac:dyDescent="0.35">
      <c r="C236" t="s">
        <v>262</v>
      </c>
      <c r="I236" s="6">
        <v>0.71</v>
      </c>
    </row>
    <row r="237" spans="3:9" ht="15.5" x14ac:dyDescent="0.35">
      <c r="C237" t="s">
        <v>263</v>
      </c>
      <c r="I237" s="6">
        <v>0.01</v>
      </c>
    </row>
    <row r="238" spans="3:9" ht="15.5" x14ac:dyDescent="0.35">
      <c r="C238" t="s">
        <v>265</v>
      </c>
      <c r="I238" s="6">
        <v>0.14000000000000001</v>
      </c>
    </row>
    <row r="239" spans="3:9" ht="15.5" x14ac:dyDescent="0.35">
      <c r="C239" t="s">
        <v>266</v>
      </c>
      <c r="I239" s="6">
        <v>0.92</v>
      </c>
    </row>
    <row r="240" spans="3:9" ht="15.5" x14ac:dyDescent="0.35">
      <c r="C240" t="s">
        <v>267</v>
      </c>
      <c r="I240" s="5">
        <v>1</v>
      </c>
    </row>
    <row r="241" spans="3:9" ht="15.5" x14ac:dyDescent="0.35">
      <c r="C241" t="s">
        <v>268</v>
      </c>
      <c r="I241" s="6">
        <v>0.95</v>
      </c>
    </row>
    <row r="242" spans="3:9" ht="15.5" x14ac:dyDescent="0.35">
      <c r="C242" t="s">
        <v>269</v>
      </c>
      <c r="I242" s="5">
        <v>60000000000</v>
      </c>
    </row>
    <row r="243" spans="3:9" ht="15.5" x14ac:dyDescent="0.35">
      <c r="C243" t="s">
        <v>270</v>
      </c>
      <c r="I243" s="5">
        <v>7000000000</v>
      </c>
    </row>
    <row r="244" spans="3:9" ht="15.5" x14ac:dyDescent="0.35">
      <c r="C244" t="s">
        <v>271</v>
      </c>
      <c r="I244" s="5">
        <v>-1000000000</v>
      </c>
    </row>
    <row r="245" spans="3:9" ht="15.5" x14ac:dyDescent="0.35">
      <c r="C245" t="s">
        <v>272</v>
      </c>
      <c r="I245" s="5">
        <v>-14000000000</v>
      </c>
    </row>
    <row r="246" spans="3:9" ht="15.5" x14ac:dyDescent="0.35">
      <c r="C246" t="s">
        <v>273</v>
      </c>
      <c r="D246" s="5">
        <v>1000000000</v>
      </c>
    </row>
    <row r="247" spans="3:9" ht="15.5" x14ac:dyDescent="0.35">
      <c r="C247" t="s">
        <v>274</v>
      </c>
      <c r="D247" s="5">
        <v>357000000000</v>
      </c>
    </row>
    <row r="248" spans="3:9" ht="15.5" x14ac:dyDescent="0.35">
      <c r="C248" t="s">
        <v>275</v>
      </c>
      <c r="D248" s="5">
        <v>109000000000</v>
      </c>
    </row>
    <row r="249" spans="3:9" ht="15.5" x14ac:dyDescent="0.35">
      <c r="C249" t="s">
        <v>183</v>
      </c>
      <c r="D249" s="5">
        <v>237000000000</v>
      </c>
    </row>
    <row r="250" spans="3:9" ht="15.5" x14ac:dyDescent="0.35">
      <c r="C250" t="s">
        <v>182</v>
      </c>
      <c r="I250" s="5">
        <v>248000000000</v>
      </c>
    </row>
    <row r="251" spans="3:9" ht="15.5" x14ac:dyDescent="0.35">
      <c r="C251" t="s">
        <v>180</v>
      </c>
      <c r="D251" s="5">
        <v>85000000000</v>
      </c>
    </row>
    <row r="252" spans="3:9" ht="15.5" x14ac:dyDescent="0.35">
      <c r="C252" t="s">
        <v>24</v>
      </c>
      <c r="D252" s="5">
        <v>85000000000</v>
      </c>
    </row>
    <row r="253" spans="3:9" ht="15.5" x14ac:dyDescent="0.35">
      <c r="C253" t="s">
        <v>21</v>
      </c>
      <c r="D253" s="5">
        <v>84000000000</v>
      </c>
    </row>
    <row r="254" spans="3:9" ht="15.5" x14ac:dyDescent="0.35">
      <c r="C254" t="s">
        <v>276</v>
      </c>
      <c r="I254" s="5">
        <v>248000000000</v>
      </c>
    </row>
    <row r="255" spans="3:9" ht="15.5" x14ac:dyDescent="0.35">
      <c r="C255" t="s">
        <v>277</v>
      </c>
      <c r="I255" s="5">
        <v>-1000000000</v>
      </c>
    </row>
    <row r="256" spans="3:9" ht="15.5" x14ac:dyDescent="0.35">
      <c r="C256" t="s">
        <v>279</v>
      </c>
      <c r="I256" s="5">
        <v>0</v>
      </c>
    </row>
    <row r="257" spans="3:9" ht="15.5" x14ac:dyDescent="0.35">
      <c r="C257" t="s">
        <v>281</v>
      </c>
      <c r="I257" s="5">
        <v>-1000000000</v>
      </c>
    </row>
  </sheetData>
  <pageMargins left="0.7" right="0.7" top="0.75" bottom="0.75" header="0.3" footer="0.3"/>
  <ignoredErrors>
    <ignoredError sqref="A1:M258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3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755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756</v>
      </c>
      <c r="D2" s="2" vm="72">
        <f ca="1">IFERROR(_xlfn.STOCKHISTORY("XIDX:" &amp; $C$1, D3, , 0, 0, 1), "Libur")</f>
        <v>414</v>
      </c>
      <c r="E2" s="2" vm="41">
        <f ca="1">IFERROR(_xlfn.STOCKHISTORY("XIDX:" &amp; $C$1, E3, , 0, 0, 1), "Libur")</f>
        <v>374</v>
      </c>
      <c r="H2" s="2" vm="41">
        <f ca="1">IFERROR(INDEX(D2:G2,COUNT(D2:G2)),"")</f>
        <v>374</v>
      </c>
      <c r="I2" s="2" vm="146">
        <f t="shared" ref="I2:O2" ca="1" si="0">IFERROR(_xlfn.STOCKHISTORY("XIDX:" &amp; $C$1, I1, , 0, 0, 1), "Libur")</f>
        <v>418</v>
      </c>
      <c r="J2" s="2" vm="147">
        <f t="shared" ca="1" si="0"/>
        <v>382</v>
      </c>
      <c r="K2" s="2" vm="148">
        <f t="shared" ca="1" si="0"/>
        <v>541.79999999999995</v>
      </c>
      <c r="L2" s="2" vm="149">
        <f t="shared" ca="1" si="0"/>
        <v>182</v>
      </c>
      <c r="M2" s="2" vm="150">
        <f t="shared" ca="1" si="0"/>
        <v>313.60000000000002</v>
      </c>
      <c r="N2" s="2" vm="151">
        <f t="shared" ca="1" si="0"/>
        <v>198.8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1826694347555</v>
      </c>
      <c r="E4" s="2">
        <f>IFERROR(INDEX(E51:E500,MATCH($C$4,$C$51:$C$500,0)),"")</f>
        <v>2501807454978</v>
      </c>
      <c r="H4" s="2">
        <f>IFERROR(SUM(D4:G4)*(4/MAX(1,COUNT(D4:G4))),"")</f>
        <v>8657003605066</v>
      </c>
      <c r="I4" s="2">
        <f t="shared" ref="I4:O4" si="1">IFERROR(INDEX(I51:I500,MATCH($C$4,$C$51:$C$500,0)),"")</f>
        <v>6739520279400</v>
      </c>
      <c r="J4" s="2">
        <f t="shared" si="1"/>
        <v>14762475115697</v>
      </c>
      <c r="K4" s="2">
        <f t="shared" si="1"/>
        <v>12312861734739</v>
      </c>
      <c r="L4" s="2">
        <f t="shared" si="1"/>
        <v>10448875185271</v>
      </c>
      <c r="M4" s="2">
        <f t="shared" si="1"/>
        <v>3924499699655</v>
      </c>
      <c r="N4" s="2">
        <f t="shared" si="1"/>
        <v>2035076870827</v>
      </c>
      <c r="O4" s="2">
        <f t="shared" si="1"/>
        <v>1275398652566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116273011207</v>
      </c>
      <c r="E5" s="2">
        <f>IFERROR(INDEX(E51:E500,MATCH($C$5,$C$51:$C$500,0)),"")</f>
        <v>96825404635</v>
      </c>
      <c r="H5" s="2">
        <f>IFERROR(SUM(D5:G5)*(4/MAX(1,COUNT(D5:G5))),"")</f>
        <v>426196831684</v>
      </c>
      <c r="I5" s="2">
        <f t="shared" ref="I5:O5" si="2">IFERROR(INDEX(I51:I500,MATCH($C$5,$C$51:$C$500,0)),"")</f>
        <v>248226244107</v>
      </c>
      <c r="J5" s="2">
        <f t="shared" si="2"/>
        <v>695022922617</v>
      </c>
      <c r="K5" s="2">
        <f t="shared" si="2"/>
        <v>684042480169</v>
      </c>
      <c r="L5" s="2">
        <f t="shared" si="2"/>
        <v>609203696959</v>
      </c>
      <c r="M5" s="2">
        <f t="shared" si="2"/>
        <v>200488506685</v>
      </c>
      <c r="N5" s="2">
        <f t="shared" si="2"/>
        <v>30848725894</v>
      </c>
      <c r="O5" s="2">
        <f t="shared" si="2"/>
        <v>21404190276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2580751852631</v>
      </c>
      <c r="E6" s="2">
        <f>IFERROR(INDEX(E51:E500,MATCH($C$6,$C$51:$C$500,0)),"")</f>
        <v>2463582572923</v>
      </c>
      <c r="H6" s="2">
        <f>IFERROR(INDEX(D6:G6,COUNT(D6:G6)),"")</f>
        <v>2463582572923</v>
      </c>
      <c r="I6" s="2">
        <f t="shared" ref="I6:O6" si="3">IFERROR(INDEX(I51:I500,MATCH($C$6,$C$51:$C$500,0)),"")</f>
        <v>2365522368274</v>
      </c>
      <c r="J6" s="2">
        <f t="shared" si="3"/>
        <v>2241136183864</v>
      </c>
      <c r="K6" s="2">
        <f t="shared" si="3"/>
        <v>1481767794177</v>
      </c>
      <c r="L6" s="2">
        <f t="shared" si="3"/>
        <v>1012132881917</v>
      </c>
      <c r="M6" s="2">
        <f t="shared" si="3"/>
        <v>434182013309</v>
      </c>
      <c r="N6" s="2">
        <f t="shared" si="3"/>
        <v>235692505020</v>
      </c>
      <c r="O6" s="2">
        <f t="shared" si="3"/>
        <v>157564422127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15.59</v>
      </c>
      <c r="E7" s="3">
        <f>IFERROR(INDEX(E51:E500,MATCH($C$7,$C$51:$C$500,0))/1000000000,"")</f>
        <v>15.59</v>
      </c>
      <c r="H7" s="3">
        <f>IFERROR(INDEX(D7:G7,COUNT(D7:G7)),"")</f>
        <v>15.59</v>
      </c>
      <c r="I7" s="3">
        <f t="shared" ref="I7:O7" si="4">IFERROR(INDEX(I51:I500,MATCH($C$7,$C$51:$C$500,0))/1000000000,"")</f>
        <v>15.59</v>
      </c>
      <c r="J7" s="3">
        <f t="shared" si="4"/>
        <v>15.59</v>
      </c>
      <c r="K7" s="3">
        <f t="shared" si="4"/>
        <v>4.3600000000000003</v>
      </c>
      <c r="L7" s="3">
        <f t="shared" si="4"/>
        <v>3.73</v>
      </c>
      <c r="M7" s="3">
        <f t="shared" si="4"/>
        <v>1.96</v>
      </c>
      <c r="N7" s="3">
        <f t="shared" si="4"/>
        <v>1.66</v>
      </c>
      <c r="O7" s="3">
        <f t="shared" si="4"/>
        <v>1.1599999999999999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-10000000000</v>
      </c>
      <c r="E8" s="2">
        <f>IFERROR(INDEX(E51:E500,MATCH("Free cash flow (Quarter)",$C$51:$C$500,0)),"")</f>
        <v>-135000000000</v>
      </c>
      <c r="H8" s="2">
        <f>IFERROR(INDEX(D8:G8,COUNT(D8:G8)),"")</f>
        <v>-135000000000</v>
      </c>
      <c r="I8" s="2">
        <f t="shared" ref="I8:O8" si="5">IFERROR(INDEX(I51:I500,MATCH($C$8,$C$51:$C$500,0)),"")</f>
        <v>-673000000000</v>
      </c>
      <c r="J8" s="2">
        <f t="shared" si="5"/>
        <v>-707000000000</v>
      </c>
      <c r="K8" s="2">
        <f t="shared" si="5"/>
        <v>-392000000000</v>
      </c>
      <c r="L8" s="2">
        <f t="shared" si="5"/>
        <v>148000000000</v>
      </c>
      <c r="M8" s="2">
        <f t="shared" si="5"/>
        <v>178000000000</v>
      </c>
      <c r="N8" s="2">
        <f t="shared" si="5"/>
        <v>-37000000000</v>
      </c>
      <c r="O8" s="2">
        <f t="shared" si="5"/>
        <v>-84000000000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-0.62</v>
      </c>
      <c r="E9" s="3">
        <f>IFERROR(INDEX(E51:E500,MATCH("Free cash flow per share (Quarter)",$C$51:$C$500,0)),"")</f>
        <v>-8.66</v>
      </c>
      <c r="H9" s="3">
        <f>IFERROR(INDEX(D9:G9,COUNT(D9:G9)),"")</f>
        <v>-8.66</v>
      </c>
      <c r="I9" s="3">
        <f t="shared" ref="I9:O9" si="6">IFERROR(INDEX(I51:I500,MATCH($C$9,$C$51:$C$500,0)),"")</f>
        <v>-43.16</v>
      </c>
      <c r="J9" s="3">
        <f t="shared" si="6"/>
        <v>-45.36</v>
      </c>
      <c r="K9" s="3">
        <f t="shared" si="6"/>
        <v>-89.74</v>
      </c>
      <c r="L9" s="3">
        <f t="shared" si="6"/>
        <v>39.67</v>
      </c>
      <c r="M9" s="3">
        <f t="shared" si="6"/>
        <v>90.66</v>
      </c>
      <c r="N9" s="3">
        <f t="shared" si="6"/>
        <v>-22.46</v>
      </c>
      <c r="O9" s="3">
        <f t="shared" si="6"/>
        <v>-72.25</v>
      </c>
    </row>
    <row r="10" spans="1:15" ht="15.5" x14ac:dyDescent="0.35">
      <c r="C10" t="s">
        <v>18</v>
      </c>
      <c r="D10" s="3">
        <f ca="1">IFERROR(IF(D9=0,"",D2/D9),"")</f>
        <v>-667.74193548387098</v>
      </c>
      <c r="E10" s="3">
        <f ca="1">IFERROR(IF(E9=0,"",E2/E9),"")</f>
        <v>-43.187066974595844</v>
      </c>
      <c r="I10" s="3">
        <f t="shared" ref="I10:O10" ca="1" si="7">IFERROR(IF(I9=0,"",I2/I9),"")</f>
        <v>-9.6848934198331804</v>
      </c>
      <c r="J10" s="3">
        <f t="shared" ca="1" si="7"/>
        <v>-8.4215167548500887</v>
      </c>
      <c r="K10" s="3">
        <f t="shared" ca="1" si="7"/>
        <v>-6.0374414976599065</v>
      </c>
      <c r="L10" s="3">
        <f t="shared" ca="1" si="7"/>
        <v>4.5878497605243256</v>
      </c>
      <c r="M10" s="3">
        <f t="shared" ca="1" si="7"/>
        <v>3.4590778733730425</v>
      </c>
      <c r="N10" s="3">
        <f t="shared" ca="1" si="7"/>
        <v>-8.8512911843276942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270021002061</v>
      </c>
      <c r="E11" s="2">
        <f>IFERROR(INDEX(E51:E500,MATCH($C$11,$C$51:$C$500,0)),"")</f>
        <v>84016049271</v>
      </c>
      <c r="H11" s="2">
        <f>IFERROR(INDEX(D11:G11,COUNT(D11:G11)),"")</f>
        <v>84016049271</v>
      </c>
      <c r="I11" s="2">
        <f t="shared" ref="I11:O11" si="8">IFERROR(INDEX(I51:I500,MATCH($C$11,$C$51:$C$500,0)),"")</f>
        <v>361272686633</v>
      </c>
      <c r="J11" s="2">
        <f t="shared" si="8"/>
        <v>150244231902</v>
      </c>
      <c r="K11" s="2">
        <f t="shared" si="8"/>
        <v>295962651657</v>
      </c>
      <c r="L11" s="2">
        <f t="shared" si="8"/>
        <v>388545087523</v>
      </c>
      <c r="M11" s="2">
        <f t="shared" si="8"/>
        <v>123619057777</v>
      </c>
      <c r="N11" s="2">
        <f t="shared" si="8"/>
        <v>20311835657</v>
      </c>
      <c r="O11" s="2">
        <f t="shared" si="8"/>
        <v>17865538482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1952000000000</v>
      </c>
      <c r="E12" s="2">
        <f>IFERROR(INDEX(E51:E500,MATCH("Net Debt (Quarter)",$C$51:$C$500,0)),"")</f>
        <v>2030000000000</v>
      </c>
      <c r="H12" s="2">
        <f>IFERROR(INDEX(D12:G12,COUNT(D12:G12)),"")</f>
        <v>2030000000000</v>
      </c>
      <c r="I12" s="2">
        <f t="shared" ref="I12:O12" si="9">IFERROR(INDEX(I51:I500,MATCH($C$12,$C$51:$C$500,0)),"")</f>
        <v>1939000000000</v>
      </c>
      <c r="J12" s="2">
        <f t="shared" si="9"/>
        <v>1100000000000</v>
      </c>
      <c r="K12" s="2">
        <f t="shared" si="9"/>
        <v>518000000000</v>
      </c>
      <c r="L12" s="2">
        <f t="shared" si="9"/>
        <v>-80000000000</v>
      </c>
      <c r="M12" s="2">
        <f t="shared" si="9"/>
        <v>44000000000</v>
      </c>
      <c r="N12" s="2">
        <f t="shared" si="9"/>
        <v>143000000000</v>
      </c>
      <c r="O12" s="2">
        <f t="shared" si="9"/>
        <v>156000000000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2222000000000</v>
      </c>
      <c r="E13" s="2">
        <f>IFERROR(INDEX(E51:E500,MATCH("Total Debt (Quarter)",$C$51:$C$500,0)),"")</f>
        <v>2114000000000</v>
      </c>
      <c r="H13" s="2">
        <f>IFERROR(INDEX(D13:G13,COUNT(D13:G13)),"")</f>
        <v>2114000000000</v>
      </c>
      <c r="I13" s="2">
        <f t="shared" ref="I13:O13" si="10">IFERROR(INDEX(I51:I500,MATCH($C$13,$C$51:$C$500,0)),"")</f>
        <v>2301000000000</v>
      </c>
      <c r="J13" s="2">
        <f t="shared" si="10"/>
        <v>1251000000000</v>
      </c>
      <c r="K13" s="2">
        <f t="shared" si="10"/>
        <v>813000000000</v>
      </c>
      <c r="L13" s="2">
        <f t="shared" si="10"/>
        <v>308000000000</v>
      </c>
      <c r="M13" s="2">
        <f t="shared" si="10"/>
        <v>168000000000</v>
      </c>
      <c r="N13" s="2">
        <f t="shared" si="10"/>
        <v>163000000000</v>
      </c>
      <c r="O13" s="2">
        <f t="shared" si="10"/>
        <v>174000000000</v>
      </c>
    </row>
    <row r="14" spans="1:15" ht="15.5" x14ac:dyDescent="0.35">
      <c r="C14" t="s">
        <v>27</v>
      </c>
      <c r="D14" s="2">
        <f>IFERROR(INDEX(D51:D500,MATCH($C$14,$C$51:$C$500,0)),"")</f>
        <v>-44699304965</v>
      </c>
      <c r="E14" s="2">
        <f>IFERROR(INDEX(E51:E500,MATCH($C$14,$C$51:$C$500,0)),"")</f>
        <v>-38203284721</v>
      </c>
      <c r="H14" s="2">
        <f>IFERROR(SUM(D14:G14)*(4/MAX(1,COUNT(D14:G14))),"")</f>
        <v>-165805179372</v>
      </c>
      <c r="I14" s="2">
        <f t="shared" ref="I14:O14" si="11">IFERROR(INDEX(I51:I500,MATCH($C$14,$C$51:$C$500,0)),"")</f>
        <v>-151150515754</v>
      </c>
      <c r="J14" s="2">
        <f t="shared" si="11"/>
        <v>-106497805113</v>
      </c>
      <c r="K14" s="2">
        <f t="shared" si="11"/>
        <v>-42482408866</v>
      </c>
      <c r="L14" s="2">
        <f t="shared" si="11"/>
        <v>-33217495651</v>
      </c>
      <c r="M14" s="2">
        <f t="shared" si="11"/>
        <v>-20839515499</v>
      </c>
      <c r="N14" s="2">
        <f t="shared" si="11"/>
        <v>-18904762761</v>
      </c>
      <c r="O14" s="2">
        <f t="shared" si="11"/>
        <v>-20493351675</v>
      </c>
    </row>
    <row r="15" spans="1:15" ht="15.5" x14ac:dyDescent="0.35">
      <c r="C15" t="s">
        <v>28</v>
      </c>
      <c r="D15" s="2">
        <f>IFERROR(INDEX(D51:D500,MATCH($C$15,$C$51:$C$500,0)),"")</f>
        <v>-9206118351</v>
      </c>
      <c r="E15" s="2">
        <f>IFERROR(INDEX(E51:E500,MATCH($C$15,$C$51:$C$500,0)),"")</f>
        <v>-15139891647</v>
      </c>
      <c r="H15" s="2">
        <f>IFERROR(SUM(D15:G15)*(4/MAX(1,COUNT(D15:G15))),"")</f>
        <v>-48692019996</v>
      </c>
      <c r="I15" s="2">
        <f t="shared" ref="I15:O15" si="12">IFERROR(INDEX(I51:I500,MATCH($C$15,$C$51:$C$500,0)),"")</f>
        <v>-30467121672</v>
      </c>
      <c r="J15" s="2">
        <f t="shared" si="12"/>
        <v>-156284696169</v>
      </c>
      <c r="K15" s="2">
        <f t="shared" si="12"/>
        <v>-159603994721</v>
      </c>
      <c r="L15" s="2">
        <f t="shared" si="12"/>
        <v>-157319432280</v>
      </c>
      <c r="M15" s="2">
        <f t="shared" si="12"/>
        <v>-68210197634</v>
      </c>
      <c r="N15" s="2">
        <f t="shared" si="12"/>
        <v>-12872147641</v>
      </c>
      <c r="O15" s="2">
        <f t="shared" si="12"/>
        <v>-7364293845</v>
      </c>
    </row>
    <row r="16" spans="1:15" ht="15.5" x14ac:dyDescent="0.35">
      <c r="C16" t="s">
        <v>29</v>
      </c>
      <c r="D16" s="2">
        <f>IFERROR(INDEX(D51:D500,MATCH($C$16,$C$51:$C$500,0)),"")</f>
        <v>71481321421</v>
      </c>
      <c r="E16" s="2">
        <f>IFERROR(INDEX(E51:E500,MATCH($C$16,$C$51:$C$500,0)),"")</f>
        <v>93170281336</v>
      </c>
      <c r="H16" s="2">
        <f>IFERROR(SUM(D16:G16)*(4/MAX(1,COUNT(D16:G16))),"")</f>
        <v>329303205514</v>
      </c>
      <c r="I16" s="2">
        <f t="shared" ref="I16:O16" si="13">IFERROR(INDEX(I51:I500,MATCH($C$16,$C$51:$C$500,0)),"")</f>
        <v>238256115308</v>
      </c>
      <c r="J16" s="2">
        <f t="shared" si="13"/>
        <v>810943455658</v>
      </c>
      <c r="K16" s="2">
        <f t="shared" si="13"/>
        <v>840910489431</v>
      </c>
      <c r="L16" s="2">
        <f t="shared" si="13"/>
        <v>748250494759</v>
      </c>
      <c r="M16" s="2">
        <f t="shared" si="13"/>
        <v>270778171010</v>
      </c>
      <c r="N16" s="2">
        <f t="shared" si="13"/>
        <v>40597365323</v>
      </c>
      <c r="O16" s="2">
        <f t="shared" si="13"/>
        <v>27730565179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6454260000000</v>
      </c>
      <c r="E20" s="2">
        <f ca="1">IFERROR(E21*E2,"")</f>
        <v>5830660000000</v>
      </c>
      <c r="H20" s="2">
        <f t="shared" ref="H20:O20" ca="1" si="14">IFERROR(H21*H2,"")</f>
        <v>5830660000000</v>
      </c>
      <c r="I20" s="2">
        <f t="shared" ca="1" si="14"/>
        <v>6516620000000</v>
      </c>
      <c r="J20" s="2">
        <f t="shared" ca="1" si="14"/>
        <v>5955380000000</v>
      </c>
      <c r="K20" s="2">
        <f t="shared" ca="1" si="14"/>
        <v>2362248000000</v>
      </c>
      <c r="L20" s="2">
        <f t="shared" ca="1" si="14"/>
        <v>678860000000</v>
      </c>
      <c r="M20" s="2">
        <f t="shared" ca="1" si="14"/>
        <v>614656000000</v>
      </c>
      <c r="N20" s="2">
        <f t="shared" ca="1" si="14"/>
        <v>330008000000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15590000000</v>
      </c>
      <c r="E21" s="2">
        <f>IFERROR(INDEX(E51:E500,MATCH($C$7,$C$51:$C$500,0)),"")</f>
        <v>15590000000</v>
      </c>
      <c r="H21" s="2">
        <f>IFERROR(INDEX(D21:G21,COUNT(D21:G21)),"")</f>
        <v>15590000000</v>
      </c>
      <c r="I21" s="2">
        <f t="shared" ref="I21:O21" si="15">IFERROR(INDEX(I51:I500,MATCH($C$7,$C$51:$C$500,0)),"")</f>
        <v>15590000000</v>
      </c>
      <c r="J21" s="2">
        <f t="shared" si="15"/>
        <v>15590000000</v>
      </c>
      <c r="K21" s="2">
        <f t="shared" si="15"/>
        <v>4360000000</v>
      </c>
      <c r="L21" s="2">
        <f t="shared" si="15"/>
        <v>3730000000</v>
      </c>
      <c r="M21" s="2">
        <f t="shared" si="15"/>
        <v>1960000000</v>
      </c>
      <c r="N21" s="2">
        <f t="shared" si="15"/>
        <v>1660000000</v>
      </c>
      <c r="O21" s="2">
        <f t="shared" si="15"/>
        <v>1160000000</v>
      </c>
    </row>
    <row r="23" spans="1:15" ht="15.5" x14ac:dyDescent="0.35">
      <c r="B23" t="s">
        <v>43</v>
      </c>
      <c r="C23" t="s">
        <v>44</v>
      </c>
      <c r="D23" s="3">
        <f>IFERROR(D5/D6*100,"")</f>
        <v>4.5053929182870922</v>
      </c>
      <c r="E23" s="3">
        <f>IFERROR(E5/E6*100,"")</f>
        <v>3.930268288921944</v>
      </c>
      <c r="H23" s="3">
        <f t="shared" ref="H23:O23" si="16">IFERROR(H5/H6*100,"")</f>
        <v>17.299880116391815</v>
      </c>
      <c r="I23" s="3">
        <f t="shared" si="16"/>
        <v>10.49350652676846</v>
      </c>
      <c r="J23" s="3">
        <f t="shared" si="16"/>
        <v>31.012078945541511</v>
      </c>
      <c r="K23" s="3">
        <f t="shared" si="16"/>
        <v>46.163945717886875</v>
      </c>
      <c r="L23" s="3">
        <f t="shared" si="16"/>
        <v>60.190090436065667</v>
      </c>
      <c r="M23" s="3">
        <f t="shared" si="16"/>
        <v>46.176142847795887</v>
      </c>
      <c r="N23" s="3">
        <f t="shared" si="16"/>
        <v>13.088547678417815</v>
      </c>
      <c r="O23" s="3">
        <f t="shared" si="16"/>
        <v>13.584405659005816</v>
      </c>
    </row>
    <row r="24" spans="1:15" ht="15.5" x14ac:dyDescent="0.35">
      <c r="C24" t="s">
        <v>45</v>
      </c>
      <c r="D24" s="4">
        <f>IFERROR(_xlfn.RRI(5,I23,D23),"")</f>
        <v>-0.15557242470084309</v>
      </c>
      <c r="E24" s="4">
        <f>IFERROR(_xlfn.RRI(5,J23,E23),"")</f>
        <v>-0.33842625245292324</v>
      </c>
      <c r="H24" s="4">
        <f t="shared" ref="H24:O24" si="17">IFERROR(_xlfn.RRI(5,M23,H23),"")</f>
        <v>-0.17827767149807605</v>
      </c>
      <c r="I24" s="4">
        <f t="shared" si="17"/>
        <v>-4.3233775604192615E-2</v>
      </c>
      <c r="J24" s="4">
        <f t="shared" si="17"/>
        <v>0.17950027849091721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3.93</v>
      </c>
      <c r="E25" s="3">
        <f>IFERROR(INDEX(E51:E500,MATCH($A$25,$C$51:$C$500,0)),"")</f>
        <v>4.92</v>
      </c>
      <c r="H25" s="3">
        <f>IFERROR(INDEX(D25:G25,COUNT(D25:G25)),"")</f>
        <v>4.92</v>
      </c>
      <c r="I25" s="3">
        <f t="shared" ref="I25:O25" si="18">IFERROR(INDEX(I51:I500,MATCH($C$25,$C$51:$C$500,0)),"")</f>
        <v>13.68</v>
      </c>
      <c r="J25" s="3">
        <f t="shared" si="18"/>
        <v>42.26</v>
      </c>
      <c r="K25" s="3">
        <f t="shared" si="18"/>
        <v>157.63</v>
      </c>
      <c r="L25" s="3">
        <f t="shared" si="18"/>
        <v>162.49</v>
      </c>
      <c r="M25" s="3">
        <f t="shared" si="18"/>
        <v>102</v>
      </c>
      <c r="N25" s="3">
        <f t="shared" si="18"/>
        <v>18.75</v>
      </c>
      <c r="O25" s="3">
        <f t="shared" si="18"/>
        <v>18.64</v>
      </c>
    </row>
    <row r="26" spans="1:15" ht="15.5" x14ac:dyDescent="0.35">
      <c r="C26" t="s">
        <v>48</v>
      </c>
      <c r="D26" s="4">
        <f>IFERROR(_xlfn.RRI(5,I25,D25),"")</f>
        <v>-0.22077784750351492</v>
      </c>
      <c r="E26" s="4">
        <f>IFERROR(_xlfn.RRI(5,J25,E25),"")</f>
        <v>-0.34956017842355314</v>
      </c>
      <c r="H26" s="4">
        <f t="shared" ref="H26:O26" si="19">IFERROR(_xlfn.RRI(5,M25,H25),"")</f>
        <v>-0.45465292740292595</v>
      </c>
      <c r="I26" s="4">
        <f t="shared" si="19"/>
        <v>-6.1105132320174782E-2</v>
      </c>
      <c r="J26" s="4">
        <f t="shared" si="19"/>
        <v>0.1778682543778487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117.17090106189865</v>
      </c>
      <c r="E27" s="3">
        <f>IFERROR(E4/E21,"")</f>
        <v>160.47514143540732</v>
      </c>
      <c r="H27" s="3">
        <f t="shared" ref="H27:O27" si="20">IFERROR(H4/H21,"")</f>
        <v>555.29208499461197</v>
      </c>
      <c r="I27" s="3">
        <f t="shared" si="20"/>
        <v>432.29764460551638</v>
      </c>
      <c r="J27" s="3">
        <f t="shared" si="20"/>
        <v>946.9195071005131</v>
      </c>
      <c r="K27" s="3">
        <f t="shared" si="20"/>
        <v>2824.0508565915138</v>
      </c>
      <c r="L27" s="3">
        <f t="shared" si="20"/>
        <v>2801.3070201798928</v>
      </c>
      <c r="M27" s="3">
        <f t="shared" si="20"/>
        <v>2002.2957651301022</v>
      </c>
      <c r="N27" s="3">
        <f t="shared" si="20"/>
        <v>1225.9499221849399</v>
      </c>
      <c r="O27" s="3">
        <f t="shared" si="20"/>
        <v>1099.4815970396551</v>
      </c>
    </row>
    <row r="28" spans="1:15" ht="15.5" x14ac:dyDescent="0.35">
      <c r="C28" t="s">
        <v>50</v>
      </c>
      <c r="D28" s="4">
        <f>IFERROR(_xlfn.RRI(5,I27,D27),"")</f>
        <v>-0.22979314415330809</v>
      </c>
      <c r="E28" s="4">
        <f>IFERROR(_xlfn.RRI(5,J27,E27),"")</f>
        <v>-0.29883708037776779</v>
      </c>
      <c r="H28" s="4">
        <f t="shared" ref="H28:O28" si="21">IFERROR(_xlfn.RRI(5,M27,H27),"")</f>
        <v>-0.2262535831192225</v>
      </c>
      <c r="I28" s="4">
        <f t="shared" si="21"/>
        <v>-0.18817573544354349</v>
      </c>
      <c r="J28" s="4">
        <f t="shared" si="21"/>
        <v>-2.9434119957317373E-2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-0.64035087719298245</v>
      </c>
      <c r="I29" s="4">
        <f t="shared" si="22"/>
        <v>-0.67628963558920963</v>
      </c>
      <c r="J29" s="4">
        <f t="shared" si="22"/>
        <v>-0.73190382541394405</v>
      </c>
      <c r="K29" s="4">
        <f t="shared" si="22"/>
        <v>-2.9909532894332042E-2</v>
      </c>
      <c r="L29" s="4">
        <f t="shared" si="22"/>
        <v>0.5930392156862746</v>
      </c>
      <c r="M29" s="4">
        <f t="shared" si="22"/>
        <v>4.4400000000000004</v>
      </c>
      <c r="N29" s="4">
        <f t="shared" si="22"/>
        <v>5.9012875536480379E-3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0.28451332530699175</v>
      </c>
      <c r="I30" s="4">
        <f t="shared" si="23"/>
        <v>-0.54346949095048158</v>
      </c>
      <c r="J30" s="4">
        <f t="shared" si="23"/>
        <v>-0.664694598225686</v>
      </c>
      <c r="K30" s="4">
        <f t="shared" si="23"/>
        <v>8.1190088225889939E-3</v>
      </c>
      <c r="L30" s="4">
        <f t="shared" si="23"/>
        <v>0.39904756777921552</v>
      </c>
      <c r="M30" s="4">
        <f t="shared" si="23"/>
        <v>0.63326064865808374</v>
      </c>
      <c r="N30" s="4">
        <f t="shared" si="23"/>
        <v>0.11502541332733507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156.99</v>
      </c>
      <c r="E32" s="3">
        <f>IFERROR(INDEX(E51:E500,MATCH($A$32,$C$51:$C$500,0)),"")</f>
        <v>149.53</v>
      </c>
      <c r="H32" s="3">
        <f>IFERROR(INDEX(D32:G32,COUNT(D32:G32)),"")</f>
        <v>149.53</v>
      </c>
      <c r="I32" s="3">
        <f t="shared" ref="I32:O32" si="24">IFERROR(INDEX(I51:I500,MATCH($C$32,$C$51:$C$500,0)),"")</f>
        <v>143.32</v>
      </c>
      <c r="J32" s="3">
        <f t="shared" si="24"/>
        <v>136.38999999999999</v>
      </c>
      <c r="K32" s="3">
        <f t="shared" si="24"/>
        <v>332.21</v>
      </c>
      <c r="L32" s="3">
        <f t="shared" si="24"/>
        <v>263.77999999999997</v>
      </c>
      <c r="M32" s="3">
        <f t="shared" si="24"/>
        <v>204.92</v>
      </c>
      <c r="N32" s="3">
        <f t="shared" si="24"/>
        <v>134.27000000000001</v>
      </c>
      <c r="O32" s="3">
        <f t="shared" si="24"/>
        <v>121.83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2.38</v>
      </c>
      <c r="E33" s="3">
        <f>IFERROR(INDEX(E51:E500,MATCH($A$33,$C$51:$C$500,0)),"")</f>
        <v>2.77</v>
      </c>
      <c r="H33" s="3">
        <f>IFERROR(INDEX(D33:G33,COUNT(D33:G33)),"")</f>
        <v>2.77</v>
      </c>
      <c r="I33" s="3">
        <f t="shared" ref="I33:O33" si="25">IFERROR(INDEX(I51:I500,MATCH($C$33,$C$51:$C$500,0)),"")</f>
        <v>2.92</v>
      </c>
      <c r="J33" s="3">
        <f t="shared" si="25"/>
        <v>2.8</v>
      </c>
      <c r="K33" s="3">
        <f t="shared" si="25"/>
        <v>5.82</v>
      </c>
      <c r="L33" s="3">
        <f t="shared" si="25"/>
        <v>2.46</v>
      </c>
      <c r="M33" s="3">
        <f t="shared" si="25"/>
        <v>5.46</v>
      </c>
      <c r="N33" s="3">
        <f t="shared" si="25"/>
        <v>5.3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95.17</v>
      </c>
      <c r="E34" s="3">
        <f>IFERROR(INDEX(E51:E500,MATCH($A$34,$C$51:$C$500,0)),"")</f>
        <v>84.15</v>
      </c>
      <c r="H34" s="3">
        <f>IFERROR(INDEX(D34:G34,COUNT(D34:G34)),"")</f>
        <v>84.15</v>
      </c>
      <c r="I34" s="3">
        <f t="shared" ref="I34:O34" si="26">IFERROR(INDEX(I51:I500,MATCH($C$34,$C$51:$C$500,0)),"")</f>
        <v>30.56</v>
      </c>
      <c r="J34" s="3">
        <f t="shared" si="26"/>
        <v>9.0399999999999991</v>
      </c>
      <c r="K34" s="3">
        <f t="shared" si="26"/>
        <v>12.28</v>
      </c>
      <c r="L34" s="3">
        <f t="shared" si="26"/>
        <v>4</v>
      </c>
      <c r="M34" s="3">
        <f t="shared" si="26"/>
        <v>10.97</v>
      </c>
      <c r="N34" s="3">
        <f t="shared" si="26"/>
        <v>37.97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3.19</v>
      </c>
      <c r="E35" s="3">
        <f>IFERROR(INDEX(E51:E500,MATCH($A$35,$C$51:$C$500,0)),"")</f>
        <v>2.58</v>
      </c>
      <c r="H35" s="3">
        <f>IFERROR(INDEX(D35:G35,COUNT(D35:G35)),"")</f>
        <v>2.58</v>
      </c>
      <c r="I35" s="3">
        <f t="shared" ref="I35:O35" si="27">IFERROR(INDEX(I51:I500,MATCH($C$35,$C$51:$C$500,0)),"")</f>
        <v>0.97</v>
      </c>
      <c r="J35" s="3">
        <f t="shared" si="27"/>
        <v>0.4</v>
      </c>
      <c r="K35" s="3">
        <f t="shared" si="27"/>
        <v>0.69</v>
      </c>
      <c r="L35" s="3">
        <f t="shared" si="27"/>
        <v>0.23</v>
      </c>
      <c r="M35" s="3">
        <f t="shared" si="27"/>
        <v>0.56000000000000005</v>
      </c>
      <c r="N35" s="3">
        <f t="shared" si="27"/>
        <v>0.57999999999999996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0.50840000000000007</v>
      </c>
      <c r="I36" s="4">
        <f t="shared" si="28"/>
        <v>0.65780000000000005</v>
      </c>
      <c r="J36" s="4">
        <f t="shared" si="28"/>
        <v>0.21299999999999999</v>
      </c>
      <c r="K36" s="4">
        <f t="shared" si="28"/>
        <v>0.3448</v>
      </c>
      <c r="L36" s="4">
        <f t="shared" si="28"/>
        <v>0.2515</v>
      </c>
      <c r="M36" s="4">
        <f t="shared" si="28"/>
        <v>0.28120000000000001</v>
      </c>
      <c r="N36" s="4">
        <f t="shared" si="28"/>
        <v>0.23769999999999999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9</v>
      </c>
      <c r="I37" s="3">
        <f t="shared" si="29"/>
        <v>9</v>
      </c>
      <c r="J37" s="3">
        <f t="shared" si="29"/>
        <v>9</v>
      </c>
      <c r="K37" s="3">
        <f t="shared" si="29"/>
        <v>15.22</v>
      </c>
      <c r="L37" s="3">
        <f t="shared" si="29"/>
        <v>9.77</v>
      </c>
      <c r="M37" s="3">
        <f t="shared" si="29"/>
        <v>3.61</v>
      </c>
      <c r="N37" s="3">
        <f t="shared" si="29"/>
        <v>0.48</v>
      </c>
      <c r="O37" s="3">
        <f t="shared" si="29"/>
        <v>0</v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1826694347555</v>
      </c>
      <c r="E51" s="5">
        <v>2501807454978</v>
      </c>
      <c r="F51" s="5">
        <v>1522070270383</v>
      </c>
      <c r="G51" s="5">
        <v>1161962891014</v>
      </c>
      <c r="I51" s="5">
        <v>6739520279400</v>
      </c>
      <c r="J51" s="5">
        <v>14762475115697</v>
      </c>
      <c r="K51" s="5">
        <v>12312861734739</v>
      </c>
      <c r="L51" s="5">
        <v>10448875185271</v>
      </c>
      <c r="M51" s="5">
        <v>3924499699655</v>
      </c>
      <c r="N51" s="5">
        <v>2035076870827</v>
      </c>
      <c r="O51" s="5">
        <v>1275398652566</v>
      </c>
    </row>
    <row r="52" spans="2:15" ht="15.5" x14ac:dyDescent="0.35">
      <c r="C52" t="s">
        <v>75</v>
      </c>
      <c r="D52" s="5">
        <v>-1676923445299</v>
      </c>
      <c r="E52" s="5">
        <v>-2350312606511</v>
      </c>
      <c r="F52" s="5">
        <v>-1356580605390</v>
      </c>
      <c r="G52" s="5">
        <v>-1032953413301</v>
      </c>
      <c r="I52" s="5">
        <v>-6202578351684</v>
      </c>
      <c r="J52" s="5">
        <v>-13732693926425</v>
      </c>
      <c r="K52" s="5">
        <v>-11254655600773</v>
      </c>
      <c r="L52" s="5">
        <v>-9718905432718</v>
      </c>
      <c r="M52" s="5">
        <v>-3558234720420</v>
      </c>
      <c r="N52" s="5">
        <v>-1929521442279</v>
      </c>
      <c r="O52" s="5">
        <v>-1203576818513</v>
      </c>
    </row>
    <row r="53" spans="2:15" ht="15.5" x14ac:dyDescent="0.35">
      <c r="C53" t="s">
        <v>76</v>
      </c>
      <c r="D53" s="5">
        <v>149770902256</v>
      </c>
      <c r="E53" s="5">
        <v>151494848467</v>
      </c>
      <c r="F53" s="5">
        <v>165489664993</v>
      </c>
      <c r="G53" s="5">
        <v>129009477713</v>
      </c>
      <c r="I53" s="5">
        <v>536941927716</v>
      </c>
      <c r="J53" s="5">
        <v>1029781189272</v>
      </c>
      <c r="K53" s="5">
        <v>1058206133966</v>
      </c>
      <c r="L53" s="5">
        <v>729969752553</v>
      </c>
      <c r="M53" s="5">
        <v>366264979235</v>
      </c>
      <c r="N53" s="5">
        <v>105555428548</v>
      </c>
      <c r="O53" s="5">
        <v>71821834053</v>
      </c>
    </row>
    <row r="54" spans="2:15" ht="15.5" x14ac:dyDescent="0.35">
      <c r="C54" t="s">
        <v>77</v>
      </c>
      <c r="D54" s="5">
        <v>-38591523638</v>
      </c>
      <c r="E54" s="5">
        <v>-43750496497</v>
      </c>
      <c r="F54" s="5">
        <v>-54317029266</v>
      </c>
      <c r="G54" s="5">
        <v>-38942242956</v>
      </c>
      <c r="I54" s="5">
        <v>-157131564794</v>
      </c>
      <c r="J54" s="5">
        <v>-115996527436</v>
      </c>
      <c r="K54" s="5">
        <v>-93757015426</v>
      </c>
      <c r="L54" s="5">
        <v>-73182743928</v>
      </c>
      <c r="M54" s="5">
        <v>-47611538368</v>
      </c>
      <c r="N54" s="5">
        <v>-28745365730</v>
      </c>
      <c r="O54" s="5">
        <v>-23521286433</v>
      </c>
    </row>
    <row r="55" spans="2:15" ht="15.5" x14ac:dyDescent="0.35">
      <c r="C55" t="s">
        <v>79</v>
      </c>
      <c r="D55" s="5">
        <v>-38591523638</v>
      </c>
      <c r="E55" s="5">
        <v>-43750496497</v>
      </c>
      <c r="F55" s="5">
        <v>-54317029266</v>
      </c>
      <c r="G55" s="5">
        <v>-38942242956</v>
      </c>
      <c r="I55" s="5">
        <v>-157131564794</v>
      </c>
      <c r="J55" s="5">
        <v>-115996527436</v>
      </c>
      <c r="K55" s="5">
        <v>-93757015426</v>
      </c>
      <c r="L55" s="5">
        <v>-73182743928</v>
      </c>
      <c r="M55" s="5">
        <v>-47611538368</v>
      </c>
      <c r="N55" s="5">
        <v>-28745365730</v>
      </c>
      <c r="O55" s="5">
        <v>-23521286433</v>
      </c>
    </row>
    <row r="56" spans="2:15" ht="15.5" x14ac:dyDescent="0.35">
      <c r="C56" t="s">
        <v>80</v>
      </c>
      <c r="D56" s="5">
        <v>111179378618</v>
      </c>
      <c r="E56" s="5">
        <v>107744351970</v>
      </c>
      <c r="F56" s="5">
        <v>111172635727</v>
      </c>
      <c r="G56" s="5">
        <v>90067234757</v>
      </c>
      <c r="I56" s="5">
        <v>379810362922</v>
      </c>
      <c r="J56" s="5">
        <v>913784661836</v>
      </c>
      <c r="K56" s="5">
        <v>964449118540</v>
      </c>
      <c r="L56" s="5">
        <v>656787008625</v>
      </c>
      <c r="M56" s="5">
        <v>318653440867</v>
      </c>
      <c r="N56" s="5">
        <v>76810062818</v>
      </c>
      <c r="O56" s="5">
        <v>48300547620</v>
      </c>
    </row>
    <row r="57" spans="2:15" ht="15.5" x14ac:dyDescent="0.35">
      <c r="C57" t="s">
        <v>81</v>
      </c>
      <c r="D57" s="5">
        <v>-39698057197</v>
      </c>
      <c r="E57" s="5">
        <v>-14574070634</v>
      </c>
      <c r="F57" s="5">
        <v>-116649519548</v>
      </c>
      <c r="G57" s="5">
        <v>-10051356636</v>
      </c>
      <c r="I57" s="5">
        <v>-141554247614</v>
      </c>
      <c r="J57" s="5">
        <v>-102841206178</v>
      </c>
      <c r="K57" s="5">
        <v>-123538629109</v>
      </c>
      <c r="L57" s="5">
        <v>91463486134</v>
      </c>
      <c r="M57" s="5">
        <v>-47875269857</v>
      </c>
      <c r="N57" s="5">
        <v>-36212697495</v>
      </c>
      <c r="O57" s="5">
        <v>-20569982441</v>
      </c>
    </row>
    <row r="58" spans="2:15" ht="15.5" x14ac:dyDescent="0.35">
      <c r="C58" t="s">
        <v>27</v>
      </c>
      <c r="D58" s="5">
        <v>-44699304965</v>
      </c>
      <c r="E58" s="5">
        <v>-38203284721</v>
      </c>
      <c r="F58" s="5">
        <v>-47899769989</v>
      </c>
      <c r="G58" s="5">
        <v>-41367043683</v>
      </c>
      <c r="I58" s="5">
        <v>-151150515754</v>
      </c>
      <c r="J58" s="5">
        <v>-106497805113</v>
      </c>
      <c r="K58" s="5">
        <v>-42482408866</v>
      </c>
      <c r="L58" s="5">
        <v>-33217495651</v>
      </c>
      <c r="M58" s="5">
        <v>-20839515499</v>
      </c>
      <c r="N58" s="5">
        <v>-18904762761</v>
      </c>
      <c r="O58" s="5">
        <v>-20493351675</v>
      </c>
    </row>
    <row r="59" spans="2:15" ht="15.5" x14ac:dyDescent="0.35">
      <c r="C59" t="s">
        <v>84</v>
      </c>
      <c r="D59" s="5">
        <v>-295958156</v>
      </c>
      <c r="E59" s="5">
        <v>109611993</v>
      </c>
      <c r="F59" s="5">
        <v>105063514</v>
      </c>
      <c r="G59" s="5">
        <v>107897582</v>
      </c>
      <c r="I59" s="5">
        <v>391452863</v>
      </c>
      <c r="J59" s="5">
        <v>390756202</v>
      </c>
      <c r="K59" s="5">
        <v>-11230425978</v>
      </c>
    </row>
    <row r="60" spans="2:15" ht="15.5" x14ac:dyDescent="0.35">
      <c r="C60" t="s">
        <v>85</v>
      </c>
      <c r="D60" s="5">
        <v>896274501</v>
      </c>
      <c r="E60" s="5">
        <v>1234800014</v>
      </c>
      <c r="F60" s="5">
        <v>-9785459409</v>
      </c>
      <c r="G60" s="5">
        <v>2886069087</v>
      </c>
      <c r="I60" s="5">
        <v>-5480021612</v>
      </c>
      <c r="J60" s="5">
        <v>-4001347635</v>
      </c>
      <c r="K60" s="5">
        <v>-5511447553</v>
      </c>
      <c r="L60" s="5">
        <v>-14740450090</v>
      </c>
      <c r="M60" s="5">
        <v>2685755091</v>
      </c>
      <c r="N60" s="5">
        <v>-3490643001</v>
      </c>
      <c r="O60" s="5">
        <v>-1340165258</v>
      </c>
    </row>
    <row r="61" spans="2:15" ht="15.5" x14ac:dyDescent="0.35">
      <c r="C61" t="s">
        <v>86</v>
      </c>
      <c r="D61" s="5">
        <v>-39698057197</v>
      </c>
      <c r="E61" s="5">
        <v>-14574070634</v>
      </c>
      <c r="F61" s="5">
        <v>-116649519548</v>
      </c>
      <c r="G61" s="5">
        <v>-10051356636</v>
      </c>
      <c r="I61" s="5">
        <v>-141554247614</v>
      </c>
      <c r="J61" s="5">
        <v>-102841206178</v>
      </c>
      <c r="K61" s="5">
        <v>-123538629109</v>
      </c>
      <c r="L61" s="5">
        <v>91463486134</v>
      </c>
      <c r="M61" s="5">
        <v>-47875269857</v>
      </c>
      <c r="N61" s="5">
        <v>-36212697495</v>
      </c>
      <c r="O61" s="5">
        <v>-20569982441</v>
      </c>
    </row>
    <row r="62" spans="2:15" ht="15.5" x14ac:dyDescent="0.35">
      <c r="C62" t="s">
        <v>29</v>
      </c>
      <c r="D62" s="5">
        <v>71481321421</v>
      </c>
      <c r="E62" s="5">
        <v>93170281336</v>
      </c>
      <c r="F62" s="5">
        <v>-5476883821</v>
      </c>
      <c r="G62" s="5">
        <v>80015878121</v>
      </c>
      <c r="I62" s="5">
        <v>238256115308</v>
      </c>
      <c r="J62" s="5">
        <v>810943455658</v>
      </c>
      <c r="K62" s="5">
        <v>840910489431</v>
      </c>
      <c r="L62" s="5">
        <v>748250494759</v>
      </c>
      <c r="M62" s="5">
        <v>270778171010</v>
      </c>
      <c r="N62" s="5">
        <v>40597365323</v>
      </c>
      <c r="O62" s="5">
        <v>27730565179</v>
      </c>
    </row>
    <row r="63" spans="2:15" ht="15.5" x14ac:dyDescent="0.35">
      <c r="C63" t="s">
        <v>28</v>
      </c>
      <c r="D63" s="5">
        <v>-9206118351</v>
      </c>
      <c r="E63" s="5">
        <v>-15139891647</v>
      </c>
      <c r="F63" s="5">
        <v>23105704688</v>
      </c>
      <c r="G63" s="5">
        <v>-18017088435</v>
      </c>
      <c r="I63" s="5">
        <v>-30467121672</v>
      </c>
      <c r="J63" s="5">
        <v>-156284696169</v>
      </c>
      <c r="K63" s="5">
        <v>-159603994721</v>
      </c>
      <c r="L63" s="5">
        <v>-157319432280</v>
      </c>
      <c r="M63" s="5">
        <v>-68210197634</v>
      </c>
      <c r="N63" s="5">
        <v>-12872147641</v>
      </c>
      <c r="O63" s="5">
        <v>-7364293845</v>
      </c>
    </row>
    <row r="64" spans="2:15" ht="15.5" x14ac:dyDescent="0.35">
      <c r="C64" t="s">
        <v>87</v>
      </c>
      <c r="D64" s="5">
        <v>62275203070</v>
      </c>
      <c r="E64" s="5">
        <v>78030389689</v>
      </c>
      <c r="F64" s="5">
        <v>17628820867</v>
      </c>
      <c r="G64" s="5">
        <v>61998789686</v>
      </c>
      <c r="I64" s="5">
        <v>207788993636</v>
      </c>
      <c r="J64" s="5">
        <v>654658759489</v>
      </c>
      <c r="K64" s="5">
        <v>681306494710</v>
      </c>
      <c r="L64" s="5">
        <v>590931062479</v>
      </c>
      <c r="M64" s="5">
        <v>202567973376</v>
      </c>
      <c r="N64" s="5">
        <v>27725217682</v>
      </c>
      <c r="O64" s="5">
        <v>20366271334</v>
      </c>
    </row>
    <row r="65" spans="2:15" ht="15.5" x14ac:dyDescent="0.35">
      <c r="C65" t="s">
        <v>88</v>
      </c>
      <c r="D65" s="5">
        <v>54894082638</v>
      </c>
      <c r="E65" s="5">
        <v>20029814960</v>
      </c>
      <c r="F65" s="5">
        <v>11864452418</v>
      </c>
      <c r="G65" s="5">
        <v>19588052171</v>
      </c>
      <c r="I65" s="5">
        <v>34957228859</v>
      </c>
      <c r="J65" s="5">
        <v>36362815493</v>
      </c>
      <c r="K65" s="5">
        <v>-2775462094</v>
      </c>
      <c r="L65" s="5">
        <v>3532184390</v>
      </c>
      <c r="M65" s="5">
        <v>606288400</v>
      </c>
      <c r="N65" s="5">
        <v>-367134789</v>
      </c>
      <c r="O65" s="5">
        <v>-302246316</v>
      </c>
    </row>
    <row r="66" spans="2:15" ht="15.5" x14ac:dyDescent="0.35">
      <c r="C66" t="s">
        <v>89</v>
      </c>
      <c r="D66" s="5">
        <v>117169285708</v>
      </c>
      <c r="E66" s="5">
        <v>98060204649</v>
      </c>
      <c r="F66" s="5">
        <v>29493273285</v>
      </c>
      <c r="G66" s="5">
        <v>81586841857</v>
      </c>
      <c r="I66" s="5">
        <v>242746222495</v>
      </c>
      <c r="J66" s="5">
        <v>691021574982</v>
      </c>
      <c r="K66" s="5">
        <v>678531032616</v>
      </c>
      <c r="L66" s="5">
        <v>594463246869</v>
      </c>
      <c r="M66" s="5">
        <v>203174261776</v>
      </c>
      <c r="N66" s="5">
        <v>27358082893</v>
      </c>
      <c r="O66" s="5">
        <v>20064025018</v>
      </c>
    </row>
    <row r="67" spans="2:15" ht="15.5" x14ac:dyDescent="0.35">
      <c r="C67" t="s">
        <v>90</v>
      </c>
      <c r="D67" s="5">
        <v>62275203070</v>
      </c>
      <c r="E67" s="5">
        <v>78030389689</v>
      </c>
      <c r="F67" s="5">
        <v>17628820867</v>
      </c>
      <c r="G67" s="5">
        <v>61998789686</v>
      </c>
      <c r="I67" s="5">
        <v>207788993636</v>
      </c>
      <c r="J67" s="5">
        <v>654658759489</v>
      </c>
      <c r="K67" s="5">
        <v>681306494710</v>
      </c>
      <c r="L67" s="5">
        <v>590931062479</v>
      </c>
      <c r="M67" s="5">
        <v>202567973376</v>
      </c>
      <c r="N67" s="5">
        <v>27725217682</v>
      </c>
      <c r="O67" s="5">
        <v>20366271334</v>
      </c>
    </row>
    <row r="68" spans="2:15" ht="15.5" x14ac:dyDescent="0.35">
      <c r="C68" t="s">
        <v>8</v>
      </c>
      <c r="D68" s="5">
        <v>116273011207</v>
      </c>
      <c r="E68" s="5">
        <v>96825404635</v>
      </c>
      <c r="F68" s="5">
        <v>39278732694</v>
      </c>
      <c r="G68" s="5">
        <v>78700772770</v>
      </c>
      <c r="I68" s="5">
        <v>248226244107</v>
      </c>
      <c r="J68" s="5">
        <v>695022922617</v>
      </c>
      <c r="K68" s="5">
        <v>684042480169</v>
      </c>
      <c r="L68" s="5">
        <v>609203696959</v>
      </c>
      <c r="M68" s="5">
        <v>200488506685</v>
      </c>
      <c r="N68" s="5">
        <v>30848725894</v>
      </c>
      <c r="O68" s="5">
        <v>21404190276</v>
      </c>
    </row>
    <row r="69" spans="2:15" ht="15.5" x14ac:dyDescent="0.35">
      <c r="C69" t="s">
        <v>355</v>
      </c>
    </row>
    <row r="70" spans="2:15" ht="15.5" x14ac:dyDescent="0.35">
      <c r="C70" t="s">
        <v>91</v>
      </c>
      <c r="D70" s="5">
        <v>62275203070</v>
      </c>
      <c r="E70" s="5">
        <v>78030389689</v>
      </c>
      <c r="F70" s="5">
        <v>17628820867</v>
      </c>
      <c r="G70" s="5">
        <v>61998789686</v>
      </c>
      <c r="I70" s="5">
        <v>207788993636</v>
      </c>
      <c r="J70" s="5">
        <v>654658759489</v>
      </c>
      <c r="K70" s="5">
        <v>681306494710</v>
      </c>
      <c r="L70" s="5">
        <v>590931062479</v>
      </c>
      <c r="M70" s="5">
        <v>202567973376</v>
      </c>
      <c r="N70" s="5">
        <v>27725217682</v>
      </c>
      <c r="O70" s="5">
        <v>20366271334</v>
      </c>
    </row>
    <row r="71" spans="2:15" ht="15.5" x14ac:dyDescent="0.35">
      <c r="C71" t="s">
        <v>92</v>
      </c>
      <c r="D71" s="5">
        <v>117169285708</v>
      </c>
      <c r="E71" s="5">
        <v>98060204649</v>
      </c>
      <c r="F71" s="5">
        <v>29493273285</v>
      </c>
      <c r="G71" s="5">
        <v>81586841857</v>
      </c>
      <c r="I71" s="5">
        <v>242746222495</v>
      </c>
      <c r="J71" s="5">
        <v>691021574982</v>
      </c>
      <c r="K71" s="5">
        <v>678531032616</v>
      </c>
      <c r="L71" s="5">
        <v>594463246869</v>
      </c>
      <c r="M71" s="5">
        <v>203174261776</v>
      </c>
      <c r="N71" s="5">
        <v>27358082893</v>
      </c>
      <c r="O71" s="5">
        <v>20064025018</v>
      </c>
    </row>
    <row r="72" spans="2:15" ht="15.5" x14ac:dyDescent="0.35">
      <c r="C72" t="s">
        <v>93</v>
      </c>
      <c r="D72" s="5">
        <v>117169285708</v>
      </c>
      <c r="E72" s="5">
        <v>98060204649</v>
      </c>
      <c r="F72" s="5">
        <v>29493273285</v>
      </c>
      <c r="G72" s="5">
        <v>81586841857</v>
      </c>
      <c r="I72" s="5">
        <v>242746222495</v>
      </c>
      <c r="J72" s="5">
        <v>691021574982</v>
      </c>
      <c r="K72" s="5">
        <v>678531032616</v>
      </c>
      <c r="L72" s="5">
        <v>594463246869</v>
      </c>
      <c r="M72" s="5">
        <v>203174261776</v>
      </c>
      <c r="N72" s="5">
        <v>27358082893</v>
      </c>
      <c r="O72" s="5">
        <v>20064025018</v>
      </c>
    </row>
    <row r="74" spans="2:15" ht="15.5" x14ac:dyDescent="0.35">
      <c r="B74" t="s">
        <v>94</v>
      </c>
      <c r="C74" t="s">
        <v>95</v>
      </c>
    </row>
    <row r="75" spans="2:15" ht="15.5" x14ac:dyDescent="0.35">
      <c r="C75" t="s">
        <v>96</v>
      </c>
    </row>
    <row r="76" spans="2:15" ht="15.5" x14ac:dyDescent="0.35">
      <c r="C76" t="s">
        <v>20</v>
      </c>
      <c r="D76" s="5">
        <v>270021002061</v>
      </c>
      <c r="E76" s="5">
        <v>84016049271</v>
      </c>
      <c r="F76" s="5">
        <v>361272686633</v>
      </c>
      <c r="G76" s="5">
        <v>212442428196</v>
      </c>
      <c r="I76" s="5">
        <v>361272686633</v>
      </c>
      <c r="J76" s="5">
        <v>150244231902</v>
      </c>
      <c r="K76" s="5">
        <v>295962651657</v>
      </c>
      <c r="L76" s="5">
        <v>388545087523</v>
      </c>
      <c r="M76" s="5">
        <v>123619057777</v>
      </c>
      <c r="N76" s="5">
        <v>20311835657</v>
      </c>
      <c r="O76" s="5">
        <v>17865538482</v>
      </c>
    </row>
    <row r="77" spans="2:15" ht="15.5" x14ac:dyDescent="0.35">
      <c r="C77" t="s">
        <v>98</v>
      </c>
      <c r="D77" s="5">
        <v>773079965012</v>
      </c>
      <c r="E77" s="5">
        <v>673383032228</v>
      </c>
      <c r="F77" s="5">
        <v>357568761719</v>
      </c>
      <c r="G77" s="5">
        <v>306485254714</v>
      </c>
      <c r="I77" s="5">
        <v>357568761719</v>
      </c>
      <c r="J77" s="5">
        <v>301196597453</v>
      </c>
      <c r="K77" s="5">
        <v>481386922659</v>
      </c>
      <c r="L77" s="5">
        <v>278618657554</v>
      </c>
      <c r="M77" s="5">
        <v>111538257697</v>
      </c>
      <c r="N77" s="5">
        <v>124806896721</v>
      </c>
      <c r="O77" s="5">
        <v>173591262057</v>
      </c>
    </row>
    <row r="78" spans="2:15" ht="15.5" x14ac:dyDescent="0.35">
      <c r="C78" t="s">
        <v>99</v>
      </c>
      <c r="D78" s="5">
        <v>135805302559</v>
      </c>
      <c r="E78" s="5">
        <v>448089547078</v>
      </c>
      <c r="F78" s="5">
        <v>146348696082</v>
      </c>
      <c r="G78" s="5">
        <v>162923571075</v>
      </c>
      <c r="I78" s="5">
        <v>146348696082</v>
      </c>
      <c r="J78" s="5">
        <v>140634427240</v>
      </c>
      <c r="K78" s="5">
        <v>248625909115</v>
      </c>
      <c r="L78" s="5">
        <v>100276685609</v>
      </c>
      <c r="M78" s="5">
        <v>6461978577</v>
      </c>
      <c r="O78" s="5">
        <v>730000968</v>
      </c>
    </row>
    <row r="79" spans="2:15" ht="15.5" x14ac:dyDescent="0.35">
      <c r="C79" t="s">
        <v>100</v>
      </c>
      <c r="D79" s="5">
        <v>229579959201</v>
      </c>
      <c r="E79" s="5">
        <v>152146798874</v>
      </c>
      <c r="F79" s="5">
        <v>169918219926</v>
      </c>
      <c r="G79" s="5">
        <v>126088280766</v>
      </c>
      <c r="I79" s="5">
        <v>169918219926</v>
      </c>
      <c r="J79" s="5">
        <v>112841911977</v>
      </c>
      <c r="K79" s="5">
        <v>2756850917</v>
      </c>
      <c r="L79" s="5">
        <v>2756850917</v>
      </c>
    </row>
    <row r="80" spans="2:15" ht="15.5" x14ac:dyDescent="0.35">
      <c r="C80" t="s">
        <v>101</v>
      </c>
      <c r="D80" s="5">
        <v>773079965012</v>
      </c>
      <c r="E80" s="5">
        <v>673383032228</v>
      </c>
      <c r="F80" s="5">
        <v>357568761719</v>
      </c>
      <c r="G80" s="5">
        <v>306485254714</v>
      </c>
      <c r="I80" s="5">
        <v>357568761719</v>
      </c>
      <c r="J80" s="5">
        <v>301196597453</v>
      </c>
      <c r="K80" s="5">
        <v>481386922659</v>
      </c>
      <c r="L80" s="5">
        <v>278618657554</v>
      </c>
      <c r="M80" s="5">
        <v>111538257697</v>
      </c>
      <c r="N80" s="5">
        <v>124806896721</v>
      </c>
      <c r="O80" s="5">
        <v>173591262057</v>
      </c>
    </row>
    <row r="81" spans="3:15" ht="15.5" x14ac:dyDescent="0.35">
      <c r="C81" t="s">
        <v>285</v>
      </c>
      <c r="D81" s="5">
        <v>143914018685</v>
      </c>
      <c r="E81" s="5">
        <v>151053249616</v>
      </c>
      <c r="F81" s="5">
        <v>141713934050</v>
      </c>
      <c r="G81" s="5">
        <v>98855329296</v>
      </c>
      <c r="I81" s="5">
        <v>141713934050</v>
      </c>
      <c r="J81" s="5">
        <v>139713735439</v>
      </c>
      <c r="K81" s="5">
        <v>60826337499</v>
      </c>
      <c r="L81" s="5">
        <v>82101929594</v>
      </c>
      <c r="M81" s="5">
        <v>21168823440</v>
      </c>
      <c r="N81" s="5">
        <v>656931525</v>
      </c>
      <c r="O81" s="5">
        <v>1422230482</v>
      </c>
    </row>
    <row r="82" spans="3:15" ht="15.5" x14ac:dyDescent="0.35">
      <c r="C82" t="s">
        <v>286</v>
      </c>
      <c r="D82" s="5">
        <v>143914018685</v>
      </c>
      <c r="E82" s="5">
        <v>151053249616</v>
      </c>
      <c r="F82" s="5">
        <v>141713934050</v>
      </c>
      <c r="G82" s="5">
        <v>98855329296</v>
      </c>
      <c r="I82" s="5">
        <v>141713934050</v>
      </c>
      <c r="J82" s="5">
        <v>139713735439</v>
      </c>
      <c r="K82" s="5">
        <v>60826337499</v>
      </c>
      <c r="L82" s="5">
        <v>82101929594</v>
      </c>
      <c r="M82" s="5">
        <v>21168823440</v>
      </c>
      <c r="N82" s="5">
        <v>656931525</v>
      </c>
      <c r="O82" s="5">
        <v>1422230482</v>
      </c>
    </row>
    <row r="83" spans="3:15" ht="15.5" x14ac:dyDescent="0.35">
      <c r="C83" t="s">
        <v>85</v>
      </c>
      <c r="D83" s="5">
        <v>250825815892</v>
      </c>
      <c r="E83" s="5">
        <v>195753403040</v>
      </c>
      <c r="F83" s="5">
        <v>175679477494</v>
      </c>
      <c r="G83" s="5">
        <v>162789108673</v>
      </c>
      <c r="I83" s="5">
        <v>175679477494</v>
      </c>
      <c r="J83" s="5">
        <v>139853489202</v>
      </c>
      <c r="K83" s="5">
        <v>2026840501</v>
      </c>
      <c r="L83" s="5">
        <v>3525941596</v>
      </c>
    </row>
    <row r="84" spans="3:15" ht="15.5" x14ac:dyDescent="0.35">
      <c r="C84" t="s">
        <v>103</v>
      </c>
      <c r="D84" s="5">
        <v>5005471489004</v>
      </c>
      <c r="E84" s="5">
        <v>5205221924890</v>
      </c>
      <c r="F84" s="5">
        <v>4750204172328</v>
      </c>
      <c r="G84" s="5">
        <v>4597060644575</v>
      </c>
      <c r="I84" s="5">
        <v>4750204172328</v>
      </c>
      <c r="J84" s="5">
        <v>4212242844781</v>
      </c>
      <c r="K84" s="5">
        <v>4421805328128</v>
      </c>
      <c r="L84" s="5">
        <v>3312541662345</v>
      </c>
      <c r="M84" s="5">
        <v>1162018967015</v>
      </c>
      <c r="N84" s="5">
        <v>626065851416</v>
      </c>
      <c r="O84" s="5">
        <v>579868360035</v>
      </c>
    </row>
    <row r="85" spans="3:15" ht="15.5" x14ac:dyDescent="0.35">
      <c r="C85" t="s">
        <v>104</v>
      </c>
    </row>
    <row r="86" spans="3:15" ht="15.5" x14ac:dyDescent="0.35">
      <c r="C86" t="s">
        <v>105</v>
      </c>
      <c r="D86" s="5">
        <v>936212147104</v>
      </c>
      <c r="E86" s="5">
        <v>883822152287</v>
      </c>
      <c r="F86" s="5">
        <v>830455580958</v>
      </c>
      <c r="G86" s="5">
        <v>715435060973</v>
      </c>
      <c r="I86" s="5">
        <v>830455580958</v>
      </c>
      <c r="J86" s="5">
        <v>353431852831</v>
      </c>
      <c r="K86" s="5">
        <v>116879882543</v>
      </c>
      <c r="L86" s="5">
        <v>19547007869</v>
      </c>
      <c r="M86" s="5">
        <v>23247255600</v>
      </c>
      <c r="N86" s="5">
        <v>15710253794</v>
      </c>
      <c r="O86" s="5">
        <v>19858985418</v>
      </c>
    </row>
    <row r="87" spans="3:15" ht="15.5" x14ac:dyDescent="0.35">
      <c r="C87" t="s">
        <v>757</v>
      </c>
      <c r="K87" s="5">
        <v>3513790000</v>
      </c>
      <c r="L87" s="5">
        <v>8601679282</v>
      </c>
      <c r="M87" s="5">
        <v>13601679282</v>
      </c>
      <c r="N87" s="5">
        <v>8568454544</v>
      </c>
      <c r="O87" s="5">
        <v>1741923743</v>
      </c>
    </row>
    <row r="88" spans="3:15" ht="15.5" x14ac:dyDescent="0.35">
      <c r="C88" t="s">
        <v>758</v>
      </c>
      <c r="D88" s="5">
        <v>25290264083</v>
      </c>
      <c r="E88" s="5">
        <v>25290264083</v>
      </c>
      <c r="F88" s="5">
        <v>25290264083</v>
      </c>
      <c r="G88" s="5">
        <v>25290264083</v>
      </c>
      <c r="I88" s="5">
        <v>25290264083</v>
      </c>
      <c r="J88" s="5">
        <v>25290264083</v>
      </c>
    </row>
    <row r="89" spans="3:15" ht="15.5" x14ac:dyDescent="0.35">
      <c r="C89" t="s">
        <v>106</v>
      </c>
      <c r="D89" s="5">
        <v>424150868</v>
      </c>
      <c r="E89" s="5">
        <v>452406967</v>
      </c>
      <c r="F89" s="5">
        <v>480663066</v>
      </c>
      <c r="I89" s="5">
        <v>480663066</v>
      </c>
      <c r="N89" s="5">
        <v>3025063</v>
      </c>
      <c r="O89" s="5">
        <v>6326235</v>
      </c>
    </row>
    <row r="90" spans="3:15" ht="15.5" x14ac:dyDescent="0.35">
      <c r="C90" t="s">
        <v>107</v>
      </c>
      <c r="D90" s="5">
        <v>4365436924</v>
      </c>
      <c r="E90" s="5">
        <v>4661395080</v>
      </c>
      <c r="F90" s="5">
        <v>4551783087</v>
      </c>
      <c r="G90" s="5">
        <v>4446719573</v>
      </c>
      <c r="I90" s="5">
        <v>4551783087</v>
      </c>
      <c r="J90" s="5">
        <v>4160330224</v>
      </c>
      <c r="K90" s="5">
        <v>3769574022</v>
      </c>
    </row>
    <row r="91" spans="3:15" ht="15.5" x14ac:dyDescent="0.35">
      <c r="C91" t="s">
        <v>108</v>
      </c>
      <c r="D91" s="5">
        <v>6895840951</v>
      </c>
      <c r="E91" s="5">
        <v>6895840951</v>
      </c>
      <c r="F91" s="5">
        <v>6895840951</v>
      </c>
      <c r="G91" s="5">
        <v>5192310342</v>
      </c>
      <c r="I91" s="5">
        <v>6895840951</v>
      </c>
      <c r="J91" s="5">
        <v>5192310343</v>
      </c>
      <c r="K91" s="5">
        <v>3606956044</v>
      </c>
      <c r="L91" s="5">
        <v>2879037969</v>
      </c>
      <c r="M91" s="5">
        <v>1569909010</v>
      </c>
      <c r="N91" s="5">
        <v>1225280750</v>
      </c>
      <c r="O91" s="5">
        <v>1745357738</v>
      </c>
    </row>
    <row r="92" spans="3:15" ht="15.5" x14ac:dyDescent="0.35">
      <c r="C92" t="s">
        <v>324</v>
      </c>
      <c r="D92" s="5">
        <v>11180454100</v>
      </c>
      <c r="E92" s="5">
        <v>11180454100</v>
      </c>
      <c r="F92" s="5">
        <v>11180454100</v>
      </c>
      <c r="G92" s="5">
        <v>11180454100</v>
      </c>
      <c r="I92" s="5">
        <v>11180454100</v>
      </c>
      <c r="J92" s="5">
        <v>11180454100</v>
      </c>
      <c r="K92" s="5">
        <v>11180454100</v>
      </c>
      <c r="L92" s="5">
        <v>11364670767</v>
      </c>
      <c r="M92" s="5">
        <v>11364670767</v>
      </c>
      <c r="N92" s="5">
        <v>11180454100</v>
      </c>
      <c r="O92" s="5">
        <v>11180454100</v>
      </c>
    </row>
    <row r="93" spans="3:15" ht="15.5" x14ac:dyDescent="0.35">
      <c r="C93" t="s">
        <v>355</v>
      </c>
    </row>
    <row r="94" spans="3:15" ht="15.5" x14ac:dyDescent="0.35">
      <c r="C94" t="s">
        <v>109</v>
      </c>
      <c r="D94" s="5">
        <v>1002026776028</v>
      </c>
      <c r="E94" s="5">
        <v>947477153024</v>
      </c>
      <c r="F94" s="5">
        <v>890343582693</v>
      </c>
      <c r="G94" s="5">
        <v>778214248155</v>
      </c>
      <c r="I94" s="5">
        <v>890343582693</v>
      </c>
      <c r="J94" s="5">
        <v>425963612387</v>
      </c>
      <c r="K94" s="5">
        <v>155043418750</v>
      </c>
      <c r="L94" s="5">
        <v>57953349617</v>
      </c>
      <c r="M94" s="5">
        <v>75065580840</v>
      </c>
      <c r="N94" s="5">
        <v>59934025879</v>
      </c>
      <c r="O94" s="5">
        <v>58229479862</v>
      </c>
    </row>
    <row r="95" spans="3:15" ht="15.5" x14ac:dyDescent="0.35">
      <c r="C95" t="s">
        <v>110</v>
      </c>
      <c r="D95" s="5">
        <v>6007498265032</v>
      </c>
      <c r="E95" s="5">
        <v>6152699077914</v>
      </c>
      <c r="F95" s="5">
        <v>5640547755021</v>
      </c>
      <c r="G95" s="5">
        <v>5375274892730</v>
      </c>
      <c r="I95" s="5">
        <v>5640547755021</v>
      </c>
      <c r="J95" s="5">
        <v>4638206457168</v>
      </c>
      <c r="K95" s="5">
        <v>4576848746878</v>
      </c>
      <c r="L95" s="5">
        <v>3370495011962</v>
      </c>
      <c r="M95" s="5">
        <v>1237084547855</v>
      </c>
      <c r="N95" s="5">
        <v>685999877295</v>
      </c>
      <c r="O95" s="5">
        <v>638097839897</v>
      </c>
    </row>
    <row r="96" spans="3:15" ht="15.5" x14ac:dyDescent="0.35">
      <c r="C96" t="s">
        <v>111</v>
      </c>
    </row>
    <row r="97" spans="3:15" ht="15.5" x14ac:dyDescent="0.35">
      <c r="C97" t="s">
        <v>112</v>
      </c>
    </row>
    <row r="98" spans="3:15" ht="15.5" x14ac:dyDescent="0.35">
      <c r="C98" t="s">
        <v>113</v>
      </c>
      <c r="D98" s="5">
        <v>2514061017442</v>
      </c>
      <c r="E98" s="5">
        <v>3135340298423</v>
      </c>
      <c r="F98" s="5">
        <v>2769016083920</v>
      </c>
      <c r="G98" s="5">
        <v>2208979984820</v>
      </c>
      <c r="I98" s="5">
        <v>2769016083920</v>
      </c>
      <c r="J98" s="5">
        <v>2280870003804</v>
      </c>
      <c r="K98" s="5">
        <v>2967417034393</v>
      </c>
      <c r="L98" s="5">
        <v>2344203788141</v>
      </c>
      <c r="M98" s="5">
        <v>792866256293</v>
      </c>
      <c r="N98" s="5">
        <v>438247567095</v>
      </c>
      <c r="O98" s="5">
        <v>468809364197</v>
      </c>
    </row>
    <row r="99" spans="3:15" ht="15.5" x14ac:dyDescent="0.35">
      <c r="C99" t="s">
        <v>116</v>
      </c>
      <c r="D99" s="5">
        <v>862314933286</v>
      </c>
      <c r="E99" s="5">
        <v>1147129123490</v>
      </c>
      <c r="F99" s="5">
        <v>1393614770992</v>
      </c>
      <c r="G99" s="5">
        <v>995594997903</v>
      </c>
      <c r="I99" s="5">
        <v>1393614770992</v>
      </c>
      <c r="J99" s="5">
        <v>981767072258</v>
      </c>
      <c r="K99" s="5">
        <v>642087028240</v>
      </c>
      <c r="L99" s="5">
        <v>248187166667</v>
      </c>
      <c r="M99" s="5">
        <v>126421333333</v>
      </c>
      <c r="N99" s="5">
        <v>138077500000</v>
      </c>
      <c r="O99" s="5">
        <v>130521148437</v>
      </c>
    </row>
    <row r="100" spans="3:15" ht="15.5" x14ac:dyDescent="0.35">
      <c r="C100" t="s">
        <v>534</v>
      </c>
      <c r="D100" s="5">
        <v>24000000000</v>
      </c>
      <c r="E100" s="5">
        <v>55000000000</v>
      </c>
      <c r="F100" s="5">
        <v>45000000000</v>
      </c>
      <c r="G100" s="5">
        <v>129650000000</v>
      </c>
      <c r="I100" s="5">
        <v>45000000000</v>
      </c>
      <c r="K100" s="5">
        <v>52500000000</v>
      </c>
      <c r="L100" s="5">
        <v>52475000000</v>
      </c>
      <c r="M100" s="5">
        <v>32465000000</v>
      </c>
      <c r="N100" s="5">
        <v>12000000000</v>
      </c>
      <c r="O100" s="5">
        <v>28660000000</v>
      </c>
    </row>
    <row r="101" spans="3:15" ht="15.5" x14ac:dyDescent="0.35">
      <c r="C101" t="s">
        <v>114</v>
      </c>
    </row>
    <row r="102" spans="3:15" ht="15.5" x14ac:dyDescent="0.35">
      <c r="C102" t="s">
        <v>115</v>
      </c>
      <c r="D102" s="5">
        <v>225644729203</v>
      </c>
      <c r="E102" s="5">
        <v>326182898746</v>
      </c>
      <c r="F102" s="5">
        <v>271914091914</v>
      </c>
      <c r="G102" s="5">
        <v>221467515295</v>
      </c>
      <c r="I102" s="5">
        <v>271914091914</v>
      </c>
      <c r="J102" s="5">
        <v>522612613558</v>
      </c>
      <c r="K102" s="5">
        <v>340019904140</v>
      </c>
      <c r="L102" s="5">
        <v>579099580354</v>
      </c>
      <c r="M102" s="5">
        <v>534324618978</v>
      </c>
      <c r="N102" s="5">
        <v>188403694010</v>
      </c>
      <c r="O102" s="5">
        <v>249510139542</v>
      </c>
    </row>
    <row r="103" spans="3:15" ht="15.5" x14ac:dyDescent="0.35">
      <c r="C103" t="s">
        <v>325</v>
      </c>
    </row>
    <row r="104" spans="3:15" ht="15.5" x14ac:dyDescent="0.35">
      <c r="C104" t="s">
        <v>326</v>
      </c>
      <c r="D104" s="5">
        <v>365385261760</v>
      </c>
      <c r="E104" s="5">
        <v>600236345952</v>
      </c>
      <c r="F104" s="5">
        <v>316266916008</v>
      </c>
      <c r="G104" s="5">
        <v>289011851841</v>
      </c>
      <c r="I104" s="5">
        <v>316266916008</v>
      </c>
      <c r="J104" s="5">
        <v>253476339217</v>
      </c>
      <c r="K104" s="5">
        <v>251382760032</v>
      </c>
      <c r="L104" s="5">
        <v>103033536526</v>
      </c>
      <c r="M104" s="5">
        <v>6461978577</v>
      </c>
      <c r="O104" s="5">
        <v>730000968</v>
      </c>
    </row>
    <row r="105" spans="3:15" ht="15.5" x14ac:dyDescent="0.35">
      <c r="C105" t="s">
        <v>288</v>
      </c>
      <c r="D105" s="5">
        <v>14802996897</v>
      </c>
      <c r="E105" s="5">
        <v>17322328125</v>
      </c>
      <c r="F105" s="5">
        <v>18760432513</v>
      </c>
      <c r="G105" s="5">
        <v>14224170762</v>
      </c>
      <c r="I105" s="5">
        <v>18760432513</v>
      </c>
      <c r="J105" s="5">
        <v>6870149357</v>
      </c>
      <c r="K105" s="5">
        <v>1221307387</v>
      </c>
      <c r="L105" s="5">
        <v>2229087256</v>
      </c>
      <c r="M105" s="5">
        <v>239861297</v>
      </c>
      <c r="N105" s="5">
        <v>776874953</v>
      </c>
      <c r="O105" s="5">
        <v>2201652800</v>
      </c>
    </row>
    <row r="106" spans="3:15" ht="15.5" x14ac:dyDescent="0.35">
      <c r="C106" t="s">
        <v>119</v>
      </c>
      <c r="D106" s="5">
        <v>107950012456</v>
      </c>
      <c r="E106" s="5">
        <v>96334153862</v>
      </c>
      <c r="F106" s="5">
        <v>89471981879</v>
      </c>
      <c r="G106" s="5">
        <v>74934641144</v>
      </c>
      <c r="I106" s="5">
        <v>89471981879</v>
      </c>
      <c r="J106" s="5">
        <v>100509593603</v>
      </c>
      <c r="K106" s="5">
        <v>90976788113</v>
      </c>
      <c r="L106" s="5">
        <v>75665574303</v>
      </c>
      <c r="M106" s="5">
        <v>40881659470</v>
      </c>
      <c r="N106" s="5">
        <v>5639206353</v>
      </c>
      <c r="O106" s="5">
        <v>3743283274</v>
      </c>
    </row>
    <row r="107" spans="3:15" ht="15.5" x14ac:dyDescent="0.35">
      <c r="C107" t="s">
        <v>759</v>
      </c>
      <c r="D107" s="5">
        <v>86700000000</v>
      </c>
      <c r="E107" s="5">
        <v>9465000000</v>
      </c>
      <c r="F107" s="5">
        <v>9465000000</v>
      </c>
      <c r="I107" s="5">
        <v>9465000000</v>
      </c>
      <c r="J107" s="5">
        <v>90000000000</v>
      </c>
    </row>
    <row r="108" spans="3:15" ht="15.5" x14ac:dyDescent="0.35">
      <c r="C108" t="s">
        <v>289</v>
      </c>
    </row>
    <row r="109" spans="3:15" ht="15.5" x14ac:dyDescent="0.35">
      <c r="C109" t="s">
        <v>290</v>
      </c>
      <c r="D109" s="5">
        <v>800601195606</v>
      </c>
      <c r="E109" s="5">
        <v>518700517023</v>
      </c>
      <c r="F109" s="5">
        <v>471097366019</v>
      </c>
      <c r="G109" s="5">
        <v>809060644633</v>
      </c>
      <c r="I109" s="5">
        <v>471097366019</v>
      </c>
      <c r="J109" s="5">
        <v>6793285100</v>
      </c>
      <c r="K109" s="5">
        <v>110000000000</v>
      </c>
      <c r="M109" s="5">
        <v>4000000000</v>
      </c>
      <c r="N109" s="5">
        <v>7000000000</v>
      </c>
      <c r="O109" s="5">
        <v>9750000000</v>
      </c>
    </row>
    <row r="110" spans="3:15" ht="15.5" x14ac:dyDescent="0.35">
      <c r="C110" t="s">
        <v>328</v>
      </c>
      <c r="G110" s="5">
        <v>1001322751</v>
      </c>
      <c r="J110" s="5">
        <v>2136927361</v>
      </c>
      <c r="K110" s="5">
        <v>4265156045</v>
      </c>
      <c r="L110" s="5">
        <v>3244449742</v>
      </c>
      <c r="N110" s="5">
        <v>769350917</v>
      </c>
      <c r="O110" s="5">
        <v>1169350917</v>
      </c>
    </row>
    <row r="111" spans="3:15" ht="15.5" x14ac:dyDescent="0.35">
      <c r="C111" t="s">
        <v>292</v>
      </c>
      <c r="D111" s="5">
        <v>1334818161</v>
      </c>
      <c r="E111" s="5">
        <v>1561314353</v>
      </c>
      <c r="F111" s="5">
        <v>1397561616</v>
      </c>
      <c r="G111" s="5">
        <v>1341065252</v>
      </c>
      <c r="I111" s="5">
        <v>1397561616</v>
      </c>
      <c r="J111" s="5">
        <v>1958201670</v>
      </c>
      <c r="K111" s="5">
        <v>2832102494</v>
      </c>
      <c r="L111" s="5">
        <v>3073864604</v>
      </c>
      <c r="M111" s="5">
        <v>1051168364</v>
      </c>
      <c r="N111" s="5">
        <v>1291204232</v>
      </c>
      <c r="O111" s="5">
        <v>505620000</v>
      </c>
    </row>
    <row r="112" spans="3:15" ht="15.5" x14ac:dyDescent="0.35">
      <c r="C112" t="s">
        <v>293</v>
      </c>
      <c r="D112" s="5">
        <v>74255772615</v>
      </c>
      <c r="E112" s="5">
        <v>18198335975</v>
      </c>
      <c r="F112" s="5">
        <v>16471652642</v>
      </c>
      <c r="G112" s="5">
        <v>17343845017</v>
      </c>
      <c r="I112" s="5">
        <v>16471652642</v>
      </c>
      <c r="J112" s="5">
        <v>60020002911</v>
      </c>
      <c r="K112" s="5">
        <v>6048609996</v>
      </c>
      <c r="L112" s="5">
        <v>4441026793</v>
      </c>
      <c r="M112" s="5">
        <v>3965159606</v>
      </c>
      <c r="N112" s="5">
        <v>4682281514</v>
      </c>
      <c r="O112" s="5">
        <v>4501577175</v>
      </c>
    </row>
    <row r="113" spans="3:15" ht="15.5" x14ac:dyDescent="0.35">
      <c r="C113" t="s">
        <v>121</v>
      </c>
      <c r="D113" s="5">
        <v>912685388959</v>
      </c>
      <c r="E113" s="5">
        <v>553776206568</v>
      </c>
      <c r="F113" s="5">
        <v>506009302827</v>
      </c>
      <c r="G113" s="5">
        <v>827363192153</v>
      </c>
      <c r="I113" s="5">
        <v>506009302827</v>
      </c>
      <c r="J113" s="5">
        <v>116200269500</v>
      </c>
      <c r="K113" s="5">
        <v>127663918308</v>
      </c>
      <c r="L113" s="5">
        <v>14158341904</v>
      </c>
      <c r="M113" s="5">
        <v>10036278253</v>
      </c>
      <c r="N113" s="5">
        <v>12059805180</v>
      </c>
      <c r="O113" s="5">
        <v>11724053573</v>
      </c>
    </row>
    <row r="114" spans="3:15" ht="15.5" x14ac:dyDescent="0.35">
      <c r="C114" t="s">
        <v>122</v>
      </c>
      <c r="D114" s="5">
        <v>912685388959</v>
      </c>
      <c r="E114" s="5">
        <v>553776206568</v>
      </c>
      <c r="F114" s="5">
        <v>506009302827</v>
      </c>
      <c r="G114" s="5">
        <v>827363192153</v>
      </c>
      <c r="I114" s="5">
        <v>506009302827</v>
      </c>
      <c r="J114" s="5">
        <v>116200269500</v>
      </c>
      <c r="K114" s="5">
        <v>127663918308</v>
      </c>
      <c r="L114" s="5">
        <v>14158341904</v>
      </c>
      <c r="M114" s="5">
        <v>10036278253</v>
      </c>
      <c r="N114" s="5">
        <v>12059805180</v>
      </c>
      <c r="O114" s="5">
        <v>11724053573</v>
      </c>
    </row>
    <row r="115" spans="3:15" ht="15.5" x14ac:dyDescent="0.35">
      <c r="C115" t="s">
        <v>294</v>
      </c>
    </row>
    <row r="116" spans="3:15" ht="15.5" x14ac:dyDescent="0.35">
      <c r="C116" t="s">
        <v>295</v>
      </c>
      <c r="D116" s="5">
        <v>888636013767</v>
      </c>
      <c r="E116" s="5">
        <v>529726831376</v>
      </c>
      <c r="F116" s="5">
        <v>481959927635</v>
      </c>
      <c r="G116" s="5">
        <v>810401709885</v>
      </c>
      <c r="I116" s="5">
        <v>481959927635</v>
      </c>
      <c r="J116" s="5">
        <v>99238787232</v>
      </c>
      <c r="K116" s="5">
        <v>114178790133</v>
      </c>
      <c r="L116" s="5">
        <v>8165754262</v>
      </c>
      <c r="M116" s="5">
        <v>5051168364</v>
      </c>
      <c r="N116" s="5">
        <v>8291204232</v>
      </c>
      <c r="O116" s="5">
        <v>10255620000</v>
      </c>
    </row>
    <row r="117" spans="3:15" ht="15.5" x14ac:dyDescent="0.35">
      <c r="C117" t="s">
        <v>123</v>
      </c>
      <c r="D117" s="5">
        <v>3426746406401</v>
      </c>
      <c r="E117" s="5">
        <v>3689116504991</v>
      </c>
      <c r="F117" s="5">
        <v>3275025386747</v>
      </c>
      <c r="G117" s="5">
        <v>3036343176973</v>
      </c>
      <c r="I117" s="5">
        <v>3275025386747</v>
      </c>
      <c r="J117" s="5">
        <v>2397070273304</v>
      </c>
      <c r="K117" s="5">
        <v>3095080952701</v>
      </c>
      <c r="L117" s="5">
        <v>2358362130045</v>
      </c>
      <c r="M117" s="5">
        <v>802902534546</v>
      </c>
      <c r="N117" s="5">
        <v>450307372275</v>
      </c>
      <c r="O117" s="5">
        <v>480533417770</v>
      </c>
    </row>
    <row r="118" spans="3:15" ht="15.5" x14ac:dyDescent="0.35">
      <c r="C118" t="s">
        <v>124</v>
      </c>
    </row>
    <row r="119" spans="3:15" ht="15.5" x14ac:dyDescent="0.35">
      <c r="C119" t="s">
        <v>125</v>
      </c>
      <c r="D119" s="5">
        <v>779345471900</v>
      </c>
      <c r="E119" s="5">
        <v>779345471900</v>
      </c>
      <c r="F119" s="5">
        <v>779345471900</v>
      </c>
      <c r="G119" s="5">
        <v>779345471900</v>
      </c>
      <c r="I119" s="5">
        <v>779345471900</v>
      </c>
      <c r="J119" s="5">
        <v>779345471900</v>
      </c>
      <c r="K119" s="5">
        <v>218216785300</v>
      </c>
      <c r="L119" s="5">
        <v>186365084250</v>
      </c>
      <c r="M119" s="5">
        <v>97975733400</v>
      </c>
      <c r="N119" s="5">
        <v>83200000000</v>
      </c>
      <c r="O119" s="5">
        <v>58200000000</v>
      </c>
    </row>
    <row r="120" spans="3:15" ht="15.5" x14ac:dyDescent="0.35">
      <c r="C120" t="s">
        <v>126</v>
      </c>
      <c r="D120" s="5">
        <v>24141869759</v>
      </c>
      <c r="E120" s="5">
        <v>24141869759</v>
      </c>
      <c r="F120" s="5">
        <v>24141869759</v>
      </c>
      <c r="G120" s="5">
        <v>24141869759</v>
      </c>
      <c r="I120" s="5">
        <v>24141869759</v>
      </c>
      <c r="J120" s="5">
        <v>24141869759</v>
      </c>
      <c r="K120" s="5">
        <v>585270556359</v>
      </c>
      <c r="L120" s="5">
        <v>22764670982</v>
      </c>
      <c r="M120" s="5">
        <v>110655161832</v>
      </c>
      <c r="N120" s="5">
        <v>25770000000</v>
      </c>
    </row>
    <row r="121" spans="3:15" ht="15.5" x14ac:dyDescent="0.35">
      <c r="C121" t="s">
        <v>127</v>
      </c>
      <c r="D121" s="5">
        <v>1392698940778</v>
      </c>
      <c r="E121" s="5">
        <v>1331498348423</v>
      </c>
      <c r="F121" s="5">
        <v>1254746869334</v>
      </c>
      <c r="G121" s="5">
        <v>1231082455091</v>
      </c>
      <c r="I121" s="5">
        <v>1254746869334</v>
      </c>
      <c r="J121" s="5">
        <v>1182628798461</v>
      </c>
      <c r="K121" s="5">
        <v>644364183790</v>
      </c>
      <c r="L121" s="5">
        <v>770521165484</v>
      </c>
      <c r="M121" s="5">
        <v>192909148026</v>
      </c>
      <c r="N121" s="5">
        <v>114463006726</v>
      </c>
      <c r="O121" s="5">
        <v>83614280832</v>
      </c>
    </row>
    <row r="122" spans="3:15" ht="15.5" x14ac:dyDescent="0.35">
      <c r="C122" t="s">
        <v>128</v>
      </c>
      <c r="D122" s="5">
        <v>85269301256</v>
      </c>
      <c r="E122" s="5">
        <v>74269307256</v>
      </c>
      <c r="F122" s="5">
        <v>74269307256</v>
      </c>
      <c r="G122" s="5">
        <v>70000000000</v>
      </c>
      <c r="I122" s="5">
        <v>74269307256</v>
      </c>
      <c r="J122" s="5">
        <v>50000000000</v>
      </c>
      <c r="K122" s="5">
        <v>30000000000</v>
      </c>
      <c r="L122" s="5">
        <v>10000000000</v>
      </c>
    </row>
    <row r="123" spans="3:15" ht="15.5" x14ac:dyDescent="0.35">
      <c r="C123" t="s">
        <v>129</v>
      </c>
      <c r="D123" s="5">
        <v>1307429639522</v>
      </c>
      <c r="E123" s="5">
        <v>1257229041167</v>
      </c>
      <c r="F123" s="5">
        <v>1180477562078</v>
      </c>
      <c r="G123" s="5">
        <v>1161082455091</v>
      </c>
      <c r="I123" s="5">
        <v>1180477562078</v>
      </c>
      <c r="J123" s="5">
        <v>1132628798461</v>
      </c>
      <c r="K123" s="5">
        <v>614364183790</v>
      </c>
      <c r="L123" s="5">
        <v>760521165484</v>
      </c>
    </row>
    <row r="124" spans="3:15" ht="15.5" x14ac:dyDescent="0.35">
      <c r="C124" t="s">
        <v>130</v>
      </c>
      <c r="D124" s="5">
        <v>1392698940778</v>
      </c>
      <c r="E124" s="5">
        <v>1331498348423</v>
      </c>
      <c r="F124" s="5">
        <v>1254746869334</v>
      </c>
      <c r="G124" s="5">
        <v>1231082455091</v>
      </c>
      <c r="I124" s="5">
        <v>1254746869334</v>
      </c>
      <c r="J124" s="5">
        <v>1182628798461</v>
      </c>
      <c r="K124" s="5">
        <v>644364183790</v>
      </c>
      <c r="L124" s="5">
        <v>770521165484</v>
      </c>
      <c r="M124" s="5">
        <v>192909148026</v>
      </c>
      <c r="N124" s="5">
        <v>114463006726</v>
      </c>
      <c r="O124" s="5">
        <v>83614280832</v>
      </c>
    </row>
    <row r="125" spans="3:15" ht="15.5" x14ac:dyDescent="0.35">
      <c r="C125" t="s">
        <v>131</v>
      </c>
      <c r="D125" s="5">
        <v>133739754302</v>
      </c>
      <c r="E125" s="5">
        <v>132843479801</v>
      </c>
      <c r="F125" s="5">
        <v>131608679787</v>
      </c>
      <c r="G125" s="5">
        <v>141572810333</v>
      </c>
      <c r="I125" s="5">
        <v>131608679787</v>
      </c>
      <c r="J125" s="5">
        <v>115166554542</v>
      </c>
      <c r="K125" s="5">
        <v>31889428227</v>
      </c>
      <c r="L125" s="5">
        <v>28956019605</v>
      </c>
      <c r="M125" s="5">
        <v>32641970051</v>
      </c>
      <c r="N125" s="5">
        <v>12259498294</v>
      </c>
      <c r="O125" s="5">
        <v>15750141295</v>
      </c>
    </row>
    <row r="126" spans="3:15" ht="15.5" x14ac:dyDescent="0.35">
      <c r="C126" t="s">
        <v>10</v>
      </c>
      <c r="D126" s="5">
        <v>2580751852631</v>
      </c>
      <c r="E126" s="5">
        <v>2463582572923</v>
      </c>
      <c r="F126" s="5">
        <v>2365522368274</v>
      </c>
      <c r="G126" s="5">
        <v>2338931715756</v>
      </c>
      <c r="I126" s="5">
        <v>2365522368274</v>
      </c>
      <c r="J126" s="5">
        <v>2241136183864</v>
      </c>
      <c r="K126" s="5">
        <v>1481767794177</v>
      </c>
      <c r="L126" s="5">
        <v>1012132881917</v>
      </c>
      <c r="M126" s="5">
        <v>434182013309</v>
      </c>
      <c r="N126" s="5">
        <v>235692505020</v>
      </c>
      <c r="O126" s="5">
        <v>157564422127</v>
      </c>
    </row>
    <row r="127" spans="3:15" ht="15.5" x14ac:dyDescent="0.35">
      <c r="C127" t="s">
        <v>132</v>
      </c>
      <c r="D127" s="5">
        <v>6007498259032</v>
      </c>
      <c r="E127" s="5">
        <v>6152699077914</v>
      </c>
      <c r="F127" s="5">
        <v>5640547755021</v>
      </c>
      <c r="G127" s="5">
        <v>5375274892729</v>
      </c>
      <c r="I127" s="5">
        <v>5640547755021</v>
      </c>
      <c r="J127" s="5">
        <v>4638206457168</v>
      </c>
      <c r="K127" s="5">
        <v>4576848746878</v>
      </c>
      <c r="L127" s="5">
        <v>3370495011962</v>
      </c>
      <c r="M127" s="5">
        <v>1237084547855</v>
      </c>
      <c r="N127" s="5">
        <v>685999877295</v>
      </c>
      <c r="O127" s="5">
        <v>638097839897</v>
      </c>
    </row>
    <row r="128" spans="3:15" ht="15.5" x14ac:dyDescent="0.35">
      <c r="C128" t="s">
        <v>133</v>
      </c>
      <c r="D128" s="5">
        <v>15586909438</v>
      </c>
      <c r="E128" s="5">
        <v>15586909438</v>
      </c>
      <c r="F128" s="5">
        <v>15586909438</v>
      </c>
      <c r="G128" s="5">
        <v>15586909438</v>
      </c>
      <c r="I128" s="5">
        <v>15586909438</v>
      </c>
      <c r="J128" s="5">
        <v>15586909438</v>
      </c>
      <c r="K128" s="5">
        <v>4364335706</v>
      </c>
      <c r="L128" s="5">
        <v>3727301685</v>
      </c>
      <c r="M128" s="5">
        <v>1959514668</v>
      </c>
      <c r="N128" s="5">
        <v>1664000000</v>
      </c>
      <c r="O128" s="5">
        <v>1164000000</v>
      </c>
    </row>
    <row r="130" spans="2:15" ht="15.5" x14ac:dyDescent="0.35">
      <c r="B130" t="s">
        <v>134</v>
      </c>
      <c r="C130" t="s">
        <v>135</v>
      </c>
      <c r="D130" s="5">
        <v>48160186697</v>
      </c>
      <c r="E130" s="5">
        <v>-78270496168</v>
      </c>
      <c r="F130" s="5">
        <v>37251923946</v>
      </c>
      <c r="G130" s="5">
        <v>-198881772323</v>
      </c>
      <c r="I130" s="5">
        <v>-197440012100</v>
      </c>
      <c r="J130" s="5">
        <v>-432221331169</v>
      </c>
      <c r="K130" s="5">
        <v>-317843339107</v>
      </c>
      <c r="L130" s="5">
        <v>149033999267</v>
      </c>
      <c r="M130" s="5">
        <v>186411190993</v>
      </c>
      <c r="N130" s="5">
        <v>-22502973958</v>
      </c>
      <c r="O130" s="5">
        <v>-82220078150</v>
      </c>
    </row>
    <row r="131" spans="2:15" ht="15.5" x14ac:dyDescent="0.35">
      <c r="C131" t="s">
        <v>296</v>
      </c>
      <c r="D131" s="5">
        <v>1722655997543</v>
      </c>
      <c r="E131" s="5">
        <v>2442869905711</v>
      </c>
      <c r="F131" s="5">
        <v>1221631568993</v>
      </c>
      <c r="G131" s="5">
        <v>1380772127379</v>
      </c>
      <c r="I131" s="5">
        <v>6663177758564</v>
      </c>
      <c r="J131" s="5">
        <v>13549670609277</v>
      </c>
      <c r="K131" s="5">
        <v>12382868860323</v>
      </c>
      <c r="L131" s="5">
        <v>11512650115424</v>
      </c>
      <c r="M131" s="5">
        <v>3893483800432</v>
      </c>
      <c r="N131" s="5">
        <v>2121229881625</v>
      </c>
      <c r="O131" s="5">
        <v>1247043672617</v>
      </c>
    </row>
    <row r="132" spans="2:15" ht="15.5" x14ac:dyDescent="0.35">
      <c r="C132" t="s">
        <v>298</v>
      </c>
      <c r="D132" s="5">
        <v>-1431294174438</v>
      </c>
      <c r="E132" s="5">
        <v>-2540704234436</v>
      </c>
      <c r="F132" s="5">
        <v>-1030573415336</v>
      </c>
      <c r="G132" s="5">
        <v>-1526862037891</v>
      </c>
      <c r="I132" s="5">
        <v>-6516224199786</v>
      </c>
      <c r="J132" s="5">
        <v>-13469465778673</v>
      </c>
      <c r="K132" s="5">
        <v>-12502462342206</v>
      </c>
      <c r="L132" s="5">
        <v>-11256478660688</v>
      </c>
      <c r="M132" s="5">
        <v>-3499895976361</v>
      </c>
      <c r="N132" s="5">
        <v>-2073077686815</v>
      </c>
      <c r="O132" s="5">
        <v>-1276701014902</v>
      </c>
    </row>
    <row r="133" spans="2:15" ht="15.5" x14ac:dyDescent="0.35">
      <c r="C133" t="s">
        <v>720</v>
      </c>
      <c r="D133" s="5">
        <v>-177118637614</v>
      </c>
      <c r="E133" s="5">
        <v>95418370129</v>
      </c>
      <c r="F133" s="5">
        <v>-130105828318</v>
      </c>
      <c r="G133" s="5">
        <v>21790833842</v>
      </c>
      <c r="I133" s="5">
        <v>-87397954872</v>
      </c>
      <c r="J133" s="5">
        <v>-227525753438</v>
      </c>
      <c r="K133" s="5">
        <v>-8127730774</v>
      </c>
      <c r="L133" s="5">
        <v>51978976402</v>
      </c>
      <c r="M133" s="5">
        <v>-151770017382</v>
      </c>
      <c r="N133" s="5">
        <v>-40067437370</v>
      </c>
      <c r="O133" s="5">
        <v>-22600213354</v>
      </c>
    </row>
    <row r="134" spans="2:15" ht="15.5" x14ac:dyDescent="0.35">
      <c r="C134" t="s">
        <v>143</v>
      </c>
      <c r="D134" s="5">
        <v>-16466900716</v>
      </c>
      <c r="E134" s="5">
        <v>-42916567920</v>
      </c>
      <c r="F134" s="5">
        <v>30096363644</v>
      </c>
      <c r="G134" s="5">
        <v>-42362171757</v>
      </c>
      <c r="I134" s="5">
        <v>-114263374991</v>
      </c>
      <c r="J134" s="5">
        <v>-182997047666</v>
      </c>
      <c r="K134" s="5">
        <v>-147639717584</v>
      </c>
      <c r="L134" s="5">
        <v>-125898936220</v>
      </c>
      <c r="M134" s="5">
        <v>-34567100197</v>
      </c>
      <c r="N134" s="5">
        <v>-11682968637</v>
      </c>
      <c r="O134" s="5">
        <v>-9469170836</v>
      </c>
    </row>
    <row r="135" spans="2:15" ht="15.5" x14ac:dyDescent="0.35">
      <c r="C135" t="s">
        <v>141</v>
      </c>
      <c r="D135" s="5">
        <v>-49616098078</v>
      </c>
      <c r="E135" s="5">
        <v>-32937969652</v>
      </c>
      <c r="F135" s="5">
        <v>-53796765037</v>
      </c>
      <c r="G135" s="5">
        <v>-32220523896</v>
      </c>
      <c r="I135" s="5">
        <v>-142732241015</v>
      </c>
      <c r="J135" s="5">
        <v>-101903360669</v>
      </c>
      <c r="K135" s="5">
        <v>-42482408866</v>
      </c>
      <c r="L135" s="5">
        <v>-33217495651</v>
      </c>
      <c r="M135" s="5">
        <v>-20839515499</v>
      </c>
      <c r="N135" s="5">
        <v>-18904762761</v>
      </c>
      <c r="O135" s="5">
        <v>-20493351675</v>
      </c>
    </row>
    <row r="136" spans="2:15" ht="15.5" x14ac:dyDescent="0.35">
      <c r="C136" t="s">
        <v>144</v>
      </c>
      <c r="D136" s="5">
        <v>168632006342</v>
      </c>
      <c r="E136" s="5">
        <v>-142555224682</v>
      </c>
      <c r="F136" s="5">
        <v>245459227686</v>
      </c>
      <c r="G136" s="5">
        <v>300624123740</v>
      </c>
      <c r="I136" s="5">
        <v>908497201898</v>
      </c>
      <c r="J136" s="5">
        <v>549174182889</v>
      </c>
      <c r="K136" s="5">
        <v>303463826157</v>
      </c>
      <c r="L136" s="5">
        <v>111982475398</v>
      </c>
      <c r="M136" s="5">
        <v>-20554355816</v>
      </c>
      <c r="N136" s="5">
        <v>39812640134</v>
      </c>
      <c r="O136" s="5">
        <v>93035413375</v>
      </c>
    </row>
    <row r="137" spans="2:15" ht="15.5" x14ac:dyDescent="0.35">
      <c r="C137" t="s">
        <v>145</v>
      </c>
      <c r="D137" s="5">
        <v>-57802153754</v>
      </c>
      <c r="E137" s="5">
        <v>-56430916512</v>
      </c>
      <c r="F137" s="5">
        <v>-139430538618</v>
      </c>
      <c r="G137" s="5">
        <v>-135474194445</v>
      </c>
      <c r="I137" s="5">
        <v>-505834486674</v>
      </c>
      <c r="J137" s="5">
        <v>-267997982938</v>
      </c>
      <c r="K137" s="5">
        <v>-73806513605</v>
      </c>
      <c r="L137" s="5">
        <v>-1183807131</v>
      </c>
      <c r="M137" s="5">
        <v>-62549613057</v>
      </c>
      <c r="N137" s="5">
        <v>-14863369001</v>
      </c>
      <c r="O137" s="5">
        <v>-1877188362</v>
      </c>
    </row>
    <row r="138" spans="2:15" ht="15.5" x14ac:dyDescent="0.35">
      <c r="C138" t="s">
        <v>151</v>
      </c>
      <c r="D138" s="5">
        <v>-57847141254</v>
      </c>
      <c r="E138" s="5">
        <v>-56773316400</v>
      </c>
      <c r="F138" s="5">
        <v>-116719785785</v>
      </c>
      <c r="G138" s="5">
        <v>-127704284212</v>
      </c>
      <c r="I138" s="5">
        <v>-475353823608</v>
      </c>
      <c r="J138" s="5">
        <v>-258649217975</v>
      </c>
      <c r="K138" s="5">
        <v>-73706513605</v>
      </c>
      <c r="L138" s="5">
        <v>-1183807131</v>
      </c>
      <c r="M138" s="5">
        <v>-3736388319</v>
      </c>
      <c r="N138" s="5">
        <v>-974338200</v>
      </c>
      <c r="O138" s="5">
        <v>-135264619</v>
      </c>
    </row>
    <row r="139" spans="2:15" ht="15.5" x14ac:dyDescent="0.35">
      <c r="C139" t="s">
        <v>358</v>
      </c>
      <c r="D139" s="5">
        <v>44987500</v>
      </c>
      <c r="E139" s="5">
        <v>342399888</v>
      </c>
      <c r="J139" s="5">
        <v>15321430893</v>
      </c>
      <c r="M139" s="5">
        <v>1220000000</v>
      </c>
    </row>
    <row r="140" spans="2:15" ht="15.5" x14ac:dyDescent="0.35">
      <c r="C140" t="s">
        <v>509</v>
      </c>
      <c r="J140" s="5">
        <v>10000000000</v>
      </c>
    </row>
    <row r="141" spans="2:15" ht="15.5" x14ac:dyDescent="0.35">
      <c r="C141" t="s">
        <v>337</v>
      </c>
      <c r="F141" s="5">
        <v>-112440615</v>
      </c>
      <c r="G141" s="5">
        <v>112440615</v>
      </c>
    </row>
    <row r="142" spans="2:15" ht="15.5" x14ac:dyDescent="0.35">
      <c r="C142" t="s">
        <v>760</v>
      </c>
      <c r="F142" s="5">
        <v>-480663066</v>
      </c>
      <c r="I142" s="5">
        <v>-480663066</v>
      </c>
    </row>
    <row r="143" spans="2:15" ht="15.5" x14ac:dyDescent="0.35">
      <c r="C143" t="s">
        <v>360</v>
      </c>
      <c r="F143" s="5">
        <v>7769910233</v>
      </c>
      <c r="G143" s="5">
        <v>-7769910233</v>
      </c>
      <c r="M143" s="5">
        <v>-55000000000</v>
      </c>
    </row>
    <row r="144" spans="2:15" ht="15.5" x14ac:dyDescent="0.35">
      <c r="C144" t="s">
        <v>761</v>
      </c>
    </row>
    <row r="145" spans="3:15" ht="15.5" x14ac:dyDescent="0.35">
      <c r="C145" t="s">
        <v>762</v>
      </c>
      <c r="J145" s="5">
        <v>-18095381683</v>
      </c>
    </row>
    <row r="146" spans="3:15" ht="15.5" x14ac:dyDescent="0.35">
      <c r="C146" t="s">
        <v>763</v>
      </c>
      <c r="J146" s="5">
        <v>-1067000000</v>
      </c>
      <c r="M146" s="5">
        <v>-5033224738</v>
      </c>
      <c r="N146" s="5">
        <v>-6826530801</v>
      </c>
      <c r="O146" s="5">
        <v>-1741923743</v>
      </c>
    </row>
    <row r="147" spans="3:15" ht="15.5" x14ac:dyDescent="0.35">
      <c r="C147" t="s">
        <v>764</v>
      </c>
      <c r="J147" s="5">
        <v>-450000000</v>
      </c>
    </row>
    <row r="148" spans="3:15" ht="15.5" x14ac:dyDescent="0.35">
      <c r="C148" t="s">
        <v>765</v>
      </c>
      <c r="J148" s="5">
        <v>-15057814173</v>
      </c>
      <c r="K148" s="5">
        <v>-100000000</v>
      </c>
      <c r="N148" s="5">
        <v>-7062500000</v>
      </c>
    </row>
    <row r="149" spans="3:15" ht="15.5" x14ac:dyDescent="0.35">
      <c r="C149" t="s">
        <v>153</v>
      </c>
      <c r="D149" s="5">
        <v>168632006342</v>
      </c>
      <c r="E149" s="5">
        <v>-142555224682</v>
      </c>
      <c r="F149" s="5">
        <v>245459227686</v>
      </c>
      <c r="G149" s="5">
        <v>300624123740</v>
      </c>
      <c r="I149" s="5">
        <v>908497201898</v>
      </c>
      <c r="J149" s="5">
        <v>549174182889</v>
      </c>
      <c r="K149" s="5">
        <v>303463826157</v>
      </c>
      <c r="L149" s="5">
        <v>111982475398</v>
      </c>
      <c r="M149" s="5">
        <v>-20554355816</v>
      </c>
      <c r="N149" s="5">
        <v>39812640134</v>
      </c>
      <c r="O149" s="5">
        <v>93035413375</v>
      </c>
    </row>
    <row r="150" spans="3:15" ht="15.5" x14ac:dyDescent="0.35">
      <c r="C150" t="s">
        <v>154</v>
      </c>
      <c r="D150" s="5">
        <v>-772603151004</v>
      </c>
      <c r="E150" s="5">
        <v>772603151004</v>
      </c>
      <c r="F150" s="5">
        <v>681435084683</v>
      </c>
      <c r="G150" s="5">
        <v>2053827925645</v>
      </c>
      <c r="I150" s="5">
        <v>2885263010328</v>
      </c>
      <c r="J150" s="5">
        <v>534589788443</v>
      </c>
      <c r="K150" s="5">
        <v>592087028240</v>
      </c>
      <c r="L150" s="5">
        <v>715154500000</v>
      </c>
      <c r="M150" s="5">
        <v>126421333333</v>
      </c>
      <c r="N150" s="5">
        <v>90556351563</v>
      </c>
      <c r="O150" s="5">
        <v>545368726055</v>
      </c>
    </row>
    <row r="151" spans="3:15" ht="15.5" x14ac:dyDescent="0.35">
      <c r="C151" t="s">
        <v>766</v>
      </c>
      <c r="D151" s="5">
        <v>-87903481641</v>
      </c>
      <c r="E151" s="5">
        <v>-112500000000</v>
      </c>
      <c r="F151" s="5">
        <v>2340391200</v>
      </c>
      <c r="I151" s="5">
        <v>-52429634000</v>
      </c>
      <c r="J151" s="5">
        <v>-62746764700</v>
      </c>
      <c r="L151" s="5">
        <v>-6750000000</v>
      </c>
    </row>
    <row r="152" spans="3:15" ht="15.5" x14ac:dyDescent="0.35">
      <c r="C152" t="s">
        <v>369</v>
      </c>
      <c r="D152" s="5">
        <v>90000000000</v>
      </c>
      <c r="E152" s="5">
        <v>100000000000</v>
      </c>
      <c r="F152" s="5">
        <v>-340267937703</v>
      </c>
      <c r="G152" s="5">
        <v>615121814533</v>
      </c>
      <c r="I152" s="5">
        <v>476697847430</v>
      </c>
      <c r="J152" s="5">
        <v>14310075000</v>
      </c>
      <c r="K152" s="5">
        <v>110000000000</v>
      </c>
    </row>
    <row r="153" spans="3:15" ht="15.5" x14ac:dyDescent="0.35">
      <c r="C153" t="s">
        <v>456</v>
      </c>
      <c r="D153" s="5">
        <v>-4501368828</v>
      </c>
      <c r="E153" s="5">
        <v>3464178264</v>
      </c>
      <c r="F153" s="5">
        <v>2086090102</v>
      </c>
      <c r="G153" s="5">
        <v>-478203818</v>
      </c>
    </row>
    <row r="154" spans="3:15" ht="15.5" x14ac:dyDescent="0.35">
      <c r="C154" t="s">
        <v>161</v>
      </c>
      <c r="F154" s="5">
        <v>-11355468750</v>
      </c>
      <c r="G154" s="5">
        <v>-69745029863</v>
      </c>
      <c r="I154" s="5">
        <v>-140282184942</v>
      </c>
      <c r="J154" s="5">
        <v>-122201399768</v>
      </c>
      <c r="K154" s="5">
        <v>-267312308819</v>
      </c>
      <c r="L154" s="5">
        <v>-33317417000</v>
      </c>
      <c r="M154" s="5">
        <v>-24346365385</v>
      </c>
    </row>
    <row r="155" spans="3:15" ht="15.5" x14ac:dyDescent="0.35">
      <c r="C155" t="s">
        <v>583</v>
      </c>
      <c r="F155" s="5">
        <v>-2481027386</v>
      </c>
      <c r="G155" s="5">
        <v>1649739081</v>
      </c>
      <c r="I155" s="5">
        <v>-2481027386</v>
      </c>
      <c r="J155" s="5">
        <v>-3922458482</v>
      </c>
      <c r="K155" s="5">
        <v>-3310248887</v>
      </c>
      <c r="L155" s="5">
        <v>-4563660600</v>
      </c>
      <c r="N155" s="5">
        <v>-400000000</v>
      </c>
      <c r="O155" s="5">
        <v>-1319596071</v>
      </c>
    </row>
    <row r="156" spans="3:15" ht="15.5" x14ac:dyDescent="0.35">
      <c r="C156" t="s">
        <v>382</v>
      </c>
    </row>
    <row r="157" spans="3:15" ht="15.5" x14ac:dyDescent="0.35">
      <c r="C157" t="s">
        <v>310</v>
      </c>
      <c r="F157" s="5">
        <v>-132486195473</v>
      </c>
      <c r="G157" s="5">
        <v>129650000000</v>
      </c>
      <c r="I157" s="5">
        <v>-2836195473</v>
      </c>
      <c r="J157" s="5">
        <v>-3246404425</v>
      </c>
      <c r="K157" s="5">
        <v>-2127435210</v>
      </c>
      <c r="L157" s="5">
        <v>-1541017897</v>
      </c>
      <c r="M157" s="5">
        <v>-3981718996</v>
      </c>
      <c r="N157" s="5">
        <v>-1683711429</v>
      </c>
      <c r="O157" s="5">
        <v>-185293533</v>
      </c>
    </row>
    <row r="158" spans="3:15" ht="15.5" x14ac:dyDescent="0.35">
      <c r="C158" t="s">
        <v>767</v>
      </c>
      <c r="D158" s="5">
        <v>-55000000000</v>
      </c>
      <c r="E158" s="5">
        <v>55000000000</v>
      </c>
      <c r="F158" s="5">
        <v>45000000000</v>
      </c>
      <c r="I158" s="5">
        <v>45000000000</v>
      </c>
      <c r="K158" s="5">
        <v>77950000000</v>
      </c>
    </row>
    <row r="159" spans="3:15" ht="15.5" x14ac:dyDescent="0.35">
      <c r="C159" t="s">
        <v>768</v>
      </c>
      <c r="D159" s="5">
        <v>165000000000</v>
      </c>
      <c r="E159" s="5">
        <v>-45000000000</v>
      </c>
      <c r="F159" s="5">
        <v>1622905072</v>
      </c>
      <c r="G159" s="5">
        <v>-129747905072</v>
      </c>
      <c r="J159" s="5">
        <v>-52500000000</v>
      </c>
      <c r="K159" s="5">
        <v>-77925000000</v>
      </c>
    </row>
    <row r="160" spans="3:15" ht="15.5" x14ac:dyDescent="0.35">
      <c r="C160" t="s">
        <v>769</v>
      </c>
      <c r="D160" s="5">
        <v>86700000000</v>
      </c>
      <c r="F160" s="5">
        <v>283110000000</v>
      </c>
      <c r="G160" s="5">
        <v>-110000000000</v>
      </c>
      <c r="I160" s="5">
        <v>173110000000</v>
      </c>
      <c r="J160" s="5">
        <v>200000000000</v>
      </c>
    </row>
    <row r="161" spans="2:15" ht="15.5" x14ac:dyDescent="0.35">
      <c r="C161" t="s">
        <v>770</v>
      </c>
      <c r="F161" s="5">
        <v>-129302465</v>
      </c>
      <c r="I161" s="5">
        <v>-129302465</v>
      </c>
      <c r="J161" s="5">
        <v>182262771065</v>
      </c>
      <c r="K161" s="5">
        <v>24750000000</v>
      </c>
      <c r="L161" s="5">
        <v>16567377561</v>
      </c>
    </row>
    <row r="162" spans="2:15" ht="15.5" x14ac:dyDescent="0.35">
      <c r="C162" t="s">
        <v>771</v>
      </c>
      <c r="K162" s="5">
        <v>47538957500</v>
      </c>
      <c r="L162" s="5">
        <v>498860000</v>
      </c>
      <c r="M162" s="5">
        <v>1964895232</v>
      </c>
      <c r="N162" s="5">
        <v>54000000000</v>
      </c>
      <c r="O162" s="5">
        <v>45700000000</v>
      </c>
    </row>
    <row r="163" spans="2:15" ht="15.5" x14ac:dyDescent="0.35">
      <c r="C163" t="s">
        <v>461</v>
      </c>
      <c r="O163" s="5">
        <v>3572856543</v>
      </c>
    </row>
    <row r="164" spans="2:15" ht="15.5" x14ac:dyDescent="0.35">
      <c r="C164" t="s">
        <v>772</v>
      </c>
      <c r="O164" s="5">
        <v>-15020050000</v>
      </c>
    </row>
    <row r="165" spans="2:15" ht="15.5" x14ac:dyDescent="0.35">
      <c r="C165" t="s">
        <v>164</v>
      </c>
      <c r="D165" s="5">
        <v>158990039285</v>
      </c>
      <c r="E165" s="5">
        <v>-277256637362</v>
      </c>
      <c r="F165" s="5">
        <v>143280613014</v>
      </c>
      <c r="G165" s="5">
        <v>-33731843028</v>
      </c>
      <c r="I165" s="5">
        <v>205222703124</v>
      </c>
      <c r="J165" s="5">
        <v>-151045131218</v>
      </c>
      <c r="K165" s="5">
        <v>-88186026555</v>
      </c>
      <c r="L165" s="5">
        <v>259832667534</v>
      </c>
      <c r="M165" s="5">
        <v>103307222120</v>
      </c>
      <c r="N165" s="5">
        <v>2446297175</v>
      </c>
      <c r="O165" s="5">
        <v>8938146863</v>
      </c>
    </row>
    <row r="166" spans="2:15" ht="15.5" x14ac:dyDescent="0.35">
      <c r="C166" t="s">
        <v>165</v>
      </c>
      <c r="E166" s="5">
        <v>361272686633</v>
      </c>
      <c r="I166" s="5">
        <v>150244231902</v>
      </c>
      <c r="J166" s="5">
        <v>295962651657</v>
      </c>
      <c r="K166" s="5">
        <v>388545087523</v>
      </c>
      <c r="L166" s="5">
        <v>123619057777</v>
      </c>
      <c r="M166" s="5">
        <v>20311835657</v>
      </c>
      <c r="N166" s="5">
        <v>17865538482</v>
      </c>
      <c r="O166" s="5">
        <v>8927391619</v>
      </c>
    </row>
    <row r="167" spans="2:15" ht="15.5" x14ac:dyDescent="0.35">
      <c r="C167" t="s">
        <v>773</v>
      </c>
      <c r="F167" s="5">
        <v>1309674921</v>
      </c>
      <c r="G167" s="5">
        <v>-408662715</v>
      </c>
      <c r="I167" s="5">
        <v>901012206</v>
      </c>
      <c r="J167" s="5">
        <v>-310205143</v>
      </c>
      <c r="K167" s="5">
        <v>-260578495</v>
      </c>
      <c r="L167" s="5">
        <v>-576949931</v>
      </c>
    </row>
    <row r="168" spans="2:15" ht="15.5" x14ac:dyDescent="0.35">
      <c r="C168" t="s">
        <v>400</v>
      </c>
      <c r="D168" s="5">
        <v>27014913505</v>
      </c>
      <c r="F168" s="5">
        <v>4352411117</v>
      </c>
      <c r="G168" s="5">
        <v>-3747650735</v>
      </c>
      <c r="I168" s="5">
        <v>4904739401</v>
      </c>
      <c r="J168" s="5">
        <v>5636916606</v>
      </c>
      <c r="K168" s="5">
        <v>-4135830816</v>
      </c>
      <c r="L168" s="5">
        <v>5670312143</v>
      </c>
    </row>
    <row r="169" spans="2:15" ht="15.5" x14ac:dyDescent="0.35">
      <c r="C169" t="s">
        <v>166</v>
      </c>
      <c r="D169" s="5">
        <v>186004952790</v>
      </c>
      <c r="E169" s="5">
        <v>84016049271</v>
      </c>
      <c r="F169" s="5">
        <v>148830258437</v>
      </c>
      <c r="G169" s="5">
        <v>-37775715863</v>
      </c>
      <c r="I169" s="5">
        <v>361272686633</v>
      </c>
      <c r="J169" s="5">
        <v>150244231902</v>
      </c>
      <c r="K169" s="5">
        <v>295962651657</v>
      </c>
      <c r="L169" s="5">
        <v>388545087523</v>
      </c>
      <c r="M169" s="5">
        <v>123619057777</v>
      </c>
      <c r="N169" s="5">
        <v>20311835657</v>
      </c>
      <c r="O169" s="5">
        <v>17865538482</v>
      </c>
    </row>
    <row r="171" spans="2:15" ht="15.5" x14ac:dyDescent="0.35">
      <c r="B171" t="s">
        <v>167</v>
      </c>
      <c r="C171" t="s">
        <v>12</v>
      </c>
      <c r="D171" s="5">
        <v>15590000000</v>
      </c>
      <c r="E171" s="5">
        <v>15590000000</v>
      </c>
      <c r="F171" s="5">
        <v>15590000000</v>
      </c>
      <c r="G171" s="5">
        <v>15590000000</v>
      </c>
      <c r="I171" s="5">
        <v>15590000000</v>
      </c>
      <c r="J171" s="5">
        <v>15590000000</v>
      </c>
      <c r="K171" s="5">
        <v>4360000000</v>
      </c>
      <c r="L171" s="5">
        <v>3730000000</v>
      </c>
      <c r="M171" s="5">
        <v>1960000000</v>
      </c>
      <c r="N171" s="5">
        <v>1660000000</v>
      </c>
      <c r="O171" s="5">
        <v>1160000000</v>
      </c>
    </row>
    <row r="172" spans="2:15" ht="15.5" x14ac:dyDescent="0.35">
      <c r="C172" t="s">
        <v>168</v>
      </c>
      <c r="D172" s="6">
        <v>3.93</v>
      </c>
      <c r="E172" s="6">
        <v>4.92</v>
      </c>
      <c r="F172" s="6">
        <v>1.75</v>
      </c>
      <c r="G172" s="6">
        <v>3.8</v>
      </c>
    </row>
    <row r="173" spans="2:15" ht="15.5" x14ac:dyDescent="0.35">
      <c r="C173" t="s">
        <v>169</v>
      </c>
      <c r="D173" s="6">
        <v>95.17</v>
      </c>
      <c r="E173" s="6">
        <v>84.15</v>
      </c>
      <c r="F173" s="6">
        <v>238.86</v>
      </c>
      <c r="G173" s="6">
        <v>86.84</v>
      </c>
    </row>
    <row r="174" spans="2:15" ht="15.5" x14ac:dyDescent="0.35">
      <c r="C174" t="s">
        <v>62</v>
      </c>
      <c r="D174" s="6">
        <v>3.19</v>
      </c>
      <c r="E174" s="6">
        <v>2.58</v>
      </c>
      <c r="F174" s="6">
        <v>4.28</v>
      </c>
      <c r="G174" s="6">
        <v>4.43</v>
      </c>
    </row>
    <row r="175" spans="2:15" ht="15.5" x14ac:dyDescent="0.35">
      <c r="C175" t="s">
        <v>170</v>
      </c>
      <c r="D175" s="5">
        <v>115930000000</v>
      </c>
      <c r="E175" s="5">
        <v>112560000000</v>
      </c>
      <c r="F175" s="5">
        <v>115430000000</v>
      </c>
      <c r="G175" s="5">
        <v>94930000000</v>
      </c>
    </row>
    <row r="176" spans="2:15" ht="15.5" x14ac:dyDescent="0.35">
      <c r="C176" t="s">
        <v>171</v>
      </c>
      <c r="D176" s="6">
        <v>1.0200000000000001E-2</v>
      </c>
      <c r="E176" s="6">
        <v>1.2500000000000001E-2</v>
      </c>
      <c r="F176" s="6">
        <v>4.7999999999999996E-3</v>
      </c>
      <c r="G176" s="6">
        <v>1.1000000000000001E-2</v>
      </c>
    </row>
    <row r="177" spans="3:7" ht="15.5" x14ac:dyDescent="0.35">
      <c r="C177" t="s">
        <v>172</v>
      </c>
      <c r="D177" s="6">
        <v>2.5000000000000001E-2</v>
      </c>
      <c r="E177" s="6">
        <v>3.2899999999999999E-2</v>
      </c>
      <c r="F177" s="6">
        <v>1.2199999999999999E-2</v>
      </c>
      <c r="G177" s="6">
        <v>2.7000000000000003E-2</v>
      </c>
    </row>
    <row r="178" spans="3:7" ht="15.5" x14ac:dyDescent="0.35">
      <c r="C178" t="s">
        <v>173</v>
      </c>
      <c r="D178" s="6">
        <v>3.4200000000000001E-2</v>
      </c>
      <c r="E178" s="6">
        <v>3.6600000000000001E-2</v>
      </c>
      <c r="F178" s="6">
        <v>3.6799999999999999E-2</v>
      </c>
      <c r="G178" s="6">
        <v>3.1600000000000003E-2</v>
      </c>
    </row>
    <row r="179" spans="3:7" ht="15.5" x14ac:dyDescent="0.35">
      <c r="C179" t="s">
        <v>174</v>
      </c>
      <c r="D179" s="6">
        <v>2.4900000000000002</v>
      </c>
      <c r="E179" s="6">
        <v>2.82</v>
      </c>
      <c r="F179" s="6">
        <v>2.3199999999999998</v>
      </c>
      <c r="G179" s="6">
        <v>2.1800000000000002</v>
      </c>
    </row>
    <row r="180" spans="3:7" ht="15.5" x14ac:dyDescent="0.35">
      <c r="C180" t="s">
        <v>175</v>
      </c>
      <c r="D180" s="5">
        <v>2581000000000</v>
      </c>
      <c r="E180" s="5">
        <v>2464000000000</v>
      </c>
      <c r="F180" s="5">
        <v>2366000000000</v>
      </c>
      <c r="G180" s="5">
        <v>2339000000000</v>
      </c>
    </row>
    <row r="181" spans="3:7" ht="15.5" x14ac:dyDescent="0.35">
      <c r="C181" t="s">
        <v>176</v>
      </c>
      <c r="D181" s="6">
        <v>2.38</v>
      </c>
      <c r="E181" s="6">
        <v>2.77</v>
      </c>
      <c r="F181" s="6">
        <v>2.92</v>
      </c>
      <c r="G181" s="6">
        <v>2.34</v>
      </c>
    </row>
    <row r="182" spans="3:7" ht="15.5" x14ac:dyDescent="0.35">
      <c r="C182" t="s">
        <v>177</v>
      </c>
      <c r="D182" s="6">
        <v>156.99</v>
      </c>
      <c r="E182" s="6">
        <v>149.53</v>
      </c>
      <c r="F182" s="6">
        <v>143.32</v>
      </c>
      <c r="G182" s="6">
        <v>140.97</v>
      </c>
    </row>
    <row r="183" spans="3:7" ht="15.5" x14ac:dyDescent="0.35">
      <c r="C183" t="s">
        <v>178</v>
      </c>
      <c r="D183" s="6">
        <v>2.39</v>
      </c>
      <c r="E183" s="6">
        <v>2.78</v>
      </c>
      <c r="F183" s="6">
        <v>2.93</v>
      </c>
      <c r="G183" s="6">
        <v>2.35</v>
      </c>
    </row>
    <row r="184" spans="3:7" ht="15.5" x14ac:dyDescent="0.35">
      <c r="C184" t="s">
        <v>179</v>
      </c>
      <c r="D184" s="6">
        <v>156.25</v>
      </c>
      <c r="E184" s="6">
        <v>148.79</v>
      </c>
      <c r="F184" s="6">
        <v>142.57</v>
      </c>
      <c r="G184" s="6">
        <v>140.26</v>
      </c>
    </row>
    <row r="185" spans="3:7" ht="15.5" x14ac:dyDescent="0.35">
      <c r="C185" t="s">
        <v>180</v>
      </c>
      <c r="D185" s="5">
        <v>1334000000000</v>
      </c>
      <c r="E185" s="5">
        <v>1584000000000</v>
      </c>
      <c r="F185" s="5">
        <v>1819000000000</v>
      </c>
      <c r="G185" s="5">
        <v>1233000000000</v>
      </c>
    </row>
    <row r="186" spans="3:7" ht="15.5" x14ac:dyDescent="0.35">
      <c r="C186" t="s">
        <v>181</v>
      </c>
      <c r="D186" s="5">
        <v>889000000000</v>
      </c>
      <c r="E186" s="5">
        <v>530000000000</v>
      </c>
      <c r="F186" s="5">
        <v>482000000000</v>
      </c>
      <c r="G186" s="5">
        <v>810000000000</v>
      </c>
    </row>
    <row r="187" spans="3:7" ht="15.5" x14ac:dyDescent="0.35">
      <c r="C187" t="s">
        <v>182</v>
      </c>
      <c r="D187" s="5">
        <v>2447000000000</v>
      </c>
      <c r="E187" s="5">
        <v>2331000000000</v>
      </c>
      <c r="F187" s="5">
        <v>2234000000000</v>
      </c>
      <c r="G187" s="5">
        <v>2197000000000</v>
      </c>
    </row>
    <row r="188" spans="3:7" ht="15.5" x14ac:dyDescent="0.35">
      <c r="C188" t="s">
        <v>24</v>
      </c>
      <c r="D188" s="5">
        <v>2222000000000</v>
      </c>
      <c r="E188" s="5">
        <v>2114000000000</v>
      </c>
      <c r="F188" s="5">
        <v>2301000000000</v>
      </c>
      <c r="G188" s="5">
        <v>2043000000000</v>
      </c>
    </row>
    <row r="189" spans="3:7" ht="15.5" x14ac:dyDescent="0.35">
      <c r="C189" t="s">
        <v>21</v>
      </c>
      <c r="D189" s="5">
        <v>1952000000000</v>
      </c>
      <c r="E189" s="5">
        <v>2030000000000</v>
      </c>
      <c r="F189" s="5">
        <v>1939000000000</v>
      </c>
      <c r="G189" s="5">
        <v>1831000000000</v>
      </c>
    </row>
    <row r="190" spans="3:7" ht="15.5" x14ac:dyDescent="0.35">
      <c r="C190" t="s">
        <v>183</v>
      </c>
      <c r="D190" s="5">
        <v>2491000000000</v>
      </c>
      <c r="E190" s="5">
        <v>2070000000000</v>
      </c>
      <c r="F190" s="5">
        <v>1981000000000</v>
      </c>
      <c r="G190" s="5">
        <v>2388000000000</v>
      </c>
    </row>
    <row r="191" spans="3:7" ht="15.5" x14ac:dyDescent="0.35">
      <c r="C191" t="s">
        <v>184</v>
      </c>
      <c r="D191" s="5">
        <v>48000000000</v>
      </c>
      <c r="E191" s="5">
        <v>-78000000000</v>
      </c>
      <c r="F191" s="5">
        <v>37000000000</v>
      </c>
      <c r="G191" s="5">
        <v>-199000000000</v>
      </c>
    </row>
    <row r="192" spans="3:7" ht="15.5" x14ac:dyDescent="0.35">
      <c r="C192" t="s">
        <v>185</v>
      </c>
      <c r="D192" s="5">
        <v>-58000000000</v>
      </c>
      <c r="E192" s="5">
        <v>-57000000000</v>
      </c>
      <c r="F192" s="5">
        <v>-117000000000</v>
      </c>
      <c r="G192" s="5">
        <v>-128000000000</v>
      </c>
    </row>
    <row r="193" spans="3:15" ht="15.5" x14ac:dyDescent="0.35">
      <c r="C193" t="s">
        <v>13</v>
      </c>
      <c r="D193" s="5">
        <v>-10000000000</v>
      </c>
      <c r="E193" s="5">
        <v>-135000000000</v>
      </c>
      <c r="F193" s="5">
        <v>-79000000000</v>
      </c>
      <c r="G193" s="5">
        <v>-327000000000</v>
      </c>
    </row>
    <row r="194" spans="3:15" ht="15.5" x14ac:dyDescent="0.35">
      <c r="C194" t="s">
        <v>16</v>
      </c>
      <c r="D194" s="6">
        <v>-0.62</v>
      </c>
      <c r="E194" s="6">
        <v>-8.66</v>
      </c>
      <c r="F194" s="6">
        <v>-5.0999999999999996</v>
      </c>
      <c r="G194" s="6">
        <v>-20.95</v>
      </c>
    </row>
    <row r="195" spans="3:15" ht="15.5" x14ac:dyDescent="0.35">
      <c r="C195" t="s">
        <v>47</v>
      </c>
      <c r="I195" s="6">
        <v>13.68</v>
      </c>
      <c r="J195" s="6">
        <v>42.26</v>
      </c>
      <c r="K195" s="6">
        <v>157.63</v>
      </c>
      <c r="L195" s="6">
        <v>162.49</v>
      </c>
      <c r="M195" s="5">
        <v>102</v>
      </c>
      <c r="N195" s="6">
        <v>18.75</v>
      </c>
      <c r="O195" s="6">
        <v>18.64</v>
      </c>
    </row>
    <row r="196" spans="3:15" ht="15.5" x14ac:dyDescent="0.35">
      <c r="C196" t="s">
        <v>61</v>
      </c>
      <c r="I196" s="6">
        <v>30.56</v>
      </c>
      <c r="J196" s="6">
        <v>9.0399999999999991</v>
      </c>
      <c r="K196" s="6">
        <v>12.28</v>
      </c>
      <c r="L196" s="5">
        <v>4</v>
      </c>
      <c r="M196" s="6">
        <v>10.97</v>
      </c>
      <c r="N196" s="6">
        <v>37.97</v>
      </c>
      <c r="O196" s="5">
        <v>0</v>
      </c>
    </row>
    <row r="197" spans="3:15" ht="15.5" x14ac:dyDescent="0.35">
      <c r="C197" t="s">
        <v>64</v>
      </c>
      <c r="I197" s="6">
        <v>0.97</v>
      </c>
      <c r="J197" s="6">
        <v>0.4</v>
      </c>
      <c r="K197" s="6">
        <v>0.69</v>
      </c>
      <c r="L197" s="6">
        <v>0.23</v>
      </c>
      <c r="M197" s="6">
        <v>0.56000000000000005</v>
      </c>
      <c r="N197" s="6">
        <v>0.57999999999999996</v>
      </c>
      <c r="O197" s="5">
        <v>0</v>
      </c>
    </row>
    <row r="198" spans="3:15" ht="15.5" x14ac:dyDescent="0.35">
      <c r="C198" t="s">
        <v>186</v>
      </c>
      <c r="I198" s="5">
        <v>397550000000</v>
      </c>
      <c r="J198" s="5">
        <v>926830000000</v>
      </c>
      <c r="K198" s="5">
        <v>970680000000</v>
      </c>
      <c r="L198" s="5">
        <v>660420000000</v>
      </c>
      <c r="M198" s="5">
        <v>320740000000</v>
      </c>
      <c r="N198" s="5">
        <v>79610000000</v>
      </c>
      <c r="O198" s="5">
        <v>51200000000</v>
      </c>
    </row>
    <row r="199" spans="3:15" ht="15.5" x14ac:dyDescent="0.35">
      <c r="C199" t="s">
        <v>187</v>
      </c>
      <c r="I199" s="6">
        <v>3.78E-2</v>
      </c>
      <c r="J199" s="6">
        <v>0.14199999999999999</v>
      </c>
      <c r="K199" s="6">
        <v>0.15029999999999999</v>
      </c>
      <c r="L199" s="6">
        <v>0.1797</v>
      </c>
      <c r="M199" s="6">
        <v>0.16159999999999999</v>
      </c>
      <c r="N199" s="6">
        <v>4.5499999999999999E-2</v>
      </c>
      <c r="O199" s="6">
        <v>3.4000000000000002E-2</v>
      </c>
    </row>
    <row r="200" spans="3:15" ht="15.5" x14ac:dyDescent="0.35">
      <c r="C200" t="s">
        <v>188</v>
      </c>
      <c r="I200" s="6">
        <v>9.5500000000000002E-2</v>
      </c>
      <c r="J200" s="6">
        <v>0.30980000000000002</v>
      </c>
      <c r="K200" s="6">
        <v>0.47450000000000003</v>
      </c>
      <c r="L200" s="6">
        <v>0.61599999999999999</v>
      </c>
      <c r="M200" s="6">
        <v>0.49780000000000002</v>
      </c>
      <c r="N200" s="6">
        <v>0.1396</v>
      </c>
      <c r="O200" s="6">
        <v>0.153</v>
      </c>
    </row>
    <row r="201" spans="3:15" ht="15.5" x14ac:dyDescent="0.35">
      <c r="C201" t="s">
        <v>189</v>
      </c>
      <c r="I201" s="6">
        <v>0.14529999999999998</v>
      </c>
      <c r="J201" s="6">
        <v>0.4607</v>
      </c>
      <c r="K201" s="6">
        <v>0.73180000000000012</v>
      </c>
      <c r="L201" s="6">
        <v>0.89329999999999998</v>
      </c>
      <c r="M201" s="6">
        <v>0.92099999999999993</v>
      </c>
      <c r="N201" s="6">
        <v>0.36840000000000006</v>
      </c>
      <c r="O201" s="6">
        <v>0.5706</v>
      </c>
    </row>
    <row r="202" spans="3:15" ht="15.5" x14ac:dyDescent="0.35">
      <c r="C202" t="s">
        <v>190</v>
      </c>
      <c r="I202" s="6">
        <v>2.5099999999999998</v>
      </c>
      <c r="J202" s="6">
        <v>8.58</v>
      </c>
      <c r="K202" s="6">
        <v>22.7</v>
      </c>
      <c r="L202" s="6">
        <v>19.77</v>
      </c>
      <c r="M202" s="6">
        <v>15.29</v>
      </c>
      <c r="N202" s="6">
        <v>4.0599999999999996</v>
      </c>
      <c r="O202" s="6">
        <v>2.36</v>
      </c>
    </row>
    <row r="203" spans="3:15" ht="15.5" x14ac:dyDescent="0.35">
      <c r="C203" t="s">
        <v>58</v>
      </c>
      <c r="I203" s="6">
        <v>2.92</v>
      </c>
      <c r="J203" s="6">
        <v>2.8</v>
      </c>
      <c r="K203" s="6">
        <v>5.82</v>
      </c>
      <c r="L203" s="6">
        <v>2.46</v>
      </c>
      <c r="M203" s="6">
        <v>5.46</v>
      </c>
      <c r="N203" s="6">
        <v>5.3</v>
      </c>
      <c r="O203" s="5">
        <v>0</v>
      </c>
    </row>
    <row r="204" spans="3:15" ht="15.5" x14ac:dyDescent="0.35">
      <c r="C204" t="s">
        <v>55</v>
      </c>
      <c r="I204" s="6">
        <v>143.32</v>
      </c>
      <c r="J204" s="6">
        <v>136.38999999999999</v>
      </c>
      <c r="K204" s="6">
        <v>332.21</v>
      </c>
      <c r="L204" s="6">
        <v>263.77999999999997</v>
      </c>
      <c r="M204" s="6">
        <v>204.92</v>
      </c>
      <c r="N204" s="6">
        <v>134.27000000000001</v>
      </c>
      <c r="O204" s="6">
        <v>121.83</v>
      </c>
    </row>
    <row r="205" spans="3:15" ht="15.5" x14ac:dyDescent="0.35">
      <c r="C205" t="s">
        <v>191</v>
      </c>
      <c r="I205" s="6">
        <v>2.93</v>
      </c>
      <c r="J205" s="6">
        <v>2.82</v>
      </c>
      <c r="K205" s="6">
        <v>5.87</v>
      </c>
      <c r="L205" s="6">
        <v>2.4900000000000002</v>
      </c>
      <c r="M205" s="6">
        <v>5.62</v>
      </c>
      <c r="N205" s="6">
        <v>5.58</v>
      </c>
      <c r="O205" s="5">
        <v>0</v>
      </c>
    </row>
    <row r="206" spans="3:15" ht="15.5" x14ac:dyDescent="0.35">
      <c r="C206" t="s">
        <v>192</v>
      </c>
      <c r="I206" s="6">
        <v>142.57</v>
      </c>
      <c r="J206" s="6">
        <v>135.68</v>
      </c>
      <c r="K206" s="6">
        <v>329.65</v>
      </c>
      <c r="L206" s="6">
        <v>260.73</v>
      </c>
      <c r="M206" s="6">
        <v>199.12</v>
      </c>
      <c r="N206" s="6">
        <v>127.55</v>
      </c>
      <c r="O206" s="6">
        <v>112.22</v>
      </c>
    </row>
    <row r="207" spans="3:15" ht="15.5" x14ac:dyDescent="0.35">
      <c r="C207" t="s">
        <v>193</v>
      </c>
      <c r="I207" s="5">
        <v>1819000000000</v>
      </c>
      <c r="J207" s="5">
        <v>1152000000000</v>
      </c>
      <c r="K207" s="5">
        <v>701000000000</v>
      </c>
      <c r="L207" s="5">
        <v>305000000000</v>
      </c>
      <c r="M207" s="5">
        <v>163000000000</v>
      </c>
      <c r="N207" s="5">
        <v>155000000000</v>
      </c>
      <c r="O207" s="5">
        <v>164000000000</v>
      </c>
    </row>
    <row r="208" spans="3:15" ht="15.5" x14ac:dyDescent="0.35">
      <c r="C208" t="s">
        <v>194</v>
      </c>
      <c r="I208" s="5">
        <v>482000000000</v>
      </c>
      <c r="J208" s="5">
        <v>99000000000</v>
      </c>
      <c r="K208" s="5">
        <v>113000000000</v>
      </c>
      <c r="L208" s="5">
        <v>3000000000</v>
      </c>
      <c r="M208" s="5">
        <v>5000000000</v>
      </c>
      <c r="N208" s="5">
        <v>8000000000</v>
      </c>
      <c r="O208" s="5">
        <v>10000000000</v>
      </c>
    </row>
    <row r="209" spans="2:15" ht="15.5" x14ac:dyDescent="0.35">
      <c r="C209" t="s">
        <v>26</v>
      </c>
      <c r="I209" s="5">
        <v>2301000000000</v>
      </c>
      <c r="J209" s="5">
        <v>1251000000000</v>
      </c>
      <c r="K209" s="5">
        <v>813000000000</v>
      </c>
      <c r="L209" s="5">
        <v>308000000000</v>
      </c>
      <c r="M209" s="5">
        <v>168000000000</v>
      </c>
      <c r="N209" s="5">
        <v>163000000000</v>
      </c>
      <c r="O209" s="5">
        <v>174000000000</v>
      </c>
    </row>
    <row r="210" spans="2:15" ht="15.5" x14ac:dyDescent="0.35">
      <c r="C210" t="s">
        <v>23</v>
      </c>
      <c r="I210" s="5">
        <v>1939000000000</v>
      </c>
      <c r="J210" s="5">
        <v>1100000000000</v>
      </c>
      <c r="K210" s="5">
        <v>518000000000</v>
      </c>
      <c r="L210" s="5">
        <v>-80000000000</v>
      </c>
      <c r="M210" s="5">
        <v>44000000000</v>
      </c>
      <c r="N210" s="5">
        <v>143000000000</v>
      </c>
      <c r="O210" s="5">
        <v>156000000000</v>
      </c>
    </row>
    <row r="211" spans="2:15" ht="15.5" x14ac:dyDescent="0.35">
      <c r="C211" t="s">
        <v>195</v>
      </c>
      <c r="I211" s="5">
        <v>1981000000000</v>
      </c>
      <c r="J211" s="5">
        <v>1931000000000</v>
      </c>
      <c r="K211" s="5">
        <v>1454000000000</v>
      </c>
      <c r="L211" s="5">
        <v>968000000000</v>
      </c>
      <c r="M211" s="5">
        <v>369000000000</v>
      </c>
      <c r="N211" s="5">
        <v>188000000000</v>
      </c>
      <c r="O211" s="5">
        <v>111000000000</v>
      </c>
    </row>
    <row r="212" spans="2:15" ht="15.5" x14ac:dyDescent="0.35">
      <c r="C212" t="s">
        <v>196</v>
      </c>
      <c r="I212" s="5">
        <v>-197000000000</v>
      </c>
      <c r="J212" s="5">
        <v>-432000000000</v>
      </c>
      <c r="K212" s="5">
        <v>-318000000000</v>
      </c>
      <c r="L212" s="5">
        <v>149000000000</v>
      </c>
      <c r="M212" s="5">
        <v>186000000000</v>
      </c>
      <c r="N212" s="5">
        <v>-23000000000</v>
      </c>
      <c r="O212" s="5">
        <v>-82000000000</v>
      </c>
    </row>
    <row r="213" spans="2:15" ht="15.5" x14ac:dyDescent="0.35">
      <c r="C213" t="s">
        <v>197</v>
      </c>
      <c r="I213" s="5">
        <v>-475000000000</v>
      </c>
      <c r="J213" s="5">
        <v>-275000000000</v>
      </c>
      <c r="K213" s="5">
        <v>-74000000000</v>
      </c>
      <c r="L213" s="5">
        <v>-1000000000</v>
      </c>
      <c r="M213" s="5">
        <v>-9000000000</v>
      </c>
      <c r="N213" s="5">
        <v>-15000000000</v>
      </c>
      <c r="O213" s="5">
        <v>-2000000000</v>
      </c>
    </row>
    <row r="214" spans="2:15" ht="15.5" x14ac:dyDescent="0.35">
      <c r="C214" t="s">
        <v>15</v>
      </c>
      <c r="I214" s="5">
        <v>-673000000000</v>
      </c>
      <c r="J214" s="5">
        <v>-707000000000</v>
      </c>
      <c r="K214" s="5">
        <v>-392000000000</v>
      </c>
      <c r="L214" s="5">
        <v>148000000000</v>
      </c>
      <c r="M214" s="5">
        <v>178000000000</v>
      </c>
      <c r="N214" s="5">
        <v>-37000000000</v>
      </c>
      <c r="O214" s="5">
        <v>-84000000000</v>
      </c>
    </row>
    <row r="215" spans="2:15" ht="15.5" x14ac:dyDescent="0.35">
      <c r="C215" t="s">
        <v>17</v>
      </c>
      <c r="I215" s="6">
        <v>-43.16</v>
      </c>
      <c r="J215" s="6">
        <v>-45.36</v>
      </c>
      <c r="K215" s="6">
        <v>-89.74</v>
      </c>
      <c r="L215" s="6">
        <v>39.67</v>
      </c>
      <c r="M215" s="6">
        <v>90.66</v>
      </c>
      <c r="N215" s="6">
        <v>-22.46</v>
      </c>
      <c r="O215" s="6">
        <v>-72.25</v>
      </c>
    </row>
    <row r="217" spans="2:15" ht="15.5" x14ac:dyDescent="0.35">
      <c r="B217" t="s">
        <v>198</v>
      </c>
      <c r="C217" t="s">
        <v>199</v>
      </c>
      <c r="D217" s="5">
        <v>61000000000</v>
      </c>
      <c r="E217" s="5">
        <v>77000000000</v>
      </c>
      <c r="F217" s="5">
        <v>27000000000</v>
      </c>
      <c r="G217" s="5">
        <v>59000000000</v>
      </c>
      <c r="H217" s="5">
        <v>276000000000</v>
      </c>
      <c r="I217" s="5">
        <v>213000000000</v>
      </c>
      <c r="J217" s="5">
        <v>659000000000</v>
      </c>
      <c r="K217" s="5">
        <v>688000000000</v>
      </c>
      <c r="L217" s="5">
        <v>606000000000</v>
      </c>
      <c r="M217" s="5">
        <v>200000000000</v>
      </c>
      <c r="N217" s="5">
        <v>31000000000</v>
      </c>
      <c r="O217" s="5">
        <v>22000000000</v>
      </c>
    </row>
    <row r="218" spans="2:15" ht="15.5" x14ac:dyDescent="0.35">
      <c r="C218" t="s">
        <v>200</v>
      </c>
      <c r="H218" s="5">
        <v>9</v>
      </c>
      <c r="I218" s="5">
        <v>9</v>
      </c>
      <c r="J218" s="5">
        <v>9</v>
      </c>
      <c r="K218" s="6">
        <v>15.22</v>
      </c>
      <c r="L218" s="6">
        <v>9.77</v>
      </c>
      <c r="M218" s="6">
        <v>3.61</v>
      </c>
      <c r="N218" s="6">
        <v>0.48</v>
      </c>
    </row>
    <row r="219" spans="2:15" ht="15.5" x14ac:dyDescent="0.35">
      <c r="C219" t="s">
        <v>66</v>
      </c>
      <c r="H219" s="6">
        <v>0.50840000000000007</v>
      </c>
      <c r="I219" s="6">
        <v>0.65780000000000005</v>
      </c>
      <c r="J219" s="6">
        <v>0.21299999999999999</v>
      </c>
      <c r="K219" s="6">
        <v>0.3448</v>
      </c>
      <c r="L219" s="6">
        <v>0.2515</v>
      </c>
      <c r="M219" s="6">
        <v>0.28120000000000001</v>
      </c>
      <c r="N219" s="6">
        <v>0.23769999999999999</v>
      </c>
    </row>
    <row r="220" spans="2:15" ht="15.5" x14ac:dyDescent="0.35">
      <c r="C220" t="s">
        <v>201</v>
      </c>
      <c r="H220" s="6">
        <v>1.0700000000000001E-2</v>
      </c>
      <c r="I220" s="6">
        <v>2.5600000000000001E-2</v>
      </c>
      <c r="J220" s="6">
        <v>2.5600000000000001E-2</v>
      </c>
      <c r="K220" s="6">
        <v>2.3900000000000001E-2</v>
      </c>
      <c r="L220" s="6">
        <v>6.6799999999999998E-2</v>
      </c>
      <c r="M220" s="6">
        <v>1.0800000000000001E-2</v>
      </c>
      <c r="N220" s="6">
        <v>9.4999999999999998E-3</v>
      </c>
    </row>
    <row r="221" spans="2:15" ht="15.5" x14ac:dyDescent="0.35">
      <c r="C221" t="s">
        <v>46</v>
      </c>
      <c r="D221" s="6">
        <v>3.93</v>
      </c>
      <c r="E221" s="6">
        <v>4.92</v>
      </c>
      <c r="F221" s="6">
        <v>1.75</v>
      </c>
      <c r="G221" s="6">
        <v>3.8</v>
      </c>
      <c r="H221" s="6">
        <v>17.7</v>
      </c>
      <c r="I221" s="6">
        <v>13.68</v>
      </c>
      <c r="J221" s="6">
        <v>42.26</v>
      </c>
      <c r="K221" s="6">
        <v>44.14</v>
      </c>
      <c r="L221" s="6">
        <v>38.86</v>
      </c>
      <c r="M221" s="6">
        <v>12.82</v>
      </c>
      <c r="N221" s="5">
        <v>2</v>
      </c>
      <c r="O221" s="6">
        <v>1.39</v>
      </c>
    </row>
    <row r="222" spans="2:15" ht="15.5" x14ac:dyDescent="0.35">
      <c r="C222" t="s">
        <v>68</v>
      </c>
      <c r="H222" s="5">
        <v>9</v>
      </c>
      <c r="I222" s="5">
        <v>9</v>
      </c>
      <c r="J222" s="5">
        <v>9</v>
      </c>
      <c r="K222" s="6">
        <v>15.22</v>
      </c>
      <c r="L222" s="6">
        <v>9.77</v>
      </c>
      <c r="M222" s="6">
        <v>3.61</v>
      </c>
      <c r="N222" s="6">
        <v>0.48</v>
      </c>
    </row>
    <row r="223" spans="2:15" ht="15.5" x14ac:dyDescent="0.35">
      <c r="C223" t="s">
        <v>202</v>
      </c>
      <c r="H223" s="6">
        <v>0.50840000000000007</v>
      </c>
      <c r="I223" s="6">
        <v>0.65780000000000005</v>
      </c>
      <c r="J223" s="6">
        <v>0.21299999999999999</v>
      </c>
      <c r="K223" s="6">
        <v>0.3448</v>
      </c>
      <c r="L223" s="6">
        <v>0.2515</v>
      </c>
      <c r="M223" s="6">
        <v>0.28120000000000001</v>
      </c>
      <c r="N223" s="6">
        <v>0.23769999999999999</v>
      </c>
    </row>
    <row r="224" spans="2:15" ht="15.5" x14ac:dyDescent="0.35">
      <c r="C224" t="s">
        <v>203</v>
      </c>
      <c r="H224" s="6">
        <v>1.0700000000000001E-2</v>
      </c>
      <c r="I224" s="6">
        <v>2.5600000000000001E-2</v>
      </c>
      <c r="J224" s="6">
        <v>2.5600000000000001E-2</v>
      </c>
      <c r="K224" s="6">
        <v>2.3900000000000001E-2</v>
      </c>
      <c r="L224" s="6">
        <v>6.6799999999999998E-2</v>
      </c>
      <c r="M224" s="6">
        <v>1.0800000000000001E-2</v>
      </c>
      <c r="N224" s="6">
        <v>9.4999999999999998E-3</v>
      </c>
    </row>
    <row r="225" spans="3:15" ht="15.5" x14ac:dyDescent="0.35">
      <c r="C225" t="s">
        <v>204</v>
      </c>
      <c r="D225" s="5">
        <v>1827000000000</v>
      </c>
      <c r="E225" s="5">
        <v>2502000000000</v>
      </c>
      <c r="F225" s="5">
        <v>1522000000000</v>
      </c>
      <c r="G225" s="5">
        <v>1162000000000</v>
      </c>
      <c r="H225" s="5">
        <v>8657000000000</v>
      </c>
      <c r="I225" s="5">
        <v>6740000000000</v>
      </c>
      <c r="J225" s="5">
        <v>14762000000000</v>
      </c>
      <c r="K225" s="5">
        <v>12313000000000</v>
      </c>
      <c r="L225" s="5">
        <v>10449000000000</v>
      </c>
      <c r="M225" s="5">
        <v>3924000000000</v>
      </c>
      <c r="N225" s="5">
        <v>2035000000000</v>
      </c>
      <c r="O225" s="5">
        <v>1275000000000</v>
      </c>
    </row>
    <row r="226" spans="3:15" ht="15.5" x14ac:dyDescent="0.35">
      <c r="C226" t="s">
        <v>205</v>
      </c>
      <c r="H226" s="5">
        <v>9</v>
      </c>
      <c r="I226" s="5">
        <v>9</v>
      </c>
      <c r="J226" s="5">
        <v>9</v>
      </c>
      <c r="K226" s="6">
        <v>15.22</v>
      </c>
      <c r="L226" s="6">
        <v>9.77</v>
      </c>
      <c r="M226" s="6">
        <v>3.61</v>
      </c>
      <c r="N226" s="6">
        <v>0.48</v>
      </c>
    </row>
    <row r="227" spans="3:15" ht="15.5" x14ac:dyDescent="0.35">
      <c r="C227" t="s">
        <v>206</v>
      </c>
      <c r="H227" s="6">
        <v>0.50840000000000007</v>
      </c>
      <c r="I227" s="6">
        <v>0.65780000000000005</v>
      </c>
      <c r="J227" s="6">
        <v>0.21299999999999999</v>
      </c>
      <c r="K227" s="6">
        <v>0.3448</v>
      </c>
      <c r="L227" s="6">
        <v>0.2515</v>
      </c>
      <c r="M227" s="6">
        <v>0.28120000000000001</v>
      </c>
      <c r="N227" s="6">
        <v>0.23769999999999999</v>
      </c>
    </row>
    <row r="228" spans="3:15" ht="15.5" x14ac:dyDescent="0.35">
      <c r="C228" t="s">
        <v>207</v>
      </c>
      <c r="H228" s="6">
        <v>1.0700000000000001E-2</v>
      </c>
      <c r="I228" s="6">
        <v>2.5600000000000001E-2</v>
      </c>
      <c r="J228" s="6">
        <v>2.5600000000000001E-2</v>
      </c>
      <c r="K228" s="6">
        <v>2.3900000000000001E-2</v>
      </c>
      <c r="L228" s="6">
        <v>6.6799999999999998E-2</v>
      </c>
      <c r="M228" s="6">
        <v>1.0800000000000001E-2</v>
      </c>
      <c r="N228" s="6">
        <v>9.4999999999999998E-3</v>
      </c>
    </row>
    <row r="229" spans="3:15" ht="15.5" x14ac:dyDescent="0.35">
      <c r="C229" t="s">
        <v>208</v>
      </c>
      <c r="I229" s="6">
        <v>47.45</v>
      </c>
    </row>
    <row r="230" spans="3:15" ht="15.5" x14ac:dyDescent="0.35">
      <c r="C230" t="s">
        <v>209</v>
      </c>
      <c r="I230" s="6">
        <v>58.33</v>
      </c>
    </row>
    <row r="231" spans="3:15" ht="15.5" x14ac:dyDescent="0.35">
      <c r="C231" t="s">
        <v>210</v>
      </c>
      <c r="I231" s="6">
        <v>6.95</v>
      </c>
    </row>
    <row r="232" spans="3:15" ht="15.5" x14ac:dyDescent="0.35">
      <c r="C232" t="s">
        <v>211</v>
      </c>
      <c r="I232" s="6">
        <v>1.7100000000000001E-2</v>
      </c>
    </row>
    <row r="233" spans="3:15" ht="15.5" x14ac:dyDescent="0.35">
      <c r="C233" t="s">
        <v>212</v>
      </c>
      <c r="I233" s="6">
        <v>1.87</v>
      </c>
    </row>
    <row r="234" spans="3:15" ht="15.5" x14ac:dyDescent="0.35">
      <c r="C234" t="s">
        <v>213</v>
      </c>
      <c r="I234" s="6">
        <v>5.35</v>
      </c>
    </row>
    <row r="235" spans="3:15" ht="15.5" x14ac:dyDescent="0.35">
      <c r="C235" t="s">
        <v>214</v>
      </c>
      <c r="I235" s="6">
        <v>-68.290000000000006</v>
      </c>
    </row>
    <row r="236" spans="3:15" ht="15.5" x14ac:dyDescent="0.35">
      <c r="C236" t="s">
        <v>215</v>
      </c>
      <c r="I236" s="6">
        <v>-23.77</v>
      </c>
    </row>
    <row r="237" spans="3:15" ht="15.5" x14ac:dyDescent="0.35">
      <c r="C237" t="s">
        <v>216</v>
      </c>
      <c r="I237" s="6">
        <v>36.130000000000003</v>
      </c>
    </row>
    <row r="238" spans="3:15" ht="15.5" x14ac:dyDescent="0.35">
      <c r="C238" t="s">
        <v>217</v>
      </c>
      <c r="I238" s="6">
        <v>34.590000000000003</v>
      </c>
    </row>
    <row r="239" spans="3:15" ht="15.5" x14ac:dyDescent="0.35">
      <c r="C239" t="s">
        <v>218</v>
      </c>
      <c r="I239" s="6">
        <v>-0.86</v>
      </c>
    </row>
    <row r="240" spans="3:15" ht="15.5" x14ac:dyDescent="0.35">
      <c r="C240" t="s">
        <v>219</v>
      </c>
      <c r="I240" s="6">
        <v>-1.04</v>
      </c>
    </row>
    <row r="241" spans="3:9" ht="15.5" x14ac:dyDescent="0.35">
      <c r="C241" t="s">
        <v>220</v>
      </c>
      <c r="I241" s="6">
        <v>14.4</v>
      </c>
    </row>
    <row r="242" spans="3:9" ht="15.5" x14ac:dyDescent="0.35">
      <c r="C242" t="s">
        <v>221</v>
      </c>
      <c r="I242" s="6">
        <v>17.7</v>
      </c>
    </row>
    <row r="243" spans="3:9" ht="15.5" x14ac:dyDescent="0.35">
      <c r="C243" t="s">
        <v>222</v>
      </c>
      <c r="I243" s="6">
        <v>449.9</v>
      </c>
    </row>
    <row r="244" spans="3:9" ht="15.5" x14ac:dyDescent="0.35">
      <c r="C244" t="s">
        <v>223</v>
      </c>
      <c r="D244" s="6">
        <v>17.32</v>
      </c>
    </row>
    <row r="245" spans="3:9" ht="15.5" x14ac:dyDescent="0.35">
      <c r="C245" t="s">
        <v>224</v>
      </c>
      <c r="I245" s="6">
        <v>156.99</v>
      </c>
    </row>
    <row r="246" spans="3:9" ht="15.5" x14ac:dyDescent="0.35">
      <c r="C246" t="s">
        <v>225</v>
      </c>
      <c r="I246" s="6">
        <v>-35.340000000000003</v>
      </c>
    </row>
    <row r="247" spans="3:9" ht="15.5" x14ac:dyDescent="0.35">
      <c r="C247" t="s">
        <v>226</v>
      </c>
      <c r="D247" s="6">
        <v>1.99</v>
      </c>
    </row>
    <row r="248" spans="3:9" ht="15.5" x14ac:dyDescent="0.35">
      <c r="C248" t="s">
        <v>227</v>
      </c>
      <c r="D248" s="6">
        <v>1.99</v>
      </c>
    </row>
    <row r="249" spans="3:9" ht="15.5" x14ac:dyDescent="0.35">
      <c r="C249" t="s">
        <v>228</v>
      </c>
      <c r="D249" s="6">
        <v>0.91</v>
      </c>
    </row>
    <row r="250" spans="3:9" ht="15.5" x14ac:dyDescent="0.35">
      <c r="C250" t="s">
        <v>229</v>
      </c>
      <c r="D250" s="6">
        <v>0.36</v>
      </c>
    </row>
    <row r="251" spans="3:9" ht="15.5" x14ac:dyDescent="0.35">
      <c r="C251" t="s">
        <v>230</v>
      </c>
      <c r="D251" s="6">
        <v>1.4</v>
      </c>
    </row>
    <row r="252" spans="3:9" ht="15.5" x14ac:dyDescent="0.35">
      <c r="C252" t="s">
        <v>231</v>
      </c>
      <c r="D252" s="6">
        <v>0.37</v>
      </c>
    </row>
    <row r="253" spans="3:9" ht="15.5" x14ac:dyDescent="0.35">
      <c r="C253" t="s">
        <v>232</v>
      </c>
      <c r="D253" s="6">
        <v>2.46</v>
      </c>
    </row>
    <row r="254" spans="3:9" ht="15.5" x14ac:dyDescent="0.35">
      <c r="C254" t="s">
        <v>233</v>
      </c>
      <c r="I254" s="6">
        <v>2.44</v>
      </c>
    </row>
    <row r="255" spans="3:9" ht="15.5" x14ac:dyDescent="0.35">
      <c r="C255" t="s">
        <v>13</v>
      </c>
      <c r="D255" s="5">
        <v>-10000000000</v>
      </c>
    </row>
    <row r="256" spans="3:9" ht="15.5" x14ac:dyDescent="0.35">
      <c r="C256" t="s">
        <v>234</v>
      </c>
      <c r="I256" s="6">
        <v>4.7</v>
      </c>
    </row>
    <row r="257" spans="3:9" ht="15.5" x14ac:dyDescent="0.35">
      <c r="C257" t="s">
        <v>235</v>
      </c>
      <c r="I257" s="6">
        <v>3.7400000000000003E-2</v>
      </c>
    </row>
    <row r="258" spans="3:9" ht="15.5" x14ac:dyDescent="0.35">
      <c r="C258" t="s">
        <v>236</v>
      </c>
      <c r="I258" s="6">
        <v>9.1700000000000004E-2</v>
      </c>
    </row>
    <row r="259" spans="3:9" ht="15.5" x14ac:dyDescent="0.35">
      <c r="C259" t="s">
        <v>237</v>
      </c>
      <c r="I259" s="6">
        <v>0.12909999999999999</v>
      </c>
    </row>
    <row r="260" spans="3:9" ht="15.5" x14ac:dyDescent="0.35">
      <c r="C260" t="s">
        <v>238</v>
      </c>
      <c r="I260" s="6">
        <v>8.2400000000000001E-2</v>
      </c>
    </row>
    <row r="261" spans="3:9" ht="15.5" x14ac:dyDescent="0.35">
      <c r="C261" t="s">
        <v>239</v>
      </c>
      <c r="D261" s="6">
        <v>36.03</v>
      </c>
    </row>
    <row r="262" spans="3:9" ht="15.5" x14ac:dyDescent="0.35">
      <c r="C262" t="s">
        <v>241</v>
      </c>
      <c r="D262" s="6">
        <v>14.97</v>
      </c>
    </row>
    <row r="263" spans="3:9" ht="15.5" x14ac:dyDescent="0.35">
      <c r="C263" t="s">
        <v>243</v>
      </c>
      <c r="D263" s="6">
        <v>2.5299999999999998</v>
      </c>
    </row>
    <row r="264" spans="3:9" ht="15.5" x14ac:dyDescent="0.35">
      <c r="C264" t="s">
        <v>244</v>
      </c>
      <c r="I264" s="6">
        <v>1.1499999999999999</v>
      </c>
    </row>
    <row r="265" spans="3:9" ht="15.5" x14ac:dyDescent="0.35">
      <c r="C265" t="s">
        <v>42</v>
      </c>
      <c r="I265" s="5">
        <v>13093000000000</v>
      </c>
    </row>
    <row r="266" spans="3:9" ht="15.5" x14ac:dyDescent="0.35">
      <c r="C266" t="s">
        <v>246</v>
      </c>
      <c r="I266" s="5">
        <v>15179000000000</v>
      </c>
    </row>
    <row r="267" spans="3:9" ht="15.5" x14ac:dyDescent="0.35">
      <c r="C267" t="s">
        <v>247</v>
      </c>
      <c r="I267" s="5">
        <v>15590000000</v>
      </c>
    </row>
    <row r="268" spans="3:9" ht="15.5" x14ac:dyDescent="0.35">
      <c r="C268" t="s">
        <v>248</v>
      </c>
      <c r="I268" s="6">
        <v>0.20800000000000002</v>
      </c>
    </row>
    <row r="269" spans="3:9" ht="15.5" x14ac:dyDescent="0.35">
      <c r="C269" t="s">
        <v>249</v>
      </c>
      <c r="D269" s="6">
        <v>8.199999999999999E-2</v>
      </c>
    </row>
    <row r="270" spans="3:9" ht="15.5" x14ac:dyDescent="0.35">
      <c r="C270" t="s">
        <v>250</v>
      </c>
      <c r="D270" s="6">
        <v>6.0899999999999996E-2</v>
      </c>
    </row>
    <row r="271" spans="3:9" ht="15.5" x14ac:dyDescent="0.35">
      <c r="C271" t="s">
        <v>251</v>
      </c>
      <c r="D271" s="6">
        <v>3.3500000000000002E-2</v>
      </c>
    </row>
    <row r="272" spans="3:9" ht="15.5" x14ac:dyDescent="0.35">
      <c r="C272" t="s">
        <v>252</v>
      </c>
      <c r="D272" s="6">
        <v>0.14580000000000001</v>
      </c>
    </row>
    <row r="273" spans="3:9" ht="15.5" x14ac:dyDescent="0.35">
      <c r="C273" t="s">
        <v>253</v>
      </c>
      <c r="D273" s="6">
        <v>0.43159999999999998</v>
      </c>
    </row>
    <row r="274" spans="3:9" ht="15.5" x14ac:dyDescent="0.35">
      <c r="C274" t="s">
        <v>254</v>
      </c>
      <c r="D274" s="6">
        <v>0.27690000000000003</v>
      </c>
    </row>
    <row r="275" spans="3:9" ht="15.5" x14ac:dyDescent="0.35">
      <c r="C275" t="s">
        <v>255</v>
      </c>
      <c r="I275" s="5">
        <v>9</v>
      </c>
    </row>
    <row r="276" spans="3:9" ht="15.5" x14ac:dyDescent="0.35">
      <c r="C276" t="s">
        <v>256</v>
      </c>
      <c r="I276" s="5">
        <v>9</v>
      </c>
    </row>
    <row r="277" spans="3:9" ht="15.5" x14ac:dyDescent="0.35">
      <c r="C277" t="s">
        <v>257</v>
      </c>
      <c r="I277" s="6">
        <v>0.50840000000000007</v>
      </c>
    </row>
    <row r="278" spans="3:9" ht="15.5" x14ac:dyDescent="0.35">
      <c r="C278" t="s">
        <v>258</v>
      </c>
      <c r="I278" s="6">
        <v>1.0700000000000001E-2</v>
      </c>
    </row>
    <row r="279" spans="3:9" ht="15.5" x14ac:dyDescent="0.35">
      <c r="C279" t="s">
        <v>259</v>
      </c>
      <c r="I279" t="s">
        <v>774</v>
      </c>
    </row>
    <row r="280" spans="3:9" ht="15.5" x14ac:dyDescent="0.35">
      <c r="C280" t="s">
        <v>261</v>
      </c>
      <c r="I280" s="5">
        <v>4</v>
      </c>
    </row>
    <row r="281" spans="3:9" ht="15.5" x14ac:dyDescent="0.35">
      <c r="C281" t="s">
        <v>262</v>
      </c>
      <c r="I281" s="6">
        <v>0.96</v>
      </c>
    </row>
    <row r="282" spans="3:9" ht="15.5" x14ac:dyDescent="0.35">
      <c r="C282" t="s">
        <v>263</v>
      </c>
      <c r="I282" s="6">
        <v>0.88</v>
      </c>
    </row>
    <row r="283" spans="3:9" ht="15.5" x14ac:dyDescent="0.35">
      <c r="C283" t="s">
        <v>264</v>
      </c>
      <c r="I283" s="6">
        <v>0.16</v>
      </c>
    </row>
    <row r="284" spans="3:9" ht="15.5" x14ac:dyDescent="0.35">
      <c r="C284" t="s">
        <v>265</v>
      </c>
      <c r="I284" s="6">
        <v>0.62</v>
      </c>
    </row>
    <row r="285" spans="3:9" ht="15.5" x14ac:dyDescent="0.35">
      <c r="C285" t="s">
        <v>266</v>
      </c>
      <c r="I285" s="6">
        <v>0.42</v>
      </c>
    </row>
    <row r="286" spans="3:9" ht="15.5" x14ac:dyDescent="0.35">
      <c r="C286" t="s">
        <v>267</v>
      </c>
      <c r="I286" s="6">
        <v>0.13</v>
      </c>
    </row>
    <row r="287" spans="3:9" ht="15.5" x14ac:dyDescent="0.35">
      <c r="C287" t="s">
        <v>268</v>
      </c>
      <c r="I287" s="6">
        <v>0.9</v>
      </c>
    </row>
    <row r="288" spans="3:9" ht="15.5" x14ac:dyDescent="0.35">
      <c r="C288" t="s">
        <v>269</v>
      </c>
      <c r="I288" s="5">
        <v>7013000000000</v>
      </c>
    </row>
    <row r="289" spans="3:9" ht="15.5" x14ac:dyDescent="0.35">
      <c r="C289" t="s">
        <v>270</v>
      </c>
      <c r="I289" s="5">
        <v>596000000000</v>
      </c>
    </row>
    <row r="290" spans="3:9" ht="15.5" x14ac:dyDescent="0.35">
      <c r="C290" t="s">
        <v>271</v>
      </c>
      <c r="I290" s="5">
        <v>439000000000</v>
      </c>
    </row>
    <row r="291" spans="3:9" ht="15.5" x14ac:dyDescent="0.35">
      <c r="C291" t="s">
        <v>272</v>
      </c>
      <c r="I291" s="5">
        <v>224000000000</v>
      </c>
    </row>
    <row r="292" spans="3:9" ht="15.5" x14ac:dyDescent="0.35">
      <c r="C292" t="s">
        <v>273</v>
      </c>
      <c r="D292" s="5">
        <v>270000000000</v>
      </c>
    </row>
    <row r="293" spans="3:9" ht="15.5" x14ac:dyDescent="0.35">
      <c r="C293" t="s">
        <v>274</v>
      </c>
      <c r="D293" s="5">
        <v>6007000000000</v>
      </c>
    </row>
    <row r="294" spans="3:9" ht="15.5" x14ac:dyDescent="0.35">
      <c r="C294" t="s">
        <v>275</v>
      </c>
      <c r="D294" s="5">
        <v>3427000000000</v>
      </c>
    </row>
    <row r="295" spans="3:9" ht="15.5" x14ac:dyDescent="0.35">
      <c r="C295" t="s">
        <v>183</v>
      </c>
      <c r="D295" s="5">
        <v>2491000000000</v>
      </c>
    </row>
    <row r="296" spans="3:9" ht="15.5" x14ac:dyDescent="0.35">
      <c r="C296" t="s">
        <v>182</v>
      </c>
      <c r="I296" s="5">
        <v>2447000000000</v>
      </c>
    </row>
    <row r="297" spans="3:9" ht="15.5" x14ac:dyDescent="0.35">
      <c r="C297" t="s">
        <v>181</v>
      </c>
      <c r="D297" s="5">
        <v>889000000000</v>
      </c>
    </row>
    <row r="298" spans="3:9" ht="15.5" x14ac:dyDescent="0.35">
      <c r="C298" t="s">
        <v>180</v>
      </c>
      <c r="D298" s="5">
        <v>1334000000000</v>
      </c>
    </row>
    <row r="299" spans="3:9" ht="15.5" x14ac:dyDescent="0.35">
      <c r="C299" t="s">
        <v>24</v>
      </c>
      <c r="D299" s="5">
        <v>2222000000000</v>
      </c>
    </row>
    <row r="300" spans="3:9" ht="15.5" x14ac:dyDescent="0.35">
      <c r="C300" t="s">
        <v>21</v>
      </c>
      <c r="D300" s="5">
        <v>1952000000000</v>
      </c>
    </row>
    <row r="301" spans="3:9" ht="15.5" x14ac:dyDescent="0.35">
      <c r="C301" t="s">
        <v>276</v>
      </c>
      <c r="I301" s="5">
        <v>2581000000000</v>
      </c>
    </row>
    <row r="302" spans="3:9" ht="15.5" x14ac:dyDescent="0.35">
      <c r="C302" t="s">
        <v>277</v>
      </c>
      <c r="I302" s="5">
        <v>-192000000000</v>
      </c>
    </row>
    <row r="303" spans="3:9" ht="15.5" x14ac:dyDescent="0.35">
      <c r="C303" t="s">
        <v>278</v>
      </c>
      <c r="I303" s="5">
        <v>-389000000000</v>
      </c>
    </row>
    <row r="304" spans="3:9" ht="15.5" x14ac:dyDescent="0.35">
      <c r="C304" t="s">
        <v>279</v>
      </c>
      <c r="I304" s="5">
        <v>572000000000</v>
      </c>
    </row>
    <row r="305" spans="3:9" ht="15.5" x14ac:dyDescent="0.35">
      <c r="C305" t="s">
        <v>280</v>
      </c>
      <c r="I305" s="5">
        <v>-359000000000</v>
      </c>
    </row>
    <row r="306" spans="3:9" ht="15.5" x14ac:dyDescent="0.35">
      <c r="C306" t="s">
        <v>281</v>
      </c>
      <c r="I306" s="5">
        <v>-551000000000</v>
      </c>
    </row>
  </sheetData>
  <pageMargins left="0.7" right="0.7" top="0.75" bottom="0.75" header="0.3" footer="0.3"/>
  <ignoredErrors>
    <ignoredError sqref="A1:O307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775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776</v>
      </c>
      <c r="D2" s="2" vm="152">
        <f ca="1">IFERROR(_xlfn.STOCKHISTORY("XIDX:" &amp; $C$1, D3, , 0, 0, 1), "Libur")</f>
        <v>128</v>
      </c>
      <c r="E2" s="2" vm="40">
        <f ca="1">IFERROR(_xlfn.STOCKHISTORY("XIDX:" &amp; $C$1, E3, , 0, 0, 1), "Libur")</f>
        <v>101</v>
      </c>
      <c r="H2" s="2" vm="40">
        <f ca="1">IFERROR(INDEX(D2:G2,COUNT(D2:G2)),"")</f>
        <v>101</v>
      </c>
      <c r="I2" s="2" vm="153">
        <f t="shared" ref="I2:O2" ca="1" si="0">IFERROR(_xlfn.STOCKHISTORY("XIDX:" &amp; $C$1, I1, , 0, 0, 1), "Libur")</f>
        <v>175</v>
      </c>
      <c r="J2" s="2" vm="140">
        <f t="shared" ca="1" si="0"/>
        <v>184</v>
      </c>
      <c r="K2" s="2" vm="154">
        <f t="shared" ca="1" si="0"/>
        <v>272</v>
      </c>
      <c r="L2" s="2" vm="155">
        <f t="shared" ca="1" si="0"/>
        <v>228</v>
      </c>
      <c r="M2" s="2" vm="156">
        <f t="shared" ca="1" si="0"/>
        <v>446</v>
      </c>
      <c r="N2" s="2" vm="157">
        <f t="shared" ca="1" si="0"/>
        <v>155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109646250706</v>
      </c>
      <c r="E4" s="2">
        <f>IFERROR(INDEX(E51:E500,MATCH($C$4,$C$51:$C$500,0)),"")</f>
        <v>112645932703</v>
      </c>
      <c r="H4" s="2">
        <f>IFERROR(SUM(D4:G4)*(4/MAX(1,COUNT(D4:G4))),"")</f>
        <v>444584366818</v>
      </c>
      <c r="I4" s="2">
        <f t="shared" ref="I4:O4" si="1">IFERROR(INDEX(I51:I500,MATCH($C$4,$C$51:$C$500,0)),"")</f>
        <v>508455142119</v>
      </c>
      <c r="J4" s="2">
        <f t="shared" si="1"/>
        <v>595273000000</v>
      </c>
      <c r="K4" s="2">
        <f t="shared" si="1"/>
        <v>606369668837</v>
      </c>
      <c r="L4" s="2">
        <f t="shared" si="1"/>
        <v>483001336110</v>
      </c>
      <c r="M4" s="2">
        <f t="shared" si="1"/>
        <v>402584918991</v>
      </c>
      <c r="N4" s="2">
        <f t="shared" si="1"/>
        <v>402461051428</v>
      </c>
      <c r="O4" s="2">
        <f t="shared" si="1"/>
        <v>401336284977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3767835552</v>
      </c>
      <c r="E5" s="2">
        <f>IFERROR(INDEX(E51:E500,MATCH($C$5,$C$51:$C$500,0)),"")</f>
        <v>1241180014</v>
      </c>
      <c r="H5" s="2">
        <f>IFERROR(SUM(D5:G5)*(4/MAX(1,COUNT(D5:G5))),"")</f>
        <v>10018031132</v>
      </c>
      <c r="I5" s="2">
        <f t="shared" ref="I5:O5" si="2">IFERROR(INDEX(I51:I500,MATCH($C$5,$C$51:$C$500,0)),"")</f>
        <v>2461097640</v>
      </c>
      <c r="J5" s="2">
        <f t="shared" si="2"/>
        <v>30539000000</v>
      </c>
      <c r="K5" s="2">
        <f t="shared" si="2"/>
        <v>14993939525</v>
      </c>
      <c r="L5" s="2">
        <f t="shared" si="2"/>
        <v>35087554173</v>
      </c>
      <c r="M5" s="2">
        <f t="shared" si="2"/>
        <v>46023426901</v>
      </c>
      <c r="N5" s="2">
        <f t="shared" si="2"/>
        <v>37250961881</v>
      </c>
      <c r="O5" s="2">
        <f t="shared" si="2"/>
        <v>30325147589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392875214902</v>
      </c>
      <c r="E6" s="2">
        <f>IFERROR(INDEX(E51:E500,MATCH($C$6,$C$51:$C$500,0)),"")</f>
        <v>389107926802</v>
      </c>
      <c r="H6" s="2">
        <f>IFERROR(INDEX(D6:G6,COUNT(D6:G6)),"")</f>
        <v>389107926802</v>
      </c>
      <c r="I6" s="2">
        <f t="shared" ref="I6:O6" si="3">IFERROR(INDEX(I51:I500,MATCH($C$6,$C$51:$C$500,0)),"")</f>
        <v>387864440834</v>
      </c>
      <c r="J6" s="2">
        <f t="shared" si="3"/>
        <v>385418000000</v>
      </c>
      <c r="K6" s="2">
        <f t="shared" si="3"/>
        <v>360594414876</v>
      </c>
      <c r="L6" s="2">
        <f t="shared" si="3"/>
        <v>350127895930</v>
      </c>
      <c r="M6" s="2">
        <f t="shared" si="3"/>
        <v>320986201414</v>
      </c>
      <c r="N6" s="2">
        <f t="shared" si="3"/>
        <v>279493374513</v>
      </c>
      <c r="O6" s="2">
        <f t="shared" si="3"/>
        <v>149718360680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1.51</v>
      </c>
      <c r="E7" s="3">
        <f>IFERROR(INDEX(E51:E500,MATCH($C$7,$C$51:$C$500,0))/1000000000,"")</f>
        <v>1.51</v>
      </c>
      <c r="H7" s="3">
        <f>IFERROR(INDEX(D7:G7,COUNT(D7:G7)),"")</f>
        <v>1.51</v>
      </c>
      <c r="I7" s="3">
        <f t="shared" ref="I7:O7" si="4">IFERROR(INDEX(I51:I500,MATCH($C$7,$C$51:$C$500,0))/1000000000,"")</f>
        <v>1.51</v>
      </c>
      <c r="J7" s="3">
        <f t="shared" si="4"/>
        <v>1.51</v>
      </c>
      <c r="K7" s="3">
        <f t="shared" si="4"/>
        <v>1.51</v>
      </c>
      <c r="L7" s="3">
        <f t="shared" si="4"/>
        <v>1.51</v>
      </c>
      <c r="M7" s="3">
        <f t="shared" si="4"/>
        <v>1.51</v>
      </c>
      <c r="N7" s="3">
        <f t="shared" si="4"/>
        <v>1.51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-14000000000</v>
      </c>
      <c r="E8" s="2">
        <f>IFERROR(INDEX(E51:E500,MATCH("Free cash flow (Quarter)",$C$51:$C$500,0)),"")</f>
        <v>-22000000000</v>
      </c>
      <c r="H8" s="2">
        <f>IFERROR(INDEX(D8:G8,COUNT(D8:G8)),"")</f>
        <v>-22000000000</v>
      </c>
      <c r="I8" s="2">
        <f t="shared" ref="I8:O8" si="5">IFERROR(INDEX(I51:I500,MATCH($C$8,$C$51:$C$500,0)),"")</f>
        <v>177000000000</v>
      </c>
      <c r="J8" s="2">
        <f t="shared" si="5"/>
        <v>167000000000</v>
      </c>
      <c r="K8" s="2">
        <f t="shared" si="5"/>
        <v>246000000000</v>
      </c>
      <c r="L8" s="2">
        <f t="shared" si="5"/>
        <v>48000000000</v>
      </c>
      <c r="M8" s="2">
        <f t="shared" si="5"/>
        <v>139000000000</v>
      </c>
      <c r="N8" s="2">
        <f t="shared" si="5"/>
        <v>94000000000</v>
      </c>
      <c r="O8" s="2">
        <f t="shared" si="5"/>
        <v>192000000000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-9.23</v>
      </c>
      <c r="E9" s="3">
        <f>IFERROR(INDEX(E51:E500,MATCH("Free cash flow per share (Quarter)",$C$51:$C$500,0)),"")</f>
        <v>-14.32</v>
      </c>
      <c r="H9" s="3">
        <f>IFERROR(INDEX(D9:G9,COUNT(D9:G9)),"")</f>
        <v>-14.32</v>
      </c>
      <c r="I9" s="3">
        <f t="shared" ref="I9:O9" si="6">IFERROR(INDEX(I51:I500,MATCH($C$9,$C$51:$C$500,0)),"")</f>
        <v>117.21</v>
      </c>
      <c r="J9" s="3">
        <f t="shared" si="6"/>
        <v>110.33</v>
      </c>
      <c r="K9" s="3">
        <f t="shared" si="6"/>
        <v>162.80000000000001</v>
      </c>
      <c r="L9" s="3">
        <f t="shared" si="6"/>
        <v>31.82</v>
      </c>
      <c r="M9" s="3">
        <f t="shared" si="6"/>
        <v>92.32</v>
      </c>
      <c r="N9" s="3">
        <f t="shared" si="6"/>
        <v>62.53</v>
      </c>
      <c r="O9" s="3">
        <f t="shared" si="6"/>
        <v>1690856.8</v>
      </c>
    </row>
    <row r="10" spans="1:15" ht="15.5" x14ac:dyDescent="0.35">
      <c r="C10" t="s">
        <v>18</v>
      </c>
      <c r="D10" s="3">
        <f ca="1">IFERROR(IF(D9=0,"",D2/D9),"")</f>
        <v>-13.867822318526544</v>
      </c>
      <c r="E10" s="3">
        <f ca="1">IFERROR(IF(E9=0,"",E2/E9),"")</f>
        <v>-7.0530726256983236</v>
      </c>
      <c r="I10" s="3">
        <f t="shared" ref="I10:O10" ca="1" si="7">IFERROR(IF(I9=0,"",I2/I9),"")</f>
        <v>1.4930466683730057</v>
      </c>
      <c r="J10" s="3">
        <f t="shared" ca="1" si="7"/>
        <v>1.6677241004259948</v>
      </c>
      <c r="K10" s="3">
        <f t="shared" ca="1" si="7"/>
        <v>1.6707616707616706</v>
      </c>
      <c r="L10" s="3">
        <f t="shared" ca="1" si="7"/>
        <v>7.1653048397234445</v>
      </c>
      <c r="M10" s="3">
        <f t="shared" ca="1" si="7"/>
        <v>4.8310225303292897</v>
      </c>
      <c r="N10" s="3">
        <f t="shared" ca="1" si="7"/>
        <v>2.4788101711178632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18755826037</v>
      </c>
      <c r="E11" s="2">
        <f>IFERROR(INDEX(E51:E500,MATCH($C$11,$C$51:$C$500,0)),"")</f>
        <v>23139773478</v>
      </c>
      <c r="H11" s="2">
        <f>IFERROR(INDEX(D11:G11,COUNT(D11:G11)),"")</f>
        <v>23139773478</v>
      </c>
      <c r="I11" s="2">
        <f t="shared" ref="I11:O11" si="8">IFERROR(INDEX(I51:I500,MATCH($C$11,$C$51:$C$500,0)),"")</f>
        <v>32004223719</v>
      </c>
      <c r="J11" s="2">
        <f t="shared" si="8"/>
        <v>13565000000</v>
      </c>
      <c r="K11" s="2">
        <f t="shared" si="8"/>
        <v>77170039119</v>
      </c>
      <c r="L11" s="2">
        <f t="shared" si="8"/>
        <v>28105360508</v>
      </c>
      <c r="M11" s="2">
        <f t="shared" si="8"/>
        <v>15613208179</v>
      </c>
      <c r="N11" s="2">
        <f t="shared" si="8"/>
        <v>4803810619</v>
      </c>
      <c r="O11" s="2">
        <f t="shared" si="8"/>
        <v>3109172914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206000000000</v>
      </c>
      <c r="E12" s="2">
        <f>IFERROR(INDEX(E51:E500,MATCH("Net Debt (Quarter)",$C$51:$C$500,0)),"")</f>
        <v>197000000000</v>
      </c>
      <c r="H12" s="2">
        <f>IFERROR(INDEX(D12:G12,COUNT(D12:G12)),"")</f>
        <v>197000000000</v>
      </c>
      <c r="I12" s="2">
        <f t="shared" ref="I12:O12" si="9">IFERROR(INDEX(I51:I500,MATCH($C$12,$C$51:$C$500,0)),"")</f>
        <v>204000000000</v>
      </c>
      <c r="J12" s="2">
        <f t="shared" si="9"/>
        <v>227000000000</v>
      </c>
      <c r="K12" s="2">
        <f t="shared" si="9"/>
        <v>173000000000</v>
      </c>
      <c r="L12" s="2">
        <f t="shared" si="9"/>
        <v>138000000000</v>
      </c>
      <c r="M12" s="2">
        <f t="shared" si="9"/>
        <v>55000000000</v>
      </c>
      <c r="N12" s="2">
        <f t="shared" si="9"/>
        <v>100000000000</v>
      </c>
      <c r="O12" s="2">
        <f t="shared" si="9"/>
        <v>326000000000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225000000000</v>
      </c>
      <c r="E13" s="2">
        <f>IFERROR(INDEX(E51:E500,MATCH("Total Debt (Quarter)",$C$51:$C$500,0)),"")</f>
        <v>220000000000</v>
      </c>
      <c r="H13" s="2">
        <f>IFERROR(INDEX(D13:G13,COUNT(D13:G13)),"")</f>
        <v>220000000000</v>
      </c>
      <c r="I13" s="2">
        <f t="shared" ref="I13:O13" si="10">IFERROR(INDEX(I51:I500,MATCH($C$13,$C$51:$C$500,0)),"")</f>
        <v>236000000000</v>
      </c>
      <c r="J13" s="2">
        <f t="shared" si="10"/>
        <v>241000000000</v>
      </c>
      <c r="K13" s="2">
        <f t="shared" si="10"/>
        <v>250000000000</v>
      </c>
      <c r="L13" s="2">
        <f t="shared" si="10"/>
        <v>166000000000</v>
      </c>
      <c r="M13" s="2">
        <f t="shared" si="10"/>
        <v>71000000000</v>
      </c>
      <c r="N13" s="2">
        <f t="shared" si="10"/>
        <v>105000000000</v>
      </c>
      <c r="O13" s="2">
        <f t="shared" si="10"/>
        <v>329000000000</v>
      </c>
    </row>
    <row r="14" spans="1:15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O14" si="11">IFERROR(INDEX(I51:I500,MATCH($C$14,$C$51:$C$500,0)),"")</f>
        <v>-30295318697</v>
      </c>
      <c r="J14" s="2">
        <f t="shared" si="11"/>
        <v>-44924000000</v>
      </c>
      <c r="K14" s="2">
        <f t="shared" si="11"/>
        <v>-47886116165</v>
      </c>
      <c r="L14" s="2">
        <f t="shared" si="11"/>
        <v>-33499455463</v>
      </c>
      <c r="M14" s="2">
        <f t="shared" si="11"/>
        <v>-27027816224</v>
      </c>
      <c r="N14" s="2">
        <f t="shared" si="11"/>
        <v>-39633899917</v>
      </c>
      <c r="O14" s="2">
        <f t="shared" si="11"/>
        <v>-44581118356</v>
      </c>
    </row>
    <row r="15" spans="1:15" ht="15.5" x14ac:dyDescent="0.35">
      <c r="C15" t="s">
        <v>28</v>
      </c>
      <c r="D15" s="2">
        <f>IFERROR(INDEX(D51:D500,MATCH($C$15,$C$51:$C$500,0)),"")</f>
        <v>-1240617990</v>
      </c>
      <c r="E15" s="2">
        <f>IFERROR(INDEX(E51:E500,MATCH($C$15,$C$51:$C$500,0)),"")</f>
        <v>-600105448</v>
      </c>
      <c r="H15" s="2">
        <f>IFERROR(SUM(D15:G15)*(4/MAX(1,COUNT(D15:G15))),"")</f>
        <v>-3681446876</v>
      </c>
      <c r="I15" s="2">
        <f t="shared" ref="I15:O15" si="12">IFERROR(INDEX(I51:I500,MATCH($C$15,$C$51:$C$500,0)),"")</f>
        <v>-3832942516</v>
      </c>
      <c r="J15" s="2">
        <f t="shared" si="12"/>
        <v>-19176000000</v>
      </c>
      <c r="K15" s="2">
        <f t="shared" si="12"/>
        <v>-9187852707</v>
      </c>
      <c r="L15" s="2">
        <f t="shared" si="12"/>
        <v>-10291616662</v>
      </c>
      <c r="M15" s="2">
        <f t="shared" si="12"/>
        <v>-10957758000</v>
      </c>
      <c r="N15" s="2">
        <f t="shared" si="12"/>
        <v>-6206483548</v>
      </c>
      <c r="O15" s="2">
        <f t="shared" si="12"/>
        <v>-20684368065</v>
      </c>
    </row>
    <row r="16" spans="1:15" ht="15.5" x14ac:dyDescent="0.35">
      <c r="C16" t="s">
        <v>29</v>
      </c>
      <c r="D16" s="2">
        <f>IFERROR(INDEX(D51:D500,MATCH($C$16,$C$51:$C$500,0)),"")</f>
        <v>5007906090</v>
      </c>
      <c r="E16" s="2">
        <f>IFERROR(INDEX(E51:E500,MATCH($C$16,$C$51:$C$500,0)),"")</f>
        <v>1843591416</v>
      </c>
      <c r="H16" s="2">
        <f>IFERROR(SUM(D16:G16)*(4/MAX(1,COUNT(D16:G16))),"")</f>
        <v>13702995012</v>
      </c>
      <c r="I16" s="2">
        <f t="shared" ref="I16:O16" si="13">IFERROR(INDEX(I51:I500,MATCH($C$16,$C$51:$C$500,0)),"")</f>
        <v>7066768739</v>
      </c>
      <c r="J16" s="2">
        <f t="shared" si="13"/>
        <v>46885000000</v>
      </c>
      <c r="K16" s="2">
        <f t="shared" si="13"/>
        <v>24173309093</v>
      </c>
      <c r="L16" s="2">
        <f t="shared" si="13"/>
        <v>46771850158</v>
      </c>
      <c r="M16" s="2">
        <f t="shared" si="13"/>
        <v>56948807101</v>
      </c>
      <c r="N16" s="2">
        <f t="shared" si="13"/>
        <v>44524981904</v>
      </c>
      <c r="O16" s="2">
        <f t="shared" si="13"/>
        <v>51248803154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193280000000</v>
      </c>
      <c r="E20" s="2">
        <f ca="1">IFERROR(E21*E2,"")</f>
        <v>152510000000</v>
      </c>
      <c r="H20" s="2">
        <f t="shared" ref="H20:O20" ca="1" si="14">IFERROR(H21*H2,"")</f>
        <v>152510000000</v>
      </c>
      <c r="I20" s="2">
        <f t="shared" ca="1" si="14"/>
        <v>264250000000</v>
      </c>
      <c r="J20" s="2">
        <f t="shared" ca="1" si="14"/>
        <v>277840000000</v>
      </c>
      <c r="K20" s="2">
        <f t="shared" ca="1" si="14"/>
        <v>410720000000</v>
      </c>
      <c r="L20" s="2">
        <f t="shared" ca="1" si="14"/>
        <v>344280000000</v>
      </c>
      <c r="M20" s="2">
        <f t="shared" ca="1" si="14"/>
        <v>673460000000</v>
      </c>
      <c r="N20" s="2">
        <f t="shared" ca="1" si="14"/>
        <v>234050000000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1510000000</v>
      </c>
      <c r="E21" s="2">
        <f>IFERROR(INDEX(E51:E500,MATCH($C$7,$C$51:$C$500,0)),"")</f>
        <v>1510000000</v>
      </c>
      <c r="H21" s="2">
        <f>IFERROR(INDEX(D21:G21,COUNT(D21:G21)),"")</f>
        <v>1510000000</v>
      </c>
      <c r="I21" s="2">
        <f t="shared" ref="I21:O21" si="15">IFERROR(INDEX(I51:I500,MATCH($C$7,$C$51:$C$500,0)),"")</f>
        <v>1510000000</v>
      </c>
      <c r="J21" s="2">
        <f t="shared" si="15"/>
        <v>1510000000</v>
      </c>
      <c r="K21" s="2">
        <f t="shared" si="15"/>
        <v>1510000000</v>
      </c>
      <c r="L21" s="2">
        <f t="shared" si="15"/>
        <v>1510000000</v>
      </c>
      <c r="M21" s="2">
        <f t="shared" si="15"/>
        <v>1510000000</v>
      </c>
      <c r="N21" s="2">
        <f t="shared" si="15"/>
        <v>1510000000</v>
      </c>
      <c r="O21" s="2">
        <f t="shared" si="15"/>
        <v>0</v>
      </c>
    </row>
    <row r="23" spans="1:15" ht="15.5" x14ac:dyDescent="0.35">
      <c r="B23" t="s">
        <v>43</v>
      </c>
      <c r="C23" t="s">
        <v>44</v>
      </c>
      <c r="D23" s="3">
        <f>IFERROR(D5/D6*100,"")</f>
        <v>0.95904129583228115</v>
      </c>
      <c r="E23" s="3">
        <f>IFERROR(E5/E6*100,"")</f>
        <v>0.31898091210863</v>
      </c>
      <c r="H23" s="3">
        <f t="shared" ref="H23:O23" si="16">IFERROR(H5/H6*100,"")</f>
        <v>2.5746150211680829</v>
      </c>
      <c r="I23" s="3">
        <f t="shared" si="16"/>
        <v>0.63452520543209889</v>
      </c>
      <c r="J23" s="3">
        <f t="shared" si="16"/>
        <v>7.9236050210420892</v>
      </c>
      <c r="K23" s="3">
        <f t="shared" si="16"/>
        <v>4.158117515535027</v>
      </c>
      <c r="L23" s="3">
        <f t="shared" si="16"/>
        <v>10.021353505638679</v>
      </c>
      <c r="M23" s="3">
        <f t="shared" si="16"/>
        <v>14.338132511073312</v>
      </c>
      <c r="N23" s="3">
        <f t="shared" si="16"/>
        <v>13.328030385660309</v>
      </c>
      <c r="O23" s="3">
        <f t="shared" si="16"/>
        <v>20.254795371300748</v>
      </c>
    </row>
    <row r="24" spans="1:15" ht="15.5" x14ac:dyDescent="0.35">
      <c r="C24" t="s">
        <v>45</v>
      </c>
      <c r="D24" s="4">
        <f>IFERROR(_xlfn.RRI(5,I23,D23),"")</f>
        <v>8.6119687380045828E-2</v>
      </c>
      <c r="E24" s="4">
        <f>IFERROR(_xlfn.RRI(5,J23,E23),"")</f>
        <v>-0.47402103590825273</v>
      </c>
      <c r="H24" s="4">
        <f t="shared" ref="H24:O24" si="17">IFERROR(_xlfn.RRI(5,M23,H23),"")</f>
        <v>-0.29067716398433352</v>
      </c>
      <c r="I24" s="4">
        <f t="shared" si="17"/>
        <v>-0.45607805539354984</v>
      </c>
      <c r="J24" s="4">
        <f t="shared" si="17"/>
        <v>-0.17114417925324532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2.4900000000000002</v>
      </c>
      <c r="E25" s="3">
        <f>IFERROR(INDEX(E51:E500,MATCH($A$25,$C$51:$C$500,0)),"")</f>
        <v>0.82</v>
      </c>
      <c r="H25" s="3">
        <f>IFERROR(INDEX(D25:G25,COUNT(D25:G25)),"")</f>
        <v>0.82</v>
      </c>
      <c r="I25" s="3">
        <f t="shared" ref="I25:O25" si="18">IFERROR(INDEX(I51:I500,MATCH($C$25,$C$51:$C$500,0)),"")</f>
        <v>2.15</v>
      </c>
      <c r="J25" s="3">
        <f t="shared" si="18"/>
        <v>18.41</v>
      </c>
      <c r="K25" s="3">
        <f t="shared" si="18"/>
        <v>9.92</v>
      </c>
      <c r="L25" s="3">
        <f t="shared" si="18"/>
        <v>24.13</v>
      </c>
      <c r="M25" s="3">
        <f t="shared" si="18"/>
        <v>30.45</v>
      </c>
      <c r="N25" s="3">
        <f t="shared" si="18"/>
        <v>25.37</v>
      </c>
      <c r="O25" s="3">
        <f t="shared" si="18"/>
        <v>269242.73</v>
      </c>
    </row>
    <row r="26" spans="1:15" ht="15.5" x14ac:dyDescent="0.35">
      <c r="C26" t="s">
        <v>48</v>
      </c>
      <c r="D26" s="4">
        <f>IFERROR(_xlfn.RRI(5,I25,D25),"")</f>
        <v>2.9798316316999029E-2</v>
      </c>
      <c r="E26" s="4">
        <f>IFERROR(_xlfn.RRI(5,J25,E25),"")</f>
        <v>-0.46327476752677788</v>
      </c>
      <c r="H26" s="4">
        <f t="shared" ref="H26:O26" si="19">IFERROR(_xlfn.RRI(5,M25,H25),"")</f>
        <v>-0.51466086577382542</v>
      </c>
      <c r="I26" s="4">
        <f t="shared" si="19"/>
        <v>-0.38958724695197533</v>
      </c>
      <c r="J26" s="4">
        <f t="shared" si="19"/>
        <v>-0.85311347362206569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72.613411063576166</v>
      </c>
      <c r="E27" s="3">
        <f>IFERROR(E4/E21,"")</f>
        <v>74.599955432450329</v>
      </c>
      <c r="H27" s="3">
        <f t="shared" ref="H27:O27" si="20">IFERROR(H4/H21,"")</f>
        <v>294.42673299205296</v>
      </c>
      <c r="I27" s="3">
        <f t="shared" si="20"/>
        <v>336.72525968145698</v>
      </c>
      <c r="J27" s="3">
        <f t="shared" si="20"/>
        <v>394.22052980132452</v>
      </c>
      <c r="K27" s="3">
        <f t="shared" si="20"/>
        <v>401.56931711059605</v>
      </c>
      <c r="L27" s="3">
        <f t="shared" si="20"/>
        <v>319.86843450993376</v>
      </c>
      <c r="M27" s="3">
        <f t="shared" si="20"/>
        <v>266.61252913311256</v>
      </c>
      <c r="N27" s="3">
        <f t="shared" si="20"/>
        <v>266.5304976344371</v>
      </c>
      <c r="O27" s="3" t="str">
        <f t="shared" si="20"/>
        <v/>
      </c>
    </row>
    <row r="28" spans="1:15" ht="15.5" x14ac:dyDescent="0.35">
      <c r="C28" t="s">
        <v>50</v>
      </c>
      <c r="D28" s="4">
        <f>IFERROR(_xlfn.RRI(5,I27,D27),"")</f>
        <v>-0.26421957686995201</v>
      </c>
      <c r="E28" s="4">
        <f>IFERROR(_xlfn.RRI(5,J27,E27),"")</f>
        <v>-0.2831969144022467</v>
      </c>
      <c r="H28" s="4">
        <f t="shared" ref="H28:O28" si="21">IFERROR(_xlfn.RRI(5,M27,H27),"")</f>
        <v>2.0045013310252102E-2</v>
      </c>
      <c r="I28" s="4">
        <f t="shared" si="21"/>
        <v>4.786601976890914E-2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-0.61860465116279073</v>
      </c>
      <c r="I29" s="4">
        <f t="shared" si="22"/>
        <v>-0.88321564367191752</v>
      </c>
      <c r="J29" s="4">
        <f t="shared" si="22"/>
        <v>0.85584677419354838</v>
      </c>
      <c r="K29" s="4">
        <f t="shared" si="22"/>
        <v>-0.58889349357646081</v>
      </c>
      <c r="L29" s="4">
        <f t="shared" si="22"/>
        <v>-0.20755336617405584</v>
      </c>
      <c r="M29" s="4">
        <f t="shared" si="22"/>
        <v>0.20023649980291675</v>
      </c>
      <c r="N29" s="4">
        <f t="shared" si="22"/>
        <v>-0.99990577275754111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-0.12561732591555066</v>
      </c>
      <c r="I30" s="4">
        <f t="shared" si="23"/>
        <v>-0.14584544886295864</v>
      </c>
      <c r="J30" s="4">
        <f t="shared" si="23"/>
        <v>-1.830017134313975E-2</v>
      </c>
      <c r="K30" s="4">
        <f t="shared" si="23"/>
        <v>0.25542027216857183</v>
      </c>
      <c r="L30" s="4">
        <f t="shared" si="23"/>
        <v>0.1997501975994232</v>
      </c>
      <c r="M30" s="4">
        <f t="shared" si="23"/>
        <v>3.0777528051582925E-4</v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260.14999999999998</v>
      </c>
      <c r="E32" s="3">
        <f>IFERROR(INDEX(E51:E500,MATCH($A$32,$C$51:$C$500,0)),"")</f>
        <v>257.66000000000003</v>
      </c>
      <c r="H32" s="3">
        <f>IFERROR(INDEX(D32:G32,COUNT(D32:G32)),"")</f>
        <v>257.66000000000003</v>
      </c>
      <c r="I32" s="3">
        <f t="shared" ref="I32:O32" si="24">IFERROR(INDEX(I51:I500,MATCH($C$32,$C$51:$C$500,0)),"")</f>
        <v>256.83999999999997</v>
      </c>
      <c r="J32" s="3">
        <f t="shared" si="24"/>
        <v>255.21</v>
      </c>
      <c r="K32" s="3">
        <f t="shared" si="24"/>
        <v>238.71</v>
      </c>
      <c r="L32" s="3">
        <f t="shared" si="24"/>
        <v>231.78</v>
      </c>
      <c r="M32" s="3">
        <f t="shared" si="24"/>
        <v>212.55</v>
      </c>
      <c r="N32" s="3">
        <f t="shared" si="24"/>
        <v>185.07</v>
      </c>
      <c r="O32" s="3">
        <f t="shared" si="24"/>
        <v>1318872.1000000001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0.39</v>
      </c>
      <c r="E33" s="3">
        <f>IFERROR(INDEX(E51:E500,MATCH($A$33,$C$51:$C$500,0)),"")</f>
        <v>0.49</v>
      </c>
      <c r="H33" s="3">
        <f>IFERROR(INDEX(D33:G33,COUNT(D33:G33)),"")</f>
        <v>0.49</v>
      </c>
      <c r="I33" s="3">
        <f t="shared" ref="I33:O33" si="25">IFERROR(INDEX(I51:I500,MATCH($C$33,$C$51:$C$500,0)),"")</f>
        <v>0.68</v>
      </c>
      <c r="J33" s="3">
        <f t="shared" si="25"/>
        <v>0.72</v>
      </c>
      <c r="K33" s="3">
        <f t="shared" si="25"/>
        <v>1.1399999999999999</v>
      </c>
      <c r="L33" s="3">
        <f t="shared" si="25"/>
        <v>0.98</v>
      </c>
      <c r="M33" s="3">
        <f t="shared" si="25"/>
        <v>2.1</v>
      </c>
      <c r="N33" s="3">
        <f t="shared" si="25"/>
        <v>0.84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40.56</v>
      </c>
      <c r="E34" s="3">
        <f>IFERROR(INDEX(E51:E500,MATCH($A$34,$C$51:$C$500,0)),"")</f>
        <v>153.66</v>
      </c>
      <c r="H34" s="3">
        <f>IFERROR(INDEX(D34:G34,COUNT(D34:G34)),"")</f>
        <v>153.66</v>
      </c>
      <c r="I34" s="3">
        <f t="shared" ref="I34:O34" si="26">IFERROR(INDEX(I51:I500,MATCH($C$34,$C$51:$C$500,0)),"")</f>
        <v>81.400000000000006</v>
      </c>
      <c r="J34" s="3">
        <f t="shared" si="26"/>
        <v>9.99</v>
      </c>
      <c r="K34" s="3">
        <f t="shared" si="26"/>
        <v>27.42</v>
      </c>
      <c r="L34" s="3">
        <f t="shared" si="26"/>
        <v>9.4499999999999993</v>
      </c>
      <c r="M34" s="3">
        <f t="shared" si="26"/>
        <v>14.65</v>
      </c>
      <c r="N34" s="3">
        <f t="shared" si="26"/>
        <v>6.11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1.39</v>
      </c>
      <c r="E35" s="3">
        <f>IFERROR(INDEX(E51:E500,MATCH($A$35,$C$51:$C$500,0)),"")</f>
        <v>1.69</v>
      </c>
      <c r="H35" s="3">
        <f>IFERROR(INDEX(D35:G35,COUNT(D35:G35)),"")</f>
        <v>1.69</v>
      </c>
      <c r="I35" s="3">
        <f t="shared" ref="I35:O35" si="27">IFERROR(INDEX(I51:I500,MATCH($C$35,$C$51:$C$500,0)),"")</f>
        <v>0.52</v>
      </c>
      <c r="J35" s="3">
        <f t="shared" si="27"/>
        <v>0.47</v>
      </c>
      <c r="K35" s="3">
        <f t="shared" si="27"/>
        <v>0.68</v>
      </c>
      <c r="L35" s="3">
        <f t="shared" si="27"/>
        <v>0.71</v>
      </c>
      <c r="M35" s="3">
        <f t="shared" si="27"/>
        <v>1.67</v>
      </c>
      <c r="N35" s="3">
        <f t="shared" si="27"/>
        <v>0.57999999999999996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0.12429999999999999</v>
      </c>
      <c r="M36" s="4">
        <f t="shared" si="28"/>
        <v>0.1313</v>
      </c>
      <c r="N36" s="4">
        <f t="shared" si="28"/>
        <v>0.1182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3</v>
      </c>
      <c r="M37" s="3">
        <f t="shared" si="29"/>
        <v>4</v>
      </c>
      <c r="N37" s="3">
        <f t="shared" si="29"/>
        <v>3</v>
      </c>
      <c r="O37" s="3">
        <f t="shared" si="29"/>
        <v>0</v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109646250706</v>
      </c>
      <c r="E51" s="5">
        <v>112645932703</v>
      </c>
      <c r="F51" s="5">
        <v>119545142119</v>
      </c>
      <c r="G51" s="5">
        <v>118056000000</v>
      </c>
      <c r="I51" s="5">
        <v>508455142119</v>
      </c>
      <c r="J51" s="5">
        <v>595273000000</v>
      </c>
      <c r="K51" s="5">
        <v>606369668837</v>
      </c>
      <c r="L51" s="5">
        <v>483001336110</v>
      </c>
      <c r="M51" s="5">
        <v>402584918991</v>
      </c>
      <c r="N51" s="5">
        <v>402461051428</v>
      </c>
      <c r="O51" s="5">
        <v>401336284977</v>
      </c>
    </row>
    <row r="52" spans="2:15" ht="15.5" x14ac:dyDescent="0.35">
      <c r="C52" t="s">
        <v>75</v>
      </c>
      <c r="D52" s="5">
        <v>-94361030268</v>
      </c>
      <c r="E52" s="5">
        <v>-100727361544</v>
      </c>
      <c r="F52" s="5">
        <v>-103789178600</v>
      </c>
      <c r="G52" s="5">
        <v>-108837000000</v>
      </c>
      <c r="I52" s="5">
        <v>-436842178600</v>
      </c>
      <c r="J52" s="5">
        <v>-454136000000</v>
      </c>
      <c r="K52" s="5">
        <v>-384595718720</v>
      </c>
      <c r="L52" s="5">
        <v>-289715111310</v>
      </c>
      <c r="M52" s="5">
        <v>-233335977893</v>
      </c>
      <c r="N52" s="5">
        <v>-225206184532</v>
      </c>
      <c r="O52" s="5">
        <v>-214854741803</v>
      </c>
    </row>
    <row r="53" spans="2:15" ht="15.5" x14ac:dyDescent="0.35">
      <c r="C53" t="s">
        <v>76</v>
      </c>
      <c r="D53" s="5">
        <v>15285220438</v>
      </c>
      <c r="E53" s="5">
        <v>11918571159</v>
      </c>
      <c r="F53" s="5">
        <v>15755963519</v>
      </c>
      <c r="G53" s="5">
        <v>9219000000</v>
      </c>
      <c r="I53" s="5">
        <v>71612963519</v>
      </c>
      <c r="J53" s="5">
        <v>141137000000</v>
      </c>
      <c r="K53" s="5">
        <v>221773950117</v>
      </c>
      <c r="L53" s="5">
        <v>193286224800</v>
      </c>
      <c r="M53" s="5">
        <v>169248941098</v>
      </c>
      <c r="N53" s="5">
        <v>177254866896</v>
      </c>
      <c r="O53" s="5">
        <v>186481543174</v>
      </c>
    </row>
    <row r="54" spans="2:15" ht="15.5" x14ac:dyDescent="0.35">
      <c r="C54" t="s">
        <v>77</v>
      </c>
      <c r="D54" s="5">
        <v>-13349991957</v>
      </c>
      <c r="E54" s="5">
        <v>-12979688560</v>
      </c>
      <c r="F54" s="5">
        <v>-16579520308</v>
      </c>
      <c r="G54" s="5">
        <v>-10600000000</v>
      </c>
      <c r="I54" s="5">
        <v>-51559520308</v>
      </c>
      <c r="J54" s="5">
        <v>-65997000000</v>
      </c>
      <c r="K54" s="5">
        <v>-156216214049</v>
      </c>
      <c r="L54" s="5">
        <v>-127910147046</v>
      </c>
      <c r="M54" s="5">
        <v>-95055576354</v>
      </c>
      <c r="N54" s="5">
        <v>-95316878701</v>
      </c>
      <c r="O54" s="5">
        <v>-91106434922</v>
      </c>
    </row>
    <row r="55" spans="2:15" ht="15.5" x14ac:dyDescent="0.35">
      <c r="C55" t="s">
        <v>80</v>
      </c>
      <c r="D55" s="5">
        <v>1935228481</v>
      </c>
      <c r="E55" s="5">
        <v>-1061117401</v>
      </c>
      <c r="F55" s="5">
        <v>-823556789</v>
      </c>
      <c r="G55" s="5">
        <v>-1381000000</v>
      </c>
      <c r="I55" s="5">
        <v>20053443211</v>
      </c>
      <c r="J55" s="5">
        <v>75140000000</v>
      </c>
      <c r="K55" s="5">
        <v>65557736068</v>
      </c>
      <c r="L55" s="5">
        <v>65376077754</v>
      </c>
      <c r="M55" s="5">
        <v>74193364744</v>
      </c>
      <c r="N55" s="5">
        <v>81937988195</v>
      </c>
      <c r="O55" s="5">
        <v>95375108252</v>
      </c>
    </row>
    <row r="56" spans="2:15" ht="15.5" x14ac:dyDescent="0.35">
      <c r="C56" t="s">
        <v>81</v>
      </c>
      <c r="D56" s="5">
        <v>3072677609</v>
      </c>
      <c r="E56" s="5">
        <v>2904708817</v>
      </c>
      <c r="F56" s="5">
        <v>-149674472</v>
      </c>
      <c r="G56" s="5">
        <v>-2231000000</v>
      </c>
      <c r="I56" s="5">
        <v>-12986674472</v>
      </c>
      <c r="J56" s="5">
        <v>-28255000000</v>
      </c>
      <c r="K56" s="5">
        <v>-41384426975</v>
      </c>
      <c r="L56" s="5">
        <v>-18604227596</v>
      </c>
      <c r="M56" s="5">
        <v>-17244557643</v>
      </c>
      <c r="N56" s="5">
        <v>-37413006291</v>
      </c>
      <c r="O56" s="5">
        <v>-44126305098</v>
      </c>
    </row>
    <row r="57" spans="2:15" ht="15.5" x14ac:dyDescent="0.35">
      <c r="C57" t="s">
        <v>83</v>
      </c>
      <c r="D57" s="5">
        <v>307624728</v>
      </c>
      <c r="E57" s="5">
        <v>415056346</v>
      </c>
      <c r="F57" s="5">
        <v>326389092</v>
      </c>
      <c r="G57" s="5">
        <v>272000000</v>
      </c>
      <c r="I57" s="5">
        <v>791389092</v>
      </c>
      <c r="J57" s="5">
        <v>800000000</v>
      </c>
      <c r="L57" s="5">
        <v>450455508</v>
      </c>
      <c r="M57" s="5">
        <v>65038296</v>
      </c>
      <c r="N57" s="5">
        <v>30213469</v>
      </c>
      <c r="O57" s="5">
        <v>184860257</v>
      </c>
    </row>
    <row r="58" spans="2:15" ht="15.5" x14ac:dyDescent="0.35">
      <c r="C58" t="s">
        <v>82</v>
      </c>
      <c r="N58" s="5">
        <v>-302956052</v>
      </c>
      <c r="O58" s="5">
        <v>641252409</v>
      </c>
    </row>
    <row r="59" spans="2:15" ht="15.5" x14ac:dyDescent="0.35">
      <c r="C59" t="s">
        <v>442</v>
      </c>
      <c r="N59" s="5">
        <v>1940655108</v>
      </c>
      <c r="O59" s="5">
        <v>-640051354</v>
      </c>
    </row>
    <row r="60" spans="2:15" ht="15.5" x14ac:dyDescent="0.35">
      <c r="C60" t="s">
        <v>27</v>
      </c>
      <c r="F60" s="5">
        <v>-30295318697</v>
      </c>
      <c r="I60" s="5">
        <v>-30295318697</v>
      </c>
      <c r="J60" s="5">
        <v>-44924000000</v>
      </c>
      <c r="K60" s="5">
        <v>-47886116165</v>
      </c>
      <c r="L60" s="5">
        <v>-33499455463</v>
      </c>
      <c r="M60" s="5">
        <v>-27027816224</v>
      </c>
      <c r="N60" s="5">
        <v>-39633899917</v>
      </c>
      <c r="O60" s="5">
        <v>-44581118356</v>
      </c>
    </row>
    <row r="61" spans="2:15" ht="15.5" x14ac:dyDescent="0.35">
      <c r="C61" t="s">
        <v>355</v>
      </c>
    </row>
    <row r="62" spans="2:15" ht="15.5" x14ac:dyDescent="0.35">
      <c r="C62" t="s">
        <v>85</v>
      </c>
      <c r="D62" s="5">
        <v>2765052881</v>
      </c>
      <c r="E62" s="5">
        <v>2489652471</v>
      </c>
      <c r="F62" s="5">
        <v>29819255133</v>
      </c>
      <c r="G62" s="5">
        <v>-2503000000</v>
      </c>
      <c r="I62" s="5">
        <v>16517255133</v>
      </c>
      <c r="J62" s="5">
        <v>15869000000</v>
      </c>
      <c r="K62" s="5">
        <v>6501689190</v>
      </c>
      <c r="L62" s="5">
        <v>14444772359</v>
      </c>
      <c r="M62" s="5">
        <v>9718220285</v>
      </c>
      <c r="N62" s="5">
        <v>552981101</v>
      </c>
      <c r="O62" s="5">
        <v>268751946</v>
      </c>
    </row>
    <row r="63" spans="2:15" ht="15.5" x14ac:dyDescent="0.35">
      <c r="C63" t="s">
        <v>86</v>
      </c>
      <c r="D63" s="5">
        <v>3072677609</v>
      </c>
      <c r="E63" s="5">
        <v>2904708817</v>
      </c>
      <c r="F63" s="5">
        <v>-149674472</v>
      </c>
      <c r="G63" s="5">
        <v>-2231000000</v>
      </c>
      <c r="I63" s="5">
        <v>-12986674472</v>
      </c>
      <c r="J63" s="5">
        <v>-28255000000</v>
      </c>
      <c r="K63" s="5">
        <v>-41384426975</v>
      </c>
      <c r="L63" s="5">
        <v>-18604227596</v>
      </c>
      <c r="M63" s="5">
        <v>-17244557643</v>
      </c>
      <c r="N63" s="5">
        <v>-37413006291</v>
      </c>
      <c r="O63" s="5">
        <v>-44126305098</v>
      </c>
    </row>
    <row r="64" spans="2:15" ht="15.5" x14ac:dyDescent="0.35">
      <c r="C64" t="s">
        <v>29</v>
      </c>
      <c r="D64" s="5">
        <v>5007906090</v>
      </c>
      <c r="E64" s="5">
        <v>1843591416</v>
      </c>
      <c r="F64" s="5">
        <v>-973231261</v>
      </c>
      <c r="G64" s="5">
        <v>-3612000000</v>
      </c>
      <c r="I64" s="5">
        <v>7066768739</v>
      </c>
      <c r="J64" s="5">
        <v>46885000000</v>
      </c>
      <c r="K64" s="5">
        <v>24173309093</v>
      </c>
      <c r="L64" s="5">
        <v>46771850158</v>
      </c>
      <c r="M64" s="5">
        <v>56948807101</v>
      </c>
      <c r="N64" s="5">
        <v>44524981904</v>
      </c>
      <c r="O64" s="5">
        <v>51248803154</v>
      </c>
    </row>
    <row r="65" spans="2:15" ht="15.5" x14ac:dyDescent="0.35">
      <c r="C65" t="s">
        <v>28</v>
      </c>
      <c r="D65" s="5">
        <v>-1240617990</v>
      </c>
      <c r="E65" s="5">
        <v>-600105448</v>
      </c>
      <c r="F65" s="5">
        <v>-749942516</v>
      </c>
      <c r="G65" s="5">
        <v>613000000</v>
      </c>
      <c r="I65" s="5">
        <v>-3832942516</v>
      </c>
      <c r="J65" s="5">
        <v>-19176000000</v>
      </c>
      <c r="K65" s="5">
        <v>-9187852707</v>
      </c>
      <c r="L65" s="5">
        <v>-10291616662</v>
      </c>
      <c r="M65" s="5">
        <v>-10957758000</v>
      </c>
      <c r="N65" s="5">
        <v>-6206483548</v>
      </c>
      <c r="O65" s="5">
        <v>-20684368065</v>
      </c>
    </row>
    <row r="66" spans="2:15" ht="15.5" x14ac:dyDescent="0.35">
      <c r="C66" t="s">
        <v>374</v>
      </c>
      <c r="D66" s="5">
        <v>-1240617990</v>
      </c>
      <c r="E66" s="5">
        <v>-600105448</v>
      </c>
      <c r="F66" s="5">
        <v>-749942516</v>
      </c>
      <c r="G66" s="5">
        <v>613000000</v>
      </c>
      <c r="I66" s="5">
        <v>-3832942516</v>
      </c>
      <c r="J66" s="5">
        <v>-19176000000</v>
      </c>
      <c r="K66" s="5">
        <v>-10100848515</v>
      </c>
      <c r="L66" s="5">
        <v>-11700870439</v>
      </c>
      <c r="M66" s="5">
        <v>-10957758000</v>
      </c>
      <c r="N66" s="5">
        <v>-6206483548</v>
      </c>
      <c r="O66" s="5">
        <v>-20684368065</v>
      </c>
    </row>
    <row r="67" spans="2:15" ht="15.5" x14ac:dyDescent="0.35">
      <c r="C67" t="s">
        <v>375</v>
      </c>
      <c r="K67" s="5">
        <v>912995808</v>
      </c>
      <c r="L67" s="5">
        <v>1409253777</v>
      </c>
    </row>
    <row r="68" spans="2:15" ht="15.5" x14ac:dyDescent="0.35">
      <c r="C68" t="s">
        <v>376</v>
      </c>
      <c r="D68" s="5">
        <v>-1240617990</v>
      </c>
      <c r="E68" s="5">
        <v>-600105448</v>
      </c>
      <c r="F68" s="5">
        <v>-749942516</v>
      </c>
      <c r="G68" s="5">
        <v>613000000</v>
      </c>
      <c r="I68" s="5">
        <v>-3832942516</v>
      </c>
      <c r="J68" s="5">
        <v>-19176000000</v>
      </c>
      <c r="K68" s="5">
        <v>-9187852707</v>
      </c>
      <c r="L68" s="5">
        <v>-10291616662</v>
      </c>
      <c r="M68" s="5">
        <v>-10957758000</v>
      </c>
      <c r="N68" s="5">
        <v>-6206483548</v>
      </c>
      <c r="O68" s="5">
        <v>-20684368065</v>
      </c>
    </row>
    <row r="69" spans="2:15" ht="15.5" x14ac:dyDescent="0.35">
      <c r="C69" t="s">
        <v>87</v>
      </c>
      <c r="D69" s="5">
        <v>3767288100</v>
      </c>
      <c r="E69" s="5">
        <v>1243485968</v>
      </c>
      <c r="F69" s="5">
        <v>-1723173777</v>
      </c>
      <c r="G69" s="5">
        <v>-2999000000</v>
      </c>
      <c r="I69" s="5">
        <v>3233826223</v>
      </c>
      <c r="J69" s="5">
        <v>27709000000</v>
      </c>
      <c r="K69" s="5">
        <v>14985456386</v>
      </c>
      <c r="L69" s="5">
        <v>36480233496</v>
      </c>
      <c r="M69" s="5">
        <v>45991049101</v>
      </c>
      <c r="N69" s="5">
        <v>38318498356</v>
      </c>
      <c r="O69" s="5">
        <v>30564435089</v>
      </c>
    </row>
    <row r="70" spans="2:15" ht="15.5" x14ac:dyDescent="0.35">
      <c r="C70" t="s">
        <v>88</v>
      </c>
      <c r="F70" s="5">
        <v>-787703040</v>
      </c>
      <c r="I70" s="5">
        <v>-787703040</v>
      </c>
      <c r="J70" s="5">
        <v>2735000000</v>
      </c>
      <c r="K70" s="5">
        <v>11662560</v>
      </c>
      <c r="L70" s="5">
        <v>-1357738980</v>
      </c>
      <c r="M70" s="5">
        <v>32377800</v>
      </c>
      <c r="N70" s="5">
        <v>-1067536475</v>
      </c>
      <c r="O70" s="5">
        <v>-239287500</v>
      </c>
    </row>
    <row r="71" spans="2:15" ht="15.5" x14ac:dyDescent="0.35">
      <c r="C71" t="s">
        <v>89</v>
      </c>
      <c r="D71" s="5">
        <v>3767288100</v>
      </c>
      <c r="E71" s="5">
        <v>1243485968</v>
      </c>
      <c r="F71" s="5">
        <v>-2510876817</v>
      </c>
      <c r="G71" s="5">
        <v>-2999000000</v>
      </c>
      <c r="I71" s="5">
        <v>2446123183</v>
      </c>
      <c r="J71" s="5">
        <v>30444000000</v>
      </c>
      <c r="K71" s="5">
        <v>14997118946</v>
      </c>
      <c r="L71" s="5">
        <v>35122494516</v>
      </c>
      <c r="M71" s="5">
        <v>46023426901</v>
      </c>
      <c r="N71" s="5">
        <v>37250961881</v>
      </c>
      <c r="O71" s="5">
        <v>30325147589</v>
      </c>
    </row>
    <row r="72" spans="2:15" ht="15.5" x14ac:dyDescent="0.35">
      <c r="C72" t="s">
        <v>90</v>
      </c>
      <c r="D72" s="5">
        <v>3767288100</v>
      </c>
      <c r="E72" s="5">
        <v>1243485968</v>
      </c>
      <c r="F72" s="5">
        <v>-1723173777</v>
      </c>
      <c r="G72" s="5">
        <v>-2999000000</v>
      </c>
      <c r="I72" s="5">
        <v>3233826223</v>
      </c>
      <c r="J72" s="5">
        <v>27709000000</v>
      </c>
      <c r="K72" s="5">
        <v>14985456386</v>
      </c>
      <c r="L72" s="5">
        <v>36480233496</v>
      </c>
      <c r="M72" s="5">
        <v>45991049101</v>
      </c>
      <c r="N72" s="5">
        <v>38318498356</v>
      </c>
      <c r="O72" s="5">
        <v>30564435089</v>
      </c>
    </row>
    <row r="73" spans="2:15" ht="15.5" x14ac:dyDescent="0.35">
      <c r="C73" t="s">
        <v>8</v>
      </c>
      <c r="D73" s="5">
        <v>3767835552</v>
      </c>
      <c r="E73" s="5">
        <v>1241180014</v>
      </c>
      <c r="F73" s="5">
        <v>-2495902360</v>
      </c>
      <c r="G73" s="5">
        <v>-2998000000</v>
      </c>
      <c r="I73" s="5">
        <v>2461097640</v>
      </c>
      <c r="J73" s="5">
        <v>30539000000</v>
      </c>
      <c r="K73" s="5">
        <v>14993939525</v>
      </c>
      <c r="L73" s="5">
        <v>35087554173</v>
      </c>
      <c r="M73" s="5">
        <v>46023426901</v>
      </c>
      <c r="N73" s="5">
        <v>37250961881</v>
      </c>
      <c r="O73" s="5">
        <v>30325147589</v>
      </c>
    </row>
    <row r="74" spans="2:15" ht="15.5" x14ac:dyDescent="0.35">
      <c r="C74" t="s">
        <v>284</v>
      </c>
      <c r="D74" s="5">
        <v>-547452</v>
      </c>
      <c r="E74" s="5">
        <v>2305954</v>
      </c>
      <c r="F74" s="5">
        <v>-14974457</v>
      </c>
      <c r="G74" s="5">
        <v>-1000000</v>
      </c>
      <c r="I74" s="5">
        <v>-14974457</v>
      </c>
      <c r="J74" s="5">
        <v>-95000000</v>
      </c>
      <c r="K74" s="5">
        <v>3179421</v>
      </c>
      <c r="L74" s="5">
        <v>34940343</v>
      </c>
    </row>
    <row r="75" spans="2:15" ht="15.5" x14ac:dyDescent="0.35">
      <c r="C75" t="s">
        <v>91</v>
      </c>
      <c r="D75" s="5">
        <v>3767288100</v>
      </c>
      <c r="E75" s="5">
        <v>1243485968</v>
      </c>
      <c r="F75" s="5">
        <v>-1723173777</v>
      </c>
      <c r="G75" s="5">
        <v>-2999000000</v>
      </c>
      <c r="I75" s="5">
        <v>3233826223</v>
      </c>
      <c r="J75" s="5">
        <v>27709000000</v>
      </c>
      <c r="K75" s="5">
        <v>14985456386</v>
      </c>
      <c r="L75" s="5">
        <v>36480233496</v>
      </c>
      <c r="M75" s="5">
        <v>45991049101</v>
      </c>
      <c r="N75" s="5">
        <v>38318498356</v>
      </c>
      <c r="O75" s="5">
        <v>30564435089</v>
      </c>
    </row>
    <row r="76" spans="2:15" ht="15.5" x14ac:dyDescent="0.35">
      <c r="C76" t="s">
        <v>92</v>
      </c>
      <c r="D76" s="5">
        <v>3767288100</v>
      </c>
      <c r="E76" s="5">
        <v>1243485968</v>
      </c>
      <c r="F76" s="5">
        <v>-2510876817</v>
      </c>
      <c r="G76" s="5">
        <v>-2999000000</v>
      </c>
      <c r="I76" s="5">
        <v>2446123183</v>
      </c>
      <c r="J76" s="5">
        <v>30444000000</v>
      </c>
      <c r="K76" s="5">
        <v>14997118946</v>
      </c>
      <c r="L76" s="5">
        <v>35122494516</v>
      </c>
      <c r="M76" s="5">
        <v>46023426901</v>
      </c>
      <c r="N76" s="5">
        <v>37250961881</v>
      </c>
      <c r="O76" s="5">
        <v>30325147589</v>
      </c>
    </row>
    <row r="77" spans="2:15" ht="15.5" x14ac:dyDescent="0.35">
      <c r="C77" t="s">
        <v>93</v>
      </c>
      <c r="D77" s="5">
        <v>3767288100</v>
      </c>
      <c r="E77" s="5">
        <v>1243485968</v>
      </c>
      <c r="F77" s="5">
        <v>-2510876817</v>
      </c>
      <c r="G77" s="5">
        <v>-2999000000</v>
      </c>
      <c r="I77" s="5">
        <v>2446123183</v>
      </c>
      <c r="J77" s="5">
        <v>30444000000</v>
      </c>
      <c r="K77" s="5">
        <v>14997118946</v>
      </c>
      <c r="L77" s="5">
        <v>35122494516</v>
      </c>
      <c r="M77" s="5">
        <v>46023426901</v>
      </c>
      <c r="N77" s="5">
        <v>37250961881</v>
      </c>
      <c r="O77" s="5">
        <v>30325147589</v>
      </c>
    </row>
    <row r="79" spans="2:15" ht="15.5" x14ac:dyDescent="0.35">
      <c r="B79" t="s">
        <v>94</v>
      </c>
      <c r="C79" t="s">
        <v>95</v>
      </c>
    </row>
    <row r="80" spans="2:15" ht="15.5" x14ac:dyDescent="0.35">
      <c r="C80" t="s">
        <v>96</v>
      </c>
    </row>
    <row r="81" spans="3:15" ht="15.5" x14ac:dyDescent="0.35">
      <c r="C81" t="s">
        <v>20</v>
      </c>
      <c r="D81" s="5">
        <v>18755826037</v>
      </c>
      <c r="E81" s="5">
        <v>23139773478</v>
      </c>
      <c r="F81" s="5">
        <v>32004223719</v>
      </c>
      <c r="G81" s="5">
        <v>21006000000</v>
      </c>
      <c r="I81" s="5">
        <v>32004223719</v>
      </c>
      <c r="J81" s="5">
        <v>13565000000</v>
      </c>
      <c r="K81" s="5">
        <v>77170039119</v>
      </c>
      <c r="L81" s="5">
        <v>28105360508</v>
      </c>
      <c r="M81" s="5">
        <v>15613208179</v>
      </c>
      <c r="N81" s="5">
        <v>4803810619</v>
      </c>
      <c r="O81" s="5">
        <v>3109172914</v>
      </c>
    </row>
    <row r="82" spans="3:15" ht="15.5" x14ac:dyDescent="0.35">
      <c r="C82" t="s">
        <v>97</v>
      </c>
      <c r="G82" s="5">
        <v>4200000000</v>
      </c>
    </row>
    <row r="83" spans="3:15" ht="15.5" x14ac:dyDescent="0.35">
      <c r="C83" t="s">
        <v>98</v>
      </c>
      <c r="D83" s="5">
        <v>118052436479</v>
      </c>
      <c r="E83" s="5">
        <v>120042133813</v>
      </c>
      <c r="F83" s="5">
        <v>119846861604</v>
      </c>
      <c r="G83" s="5">
        <v>122958000000</v>
      </c>
      <c r="I83" s="5">
        <v>119846861604</v>
      </c>
      <c r="J83" s="5">
        <v>165098000000</v>
      </c>
      <c r="K83" s="5">
        <v>92500949440</v>
      </c>
      <c r="L83" s="5">
        <v>81730732406</v>
      </c>
      <c r="M83" s="5">
        <v>60140319832</v>
      </c>
      <c r="N83" s="5">
        <v>51834708223</v>
      </c>
      <c r="O83" s="5">
        <v>48404821212</v>
      </c>
    </row>
    <row r="84" spans="3:15" ht="15.5" x14ac:dyDescent="0.35">
      <c r="C84" t="s">
        <v>99</v>
      </c>
      <c r="D84" s="5">
        <v>2665721282</v>
      </c>
      <c r="E84" s="5">
        <v>1069543592</v>
      </c>
      <c r="F84" s="5">
        <v>12762089184</v>
      </c>
      <c r="G84" s="5">
        <v>3670000000</v>
      </c>
      <c r="I84" s="5">
        <v>12762089184</v>
      </c>
      <c r="J84" s="5">
        <v>181000000</v>
      </c>
      <c r="K84" s="5">
        <v>76233787530</v>
      </c>
    </row>
    <row r="85" spans="3:15" ht="15.5" x14ac:dyDescent="0.35">
      <c r="C85" t="s">
        <v>100</v>
      </c>
      <c r="L85" s="5">
        <v>1830238955</v>
      </c>
      <c r="M85" s="5">
        <v>1116002714</v>
      </c>
      <c r="N85" s="5">
        <v>4820038955</v>
      </c>
      <c r="O85" s="5">
        <v>4161634542</v>
      </c>
    </row>
    <row r="86" spans="3:15" ht="15.5" x14ac:dyDescent="0.35">
      <c r="C86" t="s">
        <v>101</v>
      </c>
      <c r="D86" s="5">
        <v>118052436479</v>
      </c>
      <c r="E86" s="5">
        <v>120042133813</v>
      </c>
      <c r="F86" s="5">
        <v>119846861604</v>
      </c>
      <c r="G86" s="5">
        <v>122958000000</v>
      </c>
      <c r="I86" s="5">
        <v>119846861604</v>
      </c>
      <c r="J86" s="5">
        <v>165098000000</v>
      </c>
      <c r="K86" s="5">
        <v>92500949440</v>
      </c>
      <c r="L86" s="5">
        <v>81730732406</v>
      </c>
      <c r="M86" s="5">
        <v>60140319832</v>
      </c>
      <c r="N86" s="5">
        <v>51834708223</v>
      </c>
      <c r="O86" s="5">
        <v>48404821212</v>
      </c>
    </row>
    <row r="87" spans="3:15" ht="15.5" x14ac:dyDescent="0.35">
      <c r="C87" t="s">
        <v>285</v>
      </c>
      <c r="D87" s="5">
        <v>1044519241</v>
      </c>
      <c r="E87" s="5">
        <v>1151358502</v>
      </c>
      <c r="F87" s="5">
        <v>1921240287</v>
      </c>
      <c r="G87" s="5">
        <v>2239000000</v>
      </c>
      <c r="I87" s="5">
        <v>1921240287</v>
      </c>
      <c r="J87" s="5">
        <v>35000000</v>
      </c>
      <c r="K87" s="5">
        <v>27780212</v>
      </c>
      <c r="L87" s="5">
        <v>63461600</v>
      </c>
      <c r="M87" s="5">
        <v>2833393</v>
      </c>
      <c r="N87" s="5">
        <v>1473100000</v>
      </c>
    </row>
    <row r="88" spans="3:15" ht="15.5" x14ac:dyDescent="0.35">
      <c r="C88" t="s">
        <v>286</v>
      </c>
      <c r="D88" s="5">
        <v>1044519241</v>
      </c>
      <c r="E88" s="5">
        <v>1151358502</v>
      </c>
      <c r="F88" s="5">
        <v>1921240287</v>
      </c>
      <c r="G88" s="5">
        <v>2239000000</v>
      </c>
      <c r="I88" s="5">
        <v>1921240287</v>
      </c>
      <c r="J88" s="5">
        <v>35000000</v>
      </c>
      <c r="K88" s="5">
        <v>27780212</v>
      </c>
      <c r="L88" s="5">
        <v>63461600</v>
      </c>
      <c r="M88" s="5">
        <v>2833393</v>
      </c>
      <c r="N88" s="5">
        <v>1473100000</v>
      </c>
    </row>
    <row r="89" spans="3:15" ht="15.5" x14ac:dyDescent="0.35">
      <c r="C89" t="s">
        <v>102</v>
      </c>
      <c r="D89" s="5">
        <v>19631342592</v>
      </c>
      <c r="E89" s="5">
        <v>19793971386</v>
      </c>
      <c r="F89" s="5">
        <v>16805813669</v>
      </c>
      <c r="G89" s="5">
        <v>22273000000</v>
      </c>
      <c r="I89" s="5">
        <v>16805813669</v>
      </c>
      <c r="J89" s="5">
        <v>22241000000</v>
      </c>
      <c r="K89" s="5">
        <v>25737470178</v>
      </c>
      <c r="L89" s="5">
        <v>37671231824</v>
      </c>
      <c r="M89" s="5">
        <v>23029608252</v>
      </c>
      <c r="N89" s="5">
        <v>16221718970</v>
      </c>
      <c r="O89" s="5">
        <v>11407704679</v>
      </c>
    </row>
    <row r="90" spans="3:15" ht="15.5" x14ac:dyDescent="0.35">
      <c r="C90" t="s">
        <v>85</v>
      </c>
      <c r="D90" s="5">
        <v>6002226150</v>
      </c>
      <c r="E90" s="5">
        <v>6002226150</v>
      </c>
      <c r="F90" s="5">
        <v>6002226150</v>
      </c>
      <c r="G90" s="5">
        <v>6002000000</v>
      </c>
      <c r="I90" s="5">
        <v>6002226150</v>
      </c>
      <c r="J90" s="5">
        <v>6002000000</v>
      </c>
      <c r="K90" s="5">
        <v>-14695794663</v>
      </c>
      <c r="L90" s="5">
        <v>-14707457223</v>
      </c>
      <c r="M90" s="5">
        <v>-13349718243</v>
      </c>
      <c r="N90" s="5">
        <v>-13382096043</v>
      </c>
      <c r="O90" s="5">
        <v>-12314559568</v>
      </c>
    </row>
    <row r="91" spans="3:15" ht="15.5" x14ac:dyDescent="0.35">
      <c r="C91" t="s">
        <v>103</v>
      </c>
      <c r="D91" s="5">
        <v>163764568048</v>
      </c>
      <c r="E91" s="5">
        <v>169478301041</v>
      </c>
      <c r="F91" s="5">
        <v>183058143161</v>
      </c>
      <c r="G91" s="5">
        <v>180993000000</v>
      </c>
      <c r="I91" s="5">
        <v>183058143161</v>
      </c>
      <c r="J91" s="5">
        <v>213221000000</v>
      </c>
      <c r="K91" s="5">
        <v>267732961190</v>
      </c>
      <c r="L91" s="5">
        <v>294978631072</v>
      </c>
      <c r="M91" s="5">
        <v>171971969945</v>
      </c>
      <c r="N91" s="5">
        <v>132868456460</v>
      </c>
      <c r="O91" s="5">
        <v>93630499329</v>
      </c>
    </row>
    <row r="92" spans="3:15" ht="15.5" x14ac:dyDescent="0.35">
      <c r="C92" t="s">
        <v>104</v>
      </c>
    </row>
    <row r="93" spans="3:15" ht="15.5" x14ac:dyDescent="0.35">
      <c r="C93" t="s">
        <v>108</v>
      </c>
      <c r="D93" s="5">
        <v>30952401237</v>
      </c>
      <c r="E93" s="5">
        <v>29653959438</v>
      </c>
      <c r="F93" s="5">
        <v>27078262499</v>
      </c>
      <c r="G93" s="5">
        <v>19256000000</v>
      </c>
      <c r="I93" s="5">
        <v>27078262499</v>
      </c>
      <c r="J93" s="5">
        <v>20652000000</v>
      </c>
      <c r="K93" s="5">
        <v>17181715470</v>
      </c>
      <c r="L93" s="5">
        <v>16272009102</v>
      </c>
      <c r="M93" s="5">
        <v>14479803305</v>
      </c>
      <c r="N93" s="5">
        <v>15873385585</v>
      </c>
      <c r="O93" s="5">
        <v>12741612368</v>
      </c>
    </row>
    <row r="94" spans="3:15" ht="15.5" x14ac:dyDescent="0.35">
      <c r="C94" t="s">
        <v>105</v>
      </c>
      <c r="D94" s="5">
        <v>497864675536</v>
      </c>
      <c r="E94" s="5">
        <v>488311325687</v>
      </c>
      <c r="F94" s="5">
        <v>468424861115</v>
      </c>
      <c r="G94" s="5">
        <v>466075000000</v>
      </c>
      <c r="I94" s="5">
        <v>468424861115</v>
      </c>
      <c r="J94" s="5">
        <v>454752000000</v>
      </c>
      <c r="K94" s="5">
        <v>530325250866</v>
      </c>
      <c r="L94" s="5">
        <v>342522153441</v>
      </c>
      <c r="M94" s="5">
        <v>195806419298</v>
      </c>
      <c r="N94" s="5">
        <v>219951349313</v>
      </c>
      <c r="O94" s="5">
        <v>438780456967</v>
      </c>
    </row>
    <row r="95" spans="3:15" ht="15.5" x14ac:dyDescent="0.35">
      <c r="C95" t="s">
        <v>109</v>
      </c>
      <c r="D95" s="5">
        <v>574026395266</v>
      </c>
      <c r="E95" s="5">
        <v>577210919792</v>
      </c>
      <c r="F95" s="5">
        <v>586451884466</v>
      </c>
      <c r="G95" s="5">
        <v>601094000000</v>
      </c>
      <c r="I95" s="5">
        <v>586451884466</v>
      </c>
      <c r="J95" s="5">
        <v>658276000000</v>
      </c>
      <c r="K95" s="5">
        <v>838536090531</v>
      </c>
      <c r="L95" s="5">
        <v>578464503298</v>
      </c>
      <c r="M95" s="5">
        <v>474385438154</v>
      </c>
      <c r="N95" s="5">
        <v>472665533842</v>
      </c>
      <c r="O95" s="5">
        <v>451522069335</v>
      </c>
    </row>
    <row r="96" spans="3:15" ht="15.5" x14ac:dyDescent="0.35">
      <c r="C96" t="s">
        <v>110</v>
      </c>
      <c r="D96" s="5">
        <v>737790963314</v>
      </c>
      <c r="E96" s="5">
        <v>746689220833</v>
      </c>
      <c r="F96" s="5">
        <v>769510027627</v>
      </c>
      <c r="G96" s="5">
        <v>782087000000</v>
      </c>
      <c r="I96" s="5">
        <v>769510027627</v>
      </c>
      <c r="J96" s="5">
        <v>871497000000</v>
      </c>
      <c r="K96" s="5">
        <v>1106269051721</v>
      </c>
      <c r="L96" s="5">
        <v>873443134370</v>
      </c>
      <c r="M96" s="5">
        <v>646357408099</v>
      </c>
      <c r="N96" s="5">
        <v>605533990302</v>
      </c>
      <c r="O96" s="5">
        <v>545152568664</v>
      </c>
    </row>
    <row r="97" spans="3:15" ht="15.5" x14ac:dyDescent="0.35">
      <c r="C97" t="s">
        <v>111</v>
      </c>
    </row>
    <row r="98" spans="3:15" ht="15.5" x14ac:dyDescent="0.35">
      <c r="C98" t="s">
        <v>112</v>
      </c>
    </row>
    <row r="99" spans="3:15" ht="15.5" x14ac:dyDescent="0.35">
      <c r="C99" t="s">
        <v>113</v>
      </c>
      <c r="D99" s="5">
        <v>173134640126</v>
      </c>
      <c r="E99" s="5">
        <v>186278673269</v>
      </c>
      <c r="F99" s="5">
        <v>212361834202</v>
      </c>
      <c r="G99" s="5">
        <v>215667000000</v>
      </c>
      <c r="I99" s="5">
        <v>212361834202</v>
      </c>
      <c r="J99" s="5">
        <v>271027000000</v>
      </c>
      <c r="K99" s="5">
        <v>479315082139</v>
      </c>
      <c r="L99" s="5">
        <v>301893099648</v>
      </c>
      <c r="M99" s="5">
        <v>192617916688</v>
      </c>
      <c r="N99" s="5">
        <v>221545838833</v>
      </c>
      <c r="O99" s="5">
        <v>246511719836</v>
      </c>
    </row>
    <row r="100" spans="3:15" ht="15.5" x14ac:dyDescent="0.35">
      <c r="C100" t="s">
        <v>114</v>
      </c>
    </row>
    <row r="101" spans="3:15" ht="15.5" x14ac:dyDescent="0.35">
      <c r="C101" t="s">
        <v>115</v>
      </c>
      <c r="D101" s="5">
        <v>12208684951</v>
      </c>
      <c r="E101" s="5">
        <v>17817471204</v>
      </c>
      <c r="F101" s="5">
        <v>14096802462</v>
      </c>
      <c r="G101" s="5">
        <v>18973000000</v>
      </c>
      <c r="I101" s="5">
        <v>14096802462</v>
      </c>
      <c r="J101" s="5">
        <v>44366000000</v>
      </c>
      <c r="K101" s="5">
        <v>64566833011</v>
      </c>
      <c r="L101" s="5">
        <v>42492619790</v>
      </c>
      <c r="M101" s="5">
        <v>25545973600</v>
      </c>
      <c r="N101" s="5">
        <v>19382999519</v>
      </c>
      <c r="O101" s="5">
        <v>16645378241</v>
      </c>
    </row>
    <row r="102" spans="3:15" ht="15.5" x14ac:dyDescent="0.35">
      <c r="C102" t="s">
        <v>116</v>
      </c>
      <c r="D102" s="5">
        <v>14144726160</v>
      </c>
      <c r="E102" s="5">
        <v>5880233340</v>
      </c>
    </row>
    <row r="103" spans="3:15" ht="15.5" x14ac:dyDescent="0.35">
      <c r="C103" t="s">
        <v>325</v>
      </c>
    </row>
    <row r="104" spans="3:15" ht="15.5" x14ac:dyDescent="0.35">
      <c r="C104" t="s">
        <v>326</v>
      </c>
      <c r="D104" s="5">
        <v>2665721282</v>
      </c>
      <c r="E104" s="5">
        <v>1069543592</v>
      </c>
      <c r="F104" s="5">
        <v>12762089184</v>
      </c>
      <c r="G104" s="5">
        <v>3670000000</v>
      </c>
      <c r="I104" s="5">
        <v>12762089184</v>
      </c>
      <c r="J104" s="5">
        <v>181000000</v>
      </c>
      <c r="K104" s="5">
        <v>76233787530</v>
      </c>
      <c r="L104" s="5">
        <v>1830238955</v>
      </c>
      <c r="M104" s="5">
        <v>1116002714</v>
      </c>
      <c r="N104" s="5">
        <v>4820038955</v>
      </c>
      <c r="O104" s="5">
        <v>4161634542</v>
      </c>
    </row>
    <row r="105" spans="3:15" ht="15.5" x14ac:dyDescent="0.35">
      <c r="C105" t="s">
        <v>288</v>
      </c>
      <c r="D105" s="5">
        <v>7489390367</v>
      </c>
      <c r="E105" s="5">
        <v>8170529835</v>
      </c>
      <c r="F105" s="5">
        <v>8243468983</v>
      </c>
      <c r="G105" s="5">
        <v>8045000000</v>
      </c>
      <c r="I105" s="5">
        <v>8243468983</v>
      </c>
      <c r="J105" s="5">
        <v>10769000000</v>
      </c>
      <c r="K105" s="5">
        <v>928509617</v>
      </c>
      <c r="L105" s="5">
        <v>2557719314</v>
      </c>
      <c r="M105" s="5">
        <v>1131156096</v>
      </c>
      <c r="N105" s="5">
        <v>1405142614</v>
      </c>
      <c r="O105" s="5">
        <v>2104641883</v>
      </c>
    </row>
    <row r="106" spans="3:15" ht="15.5" x14ac:dyDescent="0.35">
      <c r="C106" t="s">
        <v>119</v>
      </c>
      <c r="D106" s="5">
        <v>2116580234</v>
      </c>
      <c r="E106" s="5">
        <v>4328660307</v>
      </c>
      <c r="F106" s="5">
        <v>2605572221</v>
      </c>
      <c r="G106" s="5">
        <v>2342000000</v>
      </c>
      <c r="I106" s="5">
        <v>2605572221</v>
      </c>
      <c r="J106" s="5">
        <v>6268000000</v>
      </c>
      <c r="K106" s="5">
        <v>2422649305</v>
      </c>
      <c r="L106" s="5">
        <v>5552240056</v>
      </c>
      <c r="M106" s="5">
        <v>3260486056</v>
      </c>
      <c r="N106" s="5">
        <v>4880804966</v>
      </c>
      <c r="O106" s="5">
        <v>5262194285</v>
      </c>
    </row>
    <row r="107" spans="3:15" ht="15.5" x14ac:dyDescent="0.35">
      <c r="C107" t="s">
        <v>329</v>
      </c>
    </row>
    <row r="108" spans="3:15" ht="15.5" x14ac:dyDescent="0.35">
      <c r="C108" t="s">
        <v>289</v>
      </c>
    </row>
    <row r="109" spans="3:15" ht="15.5" x14ac:dyDescent="0.35">
      <c r="C109" t="s">
        <v>292</v>
      </c>
      <c r="D109" s="5">
        <v>84313560241</v>
      </c>
      <c r="E109" s="5">
        <v>95113194394</v>
      </c>
      <c r="F109" s="5">
        <v>112612206195</v>
      </c>
      <c r="G109" s="5">
        <v>114118000000</v>
      </c>
      <c r="I109" s="5">
        <v>112612206195</v>
      </c>
      <c r="J109" s="5">
        <v>112800000000</v>
      </c>
      <c r="K109" s="5">
        <v>135251535102</v>
      </c>
      <c r="L109" s="5">
        <v>100160399354</v>
      </c>
      <c r="M109" s="5">
        <v>31827334061</v>
      </c>
      <c r="N109" s="5">
        <v>32970323159</v>
      </c>
      <c r="O109" s="5">
        <v>71027286206</v>
      </c>
    </row>
    <row r="110" spans="3:15" ht="15.5" x14ac:dyDescent="0.35">
      <c r="C110" t="s">
        <v>328</v>
      </c>
      <c r="O110" s="5">
        <v>68042500962</v>
      </c>
    </row>
    <row r="111" spans="3:15" ht="15.5" x14ac:dyDescent="0.35">
      <c r="C111" t="s">
        <v>293</v>
      </c>
      <c r="D111" s="5">
        <v>112932096361</v>
      </c>
      <c r="E111" s="5">
        <v>126127767267</v>
      </c>
      <c r="F111" s="5">
        <v>159685150215</v>
      </c>
      <c r="G111" s="5">
        <v>169314000000</v>
      </c>
      <c r="I111" s="5">
        <v>159685150215</v>
      </c>
      <c r="J111" s="5">
        <v>195361000000</v>
      </c>
      <c r="K111" s="5">
        <v>223093435079</v>
      </c>
      <c r="L111" s="5">
        <v>157739670497</v>
      </c>
      <c r="M111" s="5">
        <v>116581165583</v>
      </c>
      <c r="N111" s="5">
        <v>158282151223</v>
      </c>
      <c r="O111" s="5">
        <v>190276979872</v>
      </c>
    </row>
    <row r="112" spans="3:15" ht="15.5" x14ac:dyDescent="0.35">
      <c r="C112" t="s">
        <v>121</v>
      </c>
      <c r="D112" s="5">
        <v>171781108286</v>
      </c>
      <c r="E112" s="5">
        <v>171302620762</v>
      </c>
      <c r="F112" s="5">
        <v>169283752591</v>
      </c>
      <c r="G112" s="5">
        <v>176002000000</v>
      </c>
      <c r="I112" s="5">
        <v>169283752591</v>
      </c>
      <c r="J112" s="5">
        <v>215052000000</v>
      </c>
      <c r="K112" s="5">
        <v>266359554708</v>
      </c>
      <c r="L112" s="5">
        <v>221422138792</v>
      </c>
      <c r="M112" s="5">
        <v>132753289997</v>
      </c>
      <c r="N112" s="5">
        <v>104494776956</v>
      </c>
      <c r="O112" s="5">
        <v>148922488148</v>
      </c>
    </row>
    <row r="113" spans="3:15" ht="15.5" x14ac:dyDescent="0.35">
      <c r="C113" t="s">
        <v>122</v>
      </c>
      <c r="D113" s="5">
        <v>171781108286</v>
      </c>
      <c r="E113" s="5">
        <v>171302620762</v>
      </c>
      <c r="F113" s="5">
        <v>169283752591</v>
      </c>
      <c r="G113" s="5">
        <v>176002000000</v>
      </c>
      <c r="I113" s="5">
        <v>169283752591</v>
      </c>
      <c r="J113" s="5">
        <v>215052000000</v>
      </c>
      <c r="K113" s="5">
        <v>266359554708</v>
      </c>
      <c r="L113" s="5">
        <v>221422138792</v>
      </c>
      <c r="M113" s="5">
        <v>132753289997</v>
      </c>
      <c r="N113" s="5">
        <v>104494776956</v>
      </c>
      <c r="O113" s="5">
        <v>148922488148</v>
      </c>
    </row>
    <row r="114" spans="3:15" ht="15.5" x14ac:dyDescent="0.35">
      <c r="C114" t="s">
        <v>294</v>
      </c>
    </row>
    <row r="115" spans="3:15" ht="15.5" x14ac:dyDescent="0.35">
      <c r="C115" t="s">
        <v>290</v>
      </c>
      <c r="D115" s="5">
        <v>25931402493</v>
      </c>
      <c r="E115" s="5">
        <v>11252713882</v>
      </c>
    </row>
    <row r="116" spans="3:15" ht="15.5" x14ac:dyDescent="0.35">
      <c r="C116" t="s">
        <v>295</v>
      </c>
      <c r="D116" s="5">
        <v>121333622984</v>
      </c>
      <c r="E116" s="5">
        <v>118213464141</v>
      </c>
      <c r="F116" s="5">
        <v>129113585258</v>
      </c>
      <c r="G116" s="5">
        <v>134307000000</v>
      </c>
      <c r="I116" s="5">
        <v>129113585258</v>
      </c>
      <c r="J116" s="5">
        <v>163981000000</v>
      </c>
      <c r="K116" s="5">
        <v>249597052708</v>
      </c>
      <c r="L116" s="5">
        <v>205260297792</v>
      </c>
      <c r="M116" s="5">
        <v>118388751997</v>
      </c>
      <c r="N116" s="5">
        <v>91685724956</v>
      </c>
      <c r="O116" s="5">
        <v>139069787168</v>
      </c>
    </row>
    <row r="117" spans="3:15" ht="15.5" x14ac:dyDescent="0.35">
      <c r="C117" t="s">
        <v>123</v>
      </c>
      <c r="D117" s="5">
        <v>344915748412</v>
      </c>
      <c r="E117" s="5">
        <v>357581294031</v>
      </c>
      <c r="F117" s="5">
        <v>381645586793</v>
      </c>
      <c r="G117" s="5">
        <v>391669000000</v>
      </c>
      <c r="I117" s="5">
        <v>381645586793</v>
      </c>
      <c r="J117" s="5">
        <v>486079000000</v>
      </c>
      <c r="K117" s="5">
        <v>745674636847</v>
      </c>
      <c r="L117" s="5">
        <v>523315238440</v>
      </c>
      <c r="M117" s="5">
        <v>325371206685</v>
      </c>
      <c r="N117" s="5">
        <v>326040615789</v>
      </c>
      <c r="O117" s="5">
        <v>395434207984</v>
      </c>
    </row>
    <row r="118" spans="3:15" ht="15.5" x14ac:dyDescent="0.35">
      <c r="C118" t="s">
        <v>124</v>
      </c>
    </row>
    <row r="119" spans="3:15" ht="15.5" x14ac:dyDescent="0.35">
      <c r="C119" t="s">
        <v>125</v>
      </c>
      <c r="D119" s="5">
        <v>151020000000</v>
      </c>
      <c r="E119" s="5">
        <v>151020000000</v>
      </c>
      <c r="F119" s="5">
        <v>151020000000</v>
      </c>
      <c r="G119" s="5">
        <v>151020000000</v>
      </c>
      <c r="I119" s="5">
        <v>151020000000</v>
      </c>
      <c r="J119" s="5">
        <v>151020000000</v>
      </c>
      <c r="K119" s="5">
        <v>151020000000</v>
      </c>
      <c r="L119" s="5">
        <v>151020000000</v>
      </c>
      <c r="M119" s="5">
        <v>151020000000</v>
      </c>
      <c r="N119" s="5">
        <v>151020000000</v>
      </c>
      <c r="O119" s="5">
        <v>113520000000</v>
      </c>
    </row>
    <row r="120" spans="3:15" ht="15.5" x14ac:dyDescent="0.35">
      <c r="C120" t="s">
        <v>126</v>
      </c>
      <c r="D120" s="5">
        <v>55024051952</v>
      </c>
      <c r="E120" s="5">
        <v>55024051952</v>
      </c>
      <c r="F120" s="5">
        <v>55024051952</v>
      </c>
      <c r="G120" s="5">
        <v>55024000000</v>
      </c>
      <c r="I120" s="5">
        <v>55024051952</v>
      </c>
      <c r="J120" s="5">
        <v>55024000000</v>
      </c>
      <c r="K120" s="5">
        <v>55024051952</v>
      </c>
      <c r="L120" s="5">
        <v>55024051952</v>
      </c>
      <c r="M120" s="5">
        <v>55024051952</v>
      </c>
      <c r="N120" s="5">
        <v>55024051952</v>
      </c>
    </row>
    <row r="121" spans="3:15" ht="15.5" x14ac:dyDescent="0.35">
      <c r="C121" t="s">
        <v>127</v>
      </c>
      <c r="D121" s="5">
        <v>180839040818</v>
      </c>
      <c r="E121" s="5">
        <v>177071205266</v>
      </c>
      <c r="F121" s="5">
        <v>175830025252</v>
      </c>
      <c r="G121" s="5">
        <v>178369000000</v>
      </c>
      <c r="I121" s="5">
        <v>175830025252</v>
      </c>
      <c r="J121" s="5">
        <v>173369000000</v>
      </c>
      <c r="K121" s="5">
        <v>169148037823</v>
      </c>
      <c r="L121" s="5">
        <v>158696360858</v>
      </c>
      <c r="M121" s="5">
        <v>128291867705</v>
      </c>
      <c r="N121" s="5">
        <v>86831418604</v>
      </c>
      <c r="O121" s="5">
        <v>48512920248</v>
      </c>
    </row>
    <row r="122" spans="3:15" ht="15.5" x14ac:dyDescent="0.35">
      <c r="C122" t="s">
        <v>128</v>
      </c>
      <c r="D122" s="5">
        <v>30204000000</v>
      </c>
      <c r="E122" s="5">
        <v>30204000000</v>
      </c>
      <c r="F122" s="5">
        <v>30204000000</v>
      </c>
      <c r="G122" s="5">
        <v>30204000000</v>
      </c>
      <c r="I122" s="5">
        <v>30204000000</v>
      </c>
      <c r="J122" s="5">
        <v>21385000000</v>
      </c>
      <c r="K122" s="5">
        <v>6400000000</v>
      </c>
      <c r="L122" s="5">
        <v>3200000000</v>
      </c>
      <c r="M122" s="5">
        <v>1100000000</v>
      </c>
      <c r="N122" s="5">
        <v>100000000</v>
      </c>
    </row>
    <row r="123" spans="3:15" ht="15.5" x14ac:dyDescent="0.35">
      <c r="C123" t="s">
        <v>129</v>
      </c>
      <c r="D123" s="5">
        <v>150635040818</v>
      </c>
      <c r="E123" s="5">
        <v>146867205266</v>
      </c>
      <c r="F123" s="5">
        <v>145626025252</v>
      </c>
      <c r="G123" s="5">
        <v>148165000000</v>
      </c>
      <c r="I123" s="5">
        <v>145626025252</v>
      </c>
      <c r="J123" s="5">
        <v>151984000000</v>
      </c>
      <c r="K123" s="5">
        <v>162748037823</v>
      </c>
      <c r="L123" s="5">
        <v>155496360858</v>
      </c>
      <c r="M123" s="5">
        <v>127191867705</v>
      </c>
      <c r="N123" s="5">
        <v>86731418604</v>
      </c>
      <c r="O123" s="5">
        <v>48512920248</v>
      </c>
    </row>
    <row r="124" spans="3:15" ht="15.5" x14ac:dyDescent="0.35">
      <c r="C124" t="s">
        <v>130</v>
      </c>
      <c r="D124" s="5">
        <v>180839040818</v>
      </c>
      <c r="E124" s="5">
        <v>177071205266</v>
      </c>
      <c r="F124" s="5">
        <v>175830025252</v>
      </c>
      <c r="G124" s="5">
        <v>178369000000</v>
      </c>
      <c r="I124" s="5">
        <v>175830025252</v>
      </c>
      <c r="J124" s="5">
        <v>173369000000</v>
      </c>
      <c r="K124" s="5">
        <v>169148037823</v>
      </c>
      <c r="L124" s="5">
        <v>158696360858</v>
      </c>
      <c r="M124" s="5">
        <v>128291867705</v>
      </c>
      <c r="N124" s="5">
        <v>86831418604</v>
      </c>
      <c r="O124" s="5">
        <v>48512920248</v>
      </c>
    </row>
    <row r="125" spans="3:15" ht="15.5" x14ac:dyDescent="0.35">
      <c r="C125" t="s">
        <v>131</v>
      </c>
      <c r="D125" s="5">
        <v>-10104018</v>
      </c>
      <c r="E125" s="5">
        <v>-9556566</v>
      </c>
      <c r="F125" s="5">
        <v>-11862520</v>
      </c>
      <c r="G125" s="5">
        <v>3000000</v>
      </c>
      <c r="I125" s="5">
        <v>-11862520</v>
      </c>
      <c r="J125" s="5">
        <v>3000000</v>
      </c>
      <c r="K125" s="5">
        <v>98119764</v>
      </c>
      <c r="L125" s="5">
        <v>94940343</v>
      </c>
    </row>
    <row r="126" spans="3:15" ht="15.5" x14ac:dyDescent="0.35">
      <c r="C126" t="s">
        <v>10</v>
      </c>
      <c r="D126" s="5">
        <v>392875214902</v>
      </c>
      <c r="E126" s="5">
        <v>389107926802</v>
      </c>
      <c r="F126" s="5">
        <v>387864440834</v>
      </c>
      <c r="G126" s="5">
        <v>390418000000</v>
      </c>
      <c r="I126" s="5">
        <v>387864440834</v>
      </c>
      <c r="J126" s="5">
        <v>385418000000</v>
      </c>
      <c r="K126" s="5">
        <v>360594414876</v>
      </c>
      <c r="L126" s="5">
        <v>350127895930</v>
      </c>
      <c r="M126" s="5">
        <v>320986201414</v>
      </c>
      <c r="N126" s="5">
        <v>279493374513</v>
      </c>
      <c r="O126" s="5">
        <v>149718360680</v>
      </c>
    </row>
    <row r="127" spans="3:15" ht="15.5" x14ac:dyDescent="0.35">
      <c r="C127" t="s">
        <v>355</v>
      </c>
    </row>
    <row r="128" spans="3:15" ht="15.5" x14ac:dyDescent="0.35">
      <c r="C128" t="s">
        <v>132</v>
      </c>
      <c r="D128" s="5">
        <v>737790963314</v>
      </c>
      <c r="E128" s="5">
        <v>746689220833</v>
      </c>
      <c r="F128" s="5">
        <v>769510027627</v>
      </c>
      <c r="G128" s="5">
        <v>782087000000</v>
      </c>
      <c r="I128" s="5">
        <v>769510027627</v>
      </c>
      <c r="J128" s="5">
        <v>871497000000</v>
      </c>
      <c r="K128" s="5">
        <v>1106269051723</v>
      </c>
      <c r="L128" s="5">
        <v>873443134370</v>
      </c>
      <c r="M128" s="5">
        <v>646357408099</v>
      </c>
      <c r="N128" s="5">
        <v>605533990302</v>
      </c>
      <c r="O128" s="5">
        <v>545152568664</v>
      </c>
    </row>
    <row r="129" spans="2:15" ht="15.5" x14ac:dyDescent="0.35">
      <c r="C129" t="s">
        <v>133</v>
      </c>
      <c r="D129" s="5">
        <v>1510200000</v>
      </c>
      <c r="E129" s="5">
        <v>1510200000</v>
      </c>
      <c r="F129" s="5">
        <v>1510200000</v>
      </c>
      <c r="G129" s="5">
        <v>1510200000</v>
      </c>
      <c r="I129" s="5">
        <v>1510200000</v>
      </c>
      <c r="J129" s="5">
        <v>1510200000</v>
      </c>
      <c r="K129" s="5">
        <v>1510200000</v>
      </c>
      <c r="L129" s="5">
        <v>1510200000</v>
      </c>
      <c r="M129" s="5">
        <v>1510200000</v>
      </c>
      <c r="N129" s="5">
        <v>1510200000</v>
      </c>
      <c r="O129" s="5">
        <v>113520</v>
      </c>
    </row>
    <row r="131" spans="2:15" ht="15.5" x14ac:dyDescent="0.35">
      <c r="B131" t="s">
        <v>134</v>
      </c>
      <c r="C131" t="s">
        <v>135</v>
      </c>
      <c r="D131" s="5">
        <v>36571886724</v>
      </c>
      <c r="E131" s="5">
        <v>22966878188</v>
      </c>
      <c r="F131" s="5">
        <v>43192594778</v>
      </c>
      <c r="G131" s="5">
        <v>21188000000</v>
      </c>
      <c r="I131" s="5">
        <v>192414594778</v>
      </c>
      <c r="J131" s="5">
        <v>179332000000</v>
      </c>
      <c r="K131" s="5">
        <v>319080247098</v>
      </c>
      <c r="L131" s="5">
        <v>81056462546</v>
      </c>
      <c r="M131" s="5">
        <v>151347743281</v>
      </c>
      <c r="N131" s="5">
        <v>94751936264</v>
      </c>
      <c r="O131" s="5">
        <v>192793537672</v>
      </c>
    </row>
    <row r="132" spans="2:15" ht="15.5" x14ac:dyDescent="0.35">
      <c r="C132" t="s">
        <v>296</v>
      </c>
      <c r="D132" s="5">
        <v>111669405047</v>
      </c>
      <c r="E132" s="5">
        <v>112417203487</v>
      </c>
      <c r="F132" s="5">
        <v>125399630191</v>
      </c>
      <c r="G132" s="5">
        <v>84905000000</v>
      </c>
      <c r="I132" s="5">
        <v>556105630191</v>
      </c>
      <c r="J132" s="5">
        <v>569797000000</v>
      </c>
      <c r="K132" s="5">
        <v>583118827520</v>
      </c>
      <c r="L132" s="5">
        <v>440306955163</v>
      </c>
      <c r="M132" s="5">
        <v>393445137643</v>
      </c>
      <c r="N132" s="5">
        <v>393469609904</v>
      </c>
      <c r="O132" s="5">
        <v>384286859220</v>
      </c>
    </row>
    <row r="133" spans="2:15" ht="15.5" x14ac:dyDescent="0.35">
      <c r="C133" t="s">
        <v>298</v>
      </c>
      <c r="D133" s="5">
        <v>-45177208375</v>
      </c>
      <c r="E133" s="5">
        <v>-55716637421</v>
      </c>
      <c r="F133" s="5">
        <v>-67826744136</v>
      </c>
      <c r="G133" s="5">
        <v>-46028000000</v>
      </c>
      <c r="I133" s="5">
        <v>-228835744136</v>
      </c>
      <c r="J133" s="5">
        <v>-235967000000</v>
      </c>
      <c r="K133" s="5">
        <v>-47844446792</v>
      </c>
      <c r="L133" s="5">
        <v>-188384295006</v>
      </c>
      <c r="M133" s="5">
        <v>-113119177780</v>
      </c>
      <c r="N133" s="5">
        <v>-174208117980</v>
      </c>
      <c r="O133" s="5">
        <v>-74123061274</v>
      </c>
    </row>
    <row r="134" spans="2:15" ht="15.5" x14ac:dyDescent="0.35">
      <c r="C134" t="s">
        <v>777</v>
      </c>
      <c r="F134" s="5">
        <v>23132000000</v>
      </c>
      <c r="G134" s="5">
        <v>14107000000</v>
      </c>
      <c r="K134" s="5">
        <v>-66498869180</v>
      </c>
      <c r="L134" s="5">
        <v>-66597699480</v>
      </c>
      <c r="M134" s="5">
        <v>-38298538774</v>
      </c>
      <c r="N134" s="5">
        <v>-28111658690</v>
      </c>
      <c r="O134" s="5">
        <v>-23723613467</v>
      </c>
    </row>
    <row r="135" spans="2:15" ht="15.5" x14ac:dyDescent="0.35">
      <c r="C135" t="s">
        <v>330</v>
      </c>
      <c r="D135" s="5">
        <v>-20824315009</v>
      </c>
      <c r="E135" s="5">
        <v>-25087546731</v>
      </c>
      <c r="F135" s="5">
        <v>-20334857503</v>
      </c>
      <c r="G135" s="5">
        <v>-25450000000</v>
      </c>
      <c r="I135" s="5">
        <v>-91805857503</v>
      </c>
      <c r="J135" s="5">
        <v>-95019000000</v>
      </c>
      <c r="K135" s="5">
        <v>-87344564165</v>
      </c>
      <c r="L135" s="5">
        <v>-60964903161</v>
      </c>
      <c r="M135" s="5">
        <v>-55936720127</v>
      </c>
      <c r="N135" s="5">
        <v>-51532725861</v>
      </c>
      <c r="O135" s="5">
        <v>-49505338852</v>
      </c>
    </row>
    <row r="136" spans="2:15" ht="15.5" x14ac:dyDescent="0.35">
      <c r="C136" t="s">
        <v>778</v>
      </c>
      <c r="K136" s="5">
        <v>954845997</v>
      </c>
      <c r="M136" s="5">
        <v>947188000</v>
      </c>
      <c r="N136" s="5">
        <v>2569440000</v>
      </c>
      <c r="O136" s="5">
        <v>1584734000</v>
      </c>
    </row>
    <row r="137" spans="2:15" ht="15.5" x14ac:dyDescent="0.35">
      <c r="C137" t="s">
        <v>779</v>
      </c>
      <c r="L137" s="5">
        <v>1021957614</v>
      </c>
      <c r="M137" s="5">
        <v>845893558</v>
      </c>
      <c r="N137" s="5">
        <v>712441821</v>
      </c>
      <c r="O137" s="5">
        <v>615844084</v>
      </c>
    </row>
    <row r="138" spans="2:15" ht="15.5" x14ac:dyDescent="0.35">
      <c r="C138" t="s">
        <v>137</v>
      </c>
      <c r="D138" s="5">
        <v>-261172953</v>
      </c>
      <c r="E138" s="5">
        <v>983854027</v>
      </c>
      <c r="F138" s="5">
        <v>326389092</v>
      </c>
      <c r="G138" s="5">
        <v>272000000</v>
      </c>
      <c r="I138" s="5">
        <v>791389092</v>
      </c>
      <c r="J138" s="5">
        <v>800000000</v>
      </c>
      <c r="L138" s="5">
        <v>446363736</v>
      </c>
      <c r="M138" s="5">
        <v>62204904</v>
      </c>
      <c r="N138" s="5">
        <v>30213469</v>
      </c>
      <c r="O138" s="5">
        <v>184860257</v>
      </c>
    </row>
    <row r="139" spans="2:15" ht="15.5" x14ac:dyDescent="0.35">
      <c r="C139" t="s">
        <v>704</v>
      </c>
      <c r="F139" s="5">
        <v>2044204653</v>
      </c>
      <c r="I139" s="5">
        <v>2044204653</v>
      </c>
    </row>
    <row r="140" spans="2:15" ht="15.5" x14ac:dyDescent="0.35">
      <c r="C140" t="s">
        <v>141</v>
      </c>
      <c r="D140" s="5">
        <v>-6541725038</v>
      </c>
      <c r="E140" s="5">
        <v>-6409522721</v>
      </c>
      <c r="F140" s="5">
        <v>-7770096884</v>
      </c>
      <c r="G140" s="5">
        <v>-7066000000</v>
      </c>
      <c r="I140" s="5">
        <v>-30682096884</v>
      </c>
      <c r="J140" s="5">
        <v>-43902000000</v>
      </c>
      <c r="K140" s="5">
        <v>-47886116164</v>
      </c>
      <c r="L140" s="5">
        <v>-33287835927</v>
      </c>
      <c r="M140" s="5">
        <v>-27219302742</v>
      </c>
      <c r="N140" s="5">
        <v>-38363741003</v>
      </c>
      <c r="O140" s="5">
        <v>-44682056654</v>
      </c>
    </row>
    <row r="141" spans="2:15" ht="15.5" x14ac:dyDescent="0.35">
      <c r="C141" t="s">
        <v>143</v>
      </c>
      <c r="D141" s="5">
        <v>-2293096948</v>
      </c>
      <c r="E141" s="5">
        <v>-3220472453</v>
      </c>
      <c r="F141" s="5">
        <v>-11777930635</v>
      </c>
      <c r="G141" s="5">
        <v>448000000</v>
      </c>
      <c r="I141" s="5">
        <v>-15202930635</v>
      </c>
      <c r="J141" s="5">
        <v>-16377000000</v>
      </c>
      <c r="K141" s="5">
        <v>-15419430118</v>
      </c>
      <c r="L141" s="5">
        <v>-11484080393</v>
      </c>
      <c r="M141" s="5">
        <v>-9378941401</v>
      </c>
      <c r="N141" s="5">
        <v>-9813525396</v>
      </c>
      <c r="O141" s="5">
        <v>-1844689642</v>
      </c>
    </row>
    <row r="142" spans="2:15" ht="15.5" x14ac:dyDescent="0.35">
      <c r="C142" t="s">
        <v>144</v>
      </c>
      <c r="D142" s="5">
        <v>-23626220889</v>
      </c>
      <c r="E142" s="5">
        <v>-19884253473</v>
      </c>
      <c r="F142" s="5">
        <v>-51253799840</v>
      </c>
      <c r="G142" s="5">
        <v>-49699000000</v>
      </c>
      <c r="I142" s="5">
        <v>-217992799840</v>
      </c>
      <c r="J142" s="5">
        <v>-300497000000</v>
      </c>
      <c r="K142" s="5">
        <v>-221916040545</v>
      </c>
      <c r="L142" s="5">
        <v>-134739578953</v>
      </c>
      <c r="M142" s="5">
        <v>-165611768494</v>
      </c>
      <c r="N142" s="5">
        <v>-123939977707</v>
      </c>
      <c r="O142" s="5">
        <v>-210605685085</v>
      </c>
    </row>
    <row r="143" spans="2:15" ht="15.5" x14ac:dyDescent="0.35">
      <c r="C143" t="s">
        <v>145</v>
      </c>
      <c r="D143" s="5">
        <v>-17321960419</v>
      </c>
      <c r="E143" s="5">
        <v>-11942340371</v>
      </c>
      <c r="F143" s="5">
        <v>19059719377</v>
      </c>
      <c r="G143" s="5">
        <v>28000000000</v>
      </c>
      <c r="I143" s="5">
        <v>44017719377</v>
      </c>
      <c r="J143" s="5">
        <v>57561000000</v>
      </c>
      <c r="K143" s="5">
        <v>-48097350460</v>
      </c>
      <c r="L143" s="5">
        <v>66174100180</v>
      </c>
      <c r="M143" s="5">
        <v>25095399235</v>
      </c>
      <c r="N143" s="5">
        <v>30915768344</v>
      </c>
      <c r="O143" s="5">
        <v>18473459190</v>
      </c>
    </row>
    <row r="144" spans="2:15" ht="15.5" x14ac:dyDescent="0.35">
      <c r="C144" t="s">
        <v>358</v>
      </c>
      <c r="D144" s="5">
        <v>31983492482</v>
      </c>
      <c r="E144" s="5">
        <v>26853444483</v>
      </c>
      <c r="F144" s="5">
        <v>21598829002</v>
      </c>
      <c r="G144" s="5">
        <v>14709000000</v>
      </c>
      <c r="I144" s="5">
        <v>63315829002</v>
      </c>
      <c r="J144" s="5">
        <v>70367000000</v>
      </c>
      <c r="K144" s="5">
        <v>25126809479</v>
      </c>
      <c r="L144" s="5">
        <v>25166077954</v>
      </c>
      <c r="M144" s="5">
        <v>31760364591</v>
      </c>
      <c r="N144" s="5">
        <v>31237000644</v>
      </c>
      <c r="O144" s="5">
        <v>19320933159</v>
      </c>
    </row>
    <row r="145" spans="3:15" ht="15.5" x14ac:dyDescent="0.35">
      <c r="C145" t="s">
        <v>780</v>
      </c>
      <c r="L145" s="5">
        <v>18725777940</v>
      </c>
      <c r="M145" s="5">
        <v>3509090924</v>
      </c>
    </row>
    <row r="146" spans="3:15" ht="15.5" x14ac:dyDescent="0.35">
      <c r="C146" t="s">
        <v>302</v>
      </c>
      <c r="F146" s="5">
        <v>-100000000</v>
      </c>
      <c r="I146" s="5">
        <v>-100000000</v>
      </c>
      <c r="J146" s="5">
        <v>-100000000</v>
      </c>
    </row>
    <row r="147" spans="3:15" ht="15.5" x14ac:dyDescent="0.35">
      <c r="C147" t="s">
        <v>305</v>
      </c>
      <c r="L147" s="5">
        <v>55278372845</v>
      </c>
      <c r="M147" s="5">
        <v>1945739483</v>
      </c>
    </row>
    <row r="148" spans="3:15" ht="15.5" x14ac:dyDescent="0.35">
      <c r="C148" t="s">
        <v>151</v>
      </c>
      <c r="D148" s="5">
        <v>-50505452901</v>
      </c>
      <c r="E148" s="5">
        <v>-44595784854</v>
      </c>
      <c r="F148" s="5">
        <v>-2839109625</v>
      </c>
      <c r="G148" s="5">
        <v>16491000000</v>
      </c>
      <c r="I148" s="5">
        <v>-15398109625</v>
      </c>
      <c r="J148" s="5">
        <v>-12706000000</v>
      </c>
      <c r="K148" s="5">
        <v>-73224159939</v>
      </c>
      <c r="L148" s="5">
        <v>-32996128559</v>
      </c>
      <c r="M148" s="5">
        <v>-11920057063</v>
      </c>
      <c r="N148" s="5">
        <v>-321232300</v>
      </c>
      <c r="O148" s="5">
        <v>-847473969</v>
      </c>
    </row>
    <row r="149" spans="3:15" ht="15.5" x14ac:dyDescent="0.35">
      <c r="C149" t="s">
        <v>339</v>
      </c>
      <c r="M149" s="5">
        <v>-199738700</v>
      </c>
    </row>
    <row r="150" spans="3:15" ht="15.5" x14ac:dyDescent="0.35">
      <c r="C150" t="s">
        <v>781</v>
      </c>
    </row>
    <row r="151" spans="3:15" ht="15.5" x14ac:dyDescent="0.35">
      <c r="C151" t="s">
        <v>733</v>
      </c>
      <c r="D151" s="5">
        <v>1200000000</v>
      </c>
      <c r="E151" s="5">
        <v>5800000000</v>
      </c>
      <c r="F151" s="5">
        <v>400000000</v>
      </c>
      <c r="G151" s="5">
        <v>-3200000000</v>
      </c>
      <c r="I151" s="5">
        <v>-3800000000</v>
      </c>
    </row>
    <row r="152" spans="3:15" ht="15.5" x14ac:dyDescent="0.35">
      <c r="C152" t="s">
        <v>576</v>
      </c>
    </row>
    <row r="153" spans="3:15" ht="15.5" x14ac:dyDescent="0.35">
      <c r="C153" t="s">
        <v>782</v>
      </c>
    </row>
    <row r="154" spans="3:15" ht="15.5" x14ac:dyDescent="0.35">
      <c r="C154" t="s">
        <v>783</v>
      </c>
    </row>
    <row r="155" spans="3:15" ht="15.5" x14ac:dyDescent="0.35">
      <c r="C155" t="s">
        <v>612</v>
      </c>
    </row>
    <row r="156" spans="3:15" ht="15.5" x14ac:dyDescent="0.35">
      <c r="C156" t="s">
        <v>153</v>
      </c>
      <c r="D156" s="5">
        <v>-23626220889</v>
      </c>
      <c r="E156" s="5">
        <v>-19884253473</v>
      </c>
      <c r="F156" s="5">
        <v>-51253799840</v>
      </c>
      <c r="G156" s="5">
        <v>-49699000000</v>
      </c>
      <c r="I156" s="5">
        <v>-217992799840</v>
      </c>
      <c r="J156" s="5">
        <v>-300497000000</v>
      </c>
      <c r="K156" s="5">
        <v>-221916040545</v>
      </c>
      <c r="L156" s="5">
        <v>-134739578953</v>
      </c>
      <c r="M156" s="5">
        <v>-165611768494</v>
      </c>
      <c r="N156" s="5">
        <v>-123939977707</v>
      </c>
      <c r="O156" s="5">
        <v>-210605685085</v>
      </c>
    </row>
    <row r="157" spans="3:15" ht="15.5" x14ac:dyDescent="0.35">
      <c r="C157" t="s">
        <v>784</v>
      </c>
      <c r="D157" s="5">
        <v>24793478500</v>
      </c>
      <c r="E157" s="5">
        <v>17640700000</v>
      </c>
    </row>
    <row r="158" spans="3:15" ht="15.5" x14ac:dyDescent="0.35">
      <c r="C158" t="s">
        <v>785</v>
      </c>
    </row>
    <row r="159" spans="3:15" ht="15.5" x14ac:dyDescent="0.35">
      <c r="C159" t="s">
        <v>614</v>
      </c>
    </row>
    <row r="160" spans="3:15" ht="15.5" x14ac:dyDescent="0.35">
      <c r="C160" t="s">
        <v>307</v>
      </c>
      <c r="E160" s="5">
        <v>25000000000</v>
      </c>
      <c r="J160" s="5">
        <v>50000000000</v>
      </c>
    </row>
    <row r="161" spans="3:15" ht="15.5" x14ac:dyDescent="0.35">
      <c r="C161" t="s">
        <v>786</v>
      </c>
      <c r="K161" s="5">
        <v>-4530600000</v>
      </c>
      <c r="L161" s="5">
        <v>-6040800000</v>
      </c>
      <c r="M161" s="5">
        <v>-4530600000</v>
      </c>
    </row>
    <row r="162" spans="3:15" ht="15.5" x14ac:dyDescent="0.35">
      <c r="C162" t="s">
        <v>787</v>
      </c>
      <c r="D162" s="5">
        <v>3888888882</v>
      </c>
      <c r="E162" s="5">
        <v>-3888888882</v>
      </c>
      <c r="F162" s="5">
        <v>-2500000000</v>
      </c>
      <c r="G162" s="5">
        <v>-7500000000</v>
      </c>
      <c r="I162" s="5">
        <v>-10000000000</v>
      </c>
      <c r="J162" s="5">
        <v>-6667000000</v>
      </c>
    </row>
    <row r="163" spans="3:15" ht="15.5" x14ac:dyDescent="0.35">
      <c r="C163" t="s">
        <v>788</v>
      </c>
      <c r="K163" s="5">
        <v>30000000</v>
      </c>
      <c r="L163" s="5">
        <v>60000000</v>
      </c>
    </row>
    <row r="164" spans="3:15" ht="15.5" x14ac:dyDescent="0.35">
      <c r="C164" t="s">
        <v>789</v>
      </c>
      <c r="J164" s="5">
        <v>-103676000000</v>
      </c>
      <c r="K164" s="5">
        <v>-202011731346</v>
      </c>
      <c r="L164" s="5">
        <v>-81464548160</v>
      </c>
      <c r="M164" s="5">
        <v>-42262026790</v>
      </c>
      <c r="O164" s="5">
        <v>-9017069374</v>
      </c>
    </row>
    <row r="165" spans="3:15" ht="15.5" x14ac:dyDescent="0.35">
      <c r="C165" t="s">
        <v>621</v>
      </c>
      <c r="D165" s="5">
        <v>-8472222214</v>
      </c>
      <c r="G165" s="5">
        <v>5000000000</v>
      </c>
      <c r="K165" s="5">
        <v>-6459500408</v>
      </c>
      <c r="L165" s="5">
        <v>-2675940631</v>
      </c>
      <c r="M165" s="5">
        <v>-1143999200</v>
      </c>
      <c r="N165" s="5">
        <v>-242848204</v>
      </c>
      <c r="O165" s="5">
        <v>-10908912250</v>
      </c>
    </row>
    <row r="166" spans="3:15" ht="15.5" x14ac:dyDescent="0.35">
      <c r="C166" t="s">
        <v>160</v>
      </c>
      <c r="O166" s="5">
        <v>-68051975059</v>
      </c>
    </row>
    <row r="167" spans="3:15" ht="15.5" x14ac:dyDescent="0.35">
      <c r="C167" t="s">
        <v>456</v>
      </c>
      <c r="D167" s="5">
        <v>-30869629425</v>
      </c>
      <c r="E167" s="5">
        <v>-41746992544</v>
      </c>
      <c r="F167" s="5">
        <v>-36238954377</v>
      </c>
      <c r="G167" s="5">
        <v>-34992000000</v>
      </c>
      <c r="I167" s="5">
        <v>-142534954377</v>
      </c>
      <c r="J167" s="5">
        <v>-132074000000</v>
      </c>
      <c r="K167" s="5">
        <v>-111938514454</v>
      </c>
      <c r="L167" s="5">
        <v>-103409024789</v>
      </c>
      <c r="M167" s="5">
        <v>-74464009487</v>
      </c>
      <c r="N167" s="5">
        <v>-134142440086</v>
      </c>
      <c r="O167" s="5">
        <v>-136084296206</v>
      </c>
    </row>
    <row r="168" spans="3:15" ht="15.5" x14ac:dyDescent="0.35">
      <c r="C168" t="s">
        <v>370</v>
      </c>
      <c r="D168" s="5">
        <v>-1850297069</v>
      </c>
      <c r="E168" s="5">
        <v>-507752778</v>
      </c>
      <c r="O168" s="5">
        <v>-1620304600</v>
      </c>
    </row>
    <row r="169" spans="3:15" ht="15.5" x14ac:dyDescent="0.35">
      <c r="C169" t="s">
        <v>790</v>
      </c>
      <c r="D169" s="5">
        <v>-11116439563</v>
      </c>
      <c r="E169" s="5">
        <v>-16381319269</v>
      </c>
      <c r="F169" s="5">
        <v>-12514845463</v>
      </c>
      <c r="G169" s="5">
        <v>-12207000000</v>
      </c>
      <c r="I169" s="5">
        <v>-65457845463</v>
      </c>
      <c r="J169" s="5">
        <v>-108080000000</v>
      </c>
      <c r="K169" s="5">
        <v>-120364542179</v>
      </c>
      <c r="L169" s="5">
        <v>-72980022910</v>
      </c>
      <c r="M169" s="5">
        <v>-96885925615</v>
      </c>
      <c r="N169" s="5">
        <v>-86673755546</v>
      </c>
    </row>
    <row r="170" spans="3:15" ht="15.5" x14ac:dyDescent="0.35">
      <c r="C170" t="s">
        <v>417</v>
      </c>
      <c r="N170" s="5">
        <v>93750000000</v>
      </c>
    </row>
    <row r="171" spans="3:15" ht="15.5" x14ac:dyDescent="0.35">
      <c r="C171" t="s">
        <v>660</v>
      </c>
      <c r="N171" s="5">
        <v>-1225948048</v>
      </c>
    </row>
    <row r="172" spans="3:15" ht="15.5" x14ac:dyDescent="0.35">
      <c r="C172" t="s">
        <v>164</v>
      </c>
      <c r="D172" s="5">
        <v>-4376294584</v>
      </c>
      <c r="E172" s="5">
        <v>-8859715656</v>
      </c>
      <c r="F172" s="5">
        <v>10998514315</v>
      </c>
      <c r="G172" s="5">
        <v>-511000000</v>
      </c>
      <c r="I172" s="5">
        <v>18439514315</v>
      </c>
      <c r="J172" s="5">
        <v>-63604000000</v>
      </c>
      <c r="K172" s="5">
        <v>49066856093</v>
      </c>
      <c r="L172" s="5">
        <v>12490983773</v>
      </c>
      <c r="M172" s="5">
        <v>10831374022</v>
      </c>
      <c r="N172" s="5">
        <v>1727726901</v>
      </c>
      <c r="O172" s="5">
        <v>661311777</v>
      </c>
    </row>
    <row r="173" spans="3:15" ht="15.5" x14ac:dyDescent="0.35">
      <c r="C173" t="s">
        <v>165</v>
      </c>
      <c r="E173" s="5">
        <v>32004223719</v>
      </c>
      <c r="F173" s="5">
        <v>-391532</v>
      </c>
      <c r="I173" s="5">
        <v>13564608468</v>
      </c>
      <c r="J173" s="5">
        <v>77170000000</v>
      </c>
      <c r="K173" s="5">
        <v>28105360508</v>
      </c>
      <c r="L173" s="5">
        <v>15613208179</v>
      </c>
      <c r="M173" s="5">
        <v>4803810619</v>
      </c>
      <c r="N173" s="5">
        <v>3109172914</v>
      </c>
      <c r="O173" s="5">
        <v>2547043595</v>
      </c>
    </row>
    <row r="174" spans="3:15" ht="15.5" x14ac:dyDescent="0.35">
      <c r="C174" t="s">
        <v>400</v>
      </c>
      <c r="D174" s="5">
        <v>-7652857</v>
      </c>
      <c r="E174" s="5">
        <v>-4734585</v>
      </c>
      <c r="F174" s="5">
        <v>100936</v>
      </c>
      <c r="I174" s="5">
        <v>100936</v>
      </c>
      <c r="J174" s="5">
        <v>-1000000</v>
      </c>
      <c r="K174" s="5">
        <v>-2177482</v>
      </c>
      <c r="L174" s="5">
        <v>1168556</v>
      </c>
      <c r="M174" s="5">
        <v>-21976462</v>
      </c>
      <c r="N174" s="5">
        <v>-33089196</v>
      </c>
      <c r="O174" s="5">
        <v>-99182458</v>
      </c>
    </row>
    <row r="175" spans="3:15" ht="15.5" x14ac:dyDescent="0.35">
      <c r="C175" t="s">
        <v>166</v>
      </c>
      <c r="D175" s="5">
        <v>-4383947441</v>
      </c>
      <c r="E175" s="5">
        <v>23139773478</v>
      </c>
      <c r="F175" s="5">
        <v>10998223719</v>
      </c>
      <c r="G175" s="5">
        <v>-511000000</v>
      </c>
      <c r="I175" s="5">
        <v>32004223719</v>
      </c>
      <c r="J175" s="5">
        <v>13565000000</v>
      </c>
      <c r="K175" s="5">
        <v>77170039119</v>
      </c>
      <c r="L175" s="5">
        <v>28105360508</v>
      </c>
      <c r="M175" s="5">
        <v>15613208179</v>
      </c>
      <c r="N175" s="5">
        <v>4803810619</v>
      </c>
      <c r="O175" s="5">
        <v>3109172914</v>
      </c>
    </row>
    <row r="177" spans="2:15" ht="15.5" x14ac:dyDescent="0.35">
      <c r="B177" t="s">
        <v>167</v>
      </c>
      <c r="C177" t="s">
        <v>12</v>
      </c>
      <c r="D177" s="5">
        <v>1510000000</v>
      </c>
      <c r="E177" s="5">
        <v>1510000000</v>
      </c>
      <c r="F177" s="5">
        <v>1510000000</v>
      </c>
      <c r="G177" s="5">
        <v>1510000000</v>
      </c>
      <c r="I177" s="5">
        <v>1510000000</v>
      </c>
      <c r="J177" s="5">
        <v>1510000000</v>
      </c>
      <c r="K177" s="5">
        <v>1510000000</v>
      </c>
      <c r="L177" s="5">
        <v>1510000000</v>
      </c>
      <c r="M177" s="5">
        <v>1510000000</v>
      </c>
      <c r="N177" s="5">
        <v>1510000000</v>
      </c>
      <c r="O177" s="5">
        <v>0</v>
      </c>
    </row>
    <row r="178" spans="2:15" ht="15.5" x14ac:dyDescent="0.35">
      <c r="C178" t="s">
        <v>168</v>
      </c>
      <c r="D178" s="6">
        <v>2.4900000000000002</v>
      </c>
      <c r="E178" s="6">
        <v>0.82</v>
      </c>
      <c r="F178" s="6">
        <v>-1.1299999999999999</v>
      </c>
      <c r="G178" s="6">
        <v>-1.99</v>
      </c>
    </row>
    <row r="179" spans="2:15" ht="15.5" x14ac:dyDescent="0.35">
      <c r="C179" t="s">
        <v>169</v>
      </c>
      <c r="D179" s="6">
        <v>40.56</v>
      </c>
      <c r="E179" s="6">
        <v>153.66</v>
      </c>
      <c r="F179" s="6">
        <v>-154.87</v>
      </c>
      <c r="G179" s="6">
        <v>-79.400000000000006</v>
      </c>
    </row>
    <row r="180" spans="2:15" ht="15.5" x14ac:dyDescent="0.35">
      <c r="C180" t="s">
        <v>62</v>
      </c>
      <c r="D180" s="6">
        <v>1.39</v>
      </c>
      <c r="E180" s="6">
        <v>1.69</v>
      </c>
      <c r="F180" s="6">
        <v>2.21</v>
      </c>
      <c r="G180" s="6">
        <v>2.02</v>
      </c>
    </row>
    <row r="181" spans="2:15" ht="15.5" x14ac:dyDescent="0.35">
      <c r="C181" t="s">
        <v>170</v>
      </c>
      <c r="D181" s="5">
        <v>45320000000</v>
      </c>
      <c r="E181" s="5">
        <v>44540000000</v>
      </c>
      <c r="F181" s="5">
        <v>46990000000</v>
      </c>
      <c r="G181" s="5">
        <v>45890000000</v>
      </c>
    </row>
    <row r="182" spans="2:15" ht="15.5" x14ac:dyDescent="0.35">
      <c r="C182" t="s">
        <v>171</v>
      </c>
      <c r="D182" s="6">
        <v>5.1000000000000004E-3</v>
      </c>
      <c r="E182" s="6">
        <v>1.7000000000000001E-3</v>
      </c>
      <c r="F182" s="6">
        <v>-2.2000000000000001E-3</v>
      </c>
      <c r="G182" s="6">
        <v>-3.8E-3</v>
      </c>
    </row>
    <row r="183" spans="2:15" ht="15.5" x14ac:dyDescent="0.35">
      <c r="C183" t="s">
        <v>172</v>
      </c>
      <c r="D183" s="6">
        <v>9.5999999999999992E-3</v>
      </c>
      <c r="E183" s="6">
        <v>3.2000000000000002E-3</v>
      </c>
      <c r="F183" s="6">
        <v>-4.4000000000000003E-3</v>
      </c>
      <c r="G183" s="6">
        <v>-7.7000000000000002E-3</v>
      </c>
    </row>
    <row r="184" spans="2:15" ht="15.5" x14ac:dyDescent="0.35">
      <c r="C184" t="s">
        <v>173</v>
      </c>
      <c r="D184" s="6">
        <v>3.4000000000000002E-3</v>
      </c>
      <c r="E184" s="6">
        <v>-1.9E-3</v>
      </c>
      <c r="F184" s="6">
        <v>-1.5E-3</v>
      </c>
      <c r="G184" s="6">
        <v>-2.5000000000000001E-3</v>
      </c>
    </row>
    <row r="185" spans="2:15" ht="15.5" x14ac:dyDescent="0.35">
      <c r="C185" t="s">
        <v>174</v>
      </c>
      <c r="F185" s="6">
        <v>-0.03</v>
      </c>
    </row>
    <row r="186" spans="2:15" ht="15.5" x14ac:dyDescent="0.35">
      <c r="C186" t="s">
        <v>175</v>
      </c>
      <c r="D186" s="5">
        <v>393000000000</v>
      </c>
      <c r="E186" s="5">
        <v>389000000000</v>
      </c>
      <c r="F186" s="5">
        <v>388000000000</v>
      </c>
      <c r="G186" s="5">
        <v>390000000000</v>
      </c>
    </row>
    <row r="187" spans="2:15" ht="15.5" x14ac:dyDescent="0.35">
      <c r="C187" t="s">
        <v>176</v>
      </c>
      <c r="D187" s="6">
        <v>0.39</v>
      </c>
      <c r="E187" s="6">
        <v>0.49</v>
      </c>
      <c r="F187" s="6">
        <v>0.68</v>
      </c>
      <c r="G187" s="6">
        <v>0.61</v>
      </c>
    </row>
    <row r="188" spans="2:15" ht="15.5" x14ac:dyDescent="0.35">
      <c r="C188" t="s">
        <v>177</v>
      </c>
      <c r="D188" s="6">
        <v>260.14999999999998</v>
      </c>
      <c r="E188" s="6">
        <v>257.66000000000003</v>
      </c>
      <c r="F188" s="6">
        <v>256.83999999999997</v>
      </c>
      <c r="G188" s="6">
        <v>258.52</v>
      </c>
    </row>
    <row r="189" spans="2:15" ht="15.5" x14ac:dyDescent="0.35">
      <c r="C189" t="s">
        <v>178</v>
      </c>
      <c r="D189" s="6">
        <v>0.39</v>
      </c>
      <c r="E189" s="6">
        <v>0.49</v>
      </c>
      <c r="F189" s="6">
        <v>0.68</v>
      </c>
      <c r="G189" s="6">
        <v>0.61</v>
      </c>
    </row>
    <row r="190" spans="2:15" ht="15.5" x14ac:dyDescent="0.35">
      <c r="C190" t="s">
        <v>179</v>
      </c>
      <c r="D190" s="6">
        <v>260.14999999999998</v>
      </c>
      <c r="E190" s="6">
        <v>257.66000000000003</v>
      </c>
      <c r="F190" s="6">
        <v>256.83999999999997</v>
      </c>
      <c r="G190" s="6">
        <v>258.52</v>
      </c>
    </row>
    <row r="191" spans="2:15" ht="15.5" x14ac:dyDescent="0.35">
      <c r="C191" t="s">
        <v>180</v>
      </c>
      <c r="D191" s="5">
        <v>115000000000</v>
      </c>
      <c r="E191" s="5">
        <v>114000000000</v>
      </c>
      <c r="F191" s="5">
        <v>123000000000</v>
      </c>
      <c r="G191" s="5">
        <v>124000000000</v>
      </c>
    </row>
    <row r="192" spans="2:15" ht="15.5" x14ac:dyDescent="0.35">
      <c r="C192" t="s">
        <v>181</v>
      </c>
      <c r="D192" s="5">
        <v>110000000000</v>
      </c>
      <c r="E192" s="5">
        <v>106000000000</v>
      </c>
      <c r="F192" s="5">
        <v>113000000000</v>
      </c>
      <c r="G192" s="5">
        <v>114000000000</v>
      </c>
    </row>
    <row r="193" spans="3:15" ht="15.5" x14ac:dyDescent="0.35">
      <c r="C193" t="s">
        <v>182</v>
      </c>
      <c r="D193" s="5">
        <v>393000000000</v>
      </c>
      <c r="E193" s="5">
        <v>389000000000</v>
      </c>
      <c r="F193" s="5">
        <v>388000000000</v>
      </c>
      <c r="G193" s="5">
        <v>390000000000</v>
      </c>
    </row>
    <row r="194" spans="3:15" ht="15.5" x14ac:dyDescent="0.35">
      <c r="C194" t="s">
        <v>24</v>
      </c>
      <c r="D194" s="5">
        <v>225000000000</v>
      </c>
      <c r="E194" s="5">
        <v>220000000000</v>
      </c>
      <c r="F194" s="5">
        <v>236000000000</v>
      </c>
      <c r="G194" s="5">
        <v>238000000000</v>
      </c>
    </row>
    <row r="195" spans="3:15" ht="15.5" x14ac:dyDescent="0.35">
      <c r="C195" t="s">
        <v>21</v>
      </c>
      <c r="D195" s="5">
        <v>206000000000</v>
      </c>
      <c r="E195" s="5">
        <v>197000000000</v>
      </c>
      <c r="F195" s="5">
        <v>204000000000</v>
      </c>
      <c r="G195" s="5">
        <v>217000000000</v>
      </c>
    </row>
    <row r="196" spans="3:15" ht="15.5" x14ac:dyDescent="0.35">
      <c r="C196" t="s">
        <v>183</v>
      </c>
      <c r="D196" s="5">
        <v>-9000000000</v>
      </c>
      <c r="E196" s="5">
        <v>-17000000000</v>
      </c>
      <c r="F196" s="5">
        <v>-29000000000</v>
      </c>
      <c r="G196" s="5">
        <v>-35000000000</v>
      </c>
    </row>
    <row r="197" spans="3:15" ht="15.5" x14ac:dyDescent="0.35">
      <c r="C197" t="s">
        <v>184</v>
      </c>
      <c r="D197" s="5">
        <v>37000000000</v>
      </c>
      <c r="E197" s="5">
        <v>23000000000</v>
      </c>
      <c r="F197" s="5">
        <v>43000000000</v>
      </c>
      <c r="G197" s="5">
        <v>21000000000</v>
      </c>
    </row>
    <row r="198" spans="3:15" ht="15.5" x14ac:dyDescent="0.35">
      <c r="C198" t="s">
        <v>185</v>
      </c>
      <c r="D198" s="5">
        <v>-51000000000</v>
      </c>
      <c r="E198" s="5">
        <v>-45000000000</v>
      </c>
      <c r="F198" s="5">
        <v>-3000000000</v>
      </c>
      <c r="G198" s="5">
        <v>16000000000</v>
      </c>
    </row>
    <row r="199" spans="3:15" ht="15.5" x14ac:dyDescent="0.35">
      <c r="C199" t="s">
        <v>13</v>
      </c>
      <c r="D199" s="5">
        <v>-14000000000</v>
      </c>
      <c r="E199" s="5">
        <v>-22000000000</v>
      </c>
      <c r="F199" s="5">
        <v>40000000000</v>
      </c>
      <c r="G199" s="5">
        <v>38000000000</v>
      </c>
    </row>
    <row r="200" spans="3:15" ht="15.5" x14ac:dyDescent="0.35">
      <c r="C200" t="s">
        <v>16</v>
      </c>
      <c r="D200" s="6">
        <v>-9.23</v>
      </c>
      <c r="E200" s="6">
        <v>-14.32</v>
      </c>
      <c r="F200" s="6">
        <v>26.72</v>
      </c>
      <c r="G200" s="6">
        <v>24.95</v>
      </c>
    </row>
    <row r="201" spans="3:15" ht="15.5" x14ac:dyDescent="0.35">
      <c r="C201" t="s">
        <v>47</v>
      </c>
      <c r="I201" s="6">
        <v>2.15</v>
      </c>
      <c r="J201" s="6">
        <v>18.41</v>
      </c>
      <c r="K201" s="6">
        <v>9.92</v>
      </c>
      <c r="L201" s="6">
        <v>24.13</v>
      </c>
      <c r="M201" s="6">
        <v>30.45</v>
      </c>
      <c r="N201" s="6">
        <v>25.37</v>
      </c>
      <c r="O201" s="6">
        <v>269242.73</v>
      </c>
    </row>
    <row r="202" spans="3:15" ht="15.5" x14ac:dyDescent="0.35">
      <c r="C202" t="s">
        <v>61</v>
      </c>
      <c r="I202" s="6">
        <v>81.400000000000006</v>
      </c>
      <c r="J202" s="6">
        <v>9.99</v>
      </c>
      <c r="K202" s="6">
        <v>27.42</v>
      </c>
      <c r="L202" s="6">
        <v>9.4499999999999993</v>
      </c>
      <c r="M202" s="6">
        <v>14.65</v>
      </c>
      <c r="N202" s="6">
        <v>6.11</v>
      </c>
      <c r="O202" s="5">
        <v>0</v>
      </c>
    </row>
    <row r="203" spans="3:15" ht="15.5" x14ac:dyDescent="0.35">
      <c r="C203" t="s">
        <v>64</v>
      </c>
      <c r="I203" s="6">
        <v>0.52</v>
      </c>
      <c r="J203" s="6">
        <v>0.47</v>
      </c>
      <c r="K203" s="6">
        <v>0.68</v>
      </c>
      <c r="L203" s="6">
        <v>0.71</v>
      </c>
      <c r="M203" s="6">
        <v>1.67</v>
      </c>
      <c r="N203" s="6">
        <v>0.57999999999999996</v>
      </c>
      <c r="O203" s="5">
        <v>0</v>
      </c>
    </row>
    <row r="204" spans="3:15" ht="15.5" x14ac:dyDescent="0.35">
      <c r="C204" t="s">
        <v>186</v>
      </c>
      <c r="I204" s="5">
        <v>211910000000</v>
      </c>
      <c r="J204" s="6">
        <v>272829999999.99997</v>
      </c>
      <c r="K204" s="5">
        <v>238540000000</v>
      </c>
      <c r="L204" s="5">
        <v>216310000000</v>
      </c>
      <c r="M204" s="5">
        <v>209530000000</v>
      </c>
      <c r="N204" s="5">
        <v>221490000000</v>
      </c>
      <c r="O204" s="5">
        <v>228510000000</v>
      </c>
    </row>
    <row r="205" spans="3:15" ht="15.5" x14ac:dyDescent="0.35">
      <c r="C205" t="s">
        <v>187</v>
      </c>
      <c r="I205" s="6">
        <v>4.1999999999999997E-3</v>
      </c>
      <c r="J205" s="6">
        <v>3.1899999999999998E-2</v>
      </c>
      <c r="K205" s="6">
        <v>1.3500000000000002E-2</v>
      </c>
      <c r="L205" s="6">
        <v>4.1700000000000001E-2</v>
      </c>
      <c r="M205" s="6">
        <v>7.1199999999999999E-2</v>
      </c>
      <c r="N205" s="6">
        <v>6.3299999999999995E-2</v>
      </c>
      <c r="O205" s="6">
        <v>5.6100000000000004E-2</v>
      </c>
    </row>
    <row r="206" spans="3:15" ht="15.5" x14ac:dyDescent="0.35">
      <c r="C206" t="s">
        <v>188</v>
      </c>
      <c r="I206" s="6">
        <v>8.3999999999999995E-3</v>
      </c>
      <c r="J206" s="6">
        <v>7.2099999999999997E-2</v>
      </c>
      <c r="K206" s="6">
        <v>4.1599999999999998E-2</v>
      </c>
      <c r="L206" s="6">
        <v>0.1041</v>
      </c>
      <c r="M206" s="6">
        <v>0.14330000000000001</v>
      </c>
      <c r="N206" s="6">
        <v>0.1371</v>
      </c>
      <c r="O206" s="6">
        <v>0.2041</v>
      </c>
    </row>
    <row r="207" spans="3:15" ht="15.5" x14ac:dyDescent="0.35">
      <c r="C207" t="s">
        <v>189</v>
      </c>
      <c r="I207" s="6">
        <v>3.4599999999999999E-2</v>
      </c>
      <c r="J207" s="6">
        <v>0.12240000000000001</v>
      </c>
      <c r="K207" s="6">
        <v>0.1094</v>
      </c>
      <c r="L207" s="6">
        <v>0.1275</v>
      </c>
      <c r="M207" s="6">
        <v>0.17710000000000001</v>
      </c>
      <c r="N207" s="6">
        <v>0.24010000000000001</v>
      </c>
      <c r="O207" s="6">
        <v>0.63869999999999993</v>
      </c>
    </row>
    <row r="208" spans="3:15" ht="15.5" x14ac:dyDescent="0.35">
      <c r="C208" t="s">
        <v>190</v>
      </c>
      <c r="I208" s="6">
        <v>0.66</v>
      </c>
      <c r="J208" s="6">
        <v>1.67</v>
      </c>
      <c r="K208" s="6">
        <v>1.37</v>
      </c>
      <c r="L208" s="6">
        <v>1.95</v>
      </c>
      <c r="M208" s="6">
        <v>2.75</v>
      </c>
      <c r="N208" s="6">
        <v>2.0699999999999998</v>
      </c>
      <c r="O208" s="6">
        <v>2.14</v>
      </c>
    </row>
    <row r="209" spans="2:15" ht="15.5" x14ac:dyDescent="0.35">
      <c r="C209" t="s">
        <v>58</v>
      </c>
      <c r="I209" s="6">
        <v>0.68</v>
      </c>
      <c r="J209" s="6">
        <v>0.72</v>
      </c>
      <c r="K209" s="6">
        <v>1.1399999999999999</v>
      </c>
      <c r="L209" s="6">
        <v>0.98</v>
      </c>
      <c r="M209" s="6">
        <v>2.1</v>
      </c>
      <c r="N209" s="6">
        <v>0.84</v>
      </c>
      <c r="O209" s="5">
        <v>0</v>
      </c>
    </row>
    <row r="210" spans="2:15" ht="15.5" x14ac:dyDescent="0.35">
      <c r="C210" t="s">
        <v>55</v>
      </c>
      <c r="I210" s="6">
        <v>256.83999999999997</v>
      </c>
      <c r="J210" s="6">
        <v>255.21</v>
      </c>
      <c r="K210" s="6">
        <v>238.71</v>
      </c>
      <c r="L210" s="6">
        <v>231.78</v>
      </c>
      <c r="M210" s="6">
        <v>212.55</v>
      </c>
      <c r="N210" s="6">
        <v>185.07</v>
      </c>
      <c r="O210" s="6">
        <v>1318872.1000000001</v>
      </c>
    </row>
    <row r="211" spans="2:15" ht="15.5" x14ac:dyDescent="0.35">
      <c r="C211" t="s">
        <v>191</v>
      </c>
      <c r="I211" s="6">
        <v>0.68</v>
      </c>
      <c r="J211" s="6">
        <v>0.72</v>
      </c>
      <c r="K211" s="6">
        <v>1.1399999999999999</v>
      </c>
      <c r="L211" s="6">
        <v>0.98</v>
      </c>
      <c r="M211" s="6">
        <v>2.1</v>
      </c>
      <c r="N211" s="6">
        <v>0.84</v>
      </c>
      <c r="O211" s="5">
        <v>0</v>
      </c>
    </row>
    <row r="212" spans="2:15" ht="15.5" x14ac:dyDescent="0.35">
      <c r="C212" t="s">
        <v>192</v>
      </c>
      <c r="I212" s="6">
        <v>256.83999999999997</v>
      </c>
      <c r="J212" s="6">
        <v>255.21</v>
      </c>
      <c r="K212" s="6">
        <v>238.71</v>
      </c>
      <c r="L212" s="6">
        <v>231.78</v>
      </c>
      <c r="M212" s="6">
        <v>212.55</v>
      </c>
      <c r="N212" s="6">
        <v>185.07</v>
      </c>
      <c r="O212" s="6">
        <v>1318872.1000000001</v>
      </c>
    </row>
    <row r="213" spans="2:15" ht="15.5" x14ac:dyDescent="0.35">
      <c r="C213" t="s">
        <v>193</v>
      </c>
      <c r="I213" s="5">
        <v>123000000000</v>
      </c>
      <c r="J213" s="5">
        <v>128000000000</v>
      </c>
      <c r="K213" s="5">
        <v>115000000000</v>
      </c>
      <c r="L213" s="5">
        <v>66000000000</v>
      </c>
      <c r="M213" s="5">
        <v>39000000000</v>
      </c>
      <c r="N213" s="5">
        <v>72000000000</v>
      </c>
      <c r="O213" s="5">
        <v>190000000000</v>
      </c>
    </row>
    <row r="214" spans="2:15" ht="15.5" x14ac:dyDescent="0.35">
      <c r="C214" t="s">
        <v>194</v>
      </c>
      <c r="I214" s="5">
        <v>113000000000</v>
      </c>
      <c r="J214" s="5">
        <v>113000000000</v>
      </c>
      <c r="K214" s="5">
        <v>135000000000</v>
      </c>
      <c r="L214" s="5">
        <v>100000000000</v>
      </c>
      <c r="M214" s="5">
        <v>32000000000</v>
      </c>
      <c r="N214" s="5">
        <v>33000000000</v>
      </c>
      <c r="O214" s="5">
        <v>139000000000</v>
      </c>
    </row>
    <row r="215" spans="2:15" ht="15.5" x14ac:dyDescent="0.35">
      <c r="C215" t="s">
        <v>26</v>
      </c>
      <c r="I215" s="5">
        <v>236000000000</v>
      </c>
      <c r="J215" s="5">
        <v>241000000000</v>
      </c>
      <c r="K215" s="5">
        <v>250000000000</v>
      </c>
      <c r="L215" s="5">
        <v>166000000000</v>
      </c>
      <c r="M215" s="5">
        <v>71000000000</v>
      </c>
      <c r="N215" s="5">
        <v>105000000000</v>
      </c>
      <c r="O215" s="5">
        <v>329000000000</v>
      </c>
    </row>
    <row r="216" spans="2:15" ht="15.5" x14ac:dyDescent="0.35">
      <c r="C216" t="s">
        <v>23</v>
      </c>
      <c r="I216" s="5">
        <v>204000000000</v>
      </c>
      <c r="J216" s="5">
        <v>227000000000</v>
      </c>
      <c r="K216" s="5">
        <v>173000000000</v>
      </c>
      <c r="L216" s="5">
        <v>138000000000</v>
      </c>
      <c r="M216" s="5">
        <v>55000000000</v>
      </c>
      <c r="N216" s="5">
        <v>100000000000</v>
      </c>
      <c r="O216" s="5">
        <v>326000000000</v>
      </c>
    </row>
    <row r="217" spans="2:15" ht="15.5" x14ac:dyDescent="0.35">
      <c r="C217" t="s">
        <v>195</v>
      </c>
      <c r="I217" s="5">
        <v>-29000000000</v>
      </c>
      <c r="J217" s="5">
        <v>-58000000000</v>
      </c>
      <c r="K217" s="5">
        <v>-212000000000</v>
      </c>
      <c r="L217" s="5">
        <v>-7000000000</v>
      </c>
      <c r="M217" s="5">
        <v>-21000000000</v>
      </c>
      <c r="N217" s="5">
        <v>-89000000000</v>
      </c>
      <c r="O217" s="5">
        <v>-153000000000</v>
      </c>
    </row>
    <row r="218" spans="2:15" ht="15.5" x14ac:dyDescent="0.35">
      <c r="C218" t="s">
        <v>196</v>
      </c>
      <c r="I218" s="5">
        <v>192000000000</v>
      </c>
      <c r="J218" s="5">
        <v>179000000000</v>
      </c>
      <c r="K218" s="5">
        <v>319000000000</v>
      </c>
      <c r="L218" s="5">
        <v>81000000000</v>
      </c>
      <c r="M218" s="5">
        <v>151000000000</v>
      </c>
      <c r="N218" s="5">
        <v>95000000000</v>
      </c>
      <c r="O218" s="5">
        <v>193000000000</v>
      </c>
    </row>
    <row r="219" spans="2:15" ht="15.5" x14ac:dyDescent="0.35">
      <c r="C219" t="s">
        <v>197</v>
      </c>
      <c r="I219" s="5">
        <v>-15000000000</v>
      </c>
      <c r="J219" s="5">
        <v>-13000000000</v>
      </c>
      <c r="K219" s="5">
        <v>-73000000000</v>
      </c>
      <c r="L219" s="5">
        <v>-33000000000</v>
      </c>
      <c r="M219" s="5">
        <v>-12000000000</v>
      </c>
      <c r="N219" s="5">
        <v>0</v>
      </c>
      <c r="O219" s="5">
        <v>-1000000000</v>
      </c>
    </row>
    <row r="220" spans="2:15" ht="15.5" x14ac:dyDescent="0.35">
      <c r="C220" t="s">
        <v>15</v>
      </c>
      <c r="I220" s="5">
        <v>177000000000</v>
      </c>
      <c r="J220" s="5">
        <v>167000000000</v>
      </c>
      <c r="K220" s="5">
        <v>246000000000</v>
      </c>
      <c r="L220" s="5">
        <v>48000000000</v>
      </c>
      <c r="M220" s="5">
        <v>139000000000</v>
      </c>
      <c r="N220" s="5">
        <v>94000000000</v>
      </c>
      <c r="O220" s="5">
        <v>192000000000</v>
      </c>
    </row>
    <row r="221" spans="2:15" ht="15.5" x14ac:dyDescent="0.35">
      <c r="C221" t="s">
        <v>17</v>
      </c>
      <c r="I221" s="6">
        <v>117.21</v>
      </c>
      <c r="J221" s="6">
        <v>110.33</v>
      </c>
      <c r="K221" s="6">
        <v>162.80000000000001</v>
      </c>
      <c r="L221" s="6">
        <v>31.82</v>
      </c>
      <c r="M221" s="6">
        <v>92.32</v>
      </c>
      <c r="N221" s="6">
        <v>62.53</v>
      </c>
      <c r="O221" s="6">
        <v>1690856.8</v>
      </c>
    </row>
    <row r="223" spans="2:15" ht="15.5" x14ac:dyDescent="0.35">
      <c r="B223" t="s">
        <v>198</v>
      </c>
      <c r="C223" t="s">
        <v>199</v>
      </c>
      <c r="D223" s="5">
        <v>4000000000</v>
      </c>
      <c r="E223" s="5">
        <v>1000000000</v>
      </c>
      <c r="F223" s="5">
        <v>-2000000000</v>
      </c>
      <c r="G223" s="5">
        <v>-3000000000</v>
      </c>
      <c r="H223" s="5">
        <v>10000000000</v>
      </c>
      <c r="I223" s="5">
        <v>3000000000</v>
      </c>
      <c r="J223" s="5">
        <v>28000000000</v>
      </c>
      <c r="K223" s="5">
        <v>15000000000</v>
      </c>
      <c r="L223" s="5">
        <v>36000000000</v>
      </c>
      <c r="M223" s="5">
        <v>46000000000</v>
      </c>
      <c r="N223" s="5">
        <v>38000000000</v>
      </c>
      <c r="O223" s="5">
        <v>31000000000</v>
      </c>
    </row>
    <row r="224" spans="2:15" ht="15.5" x14ac:dyDescent="0.35">
      <c r="C224" t="s">
        <v>200</v>
      </c>
      <c r="L224" s="5">
        <v>3</v>
      </c>
      <c r="M224" s="5">
        <v>4</v>
      </c>
      <c r="N224" s="5">
        <v>3</v>
      </c>
    </row>
    <row r="225" spans="3:15" ht="15.5" x14ac:dyDescent="0.35">
      <c r="C225" t="s">
        <v>66</v>
      </c>
      <c r="L225" s="6">
        <v>0.12429999999999999</v>
      </c>
      <c r="M225" s="6">
        <v>0.1313</v>
      </c>
      <c r="N225" s="6">
        <v>0.1182</v>
      </c>
    </row>
    <row r="226" spans="3:15" ht="15.5" x14ac:dyDescent="0.35">
      <c r="C226" t="s">
        <v>201</v>
      </c>
      <c r="L226" s="6">
        <v>1.0500000000000001E-2</v>
      </c>
      <c r="M226" s="6">
        <v>1.7500000000000002E-2</v>
      </c>
      <c r="N226" s="6">
        <v>1.55E-2</v>
      </c>
    </row>
    <row r="227" spans="3:15" ht="15.5" x14ac:dyDescent="0.35">
      <c r="C227" t="s">
        <v>46</v>
      </c>
      <c r="D227" s="6">
        <v>2.4900000000000002</v>
      </c>
      <c r="E227" s="6">
        <v>0.82</v>
      </c>
      <c r="F227" s="6">
        <v>-1.1299999999999999</v>
      </c>
      <c r="G227" s="6">
        <v>-1.99</v>
      </c>
      <c r="H227" s="6">
        <v>6.63</v>
      </c>
      <c r="I227" s="6">
        <v>2.15</v>
      </c>
      <c r="J227" s="6">
        <v>18.41</v>
      </c>
      <c r="K227" s="6">
        <v>9.92</v>
      </c>
      <c r="L227" s="6">
        <v>24.13</v>
      </c>
      <c r="M227" s="6">
        <v>30.45</v>
      </c>
      <c r="N227" s="6">
        <v>25.37</v>
      </c>
      <c r="O227" s="6">
        <v>20.239999999999998</v>
      </c>
    </row>
    <row r="228" spans="3:15" ht="15.5" x14ac:dyDescent="0.35">
      <c r="C228" t="s">
        <v>68</v>
      </c>
      <c r="L228" s="5">
        <v>3</v>
      </c>
      <c r="M228" s="5">
        <v>4</v>
      </c>
      <c r="N228" s="5">
        <v>3</v>
      </c>
    </row>
    <row r="229" spans="3:15" ht="15.5" x14ac:dyDescent="0.35">
      <c r="C229" t="s">
        <v>202</v>
      </c>
      <c r="L229" s="6">
        <v>0.12429999999999999</v>
      </c>
      <c r="M229" s="6">
        <v>0.1313</v>
      </c>
      <c r="N229" s="6">
        <v>0.1182</v>
      </c>
    </row>
    <row r="230" spans="3:15" ht="15.5" x14ac:dyDescent="0.35">
      <c r="C230" t="s">
        <v>203</v>
      </c>
      <c r="L230" s="6">
        <v>1.0500000000000001E-2</v>
      </c>
      <c r="M230" s="6">
        <v>1.7500000000000002E-2</v>
      </c>
      <c r="N230" s="6">
        <v>1.55E-2</v>
      </c>
    </row>
    <row r="231" spans="3:15" ht="15.5" x14ac:dyDescent="0.35">
      <c r="C231" t="s">
        <v>204</v>
      </c>
      <c r="D231" s="5">
        <v>110000000000</v>
      </c>
      <c r="E231" s="5">
        <v>113000000000</v>
      </c>
      <c r="F231" s="5">
        <v>120000000000</v>
      </c>
      <c r="G231" s="5">
        <v>118000000000</v>
      </c>
      <c r="H231" s="5">
        <v>445000000000</v>
      </c>
      <c r="I231" s="5">
        <v>508000000000</v>
      </c>
      <c r="J231" s="5">
        <v>595000000000</v>
      </c>
      <c r="K231" s="5">
        <v>606000000000</v>
      </c>
      <c r="L231" s="5">
        <v>483000000000</v>
      </c>
      <c r="M231" s="5">
        <v>403000000000</v>
      </c>
      <c r="N231" s="5">
        <v>402000000000</v>
      </c>
      <c r="O231" s="5">
        <v>401000000000</v>
      </c>
    </row>
    <row r="232" spans="3:15" ht="15.5" x14ac:dyDescent="0.35">
      <c r="C232" t="s">
        <v>205</v>
      </c>
      <c r="L232" s="5">
        <v>3</v>
      </c>
      <c r="M232" s="5">
        <v>4</v>
      </c>
      <c r="N232" s="5">
        <v>3</v>
      </c>
    </row>
    <row r="233" spans="3:15" ht="15.5" x14ac:dyDescent="0.35">
      <c r="C233" t="s">
        <v>206</v>
      </c>
      <c r="L233" s="6">
        <v>0.12429999999999999</v>
      </c>
      <c r="M233" s="6">
        <v>0.1313</v>
      </c>
      <c r="N233" s="6">
        <v>0.1182</v>
      </c>
    </row>
    <row r="234" spans="3:15" ht="15.5" x14ac:dyDescent="0.35">
      <c r="C234" t="s">
        <v>207</v>
      </c>
      <c r="L234" s="6">
        <v>1.0500000000000001E-2</v>
      </c>
      <c r="M234" s="6">
        <v>1.7500000000000002E-2</v>
      </c>
      <c r="N234" s="6">
        <v>1.55E-2</v>
      </c>
    </row>
    <row r="235" spans="3:15" ht="15.5" x14ac:dyDescent="0.35">
      <c r="C235" t="s">
        <v>208</v>
      </c>
      <c r="I235" s="6">
        <v>15.83</v>
      </c>
    </row>
    <row r="236" spans="3:15" ht="15.5" x14ac:dyDescent="0.35">
      <c r="C236" t="s">
        <v>209</v>
      </c>
      <c r="I236" s="6">
        <v>523.65</v>
      </c>
    </row>
    <row r="237" spans="3:15" ht="15.5" x14ac:dyDescent="0.35">
      <c r="C237" t="s">
        <v>210</v>
      </c>
      <c r="I237" s="6">
        <v>6.95</v>
      </c>
    </row>
    <row r="238" spans="3:15" ht="15.5" x14ac:dyDescent="0.35">
      <c r="C238" t="s">
        <v>211</v>
      </c>
      <c r="I238" s="6">
        <v>1.9E-3</v>
      </c>
    </row>
    <row r="239" spans="3:15" ht="15.5" x14ac:dyDescent="0.35">
      <c r="C239" t="s">
        <v>212</v>
      </c>
      <c r="I239" s="6">
        <v>0.34</v>
      </c>
    </row>
    <row r="240" spans="3:15" ht="15.5" x14ac:dyDescent="0.35">
      <c r="C240" t="s">
        <v>213</v>
      </c>
      <c r="I240" s="6">
        <v>0.4</v>
      </c>
    </row>
    <row r="241" spans="3:9" ht="15.5" x14ac:dyDescent="0.35">
      <c r="C241" t="s">
        <v>214</v>
      </c>
      <c r="I241" s="6">
        <v>1.28</v>
      </c>
    </row>
    <row r="242" spans="3:9" ht="15.5" x14ac:dyDescent="0.35">
      <c r="C242" t="s">
        <v>215</v>
      </c>
      <c r="I242" s="6">
        <v>3.73</v>
      </c>
    </row>
    <row r="243" spans="3:9" ht="15.5" x14ac:dyDescent="0.35">
      <c r="C243" t="s">
        <v>216</v>
      </c>
      <c r="I243" s="6">
        <v>-274.27999999999997</v>
      </c>
    </row>
    <row r="244" spans="3:9" ht="15.5" x14ac:dyDescent="0.35">
      <c r="C244" t="s">
        <v>217</v>
      </c>
      <c r="I244" s="5">
        <v>2</v>
      </c>
    </row>
    <row r="245" spans="3:9" ht="15.5" x14ac:dyDescent="0.35">
      <c r="C245" t="s">
        <v>218</v>
      </c>
      <c r="I245" s="6">
        <v>-5.93</v>
      </c>
    </row>
    <row r="246" spans="3:9" ht="15.5" x14ac:dyDescent="0.35">
      <c r="C246" t="s">
        <v>219</v>
      </c>
      <c r="I246" s="6">
        <v>-9.4600000000000009</v>
      </c>
    </row>
    <row r="247" spans="3:9" ht="15.5" x14ac:dyDescent="0.35">
      <c r="C247" t="s">
        <v>220</v>
      </c>
      <c r="I247" s="6">
        <v>0.2</v>
      </c>
    </row>
    <row r="248" spans="3:9" ht="15.5" x14ac:dyDescent="0.35">
      <c r="C248" t="s">
        <v>221</v>
      </c>
      <c r="I248" s="6">
        <v>6.63</v>
      </c>
    </row>
    <row r="249" spans="3:9" ht="15.5" x14ac:dyDescent="0.35">
      <c r="C249" t="s">
        <v>222</v>
      </c>
      <c r="I249" s="6">
        <v>304.52</v>
      </c>
    </row>
    <row r="250" spans="3:9" ht="15.5" x14ac:dyDescent="0.35">
      <c r="C250" t="s">
        <v>223</v>
      </c>
      <c r="D250" s="6">
        <v>12.42</v>
      </c>
    </row>
    <row r="251" spans="3:9" ht="15.5" x14ac:dyDescent="0.35">
      <c r="C251" t="s">
        <v>224</v>
      </c>
      <c r="I251" s="6">
        <v>260.14999999999998</v>
      </c>
    </row>
    <row r="252" spans="3:9" ht="15.5" x14ac:dyDescent="0.35">
      <c r="C252" t="s">
        <v>225</v>
      </c>
      <c r="I252" s="6">
        <v>28.12</v>
      </c>
    </row>
    <row r="253" spans="3:9" ht="15.5" x14ac:dyDescent="0.35">
      <c r="C253" t="s">
        <v>226</v>
      </c>
      <c r="D253" s="6">
        <v>0.95</v>
      </c>
    </row>
    <row r="254" spans="3:9" ht="15.5" x14ac:dyDescent="0.35">
      <c r="C254" t="s">
        <v>227</v>
      </c>
      <c r="D254" s="6">
        <v>0.83</v>
      </c>
    </row>
    <row r="255" spans="3:9" ht="15.5" x14ac:dyDescent="0.35">
      <c r="C255" t="s">
        <v>228</v>
      </c>
      <c r="D255" s="6">
        <v>0.56999999999999995</v>
      </c>
    </row>
    <row r="256" spans="3:9" ht="15.5" x14ac:dyDescent="0.35">
      <c r="C256" t="s">
        <v>229</v>
      </c>
      <c r="D256" s="6">
        <v>0.28000000000000003</v>
      </c>
    </row>
    <row r="257" spans="3:9" ht="15.5" x14ac:dyDescent="0.35">
      <c r="C257" t="s">
        <v>230</v>
      </c>
      <c r="D257" s="6">
        <v>0.88</v>
      </c>
    </row>
    <row r="258" spans="3:9" ht="15.5" x14ac:dyDescent="0.35">
      <c r="C258" t="s">
        <v>231</v>
      </c>
      <c r="D258" s="6">
        <v>0.31</v>
      </c>
    </row>
    <row r="259" spans="3:9" ht="15.5" x14ac:dyDescent="0.35">
      <c r="C259" t="s">
        <v>232</v>
      </c>
      <c r="D259" s="6">
        <v>1.88</v>
      </c>
    </row>
    <row r="260" spans="3:9" ht="15.5" x14ac:dyDescent="0.35">
      <c r="C260" t="s">
        <v>233</v>
      </c>
      <c r="I260" s="6">
        <v>-0.04</v>
      </c>
    </row>
    <row r="261" spans="3:9" ht="15.5" x14ac:dyDescent="0.35">
      <c r="C261" t="s">
        <v>13</v>
      </c>
      <c r="D261" s="5">
        <v>-14000000000</v>
      </c>
    </row>
    <row r="262" spans="3:9" ht="15.5" x14ac:dyDescent="0.35">
      <c r="C262" t="s">
        <v>234</v>
      </c>
      <c r="I262" s="6">
        <v>1.9</v>
      </c>
    </row>
    <row r="263" spans="3:9" ht="15.5" x14ac:dyDescent="0.35">
      <c r="C263" t="s">
        <v>235</v>
      </c>
      <c r="I263" s="6">
        <v>4.0000000000000002E-4</v>
      </c>
    </row>
    <row r="264" spans="3:9" ht="15.5" x14ac:dyDescent="0.35">
      <c r="C264" t="s">
        <v>236</v>
      </c>
      <c r="I264" s="6">
        <v>8.0000000000000004E-4</v>
      </c>
    </row>
    <row r="265" spans="3:9" ht="15.5" x14ac:dyDescent="0.35">
      <c r="C265" t="s">
        <v>237</v>
      </c>
      <c r="I265" s="6">
        <v>-2.3999999999999998E-3</v>
      </c>
    </row>
    <row r="266" spans="3:9" ht="15.5" x14ac:dyDescent="0.35">
      <c r="C266" t="s">
        <v>238</v>
      </c>
      <c r="I266" s="6">
        <v>-2.9999999999999997E-4</v>
      </c>
    </row>
    <row r="267" spans="3:9" ht="15.5" x14ac:dyDescent="0.35">
      <c r="C267" t="s">
        <v>239</v>
      </c>
      <c r="D267" s="6">
        <v>98.8</v>
      </c>
    </row>
    <row r="268" spans="3:9" ht="15.5" x14ac:dyDescent="0.35">
      <c r="C268" t="s">
        <v>240</v>
      </c>
      <c r="D268" s="6">
        <v>19.010000000000002</v>
      </c>
    </row>
    <row r="269" spans="3:9" ht="15.5" x14ac:dyDescent="0.35">
      <c r="C269" t="s">
        <v>241</v>
      </c>
      <c r="D269" s="6">
        <v>14.48</v>
      </c>
    </row>
    <row r="270" spans="3:9" ht="15.5" x14ac:dyDescent="0.35">
      <c r="C270" t="s">
        <v>242</v>
      </c>
      <c r="D270" s="6">
        <v>103.33</v>
      </c>
    </row>
    <row r="271" spans="3:9" ht="15.5" x14ac:dyDescent="0.35">
      <c r="C271" t="s">
        <v>243</v>
      </c>
      <c r="D271" s="6">
        <v>0.92</v>
      </c>
    </row>
    <row r="272" spans="3:9" ht="15.5" x14ac:dyDescent="0.35">
      <c r="C272" t="s">
        <v>244</v>
      </c>
      <c r="I272" s="6">
        <v>0.62</v>
      </c>
    </row>
    <row r="273" spans="3:9" ht="15.5" x14ac:dyDescent="0.35">
      <c r="C273" t="s">
        <v>245</v>
      </c>
      <c r="I273" s="6">
        <v>20.68</v>
      </c>
    </row>
    <row r="274" spans="3:9" ht="15.5" x14ac:dyDescent="0.35">
      <c r="C274" t="s">
        <v>42</v>
      </c>
      <c r="I274" s="5">
        <v>159000000000</v>
      </c>
    </row>
    <row r="275" spans="3:9" ht="15.5" x14ac:dyDescent="0.35">
      <c r="C275" t="s">
        <v>246</v>
      </c>
      <c r="I275" s="5">
        <v>365000000000</v>
      </c>
    </row>
    <row r="276" spans="3:9" ht="15.5" x14ac:dyDescent="0.35">
      <c r="C276" t="s">
        <v>247</v>
      </c>
      <c r="I276" s="5">
        <v>1510000000</v>
      </c>
    </row>
    <row r="277" spans="3:9" ht="15.5" x14ac:dyDescent="0.35">
      <c r="C277" t="s">
        <v>248</v>
      </c>
      <c r="I277" s="6">
        <v>0.11550000000000001</v>
      </c>
    </row>
    <row r="278" spans="3:9" ht="15.5" x14ac:dyDescent="0.35">
      <c r="C278" t="s">
        <v>249</v>
      </c>
      <c r="D278" s="6">
        <v>0.1394</v>
      </c>
    </row>
    <row r="279" spans="3:9" ht="15.5" x14ac:dyDescent="0.35">
      <c r="C279" t="s">
        <v>250</v>
      </c>
      <c r="D279" s="6">
        <v>1.7600000000000001E-2</v>
      </c>
    </row>
    <row r="280" spans="3:9" ht="15.5" x14ac:dyDescent="0.35">
      <c r="C280" t="s">
        <v>251</v>
      </c>
      <c r="D280" s="6">
        <v>3.44E-2</v>
      </c>
    </row>
    <row r="281" spans="3:9" ht="15.5" x14ac:dyDescent="0.35">
      <c r="C281" t="s">
        <v>252</v>
      </c>
      <c r="D281" s="6">
        <v>-0.18079999999999999</v>
      </c>
    </row>
    <row r="282" spans="3:9" ht="15.5" x14ac:dyDescent="0.35">
      <c r="C282" t="s">
        <v>253</v>
      </c>
      <c r="D282" s="6">
        <v>-0.30769999999999997</v>
      </c>
    </row>
    <row r="283" spans="3:9" ht="15.5" x14ac:dyDescent="0.35">
      <c r="C283" t="s">
        <v>254</v>
      </c>
      <c r="D283" s="6">
        <v>0.21660000000000001</v>
      </c>
    </row>
    <row r="284" spans="3:9" ht="15.5" x14ac:dyDescent="0.35">
      <c r="C284" t="s">
        <v>255</v>
      </c>
      <c r="I284" s="5">
        <v>3</v>
      </c>
    </row>
    <row r="285" spans="3:9" ht="15.5" x14ac:dyDescent="0.35">
      <c r="C285" t="s">
        <v>259</v>
      </c>
      <c r="I285" t="s">
        <v>791</v>
      </c>
    </row>
    <row r="286" spans="3:9" ht="15.5" x14ac:dyDescent="0.35">
      <c r="C286" t="s">
        <v>261</v>
      </c>
      <c r="I286" s="5">
        <v>5</v>
      </c>
    </row>
    <row r="287" spans="3:9" ht="15.5" x14ac:dyDescent="0.35">
      <c r="C287" t="s">
        <v>262</v>
      </c>
      <c r="I287" s="6">
        <v>0.33</v>
      </c>
    </row>
    <row r="288" spans="3:9" ht="15.5" x14ac:dyDescent="0.35">
      <c r="C288" t="s">
        <v>263</v>
      </c>
      <c r="I288" s="6">
        <v>0.17</v>
      </c>
    </row>
    <row r="289" spans="3:9" ht="15.5" x14ac:dyDescent="0.35">
      <c r="C289" t="s">
        <v>264</v>
      </c>
      <c r="I289" s="6">
        <v>0.02</v>
      </c>
    </row>
    <row r="290" spans="3:9" ht="15.5" x14ac:dyDescent="0.35">
      <c r="C290" t="s">
        <v>265</v>
      </c>
      <c r="I290" s="6">
        <v>0.72</v>
      </c>
    </row>
    <row r="291" spans="3:9" ht="15.5" x14ac:dyDescent="0.35">
      <c r="C291" t="s">
        <v>266</v>
      </c>
      <c r="I291" s="6">
        <v>0.83</v>
      </c>
    </row>
    <row r="292" spans="3:9" ht="15.5" x14ac:dyDescent="0.35">
      <c r="C292" t="s">
        <v>267</v>
      </c>
      <c r="I292" s="6">
        <v>0.86</v>
      </c>
    </row>
    <row r="293" spans="3:9" ht="15.5" x14ac:dyDescent="0.35">
      <c r="C293" t="s">
        <v>268</v>
      </c>
      <c r="I293" s="6">
        <v>0.45</v>
      </c>
    </row>
    <row r="294" spans="3:9" ht="15.5" x14ac:dyDescent="0.35">
      <c r="C294" t="s">
        <v>269</v>
      </c>
      <c r="I294" s="5">
        <v>460000000000</v>
      </c>
    </row>
    <row r="295" spans="3:9" ht="15.5" x14ac:dyDescent="0.35">
      <c r="C295" t="s">
        <v>270</v>
      </c>
      <c r="I295" s="5">
        <v>52000000000</v>
      </c>
    </row>
    <row r="296" spans="3:9" ht="15.5" x14ac:dyDescent="0.35">
      <c r="C296" t="s">
        <v>271</v>
      </c>
      <c r="I296" s="5">
        <v>183000000000</v>
      </c>
    </row>
    <row r="297" spans="3:9" ht="15.5" x14ac:dyDescent="0.35">
      <c r="C297" t="s">
        <v>272</v>
      </c>
      <c r="I297" s="5">
        <v>0</v>
      </c>
    </row>
    <row r="298" spans="3:9" ht="15.5" x14ac:dyDescent="0.35">
      <c r="C298" t="s">
        <v>273</v>
      </c>
      <c r="D298" s="5">
        <v>19000000000</v>
      </c>
    </row>
    <row r="299" spans="3:9" ht="15.5" x14ac:dyDescent="0.35">
      <c r="C299" t="s">
        <v>274</v>
      </c>
      <c r="D299" s="5">
        <v>738000000000</v>
      </c>
    </row>
    <row r="300" spans="3:9" ht="15.5" x14ac:dyDescent="0.35">
      <c r="C300" t="s">
        <v>275</v>
      </c>
      <c r="D300" s="5">
        <v>345000000000</v>
      </c>
    </row>
    <row r="301" spans="3:9" ht="15.5" x14ac:dyDescent="0.35">
      <c r="C301" t="s">
        <v>183</v>
      </c>
      <c r="D301" s="5">
        <v>-9000000000</v>
      </c>
    </row>
    <row r="302" spans="3:9" ht="15.5" x14ac:dyDescent="0.35">
      <c r="C302" t="s">
        <v>182</v>
      </c>
      <c r="I302" s="5">
        <v>393000000000</v>
      </c>
    </row>
    <row r="303" spans="3:9" ht="15.5" x14ac:dyDescent="0.35">
      <c r="C303" t="s">
        <v>181</v>
      </c>
      <c r="D303" s="5">
        <v>110000000000</v>
      </c>
    </row>
    <row r="304" spans="3:9" ht="15.5" x14ac:dyDescent="0.35">
      <c r="C304" t="s">
        <v>180</v>
      </c>
      <c r="D304" s="5">
        <v>115000000000</v>
      </c>
    </row>
    <row r="305" spans="3:9" ht="15.5" x14ac:dyDescent="0.35">
      <c r="C305" t="s">
        <v>24</v>
      </c>
      <c r="D305" s="5">
        <v>225000000000</v>
      </c>
    </row>
    <row r="306" spans="3:9" ht="15.5" x14ac:dyDescent="0.35">
      <c r="C306" t="s">
        <v>21</v>
      </c>
      <c r="D306" s="5">
        <v>206000000000</v>
      </c>
    </row>
    <row r="307" spans="3:9" ht="15.5" x14ac:dyDescent="0.35">
      <c r="C307" t="s">
        <v>276</v>
      </c>
      <c r="I307" s="5">
        <v>393000000000</v>
      </c>
    </row>
    <row r="308" spans="3:9" ht="15.5" x14ac:dyDescent="0.35">
      <c r="C308" t="s">
        <v>277</v>
      </c>
      <c r="I308" s="5">
        <v>124000000000</v>
      </c>
    </row>
    <row r="309" spans="3:9" ht="15.5" x14ac:dyDescent="0.35">
      <c r="C309" t="s">
        <v>278</v>
      </c>
      <c r="I309" s="5">
        <v>18000000000</v>
      </c>
    </row>
    <row r="310" spans="3:9" ht="15.5" x14ac:dyDescent="0.35">
      <c r="C310" t="s">
        <v>279</v>
      </c>
      <c r="I310" s="5">
        <v>-144000000000</v>
      </c>
    </row>
    <row r="311" spans="3:9" ht="15.5" x14ac:dyDescent="0.35">
      <c r="C311" t="s">
        <v>280</v>
      </c>
      <c r="I311" s="5">
        <v>-81000000000</v>
      </c>
    </row>
    <row r="312" spans="3:9" ht="15.5" x14ac:dyDescent="0.35">
      <c r="C312" t="s">
        <v>281</v>
      </c>
      <c r="I312" s="5">
        <v>42000000000</v>
      </c>
    </row>
  </sheetData>
  <pageMargins left="0.7" right="0.7" top="0.75" bottom="0.75" header="0.3" footer="0.3"/>
  <ignoredErrors>
    <ignoredError sqref="A1:O313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792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793</v>
      </c>
      <c r="D2" s="2" vm="158">
        <f ca="1">IFERROR(_xlfn.STOCKHISTORY("XIDX:" &amp; $C$1, D3, , 0, 0, 1), "Libur")</f>
        <v>3120</v>
      </c>
      <c r="E2" s="2" vm="159">
        <f ca="1">IFERROR(_xlfn.STOCKHISTORY("XIDX:" &amp; $C$1, E3, , 0, 0, 1), "Libur")</f>
        <v>3390</v>
      </c>
      <c r="H2" s="2" vm="159">
        <f ca="1">IFERROR(INDEX(D2:G2,COUNT(D2:G2)),"")</f>
        <v>3390</v>
      </c>
      <c r="I2" s="2" vm="160">
        <f t="shared" ref="I2:O2" ca="1" si="0">IFERROR(_xlfn.STOCKHISTORY("XIDX:" &amp; $C$1, I1, , 0, 0, 1), "Libur")</f>
        <v>3090</v>
      </c>
      <c r="J2" s="2" vm="161">
        <f t="shared" ca="1" si="0"/>
        <v>1610</v>
      </c>
      <c r="K2" s="2" vm="109">
        <f t="shared" ca="1" si="0"/>
        <v>1400</v>
      </c>
      <c r="L2" s="2" vm="109">
        <f t="shared" ca="1" si="0"/>
        <v>1400</v>
      </c>
      <c r="M2" s="2" vm="162">
        <f t="shared" ca="1" si="0"/>
        <v>1555</v>
      </c>
      <c r="N2" s="2" vm="163">
        <f t="shared" ca="1" si="0"/>
        <v>800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544924387634</v>
      </c>
      <c r="E4" s="2">
        <f>IFERROR(INDEX(E51:E500,MATCH($C$4,$C$51:$C$500,0)),"")</f>
        <v>571633377535</v>
      </c>
      <c r="H4" s="2">
        <f>IFERROR(SUM(D4:G4)*(4/MAX(1,COUNT(D4:G4))),"")</f>
        <v>2233115530338</v>
      </c>
      <c r="I4" s="2">
        <f t="shared" ref="I4:O4" si="1">IFERROR(INDEX(I51:I500,MATCH($C$4,$C$51:$C$500,0)),"")</f>
        <v>2303919253617</v>
      </c>
      <c r="J4" s="2">
        <f t="shared" si="1"/>
        <v>2042868724833</v>
      </c>
      <c r="K4" s="2">
        <f t="shared" si="1"/>
        <v>2037284494747</v>
      </c>
      <c r="L4" s="2">
        <f t="shared" si="1"/>
        <v>2034457645981</v>
      </c>
      <c r="M4" s="2">
        <f t="shared" si="1"/>
        <v>2088922704953</v>
      </c>
      <c r="N4" s="2">
        <f t="shared" si="1"/>
        <v>1511658469969</v>
      </c>
      <c r="O4" s="2">
        <f t="shared" si="1"/>
        <v>1782311170491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123615900853</v>
      </c>
      <c r="E5" s="2">
        <f>IFERROR(INDEX(E51:E500,MATCH($C$5,$C$51:$C$500,0)),"")</f>
        <v>43513259551</v>
      </c>
      <c r="H5" s="2">
        <f>IFERROR(SUM(D5:G5)*(4/MAX(1,COUNT(D5:G5))),"")</f>
        <v>334258320808</v>
      </c>
      <c r="I5" s="2">
        <f t="shared" ref="I5:O5" si="2">IFERROR(INDEX(I51:I500,MATCH($C$5,$C$51:$C$500,0)),"")</f>
        <v>337279590064</v>
      </c>
      <c r="J5" s="2">
        <f t="shared" si="2"/>
        <v>240346797250</v>
      </c>
      <c r="K5" s="2">
        <f t="shared" si="2"/>
        <v>189538163407</v>
      </c>
      <c r="L5" s="2">
        <f t="shared" si="2"/>
        <v>166936354810</v>
      </c>
      <c r="M5" s="2">
        <f t="shared" si="2"/>
        <v>187735940831</v>
      </c>
      <c r="N5" s="2">
        <f t="shared" si="2"/>
        <v>81277487582</v>
      </c>
      <c r="O5" s="2">
        <f t="shared" si="2"/>
        <v>21244676206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1267467273236</v>
      </c>
      <c r="E6" s="2">
        <f>IFERROR(INDEX(E51:E500,MATCH($C$6,$C$51:$C$500,0)),"")</f>
        <v>1143364970241</v>
      </c>
      <c r="H6" s="2">
        <f>IFERROR(INDEX(D6:G6,COUNT(D6:G6)),"")</f>
        <v>1143364970241</v>
      </c>
      <c r="I6" s="2">
        <f t="shared" ref="I6:O6" si="3">IFERROR(INDEX(I51:I500,MATCH($C$6,$C$51:$C$500,0)),"")</f>
        <v>1170384459614</v>
      </c>
      <c r="J6" s="2">
        <f t="shared" si="3"/>
        <v>965807111206</v>
      </c>
      <c r="K6" s="2">
        <f t="shared" si="3"/>
        <v>796841740042</v>
      </c>
      <c r="L6" s="2">
        <f t="shared" si="3"/>
        <v>708549398656</v>
      </c>
      <c r="M6" s="2">
        <f t="shared" si="3"/>
        <v>635095987703</v>
      </c>
      <c r="N6" s="2">
        <f t="shared" si="3"/>
        <v>526690381443</v>
      </c>
      <c r="O6" s="2">
        <f t="shared" si="3"/>
        <v>448391197225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0.78</v>
      </c>
      <c r="E7" s="3">
        <f>IFERROR(INDEX(E51:E500,MATCH($C$7,$C$51:$C$500,0))/1000000000,"")</f>
        <v>0.78</v>
      </c>
      <c r="H7" s="3">
        <f>IFERROR(INDEX(D7:G7,COUNT(D7:G7)),"")</f>
        <v>0.78</v>
      </c>
      <c r="I7" s="3">
        <f t="shared" ref="I7:O7" si="4">IFERROR(INDEX(I51:I500,MATCH($C$7,$C$51:$C$500,0))/1000000000,"")</f>
        <v>0.78</v>
      </c>
      <c r="J7" s="3">
        <f t="shared" si="4"/>
        <v>0.78</v>
      </c>
      <c r="K7" s="3">
        <f t="shared" si="4"/>
        <v>0.78</v>
      </c>
      <c r="L7" s="3">
        <f t="shared" si="4"/>
        <v>0.78</v>
      </c>
      <c r="M7" s="3">
        <f t="shared" si="4"/>
        <v>0.78</v>
      </c>
      <c r="N7" s="3">
        <f t="shared" si="4"/>
        <v>0.78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38000000000</v>
      </c>
      <c r="E8" s="2">
        <f>IFERROR(INDEX(E51:E500,MATCH("Free cash flow (Quarter)",$C$51:$C$500,0)),"")</f>
        <v>87000000000</v>
      </c>
      <c r="H8" s="2">
        <f>IFERROR(INDEX(D8:G8,COUNT(D8:G8)),"")</f>
        <v>87000000000</v>
      </c>
      <c r="I8" s="2">
        <f t="shared" ref="I8:O8" si="5">IFERROR(INDEX(I51:I500,MATCH($C$8,$C$51:$C$500,0)),"")</f>
        <v>448000000000</v>
      </c>
      <c r="J8" s="2">
        <f t="shared" si="5"/>
        <v>20000000000</v>
      </c>
      <c r="K8" s="2">
        <f t="shared" si="5"/>
        <v>246000000000</v>
      </c>
      <c r="L8" s="2">
        <f t="shared" si="5"/>
        <v>125000000000</v>
      </c>
      <c r="M8" s="2">
        <f t="shared" si="5"/>
        <v>133000000000</v>
      </c>
      <c r="N8" s="2">
        <f t="shared" si="5"/>
        <v>75000000000</v>
      </c>
      <c r="O8" s="2">
        <f t="shared" si="5"/>
        <v>81000000000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48.42</v>
      </c>
      <c r="E9" s="3">
        <f>IFERROR(INDEX(E51:E500,MATCH("Free cash flow per share (Quarter)",$C$51:$C$500,0)),"")</f>
        <v>110.95</v>
      </c>
      <c r="H9" s="3">
        <f>IFERROR(INDEX(D9:G9,COUNT(D9:G9)),"")</f>
        <v>110.95</v>
      </c>
      <c r="I9" s="3">
        <f t="shared" ref="I9:O9" si="6">IFERROR(INDEX(I51:I500,MATCH($C$9,$C$51:$C$500,0)),"")</f>
        <v>572.99</v>
      </c>
      <c r="J9" s="3">
        <f t="shared" si="6"/>
        <v>25.34</v>
      </c>
      <c r="K9" s="3">
        <f t="shared" si="6"/>
        <v>314.62</v>
      </c>
      <c r="L9" s="3">
        <f t="shared" si="6"/>
        <v>159.82</v>
      </c>
      <c r="M9" s="3">
        <f t="shared" si="6"/>
        <v>169.61</v>
      </c>
      <c r="N9" s="3">
        <f t="shared" si="6"/>
        <v>96.55</v>
      </c>
      <c r="O9" s="3">
        <f t="shared" si="6"/>
        <v>16183899.83</v>
      </c>
    </row>
    <row r="10" spans="1:15" ht="15.5" x14ac:dyDescent="0.35">
      <c r="C10" t="s">
        <v>18</v>
      </c>
      <c r="D10" s="3">
        <f ca="1">IFERROR(IF(D9=0,"",D2/D9),"")</f>
        <v>64.436183395291195</v>
      </c>
      <c r="E10" s="3">
        <f ca="1">IFERROR(IF(E9=0,"",E2/E9),"")</f>
        <v>30.554303740423613</v>
      </c>
      <c r="I10" s="3">
        <f t="shared" ref="I10:O10" ca="1" si="7">IFERROR(IF(I9=0,"",I2/I9),"")</f>
        <v>5.3927642716277768</v>
      </c>
      <c r="J10" s="3">
        <f t="shared" ca="1" si="7"/>
        <v>63.535911602209943</v>
      </c>
      <c r="K10" s="3">
        <f t="shared" ca="1" si="7"/>
        <v>4.4498124721886718</v>
      </c>
      <c r="L10" s="3">
        <f t="shared" ca="1" si="7"/>
        <v>8.7598548366912787</v>
      </c>
      <c r="M10" s="3">
        <f t="shared" ca="1" si="7"/>
        <v>9.1680915040386761</v>
      </c>
      <c r="N10" s="3">
        <f t="shared" ca="1" si="7"/>
        <v>8.285862247540134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23206649839</v>
      </c>
      <c r="E11" s="2">
        <f>IFERROR(INDEX(E51:E500,MATCH($C$11,$C$51:$C$500,0)),"")</f>
        <v>62747592661</v>
      </c>
      <c r="H11" s="2">
        <f>IFERROR(INDEX(D11:G11,COUNT(D11:G11)),"")</f>
        <v>62747592661</v>
      </c>
      <c r="I11" s="2">
        <f t="shared" ref="I11:O11" si="8">IFERROR(INDEX(I51:I500,MATCH($C$11,$C$51:$C$500,0)),"")</f>
        <v>73822695458</v>
      </c>
      <c r="J11" s="2">
        <f t="shared" si="8"/>
        <v>22381348476</v>
      </c>
      <c r="K11" s="2">
        <f t="shared" si="8"/>
        <v>28709256855</v>
      </c>
      <c r="L11" s="2">
        <f t="shared" si="8"/>
        <v>72195815205</v>
      </c>
      <c r="M11" s="2">
        <f t="shared" si="8"/>
        <v>60482102407</v>
      </c>
      <c r="N11" s="2">
        <f t="shared" si="8"/>
        <v>58529117826</v>
      </c>
      <c r="O11" s="2">
        <f t="shared" si="8"/>
        <v>112248585074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214000000000</v>
      </c>
      <c r="E12" s="2">
        <f>IFERROR(INDEX(E51:E500,MATCH("Net Debt (Quarter)",$C$51:$C$500,0)),"")</f>
        <v>253000000000</v>
      </c>
      <c r="H12" s="2">
        <f>IFERROR(INDEX(D12:G12,COUNT(D12:G12)),"")</f>
        <v>253000000000</v>
      </c>
      <c r="I12" s="2">
        <f t="shared" ref="I12:O12" si="9">IFERROR(INDEX(I51:I500,MATCH($C$12,$C$51:$C$500,0)),"")</f>
        <v>266000000000</v>
      </c>
      <c r="J12" s="2">
        <f t="shared" si="9"/>
        <v>572000000000</v>
      </c>
      <c r="K12" s="2">
        <f t="shared" si="9"/>
        <v>514000000000</v>
      </c>
      <c r="L12" s="2">
        <f t="shared" si="9"/>
        <v>619000000000</v>
      </c>
      <c r="M12" s="2">
        <f t="shared" si="9"/>
        <v>656000000000</v>
      </c>
      <c r="N12" s="2">
        <f t="shared" si="9"/>
        <v>695000000000</v>
      </c>
      <c r="O12" s="2">
        <f t="shared" si="9"/>
        <v>764000000000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237000000000</v>
      </c>
      <c r="E13" s="2">
        <f>IFERROR(INDEX(E51:E500,MATCH("Total Debt (Quarter)",$C$51:$C$500,0)),"")</f>
        <v>316000000000</v>
      </c>
      <c r="H13" s="2">
        <f>IFERROR(INDEX(D13:G13,COUNT(D13:G13)),"")</f>
        <v>316000000000</v>
      </c>
      <c r="I13" s="2">
        <f t="shared" ref="I13:O13" si="10">IFERROR(INDEX(I51:I500,MATCH($C$13,$C$51:$C$500,0)),"")</f>
        <v>340000000000</v>
      </c>
      <c r="J13" s="2">
        <f t="shared" si="10"/>
        <v>595000000000</v>
      </c>
      <c r="K13" s="2">
        <f t="shared" si="10"/>
        <v>542000000000</v>
      </c>
      <c r="L13" s="2">
        <f t="shared" si="10"/>
        <v>691000000000</v>
      </c>
      <c r="M13" s="2">
        <f t="shared" si="10"/>
        <v>717000000000</v>
      </c>
      <c r="N13" s="2">
        <f t="shared" si="10"/>
        <v>754000000000</v>
      </c>
      <c r="O13" s="2">
        <f t="shared" si="10"/>
        <v>877000000000</v>
      </c>
    </row>
    <row r="14" spans="1:15" ht="15.5" x14ac:dyDescent="0.35">
      <c r="C14" t="s">
        <v>27</v>
      </c>
      <c r="D14" s="2">
        <f>IFERROR(INDEX(D51:D500,MATCH($C$14,$C$51:$C$500,0)),"")</f>
        <v>-4781145377</v>
      </c>
      <c r="E14" s="2">
        <f>IFERROR(INDEX(E51:E500,MATCH($C$14,$C$51:$C$500,0)),"")</f>
        <v>-4537521898</v>
      </c>
      <c r="H14" s="2">
        <f>IFERROR(SUM(D14:G14)*(4/MAX(1,COUNT(D14:G14))),"")</f>
        <v>-18637334550</v>
      </c>
      <c r="I14" s="2">
        <f t="shared" ref="I14:O14" si="11">IFERROR(INDEX(I51:I500,MATCH($C$14,$C$51:$C$500,0)),"")</f>
        <v>-29821410831</v>
      </c>
      <c r="J14" s="2">
        <f t="shared" si="11"/>
        <v>-40027658438</v>
      </c>
      <c r="K14" s="2">
        <f t="shared" si="11"/>
        <v>-41054536247</v>
      </c>
      <c r="L14" s="2">
        <f t="shared" si="11"/>
        <v>-52009676332</v>
      </c>
      <c r="M14" s="2">
        <f t="shared" si="11"/>
        <v>-58608732906</v>
      </c>
      <c r="N14" s="2">
        <f t="shared" si="11"/>
        <v>-78075019338</v>
      </c>
      <c r="O14" s="2">
        <f t="shared" si="11"/>
        <v>-74862305766</v>
      </c>
    </row>
    <row r="15" spans="1:15" ht="15.5" x14ac:dyDescent="0.35">
      <c r="C15" t="s">
        <v>28</v>
      </c>
      <c r="D15" s="2">
        <f>IFERROR(INDEX(D51:D500,MATCH($C$15,$C$51:$C$500,0)),"")</f>
        <v>-30623216893</v>
      </c>
      <c r="E15" s="2">
        <f>IFERROR(INDEX(E51:E500,MATCH($C$15,$C$51:$C$500,0)),"")</f>
        <v>-11867841464</v>
      </c>
      <c r="H15" s="2">
        <f>IFERROR(SUM(D15:G15)*(4/MAX(1,COUNT(D15:G15))),"")</f>
        <v>-84982116714</v>
      </c>
      <c r="I15" s="2">
        <f t="shared" ref="I15:O15" si="12">IFERROR(INDEX(I51:I500,MATCH($C$15,$C$51:$C$500,0)),"")</f>
        <v>-94618171311</v>
      </c>
      <c r="J15" s="2">
        <f t="shared" si="12"/>
        <v>-69432089021</v>
      </c>
      <c r="K15" s="2">
        <f t="shared" si="12"/>
        <v>-58727225307</v>
      </c>
      <c r="L15" s="2">
        <f t="shared" si="12"/>
        <v>-52669730447</v>
      </c>
      <c r="M15" s="2">
        <f t="shared" si="12"/>
        <v>-59610576593</v>
      </c>
      <c r="N15" s="2">
        <f t="shared" si="12"/>
        <v>-22878179168</v>
      </c>
      <c r="O15" s="2">
        <f t="shared" si="12"/>
        <v>-6528910611</v>
      </c>
    </row>
    <row r="16" spans="1:15" ht="15.5" x14ac:dyDescent="0.35">
      <c r="C16" t="s">
        <v>29</v>
      </c>
      <c r="D16" s="2">
        <f>IFERROR(INDEX(D51:D500,MATCH($C$16,$C$51:$C$500,0)),"")</f>
        <v>150814233055</v>
      </c>
      <c r="E16" s="2">
        <f>IFERROR(INDEX(E51:E500,MATCH($C$16,$C$51:$C$500,0)),"")</f>
        <v>51579565258</v>
      </c>
      <c r="H16" s="2">
        <f>IFERROR(SUM(D16:G16)*(4/MAX(1,COUNT(D16:G16))),"")</f>
        <v>404787596626</v>
      </c>
      <c r="I16" s="2">
        <f t="shared" ref="I16:O16" si="13">IFERROR(INDEX(I51:I500,MATCH($C$16,$C$51:$C$500,0)),"")</f>
        <v>417182872385</v>
      </c>
      <c r="J16" s="2">
        <f t="shared" si="13"/>
        <v>290387316371</v>
      </c>
      <c r="K16" s="2">
        <f t="shared" si="13"/>
        <v>250391489101</v>
      </c>
      <c r="L16" s="2">
        <f t="shared" si="13"/>
        <v>226061301712</v>
      </c>
      <c r="M16" s="2">
        <f t="shared" si="13"/>
        <v>247664851375</v>
      </c>
      <c r="N16" s="2">
        <f t="shared" si="13"/>
        <v>104151906422</v>
      </c>
      <c r="O16" s="2">
        <f t="shared" si="13"/>
        <v>27668250006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2433600000000</v>
      </c>
      <c r="E20" s="2">
        <f ca="1">IFERROR(E21*E2,"")</f>
        <v>2644200000000</v>
      </c>
      <c r="H20" s="2">
        <f t="shared" ref="H20:O20" ca="1" si="14">IFERROR(H21*H2,"")</f>
        <v>2644200000000</v>
      </c>
      <c r="I20" s="2">
        <f t="shared" ca="1" si="14"/>
        <v>2410200000000</v>
      </c>
      <c r="J20" s="2">
        <f t="shared" ca="1" si="14"/>
        <v>1255800000000</v>
      </c>
      <c r="K20" s="2">
        <f t="shared" ca="1" si="14"/>
        <v>1092000000000</v>
      </c>
      <c r="L20" s="2">
        <f t="shared" ca="1" si="14"/>
        <v>1092000000000</v>
      </c>
      <c r="M20" s="2">
        <f t="shared" ca="1" si="14"/>
        <v>1212900000000</v>
      </c>
      <c r="N20" s="2">
        <f t="shared" ca="1" si="14"/>
        <v>624000000000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780000000</v>
      </c>
      <c r="E21" s="2">
        <f>IFERROR(INDEX(E51:E500,MATCH($C$7,$C$51:$C$500,0)),"")</f>
        <v>780000000</v>
      </c>
      <c r="H21" s="2">
        <f>IFERROR(INDEX(D21:G21,COUNT(D21:G21)),"")</f>
        <v>780000000</v>
      </c>
      <c r="I21" s="2">
        <f t="shared" ref="I21:O21" si="15">IFERROR(INDEX(I51:I500,MATCH($C$7,$C$51:$C$500,0)),"")</f>
        <v>780000000</v>
      </c>
      <c r="J21" s="2">
        <f t="shared" si="15"/>
        <v>780000000</v>
      </c>
      <c r="K21" s="2">
        <f t="shared" si="15"/>
        <v>780000000</v>
      </c>
      <c r="L21" s="2">
        <f t="shared" si="15"/>
        <v>780000000</v>
      </c>
      <c r="M21" s="2">
        <f t="shared" si="15"/>
        <v>780000000</v>
      </c>
      <c r="N21" s="2">
        <f t="shared" si="15"/>
        <v>780000000</v>
      </c>
      <c r="O21" s="2">
        <f t="shared" si="15"/>
        <v>0</v>
      </c>
    </row>
    <row r="23" spans="1:15" ht="15.5" x14ac:dyDescent="0.35">
      <c r="B23" t="s">
        <v>43</v>
      </c>
      <c r="C23" t="s">
        <v>44</v>
      </c>
      <c r="D23" s="3">
        <f>IFERROR(D5/D6*100,"")</f>
        <v>9.7529856165353586</v>
      </c>
      <c r="E23" s="3">
        <f>IFERROR(E5/E6*100,"")</f>
        <v>3.8057191433657636</v>
      </c>
      <c r="H23" s="3">
        <f t="shared" ref="H23:O23" si="16">IFERROR(H5/H6*100,"")</f>
        <v>29.23461270092476</v>
      </c>
      <c r="I23" s="3">
        <f t="shared" si="16"/>
        <v>28.817845904689893</v>
      </c>
      <c r="J23" s="3">
        <f t="shared" si="16"/>
        <v>24.885589934192947</v>
      </c>
      <c r="K23" s="3">
        <f t="shared" si="16"/>
        <v>23.786174077302956</v>
      </c>
      <c r="L23" s="3">
        <f t="shared" si="16"/>
        <v>23.560298706999173</v>
      </c>
      <c r="M23" s="3">
        <f t="shared" si="16"/>
        <v>29.560246713256504</v>
      </c>
      <c r="N23" s="3">
        <f t="shared" si="16"/>
        <v>15.431739489777657</v>
      </c>
      <c r="O23" s="3">
        <f t="shared" si="16"/>
        <v>4.7379779838406479</v>
      </c>
    </row>
    <row r="24" spans="1:15" ht="15.5" x14ac:dyDescent="0.35">
      <c r="C24" t="s">
        <v>45</v>
      </c>
      <c r="D24" s="4">
        <f>IFERROR(_xlfn.RRI(5,I23,D23),"")</f>
        <v>-0.1948158563912431</v>
      </c>
      <c r="E24" s="4">
        <f>IFERROR(_xlfn.RRI(5,J23,E23),"")</f>
        <v>-0.31309328986220741</v>
      </c>
      <c r="H24" s="4">
        <f t="shared" ref="H24:O24" si="17">IFERROR(_xlfn.RRI(5,M23,H23),"")</f>
        <v>-2.2129614781042362E-3</v>
      </c>
      <c r="I24" s="4">
        <f t="shared" si="17"/>
        <v>0.13305065533871629</v>
      </c>
      <c r="J24" s="4">
        <f t="shared" si="17"/>
        <v>0.39338451700744659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153.22</v>
      </c>
      <c r="E25" s="3">
        <f>IFERROR(INDEX(E51:E500,MATCH($A$25,$C$51:$C$500,0)),"")</f>
        <v>50.69</v>
      </c>
      <c r="H25" s="3">
        <f>IFERROR(INDEX(D25:G25,COUNT(D25:G25)),"")</f>
        <v>50.69</v>
      </c>
      <c r="I25" s="3">
        <f t="shared" ref="I25:O25" si="18">IFERROR(INDEX(I51:I500,MATCH($C$25,$C$51:$C$500,0)),"")</f>
        <v>411.69</v>
      </c>
      <c r="J25" s="3">
        <f t="shared" si="18"/>
        <v>282.02999999999997</v>
      </c>
      <c r="K25" s="3">
        <f t="shared" si="18"/>
        <v>244.93</v>
      </c>
      <c r="L25" s="3">
        <f t="shared" si="18"/>
        <v>221.6</v>
      </c>
      <c r="M25" s="3">
        <f t="shared" si="18"/>
        <v>240.26</v>
      </c>
      <c r="N25" s="3">
        <f t="shared" si="18"/>
        <v>103.77</v>
      </c>
      <c r="O25" s="3">
        <f t="shared" si="18"/>
        <v>4300977.63</v>
      </c>
    </row>
    <row r="26" spans="1:15" ht="15.5" x14ac:dyDescent="0.35">
      <c r="C26" t="s">
        <v>48</v>
      </c>
      <c r="D26" s="4">
        <f>IFERROR(_xlfn.RRI(5,I25,D25),"")</f>
        <v>-0.17936690404073152</v>
      </c>
      <c r="E26" s="4">
        <f>IFERROR(_xlfn.RRI(5,J25,E25),"")</f>
        <v>-0.29054411304889982</v>
      </c>
      <c r="H26" s="4">
        <f t="shared" ref="H26:O26" si="19">IFERROR(_xlfn.RRI(5,M25,H25),"")</f>
        <v>-0.26743162926679387</v>
      </c>
      <c r="I26" s="4">
        <f t="shared" si="19"/>
        <v>0.31734552432040042</v>
      </c>
      <c r="J26" s="4">
        <f t="shared" si="19"/>
        <v>-0.8543382159866435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698.62100978717945</v>
      </c>
      <c r="E27" s="3">
        <f>IFERROR(E4/E21,"")</f>
        <v>732.8633045320513</v>
      </c>
      <c r="H27" s="3">
        <f t="shared" ref="H27:O27" si="20">IFERROR(H4/H21,"")</f>
        <v>2862.9686286384617</v>
      </c>
      <c r="I27" s="3">
        <f t="shared" si="20"/>
        <v>2953.7426328423076</v>
      </c>
      <c r="J27" s="3">
        <f t="shared" si="20"/>
        <v>2619.0624677346154</v>
      </c>
      <c r="K27" s="3">
        <f t="shared" si="20"/>
        <v>2611.9031983935897</v>
      </c>
      <c r="L27" s="3">
        <f t="shared" si="20"/>
        <v>2608.2790333089742</v>
      </c>
      <c r="M27" s="3">
        <f t="shared" si="20"/>
        <v>2678.1060319910257</v>
      </c>
      <c r="N27" s="3">
        <f t="shared" si="20"/>
        <v>1938.0236794474358</v>
      </c>
      <c r="O27" s="3" t="str">
        <f t="shared" si="20"/>
        <v/>
      </c>
    </row>
    <row r="28" spans="1:15" ht="15.5" x14ac:dyDescent="0.35">
      <c r="C28" t="s">
        <v>50</v>
      </c>
      <c r="D28" s="4">
        <f>IFERROR(_xlfn.RRI(5,I27,D27),"")</f>
        <v>-0.25049627064047753</v>
      </c>
      <c r="E28" s="4">
        <f>IFERROR(_xlfn.RRI(5,J27,E27),"")</f>
        <v>-0.22486843274043944</v>
      </c>
      <c r="H28" s="4">
        <f t="shared" ref="H28:O28" si="21">IFERROR(_xlfn.RRI(5,M27,H27),"")</f>
        <v>1.343935271468788E-2</v>
      </c>
      <c r="I28" s="4">
        <f t="shared" si="21"/>
        <v>8.7934413264547873E-2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-0.87687337559814427</v>
      </c>
      <c r="I29" s="4">
        <f t="shared" si="22"/>
        <v>0.45973832571003098</v>
      </c>
      <c r="J29" s="4">
        <f t="shared" si="22"/>
        <v>0.15147184909974265</v>
      </c>
      <c r="K29" s="4">
        <f t="shared" si="22"/>
        <v>0.10527978339350186</v>
      </c>
      <c r="L29" s="4">
        <f t="shared" si="22"/>
        <v>-7.76658619828519E-2</v>
      </c>
      <c r="M29" s="4">
        <f t="shared" si="22"/>
        <v>1.3153127108027369</v>
      </c>
      <c r="N29" s="4">
        <f t="shared" si="22"/>
        <v>-0.99997587292729084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-3.0731859707254332E-2</v>
      </c>
      <c r="I30" s="4">
        <f t="shared" si="23"/>
        <v>0.12778624764806665</v>
      </c>
      <c r="J30" s="4">
        <f t="shared" si="23"/>
        <v>2.7410163383654175E-3</v>
      </c>
      <c r="K30" s="4">
        <f t="shared" si="23"/>
        <v>1.3894851886370836E-3</v>
      </c>
      <c r="L30" s="4">
        <f t="shared" si="23"/>
        <v>-2.6073276355730729E-2</v>
      </c>
      <c r="M30" s="4">
        <f t="shared" si="23"/>
        <v>0.38187477294116456</v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1617.32</v>
      </c>
      <c r="E32" s="3">
        <f>IFERROR(INDEX(E51:E500,MATCH($A$32,$C$51:$C$500,0)),"")</f>
        <v>1459.1</v>
      </c>
      <c r="H32" s="3">
        <f>IFERROR(INDEX(D32:G32,COUNT(D32:G32)),"")</f>
        <v>1459.1</v>
      </c>
      <c r="I32" s="3">
        <f t="shared" ref="I32:O32" si="24">IFERROR(INDEX(I51:I500,MATCH($C$32,$C$51:$C$500,0)),"")</f>
        <v>1493.4</v>
      </c>
      <c r="J32" s="3">
        <f t="shared" si="24"/>
        <v>1231.68</v>
      </c>
      <c r="K32" s="3">
        <f t="shared" si="24"/>
        <v>1016.04</v>
      </c>
      <c r="L32" s="3">
        <f t="shared" si="24"/>
        <v>903.43</v>
      </c>
      <c r="M32" s="3">
        <f t="shared" si="24"/>
        <v>809.75</v>
      </c>
      <c r="N32" s="3">
        <f t="shared" si="24"/>
        <v>671.45</v>
      </c>
      <c r="O32" s="3">
        <f t="shared" si="24"/>
        <v>89294258.879999995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2.1</v>
      </c>
      <c r="E33" s="3">
        <f>IFERROR(INDEX(E51:E500,MATCH($A$33,$C$51:$C$500,0)),"")</f>
        <v>2.17</v>
      </c>
      <c r="H33" s="3">
        <f>IFERROR(INDEX(D33:G33,COUNT(D33:G33)),"")</f>
        <v>2.17</v>
      </c>
      <c r="I33" s="3">
        <f t="shared" ref="I33:O33" si="25">IFERROR(INDEX(I51:I500,MATCH($C$33,$C$51:$C$500,0)),"")</f>
        <v>2.0699999999999998</v>
      </c>
      <c r="J33" s="3">
        <f t="shared" si="25"/>
        <v>1.31</v>
      </c>
      <c r="K33" s="3">
        <f t="shared" si="25"/>
        <v>1.38</v>
      </c>
      <c r="L33" s="3">
        <f t="shared" si="25"/>
        <v>1.55</v>
      </c>
      <c r="M33" s="3">
        <f t="shared" si="25"/>
        <v>1.92</v>
      </c>
      <c r="N33" s="3">
        <f t="shared" si="25"/>
        <v>1.19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22.13</v>
      </c>
      <c r="E34" s="3">
        <f>IFERROR(INDEX(E51:E500,MATCH($A$34,$C$51:$C$500,0)),"")</f>
        <v>62.34</v>
      </c>
      <c r="H34" s="3">
        <f>IFERROR(INDEX(D34:G34,COUNT(D34:G34)),"")</f>
        <v>62.34</v>
      </c>
      <c r="I34" s="3">
        <f t="shared" ref="I34:O34" si="26">IFERROR(INDEX(I51:I500,MATCH($C$34,$C$51:$C$500,0)),"")</f>
        <v>7.51</v>
      </c>
      <c r="J34" s="3">
        <f t="shared" si="26"/>
        <v>5.71</v>
      </c>
      <c r="K34" s="3">
        <f t="shared" si="26"/>
        <v>5.72</v>
      </c>
      <c r="L34" s="3">
        <f t="shared" si="26"/>
        <v>6.32</v>
      </c>
      <c r="M34" s="3">
        <f t="shared" si="26"/>
        <v>6.47</v>
      </c>
      <c r="N34" s="3">
        <f t="shared" si="26"/>
        <v>7.71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4.8600000000000003</v>
      </c>
      <c r="E35" s="3">
        <f>IFERROR(INDEX(E51:E500,MATCH($A$35,$C$51:$C$500,0)),"")</f>
        <v>4.32</v>
      </c>
      <c r="H35" s="3">
        <f>IFERROR(INDEX(D35:G35,COUNT(D35:G35)),"")</f>
        <v>4.32</v>
      </c>
      <c r="I35" s="3">
        <f t="shared" ref="I35:O35" si="27">IFERROR(INDEX(I51:I500,MATCH($C$35,$C$51:$C$500,0)),"")</f>
        <v>1.05</v>
      </c>
      <c r="J35" s="3">
        <f t="shared" si="27"/>
        <v>0.62</v>
      </c>
      <c r="K35" s="3">
        <f t="shared" si="27"/>
        <v>0.54</v>
      </c>
      <c r="L35" s="3">
        <f t="shared" si="27"/>
        <v>0.54</v>
      </c>
      <c r="M35" s="3">
        <f t="shared" si="27"/>
        <v>0.57999999999999996</v>
      </c>
      <c r="N35" s="3">
        <f t="shared" si="27"/>
        <v>0.41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0.53949999999999998</v>
      </c>
      <c r="I36" s="4">
        <f t="shared" si="28"/>
        <v>0.53439999999999999</v>
      </c>
      <c r="J36" s="4">
        <f t="shared" si="28"/>
        <v>0.28370000000000001</v>
      </c>
      <c r="K36" s="4">
        <f t="shared" si="28"/>
        <v>0.49810000000000004</v>
      </c>
      <c r="L36" s="4">
        <f t="shared" si="28"/>
        <v>0.49640000000000001</v>
      </c>
      <c r="M36" s="4">
        <f t="shared" si="28"/>
        <v>0.49950000000000006</v>
      </c>
      <c r="N36" s="4">
        <f t="shared" si="28"/>
        <v>0.50109999999999999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220</v>
      </c>
      <c r="I37" s="3">
        <f t="shared" si="29"/>
        <v>220</v>
      </c>
      <c r="J37" s="3">
        <f t="shared" si="29"/>
        <v>80</v>
      </c>
      <c r="K37" s="3">
        <f t="shared" si="29"/>
        <v>122</v>
      </c>
      <c r="L37" s="3">
        <f t="shared" si="29"/>
        <v>110</v>
      </c>
      <c r="M37" s="3">
        <f t="shared" si="29"/>
        <v>120</v>
      </c>
      <c r="N37" s="3">
        <f t="shared" si="29"/>
        <v>52</v>
      </c>
      <c r="O37" s="3">
        <f t="shared" si="29"/>
        <v>0</v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544924387634</v>
      </c>
      <c r="E51" s="5">
        <v>571633377535</v>
      </c>
      <c r="F51" s="5">
        <v>676205662646</v>
      </c>
      <c r="G51" s="5">
        <v>416282741134</v>
      </c>
      <c r="I51" s="5">
        <v>2303919253617</v>
      </c>
      <c r="J51" s="5">
        <v>2042868724833</v>
      </c>
      <c r="K51" s="5">
        <v>2037284494747</v>
      </c>
      <c r="L51" s="5">
        <v>2034457645981</v>
      </c>
      <c r="M51" s="5">
        <v>2088922704953</v>
      </c>
      <c r="N51" s="5">
        <v>1511658469969</v>
      </c>
      <c r="O51" s="5">
        <v>1782311170491</v>
      </c>
    </row>
    <row r="52" spans="2:15" ht="15.5" x14ac:dyDescent="0.35">
      <c r="C52" t="s">
        <v>75</v>
      </c>
      <c r="D52" s="5">
        <v>-382150341167</v>
      </c>
      <c r="E52" s="5">
        <v>-410718895726</v>
      </c>
      <c r="F52" s="5">
        <v>-454367780397</v>
      </c>
      <c r="G52" s="5">
        <v>-328085965949</v>
      </c>
      <c r="I52" s="5">
        <v>-1675864454667</v>
      </c>
      <c r="J52" s="5">
        <v>-1505535705633</v>
      </c>
      <c r="K52" s="5">
        <v>-1534384519494</v>
      </c>
      <c r="L52" s="5">
        <v>-1505425420561</v>
      </c>
      <c r="M52" s="5">
        <v>-1606397372598</v>
      </c>
      <c r="N52" s="5">
        <v>-1178529868089</v>
      </c>
      <c r="O52" s="5">
        <v>-1457347968760</v>
      </c>
    </row>
    <row r="53" spans="2:15" ht="15.5" x14ac:dyDescent="0.35">
      <c r="C53" t="s">
        <v>76</v>
      </c>
      <c r="D53" s="5">
        <v>162774046467</v>
      </c>
      <c r="E53" s="5">
        <v>160914481809</v>
      </c>
      <c r="F53" s="5">
        <v>221837882249</v>
      </c>
      <c r="G53" s="5">
        <v>88196775185</v>
      </c>
      <c r="I53" s="5">
        <v>628054798950</v>
      </c>
      <c r="J53" s="5">
        <v>537333019200</v>
      </c>
      <c r="K53" s="5">
        <v>502899975253</v>
      </c>
      <c r="L53" s="5">
        <v>529032225420</v>
      </c>
      <c r="M53" s="5">
        <v>482525332355</v>
      </c>
      <c r="N53" s="5">
        <v>333128601880</v>
      </c>
      <c r="O53" s="5">
        <v>324963201731</v>
      </c>
    </row>
    <row r="54" spans="2:15" ht="15.5" x14ac:dyDescent="0.35">
      <c r="C54" t="s">
        <v>77</v>
      </c>
      <c r="D54" s="5">
        <v>-43687098788</v>
      </c>
      <c r="E54" s="5">
        <v>-98270076652</v>
      </c>
      <c r="F54" s="5">
        <v>-42557618018</v>
      </c>
      <c r="G54" s="5">
        <v>-38921002655</v>
      </c>
      <c r="I54" s="5">
        <v>-183751152975</v>
      </c>
      <c r="J54" s="5">
        <v>-204831070008</v>
      </c>
      <c r="K54" s="5">
        <v>-211887366447</v>
      </c>
      <c r="L54" s="5">
        <v>-212350687693</v>
      </c>
      <c r="M54" s="5">
        <v>-194188246718</v>
      </c>
      <c r="N54" s="5">
        <v>-177173525602</v>
      </c>
      <c r="O54" s="5">
        <v>-192114258879</v>
      </c>
    </row>
    <row r="55" spans="2:15" ht="15.5" x14ac:dyDescent="0.35">
      <c r="C55" t="s">
        <v>78</v>
      </c>
      <c r="D55" s="5">
        <v>-5591050052</v>
      </c>
      <c r="E55" s="5">
        <v>-5250395968</v>
      </c>
      <c r="F55" s="5">
        <v>-6499668961</v>
      </c>
      <c r="G55" s="5">
        <v>-3926528997</v>
      </c>
      <c r="I55" s="5">
        <v>-22550408674</v>
      </c>
      <c r="J55" s="5">
        <v>-24082118773</v>
      </c>
      <c r="K55" s="5">
        <v>-31325588509</v>
      </c>
      <c r="L55" s="5">
        <v>-29634381011</v>
      </c>
      <c r="M55" s="5">
        <v>-24225438625</v>
      </c>
      <c r="N55" s="5">
        <v>-20221713555</v>
      </c>
      <c r="O55" s="5">
        <v>-25497273349</v>
      </c>
    </row>
    <row r="56" spans="2:15" ht="15.5" x14ac:dyDescent="0.35">
      <c r="C56" t="s">
        <v>79</v>
      </c>
      <c r="D56" s="5">
        <v>-38096048736</v>
      </c>
      <c r="E56" s="5">
        <v>-93019680684</v>
      </c>
      <c r="F56" s="5">
        <v>-36057949057</v>
      </c>
      <c r="G56" s="5">
        <v>-34994473658</v>
      </c>
      <c r="I56" s="5">
        <v>-161200744301</v>
      </c>
      <c r="J56" s="5">
        <v>-180748951235</v>
      </c>
      <c r="K56" s="5">
        <v>-180561777938</v>
      </c>
      <c r="L56" s="5">
        <v>-182716306682</v>
      </c>
      <c r="M56" s="5">
        <v>-169962808093</v>
      </c>
      <c r="N56" s="5">
        <v>-156951812047</v>
      </c>
      <c r="O56" s="5">
        <v>-166616985530</v>
      </c>
    </row>
    <row r="57" spans="2:15" ht="15.5" x14ac:dyDescent="0.35">
      <c r="C57" t="s">
        <v>80</v>
      </c>
      <c r="D57" s="5">
        <v>119086947679</v>
      </c>
      <c r="E57" s="5">
        <v>62644405157</v>
      </c>
      <c r="F57" s="5">
        <v>179280264231</v>
      </c>
      <c r="G57" s="5">
        <v>49275772530</v>
      </c>
      <c r="I57" s="5">
        <v>444303645975</v>
      </c>
      <c r="J57" s="5">
        <v>332501949192</v>
      </c>
      <c r="K57" s="5">
        <v>291012608806</v>
      </c>
      <c r="L57" s="5">
        <v>316681537727</v>
      </c>
      <c r="M57" s="5">
        <v>288337085637</v>
      </c>
      <c r="N57" s="5">
        <v>155955076278</v>
      </c>
      <c r="O57" s="5">
        <v>132848942852</v>
      </c>
    </row>
    <row r="58" spans="2:15" ht="15.5" x14ac:dyDescent="0.35">
      <c r="C58" t="s">
        <v>81</v>
      </c>
      <c r="D58" s="5">
        <v>31727285376</v>
      </c>
      <c r="E58" s="5">
        <v>-11064839899</v>
      </c>
      <c r="F58" s="5">
        <v>-42915991989</v>
      </c>
      <c r="G58" s="5">
        <v>30879008596</v>
      </c>
      <c r="I58" s="5">
        <v>-27120773590</v>
      </c>
      <c r="J58" s="5">
        <v>-42114632821</v>
      </c>
      <c r="K58" s="5">
        <v>-40621119705</v>
      </c>
      <c r="L58" s="5">
        <v>-90620236015</v>
      </c>
      <c r="M58" s="5">
        <v>-40672234262</v>
      </c>
      <c r="N58" s="5">
        <v>-51803169856</v>
      </c>
      <c r="O58" s="5">
        <v>-105180692846</v>
      </c>
    </row>
    <row r="59" spans="2:15" ht="15.5" x14ac:dyDescent="0.35">
      <c r="C59" t="s">
        <v>27</v>
      </c>
      <c r="D59" s="5">
        <v>-4781145377</v>
      </c>
      <c r="E59" s="5">
        <v>-4537521898</v>
      </c>
      <c r="F59" s="5">
        <v>-6665295964</v>
      </c>
      <c r="G59" s="5">
        <v>-6796714185</v>
      </c>
      <c r="I59" s="5">
        <v>-29821410831</v>
      </c>
      <c r="J59" s="5">
        <v>-40027658438</v>
      </c>
      <c r="K59" s="5">
        <v>-41054536247</v>
      </c>
      <c r="L59" s="5">
        <v>-52009676332</v>
      </c>
      <c r="M59" s="5">
        <v>-58608732906</v>
      </c>
      <c r="N59" s="5">
        <v>-78075019338</v>
      </c>
      <c r="O59" s="5">
        <v>-74862305766</v>
      </c>
    </row>
    <row r="60" spans="2:15" ht="15.5" x14ac:dyDescent="0.35">
      <c r="C60" t="s">
        <v>82</v>
      </c>
      <c r="D60" s="5">
        <v>1034880332</v>
      </c>
      <c r="E60" s="5">
        <v>-49718595</v>
      </c>
      <c r="F60" s="5">
        <v>-321344810</v>
      </c>
      <c r="G60" s="5">
        <v>-485347795</v>
      </c>
      <c r="I60" s="5">
        <v>-4481667585</v>
      </c>
      <c r="J60" s="5">
        <v>-4704543145</v>
      </c>
      <c r="K60" s="5">
        <v>2082150333</v>
      </c>
      <c r="L60" s="5">
        <v>-9016019998</v>
      </c>
      <c r="M60" s="5">
        <v>2883130265</v>
      </c>
      <c r="N60" s="5">
        <v>-6279726932</v>
      </c>
      <c r="O60" s="5">
        <v>10617454360</v>
      </c>
    </row>
    <row r="61" spans="2:15" ht="15.5" x14ac:dyDescent="0.35">
      <c r="C61" t="s">
        <v>442</v>
      </c>
      <c r="D61" s="5">
        <v>38034816</v>
      </c>
      <c r="E61" s="5">
        <v>3483018974</v>
      </c>
      <c r="F61" s="5">
        <v>268169311</v>
      </c>
      <c r="G61" s="5">
        <v>576016477</v>
      </c>
      <c r="I61" s="5">
        <v>2603484180</v>
      </c>
      <c r="J61" s="5">
        <v>919905560</v>
      </c>
      <c r="K61" s="5">
        <v>622471256</v>
      </c>
      <c r="L61" s="5">
        <v>553684361</v>
      </c>
      <c r="M61" s="5">
        <v>1172295661</v>
      </c>
      <c r="N61" s="5">
        <v>3039276047</v>
      </c>
      <c r="O61" s="5">
        <v>764430529</v>
      </c>
    </row>
    <row r="62" spans="2:15" ht="15.5" x14ac:dyDescent="0.35">
      <c r="C62" t="s">
        <v>83</v>
      </c>
      <c r="D62" s="5">
        <v>45348599</v>
      </c>
      <c r="E62" s="5">
        <v>126180403</v>
      </c>
      <c r="F62" s="5">
        <v>42546266</v>
      </c>
      <c r="G62" s="5">
        <v>51731118</v>
      </c>
      <c r="I62" s="5">
        <v>182331358</v>
      </c>
      <c r="J62" s="5">
        <v>160784131</v>
      </c>
      <c r="K62" s="5">
        <v>232240203</v>
      </c>
      <c r="L62" s="5">
        <v>545902085</v>
      </c>
      <c r="M62" s="5">
        <v>535763587</v>
      </c>
      <c r="N62" s="5">
        <v>593584675</v>
      </c>
      <c r="O62" s="5">
        <v>134752919</v>
      </c>
    </row>
    <row r="63" spans="2:15" ht="15.5" x14ac:dyDescent="0.35">
      <c r="C63" t="s">
        <v>85</v>
      </c>
      <c r="D63" s="5">
        <v>486402142</v>
      </c>
      <c r="E63" s="5">
        <v>109751076</v>
      </c>
      <c r="F63" s="5">
        <v>268075963</v>
      </c>
      <c r="G63" s="5">
        <v>308196497</v>
      </c>
      <c r="I63" s="5">
        <v>930258344</v>
      </c>
      <c r="J63" s="5">
        <v>643573914</v>
      </c>
      <c r="K63" s="5">
        <v>316677979</v>
      </c>
      <c r="L63" s="5">
        <v>267056143</v>
      </c>
      <c r="M63" s="5">
        <v>357165430</v>
      </c>
      <c r="N63" s="5">
        <v>201578219</v>
      </c>
      <c r="O63" s="5">
        <v>-366467076</v>
      </c>
    </row>
    <row r="64" spans="2:15" ht="15.5" x14ac:dyDescent="0.35">
      <c r="C64" t="s">
        <v>86</v>
      </c>
      <c r="D64" s="5">
        <v>31727285376</v>
      </c>
      <c r="E64" s="5">
        <v>-11064839899</v>
      </c>
      <c r="F64" s="5">
        <v>-42915991989</v>
      </c>
      <c r="G64" s="5">
        <v>30879008596</v>
      </c>
      <c r="I64" s="5">
        <v>-27120773590</v>
      </c>
      <c r="J64" s="5">
        <v>-42114632821</v>
      </c>
      <c r="K64" s="5">
        <v>-40621119705</v>
      </c>
      <c r="L64" s="5">
        <v>-90620236015</v>
      </c>
      <c r="M64" s="5">
        <v>-40672234262</v>
      </c>
      <c r="N64" s="5">
        <v>-51803169856</v>
      </c>
      <c r="O64" s="5">
        <v>-105180692846</v>
      </c>
    </row>
    <row r="65" spans="2:15" ht="15.5" x14ac:dyDescent="0.35">
      <c r="C65" t="s">
        <v>29</v>
      </c>
      <c r="D65" s="5">
        <v>150814233055</v>
      </c>
      <c r="E65" s="5">
        <v>51579565258</v>
      </c>
      <c r="F65" s="5">
        <v>136364272242</v>
      </c>
      <c r="G65" s="5">
        <v>80154781126</v>
      </c>
      <c r="I65" s="5">
        <v>417182872385</v>
      </c>
      <c r="J65" s="5">
        <v>290387316371</v>
      </c>
      <c r="K65" s="5">
        <v>250391489101</v>
      </c>
      <c r="L65" s="5">
        <v>226061301712</v>
      </c>
      <c r="M65" s="5">
        <v>247664851375</v>
      </c>
      <c r="N65" s="5">
        <v>104151906422</v>
      </c>
      <c r="O65" s="5">
        <v>27668250006</v>
      </c>
    </row>
    <row r="66" spans="2:15" ht="15.5" x14ac:dyDescent="0.35">
      <c r="C66" t="s">
        <v>28</v>
      </c>
      <c r="D66" s="5">
        <v>-30623216893</v>
      </c>
      <c r="E66" s="5">
        <v>-11867841464</v>
      </c>
      <c r="F66" s="5">
        <v>-27172098261</v>
      </c>
      <c r="G66" s="5">
        <v>-18163738426</v>
      </c>
      <c r="I66" s="5">
        <v>-94618171311</v>
      </c>
      <c r="J66" s="5">
        <v>-69432089021</v>
      </c>
      <c r="K66" s="5">
        <v>-58727225307</v>
      </c>
      <c r="L66" s="5">
        <v>-52669730447</v>
      </c>
      <c r="M66" s="5">
        <v>-59610576593</v>
      </c>
      <c r="N66" s="5">
        <v>-22878179168</v>
      </c>
      <c r="O66" s="5">
        <v>-6528910611</v>
      </c>
    </row>
    <row r="67" spans="2:15" ht="15.5" x14ac:dyDescent="0.35">
      <c r="C67" t="s">
        <v>374</v>
      </c>
      <c r="D67" s="5">
        <v>-23496461780</v>
      </c>
      <c r="E67" s="5">
        <v>-20443697560</v>
      </c>
      <c r="F67" s="5">
        <v>-34800656266</v>
      </c>
      <c r="G67" s="5">
        <v>-8693868511</v>
      </c>
      <c r="I67" s="5">
        <v>-90349908220</v>
      </c>
      <c r="J67" s="5">
        <v>-55766803092</v>
      </c>
      <c r="K67" s="5">
        <v>-46484104841</v>
      </c>
      <c r="L67" s="5">
        <v>-48757100040</v>
      </c>
      <c r="M67" s="5">
        <v>-39373429641</v>
      </c>
      <c r="N67" s="5">
        <v>-6259099440</v>
      </c>
      <c r="O67" s="5">
        <v>-11933867000</v>
      </c>
    </row>
    <row r="68" spans="2:15" ht="15.5" x14ac:dyDescent="0.35">
      <c r="C68" t="s">
        <v>375</v>
      </c>
      <c r="D68" s="5">
        <v>-7126755113</v>
      </c>
      <c r="E68" s="5">
        <v>8575856096</v>
      </c>
      <c r="F68" s="5">
        <v>7628558005</v>
      </c>
      <c r="G68" s="5">
        <v>-9469869915</v>
      </c>
      <c r="I68" s="5">
        <v>-4268263091</v>
      </c>
      <c r="J68" s="5">
        <v>-13665285929</v>
      </c>
      <c r="K68" s="5">
        <v>-12243120466</v>
      </c>
      <c r="L68" s="5">
        <v>-3912630407</v>
      </c>
      <c r="M68" s="5">
        <v>-20237146952</v>
      </c>
      <c r="N68" s="5">
        <v>-16619079728</v>
      </c>
      <c r="O68" s="5">
        <v>5404956389</v>
      </c>
    </row>
    <row r="69" spans="2:15" ht="15.5" x14ac:dyDescent="0.35">
      <c r="C69" t="s">
        <v>376</v>
      </c>
      <c r="D69" s="5">
        <v>-30623216893</v>
      </c>
      <c r="E69" s="5">
        <v>-11867841464</v>
      </c>
      <c r="F69" s="5">
        <v>-27172098261</v>
      </c>
      <c r="G69" s="5">
        <v>-18163738426</v>
      </c>
      <c r="I69" s="5">
        <v>-94618171311</v>
      </c>
      <c r="J69" s="5">
        <v>-69432089021</v>
      </c>
      <c r="K69" s="5">
        <v>-58727225307</v>
      </c>
      <c r="L69" s="5">
        <v>-52669730447</v>
      </c>
      <c r="M69" s="5">
        <v>-59610576593</v>
      </c>
      <c r="N69" s="5">
        <v>-22878179168</v>
      </c>
      <c r="O69" s="5">
        <v>-6528910611</v>
      </c>
    </row>
    <row r="70" spans="2:15" ht="15.5" x14ac:dyDescent="0.35">
      <c r="C70" t="s">
        <v>87</v>
      </c>
      <c r="D70" s="5">
        <v>120191016162</v>
      </c>
      <c r="E70" s="5">
        <v>39711723794</v>
      </c>
      <c r="F70" s="5">
        <v>109192173981</v>
      </c>
      <c r="G70" s="5">
        <v>61991042700</v>
      </c>
      <c r="I70" s="5">
        <v>322564701074</v>
      </c>
      <c r="J70" s="5">
        <v>220955227350</v>
      </c>
      <c r="K70" s="5">
        <v>191664263794</v>
      </c>
      <c r="L70" s="5">
        <v>173391571265</v>
      </c>
      <c r="M70" s="5">
        <v>188054274782</v>
      </c>
      <c r="N70" s="5">
        <v>81273727254</v>
      </c>
      <c r="O70" s="5">
        <v>21139339395</v>
      </c>
    </row>
    <row r="71" spans="2:15" ht="15.5" x14ac:dyDescent="0.35">
      <c r="C71" t="s">
        <v>88</v>
      </c>
      <c r="D71" s="5">
        <v>3911286833</v>
      </c>
      <c r="E71" s="5">
        <v>3911286833</v>
      </c>
      <c r="F71" s="5">
        <v>618789473</v>
      </c>
      <c r="G71" s="5">
        <v>5008785955</v>
      </c>
      <c r="I71" s="5">
        <v>15645147334</v>
      </c>
      <c r="J71" s="5">
        <v>20035143814</v>
      </c>
      <c r="K71" s="5">
        <v>-1809422408</v>
      </c>
      <c r="L71" s="5">
        <v>-6188160312</v>
      </c>
      <c r="M71" s="5">
        <v>38831479</v>
      </c>
      <c r="N71" s="5">
        <v>205338547</v>
      </c>
      <c r="O71" s="5">
        <v>-261130265</v>
      </c>
    </row>
    <row r="72" spans="2:15" ht="15.5" x14ac:dyDescent="0.35">
      <c r="C72" t="s">
        <v>89</v>
      </c>
      <c r="D72" s="5">
        <v>124102302995</v>
      </c>
      <c r="E72" s="5">
        <v>43623010627</v>
      </c>
      <c r="F72" s="5">
        <v>109810963454</v>
      </c>
      <c r="G72" s="5">
        <v>66999828655</v>
      </c>
      <c r="I72" s="5">
        <v>338209848408</v>
      </c>
      <c r="J72" s="5">
        <v>240990371164</v>
      </c>
      <c r="K72" s="5">
        <v>189854841386</v>
      </c>
      <c r="L72" s="5">
        <v>167203410953</v>
      </c>
      <c r="M72" s="5">
        <v>188093106261</v>
      </c>
      <c r="N72" s="5">
        <v>81479065801</v>
      </c>
      <c r="O72" s="5">
        <v>20878209130</v>
      </c>
    </row>
    <row r="73" spans="2:15" ht="15.5" x14ac:dyDescent="0.35">
      <c r="C73" t="s">
        <v>90</v>
      </c>
      <c r="D73" s="5">
        <v>120191016162</v>
      </c>
      <c r="E73" s="5">
        <v>39711723794</v>
      </c>
      <c r="F73" s="5">
        <v>109192173981</v>
      </c>
      <c r="G73" s="5">
        <v>61991042700</v>
      </c>
      <c r="I73" s="5">
        <v>322564701074</v>
      </c>
      <c r="J73" s="5">
        <v>220955227350</v>
      </c>
      <c r="K73" s="5">
        <v>191664263794</v>
      </c>
      <c r="L73" s="5">
        <v>173391571265</v>
      </c>
      <c r="M73" s="5">
        <v>188054274782</v>
      </c>
      <c r="N73" s="5">
        <v>81273727254</v>
      </c>
      <c r="O73" s="5">
        <v>21139339395</v>
      </c>
    </row>
    <row r="74" spans="2:15" ht="15.5" x14ac:dyDescent="0.35">
      <c r="C74" t="s">
        <v>8</v>
      </c>
      <c r="D74" s="5">
        <v>123615900853</v>
      </c>
      <c r="E74" s="5">
        <v>43513259551</v>
      </c>
      <c r="F74" s="5">
        <v>109542887491</v>
      </c>
      <c r="G74" s="5">
        <v>66691632158</v>
      </c>
      <c r="I74" s="5">
        <v>337279590064</v>
      </c>
      <c r="J74" s="5">
        <v>240346797250</v>
      </c>
      <c r="K74" s="5">
        <v>189538163407</v>
      </c>
      <c r="L74" s="5">
        <v>166936354810</v>
      </c>
      <c r="M74" s="5">
        <v>187735940831</v>
      </c>
      <c r="N74" s="5">
        <v>81277487582</v>
      </c>
      <c r="O74" s="5">
        <v>21244676206</v>
      </c>
    </row>
    <row r="75" spans="2:15" ht="15.5" x14ac:dyDescent="0.35">
      <c r="C75" t="s">
        <v>91</v>
      </c>
      <c r="D75" s="5">
        <v>120191016162</v>
      </c>
      <c r="E75" s="5">
        <v>39711723794</v>
      </c>
      <c r="F75" s="5">
        <v>109192173981</v>
      </c>
      <c r="G75" s="5">
        <v>61991042700</v>
      </c>
      <c r="I75" s="5">
        <v>322564701074</v>
      </c>
      <c r="J75" s="5">
        <v>220955227350</v>
      </c>
      <c r="K75" s="5">
        <v>191664263794</v>
      </c>
      <c r="L75" s="5">
        <v>173391571265</v>
      </c>
      <c r="M75" s="5">
        <v>188054274782</v>
      </c>
      <c r="N75" s="5">
        <v>81273727254</v>
      </c>
      <c r="O75" s="5">
        <v>21139339395</v>
      </c>
    </row>
    <row r="76" spans="2:15" ht="15.5" x14ac:dyDescent="0.35">
      <c r="C76" t="s">
        <v>92</v>
      </c>
      <c r="D76" s="5">
        <v>124102302995</v>
      </c>
      <c r="E76" s="5">
        <v>43623010627</v>
      </c>
      <c r="F76" s="5">
        <v>109810963454</v>
      </c>
      <c r="G76" s="5">
        <v>66999828655</v>
      </c>
      <c r="I76" s="5">
        <v>338209848408</v>
      </c>
      <c r="J76" s="5">
        <v>240990371164</v>
      </c>
      <c r="K76" s="5">
        <v>189854841386</v>
      </c>
      <c r="L76" s="5">
        <v>167203410953</v>
      </c>
      <c r="M76" s="5">
        <v>188093106261</v>
      </c>
      <c r="N76" s="5">
        <v>81479065801</v>
      </c>
      <c r="O76" s="5">
        <v>20878209130</v>
      </c>
    </row>
    <row r="77" spans="2:15" ht="15.5" x14ac:dyDescent="0.35">
      <c r="C77" t="s">
        <v>93</v>
      </c>
      <c r="D77" s="5">
        <v>124102302995</v>
      </c>
      <c r="E77" s="5">
        <v>43623010627</v>
      </c>
      <c r="F77" s="5">
        <v>109810963454</v>
      </c>
      <c r="G77" s="5">
        <v>66999828655</v>
      </c>
      <c r="I77" s="5">
        <v>338209848408</v>
      </c>
      <c r="J77" s="5">
        <v>240990371164</v>
      </c>
      <c r="K77" s="5">
        <v>189854841386</v>
      </c>
      <c r="L77" s="5">
        <v>167203410953</v>
      </c>
      <c r="M77" s="5">
        <v>188093106261</v>
      </c>
      <c r="N77" s="5">
        <v>81479065801</v>
      </c>
      <c r="O77" s="5">
        <v>20878209130</v>
      </c>
    </row>
    <row r="79" spans="2:15" ht="15.5" x14ac:dyDescent="0.35">
      <c r="B79" t="s">
        <v>94</v>
      </c>
      <c r="C79" t="s">
        <v>95</v>
      </c>
    </row>
    <row r="80" spans="2:15" ht="15.5" x14ac:dyDescent="0.35">
      <c r="C80" t="s">
        <v>96</v>
      </c>
    </row>
    <row r="81" spans="3:15" ht="15.5" x14ac:dyDescent="0.35">
      <c r="C81" t="s">
        <v>20</v>
      </c>
      <c r="D81" s="5">
        <v>23206649839</v>
      </c>
      <c r="E81" s="5">
        <v>62747592661</v>
      </c>
      <c r="F81" s="5">
        <v>73822695458</v>
      </c>
      <c r="G81" s="5">
        <v>9254232880</v>
      </c>
      <c r="I81" s="5">
        <v>73822695458</v>
      </c>
      <c r="J81" s="5">
        <v>22381348476</v>
      </c>
      <c r="K81" s="5">
        <v>28709256855</v>
      </c>
      <c r="L81" s="5">
        <v>72195815205</v>
      </c>
      <c r="M81" s="5">
        <v>60482102407</v>
      </c>
      <c r="N81" s="5">
        <v>58529117826</v>
      </c>
      <c r="O81" s="5">
        <v>112248585074</v>
      </c>
    </row>
    <row r="82" spans="3:15" ht="15.5" x14ac:dyDescent="0.35">
      <c r="C82" t="s">
        <v>98</v>
      </c>
      <c r="D82" s="5">
        <v>24673208942</v>
      </c>
      <c r="E82" s="5">
        <v>44317136272</v>
      </c>
      <c r="F82" s="5">
        <v>15460907848</v>
      </c>
      <c r="G82" s="5">
        <v>27265884106</v>
      </c>
      <c r="I82" s="5">
        <v>15460907848</v>
      </c>
      <c r="J82" s="5">
        <v>43738309604</v>
      </c>
      <c r="K82" s="5">
        <v>61268169090</v>
      </c>
      <c r="L82" s="5">
        <v>43456198772</v>
      </c>
      <c r="M82" s="5">
        <v>56434044537</v>
      </c>
      <c r="N82" s="5">
        <v>75142687740</v>
      </c>
      <c r="O82" s="5">
        <v>37225377039</v>
      </c>
    </row>
    <row r="83" spans="3:15" ht="15.5" x14ac:dyDescent="0.35">
      <c r="C83" t="s">
        <v>99</v>
      </c>
      <c r="D83" s="5">
        <v>5097107705</v>
      </c>
      <c r="E83" s="5">
        <v>4783398733</v>
      </c>
      <c r="F83" s="5">
        <v>6789499064</v>
      </c>
      <c r="G83" s="5">
        <v>7830955932</v>
      </c>
      <c r="I83" s="5">
        <v>6789499064</v>
      </c>
      <c r="J83" s="5">
        <v>5899415765</v>
      </c>
      <c r="K83" s="5">
        <v>10901317856</v>
      </c>
      <c r="L83" s="5">
        <v>6431575212</v>
      </c>
      <c r="M83" s="5">
        <v>5815455267</v>
      </c>
      <c r="N83" s="5">
        <v>2331742254</v>
      </c>
      <c r="O83" s="5">
        <v>2173986472</v>
      </c>
    </row>
    <row r="84" spans="3:15" ht="15.5" x14ac:dyDescent="0.35">
      <c r="C84" t="s">
        <v>100</v>
      </c>
      <c r="E84" s="5">
        <v>160150295</v>
      </c>
      <c r="F84" s="5">
        <v>183341636</v>
      </c>
      <c r="G84" s="5">
        <v>183341636</v>
      </c>
      <c r="I84" s="5">
        <v>183341636</v>
      </c>
      <c r="J84" s="5">
        <v>460896881</v>
      </c>
      <c r="K84" s="5">
        <v>1050772764</v>
      </c>
      <c r="L84" s="5">
        <v>344240751</v>
      </c>
      <c r="M84" s="5">
        <v>1372155731</v>
      </c>
    </row>
    <row r="85" spans="3:15" ht="15.5" x14ac:dyDescent="0.35">
      <c r="C85" t="s">
        <v>101</v>
      </c>
      <c r="D85" s="5">
        <v>24673208942</v>
      </c>
      <c r="E85" s="5">
        <v>44317136272</v>
      </c>
      <c r="F85" s="5">
        <v>15460907848</v>
      </c>
      <c r="G85" s="5">
        <v>27265884106</v>
      </c>
      <c r="I85" s="5">
        <v>15460907848</v>
      </c>
      <c r="J85" s="5">
        <v>43738309604</v>
      </c>
      <c r="K85" s="5">
        <v>61268169090</v>
      </c>
      <c r="L85" s="5">
        <v>43456198772</v>
      </c>
      <c r="M85" s="5">
        <v>56434044537</v>
      </c>
      <c r="N85" s="5">
        <v>75142687740</v>
      </c>
      <c r="O85" s="5">
        <v>37225377039</v>
      </c>
    </row>
    <row r="86" spans="3:15" ht="15.5" x14ac:dyDescent="0.35">
      <c r="C86" t="s">
        <v>285</v>
      </c>
      <c r="D86" s="5">
        <v>790825101</v>
      </c>
      <c r="E86" s="5">
        <v>1799724594</v>
      </c>
      <c r="F86" s="5">
        <v>2356338959</v>
      </c>
      <c r="G86" s="5">
        <v>1730383039</v>
      </c>
      <c r="I86" s="5">
        <v>2356338959</v>
      </c>
      <c r="J86" s="5">
        <v>1879832297</v>
      </c>
      <c r="K86" s="5">
        <v>1632548470</v>
      </c>
      <c r="L86" s="5">
        <v>2957812044</v>
      </c>
      <c r="M86" s="5">
        <v>1707869615</v>
      </c>
      <c r="N86" s="5">
        <v>1447274831</v>
      </c>
      <c r="O86" s="5">
        <v>5936328176</v>
      </c>
    </row>
    <row r="87" spans="3:15" ht="15.5" x14ac:dyDescent="0.35">
      <c r="C87" t="s">
        <v>286</v>
      </c>
      <c r="D87" s="5">
        <v>790825101</v>
      </c>
      <c r="E87" s="5">
        <v>1799724594</v>
      </c>
      <c r="F87" s="5">
        <v>2356338959</v>
      </c>
      <c r="G87" s="5">
        <v>1730383039</v>
      </c>
      <c r="I87" s="5">
        <v>2356338959</v>
      </c>
      <c r="J87" s="5">
        <v>1879832297</v>
      </c>
      <c r="K87" s="5">
        <v>1632548470</v>
      </c>
      <c r="L87" s="5">
        <v>2957812044</v>
      </c>
      <c r="M87" s="5">
        <v>1707869615</v>
      </c>
      <c r="N87" s="5">
        <v>1447274831</v>
      </c>
      <c r="O87" s="5">
        <v>5936328176</v>
      </c>
    </row>
    <row r="88" spans="3:15" ht="15.5" x14ac:dyDescent="0.35">
      <c r="C88" t="s">
        <v>102</v>
      </c>
      <c r="D88" s="5">
        <v>209561984276</v>
      </c>
      <c r="E88" s="5">
        <v>176643488453</v>
      </c>
      <c r="F88" s="5">
        <v>225496194550</v>
      </c>
      <c r="G88" s="5">
        <v>186419200127</v>
      </c>
      <c r="I88" s="5">
        <v>225496194550</v>
      </c>
      <c r="J88" s="5">
        <v>309253026214</v>
      </c>
      <c r="K88" s="5">
        <v>160415519389</v>
      </c>
      <c r="L88" s="5">
        <v>300413515952</v>
      </c>
      <c r="M88" s="5">
        <v>234273485043</v>
      </c>
      <c r="N88" s="5">
        <v>222665009797</v>
      </c>
      <c r="O88" s="5">
        <v>240681072022</v>
      </c>
    </row>
    <row r="89" spans="3:15" ht="15.5" x14ac:dyDescent="0.35">
      <c r="C89" t="s">
        <v>85</v>
      </c>
      <c r="D89" s="5">
        <v>4718101219</v>
      </c>
      <c r="E89" s="5">
        <v>4703670451</v>
      </c>
      <c r="F89" s="5">
        <v>1732047815</v>
      </c>
      <c r="G89" s="5">
        <v>878052894</v>
      </c>
      <c r="I89" s="5">
        <v>1732047815</v>
      </c>
      <c r="J89" s="5">
        <v>1064599608</v>
      </c>
      <c r="K89" s="5">
        <v>1413328559</v>
      </c>
      <c r="L89" s="5">
        <v>3842400163</v>
      </c>
      <c r="M89" s="5">
        <v>6515932264</v>
      </c>
      <c r="N89" s="5">
        <v>31046985404</v>
      </c>
      <c r="O89" s="5">
        <v>14878259194</v>
      </c>
    </row>
    <row r="90" spans="3:15" ht="15.5" x14ac:dyDescent="0.35">
      <c r="C90" t="s">
        <v>103</v>
      </c>
      <c r="D90" s="5">
        <v>410323104852</v>
      </c>
      <c r="E90" s="5">
        <v>394717912682</v>
      </c>
      <c r="F90" s="5">
        <v>437078521371</v>
      </c>
      <c r="G90" s="5">
        <v>365280241745</v>
      </c>
      <c r="I90" s="5">
        <v>437078521371</v>
      </c>
      <c r="J90" s="5">
        <v>501647105405</v>
      </c>
      <c r="K90" s="5">
        <v>340964810671</v>
      </c>
      <c r="L90" s="5">
        <v>496438128168</v>
      </c>
      <c r="M90" s="5">
        <v>449193727414</v>
      </c>
      <c r="N90" s="5">
        <v>424972104959</v>
      </c>
      <c r="O90" s="5">
        <v>451358213659</v>
      </c>
    </row>
    <row r="91" spans="3:15" ht="15.5" x14ac:dyDescent="0.35">
      <c r="C91" t="s">
        <v>104</v>
      </c>
    </row>
    <row r="92" spans="3:15" ht="15.5" x14ac:dyDescent="0.35">
      <c r="C92" t="s">
        <v>698</v>
      </c>
      <c r="D92" s="5">
        <v>599592561770</v>
      </c>
      <c r="E92" s="5">
        <v>585740502494</v>
      </c>
      <c r="F92" s="5">
        <v>574533757791</v>
      </c>
      <c r="G92" s="5">
        <v>556814891423</v>
      </c>
      <c r="I92" s="5">
        <v>574533757791</v>
      </c>
      <c r="J92" s="5">
        <v>518765983535</v>
      </c>
      <c r="K92" s="5">
        <v>462914361316</v>
      </c>
      <c r="L92" s="5">
        <v>413122585535</v>
      </c>
      <c r="M92" s="5">
        <v>376613575743</v>
      </c>
      <c r="N92" s="5">
        <v>364956609140</v>
      </c>
      <c r="O92" s="5">
        <v>329635362914</v>
      </c>
    </row>
    <row r="93" spans="3:15" ht="15.5" x14ac:dyDescent="0.35">
      <c r="C93" t="s">
        <v>699</v>
      </c>
      <c r="D93" s="5">
        <v>267087691409</v>
      </c>
      <c r="E93" s="5">
        <v>270951640508</v>
      </c>
      <c r="F93" s="5">
        <v>240619568366</v>
      </c>
      <c r="G93" s="5">
        <v>246004724888</v>
      </c>
      <c r="I93" s="5">
        <v>240619568366</v>
      </c>
      <c r="J93" s="5">
        <v>245891167836</v>
      </c>
      <c r="K93" s="5">
        <v>241677167870</v>
      </c>
      <c r="L93" s="5">
        <v>213728661356</v>
      </c>
      <c r="M93" s="5">
        <v>213127174582</v>
      </c>
      <c r="N93" s="5">
        <v>212296525635</v>
      </c>
      <c r="O93" s="5">
        <v>215037462350</v>
      </c>
    </row>
    <row r="94" spans="3:15" ht="15.5" x14ac:dyDescent="0.35">
      <c r="C94" t="s">
        <v>700</v>
      </c>
      <c r="D94" s="5">
        <v>321323856925</v>
      </c>
      <c r="E94" s="5">
        <v>302920465362</v>
      </c>
      <c r="F94" s="5">
        <v>323084847647</v>
      </c>
      <c r="G94" s="5">
        <v>300418706957</v>
      </c>
      <c r="I94" s="5">
        <v>323084847647</v>
      </c>
      <c r="J94" s="5">
        <v>259881736908</v>
      </c>
      <c r="K94" s="5">
        <v>211086850616</v>
      </c>
      <c r="L94" s="5">
        <v>190491218719</v>
      </c>
      <c r="M94" s="5">
        <v>152977307832</v>
      </c>
      <c r="N94" s="5">
        <v>142969030913</v>
      </c>
      <c r="O94" s="5">
        <v>104962587575</v>
      </c>
    </row>
    <row r="95" spans="3:15" ht="15.5" x14ac:dyDescent="0.35">
      <c r="C95" t="s">
        <v>701</v>
      </c>
      <c r="D95" s="5">
        <v>11181013436</v>
      </c>
      <c r="E95" s="5">
        <v>11868396624</v>
      </c>
      <c r="F95" s="5">
        <v>10829341778</v>
      </c>
      <c r="G95" s="5">
        <v>10391459578</v>
      </c>
      <c r="I95" s="5">
        <v>10829341778</v>
      </c>
      <c r="J95" s="5">
        <v>12993078791</v>
      </c>
      <c r="K95" s="5">
        <v>10150342830</v>
      </c>
      <c r="L95" s="5">
        <v>8902705460</v>
      </c>
      <c r="M95" s="5">
        <v>10509093329</v>
      </c>
      <c r="N95" s="5">
        <v>9691052592</v>
      </c>
      <c r="O95" s="5">
        <v>9635312989</v>
      </c>
    </row>
    <row r="96" spans="3:15" ht="15.5" x14ac:dyDescent="0.35">
      <c r="C96" t="s">
        <v>702</v>
      </c>
      <c r="D96" s="5">
        <v>599592561770</v>
      </c>
      <c r="E96" s="5">
        <v>585740502494</v>
      </c>
      <c r="F96" s="5">
        <v>574533757791</v>
      </c>
      <c r="G96" s="5">
        <v>556814891423</v>
      </c>
      <c r="I96" s="5">
        <v>574533757791</v>
      </c>
      <c r="J96" s="5">
        <v>518765983535</v>
      </c>
      <c r="K96" s="5">
        <v>462914361316</v>
      </c>
      <c r="L96" s="5">
        <v>413122585535</v>
      </c>
      <c r="M96" s="5">
        <v>376613575743</v>
      </c>
      <c r="N96" s="5">
        <v>364956609140</v>
      </c>
      <c r="O96" s="5">
        <v>329635362914</v>
      </c>
    </row>
    <row r="97" spans="3:15" ht="15.5" x14ac:dyDescent="0.35">
      <c r="C97" t="s">
        <v>108</v>
      </c>
      <c r="D97" s="5">
        <v>2502824597</v>
      </c>
      <c r="E97" s="5">
        <v>2562820183</v>
      </c>
      <c r="F97" s="5">
        <v>2182315929</v>
      </c>
      <c r="G97" s="5">
        <v>2137131789</v>
      </c>
      <c r="I97" s="5">
        <v>2182315929</v>
      </c>
      <c r="J97" s="5">
        <v>1438410961</v>
      </c>
      <c r="N97" s="5">
        <v>803449288</v>
      </c>
      <c r="O97" s="5">
        <v>8553749328</v>
      </c>
    </row>
    <row r="98" spans="3:15" ht="15.5" x14ac:dyDescent="0.35">
      <c r="C98" t="s">
        <v>109</v>
      </c>
      <c r="D98" s="5">
        <v>1304644479354</v>
      </c>
      <c r="E98" s="5">
        <v>1293938819868</v>
      </c>
      <c r="F98" s="5">
        <v>1308444665210</v>
      </c>
      <c r="G98" s="5">
        <v>1311180772657</v>
      </c>
      <c r="I98" s="5">
        <v>1308444665210</v>
      </c>
      <c r="J98" s="5">
        <v>1262030359733</v>
      </c>
      <c r="K98" s="5">
        <v>1148184286430</v>
      </c>
      <c r="L98" s="5">
        <v>1054185842917</v>
      </c>
      <c r="M98" s="5">
        <v>1049430783789</v>
      </c>
      <c r="N98" s="5">
        <v>1007369029306</v>
      </c>
      <c r="O98" s="5">
        <v>1010380113157</v>
      </c>
    </row>
    <row r="99" spans="3:15" ht="15.5" x14ac:dyDescent="0.35">
      <c r="C99" t="s">
        <v>110</v>
      </c>
      <c r="D99" s="5">
        <v>1714967584206</v>
      </c>
      <c r="E99" s="5">
        <v>1688656732550</v>
      </c>
      <c r="F99" s="5">
        <v>1745523186581</v>
      </c>
      <c r="G99" s="5">
        <v>1676461014402</v>
      </c>
      <c r="I99" s="5">
        <v>1745523186581</v>
      </c>
      <c r="J99" s="5">
        <v>1763677465138</v>
      </c>
      <c r="K99" s="5">
        <v>1489149097101</v>
      </c>
      <c r="L99" s="5">
        <v>1550623971085</v>
      </c>
      <c r="M99" s="5">
        <v>1498624511203</v>
      </c>
      <c r="N99" s="5">
        <v>1432341134265</v>
      </c>
      <c r="O99" s="5">
        <v>1461738326816</v>
      </c>
    </row>
    <row r="100" spans="3:15" ht="15.5" x14ac:dyDescent="0.35">
      <c r="C100" t="s">
        <v>111</v>
      </c>
    </row>
    <row r="101" spans="3:15" ht="15.5" x14ac:dyDescent="0.35">
      <c r="C101" t="s">
        <v>112</v>
      </c>
    </row>
    <row r="102" spans="3:15" ht="15.5" x14ac:dyDescent="0.35">
      <c r="C102" t="s">
        <v>113</v>
      </c>
      <c r="D102" s="5">
        <v>260131706734</v>
      </c>
      <c r="E102" s="5">
        <v>359994953737</v>
      </c>
      <c r="F102" s="5">
        <v>368493031952</v>
      </c>
      <c r="G102" s="5">
        <v>273173946275</v>
      </c>
      <c r="I102" s="5">
        <v>368493031952</v>
      </c>
      <c r="J102" s="5">
        <v>488569427273</v>
      </c>
      <c r="K102" s="5">
        <v>272538539776</v>
      </c>
      <c r="L102" s="5">
        <v>337116041840</v>
      </c>
      <c r="M102" s="5">
        <v>285885268451</v>
      </c>
      <c r="N102" s="5">
        <v>294546032455</v>
      </c>
      <c r="O102" s="5">
        <v>358633523517</v>
      </c>
    </row>
    <row r="103" spans="3:15" ht="15.5" x14ac:dyDescent="0.35">
      <c r="C103" t="s">
        <v>116</v>
      </c>
      <c r="D103" s="5">
        <v>83600000000</v>
      </c>
      <c r="E103" s="5">
        <v>134500000000</v>
      </c>
      <c r="F103" s="5">
        <v>130209423000</v>
      </c>
      <c r="G103" s="5">
        <v>55780540000</v>
      </c>
      <c r="I103" s="5">
        <v>130209423000</v>
      </c>
      <c r="J103" s="5">
        <v>270478360000</v>
      </c>
      <c r="K103" s="5">
        <v>99100000000</v>
      </c>
      <c r="L103" s="5">
        <v>154700000000</v>
      </c>
      <c r="M103" s="5">
        <v>111900000000</v>
      </c>
      <c r="N103" s="5">
        <v>133900000000</v>
      </c>
      <c r="O103" s="5">
        <v>174328622000</v>
      </c>
    </row>
    <row r="104" spans="3:15" ht="15.5" x14ac:dyDescent="0.35">
      <c r="C104" t="s">
        <v>114</v>
      </c>
    </row>
    <row r="105" spans="3:15" ht="15.5" x14ac:dyDescent="0.35">
      <c r="C105" t="s">
        <v>115</v>
      </c>
      <c r="D105" s="5">
        <v>42942028474</v>
      </c>
      <c r="E105" s="5">
        <v>41313242510</v>
      </c>
      <c r="F105" s="5">
        <v>41810350758</v>
      </c>
      <c r="G105" s="5">
        <v>39787818120</v>
      </c>
      <c r="I105" s="5">
        <v>41810350758</v>
      </c>
      <c r="J105" s="5">
        <v>41914310425</v>
      </c>
      <c r="K105" s="5">
        <v>30184754185</v>
      </c>
      <c r="L105" s="5">
        <v>33717050734</v>
      </c>
      <c r="M105" s="5">
        <v>29927335133</v>
      </c>
      <c r="N105" s="5">
        <v>47078014295</v>
      </c>
      <c r="O105" s="5">
        <v>77117580409</v>
      </c>
    </row>
    <row r="106" spans="3:15" ht="15.5" x14ac:dyDescent="0.35">
      <c r="C106" t="s">
        <v>325</v>
      </c>
    </row>
    <row r="107" spans="3:15" ht="15.5" x14ac:dyDescent="0.35">
      <c r="C107" t="s">
        <v>326</v>
      </c>
      <c r="D107" s="5">
        <v>5097107705</v>
      </c>
      <c r="E107" s="5">
        <v>4943549028</v>
      </c>
      <c r="F107" s="5">
        <v>6972840700</v>
      </c>
      <c r="G107" s="5">
        <v>8014297568</v>
      </c>
      <c r="I107" s="5">
        <v>6972840700</v>
      </c>
      <c r="J107" s="5">
        <v>6360312646</v>
      </c>
      <c r="K107" s="5">
        <v>11952090620</v>
      </c>
      <c r="L107" s="5">
        <v>6775815963</v>
      </c>
      <c r="M107" s="5">
        <v>7187610998</v>
      </c>
      <c r="N107" s="5">
        <v>2331742254</v>
      </c>
      <c r="O107" s="5">
        <v>2173986472</v>
      </c>
    </row>
    <row r="108" spans="3:15" ht="15.5" x14ac:dyDescent="0.35">
      <c r="C108" t="s">
        <v>288</v>
      </c>
      <c r="D108" s="5">
        <v>17811356236</v>
      </c>
      <c r="E108" s="5">
        <v>16280637279</v>
      </c>
      <c r="F108" s="5">
        <v>21070906469</v>
      </c>
      <c r="G108" s="5">
        <v>19771257934</v>
      </c>
      <c r="I108" s="5">
        <v>21070906469</v>
      </c>
      <c r="J108" s="5">
        <v>19234423187</v>
      </c>
      <c r="K108" s="5">
        <v>19369357700</v>
      </c>
      <c r="L108" s="5">
        <v>17281300455</v>
      </c>
      <c r="M108" s="5">
        <v>16527396796</v>
      </c>
      <c r="N108" s="5">
        <v>14892240367</v>
      </c>
      <c r="O108" s="5">
        <v>16713768927</v>
      </c>
    </row>
    <row r="109" spans="3:15" ht="15.5" x14ac:dyDescent="0.35">
      <c r="C109" t="s">
        <v>119</v>
      </c>
      <c r="D109" s="5">
        <v>27091261480</v>
      </c>
      <c r="E109" s="5">
        <v>68913978245</v>
      </c>
      <c r="F109" s="5">
        <v>50549328658</v>
      </c>
      <c r="G109" s="5">
        <v>31284447584</v>
      </c>
      <c r="I109" s="5">
        <v>50549328658</v>
      </c>
      <c r="J109" s="5">
        <v>17977929201</v>
      </c>
      <c r="K109" s="5">
        <v>7680407028</v>
      </c>
      <c r="L109" s="5">
        <v>20411838194</v>
      </c>
      <c r="M109" s="5">
        <v>35220885906</v>
      </c>
      <c r="N109" s="5">
        <v>12904095043</v>
      </c>
      <c r="O109" s="5">
        <v>2603880070</v>
      </c>
    </row>
    <row r="110" spans="3:15" ht="15.5" x14ac:dyDescent="0.35">
      <c r="C110" t="s">
        <v>289</v>
      </c>
    </row>
    <row r="111" spans="3:15" ht="15.5" x14ac:dyDescent="0.35">
      <c r="C111" t="s">
        <v>290</v>
      </c>
      <c r="D111" s="5">
        <v>80944641421</v>
      </c>
      <c r="E111" s="5">
        <v>88778535442</v>
      </c>
      <c r="F111" s="5">
        <v>96612429465</v>
      </c>
      <c r="G111" s="5">
        <v>124850170868</v>
      </c>
      <c r="I111" s="5">
        <v>96612429465</v>
      </c>
      <c r="J111" s="5">
        <v>208424079547</v>
      </c>
      <c r="K111" s="5">
        <v>345684282633</v>
      </c>
      <c r="L111" s="5">
        <v>439088342489</v>
      </c>
      <c r="M111" s="5">
        <v>517414454144</v>
      </c>
      <c r="N111" s="5">
        <v>547997906998</v>
      </c>
      <c r="O111" s="5">
        <v>612545784955</v>
      </c>
    </row>
    <row r="112" spans="3:15" ht="15.5" x14ac:dyDescent="0.35">
      <c r="C112" t="s">
        <v>534</v>
      </c>
      <c r="D112" s="5">
        <v>156883123</v>
      </c>
      <c r="E112" s="5">
        <v>224287538</v>
      </c>
      <c r="F112" s="5">
        <v>369663269</v>
      </c>
      <c r="G112" s="5">
        <v>652088800</v>
      </c>
      <c r="I112" s="5">
        <v>369663269</v>
      </c>
      <c r="J112" s="5">
        <v>1775459430</v>
      </c>
      <c r="K112" s="5">
        <v>3173199057</v>
      </c>
      <c r="L112" s="5">
        <v>3591922379</v>
      </c>
      <c r="M112" s="5">
        <v>2481842427</v>
      </c>
      <c r="N112" s="5">
        <v>489561978</v>
      </c>
      <c r="O112" s="5">
        <v>4645991627</v>
      </c>
    </row>
    <row r="113" spans="3:15" ht="15.5" x14ac:dyDescent="0.35">
      <c r="C113" t="s">
        <v>293</v>
      </c>
      <c r="D113" s="5">
        <v>72269188455</v>
      </c>
      <c r="E113" s="5">
        <v>92473365623</v>
      </c>
      <c r="F113" s="5">
        <v>112622400221</v>
      </c>
      <c r="G113" s="5">
        <v>112943217504</v>
      </c>
      <c r="I113" s="5">
        <v>112622400221</v>
      </c>
      <c r="J113" s="5">
        <v>114145642564</v>
      </c>
      <c r="K113" s="5">
        <v>94490107095</v>
      </c>
      <c r="L113" s="5">
        <v>93584276077</v>
      </c>
      <c r="M113" s="5">
        <v>84727618303</v>
      </c>
      <c r="N113" s="5">
        <v>71478196165</v>
      </c>
      <c r="O113" s="5">
        <v>85092829807</v>
      </c>
    </row>
    <row r="114" spans="3:15" ht="15.5" x14ac:dyDescent="0.35">
      <c r="C114" t="s">
        <v>121</v>
      </c>
      <c r="D114" s="5">
        <v>187368604236</v>
      </c>
      <c r="E114" s="5">
        <v>185296808572</v>
      </c>
      <c r="F114" s="5">
        <v>206645695015</v>
      </c>
      <c r="G114" s="5">
        <v>240531071967</v>
      </c>
      <c r="I114" s="5">
        <v>206645695015</v>
      </c>
      <c r="J114" s="5">
        <v>309300926659</v>
      </c>
      <c r="K114" s="5">
        <v>419768817283</v>
      </c>
      <c r="L114" s="5">
        <v>504958530589</v>
      </c>
      <c r="M114" s="5">
        <v>577643255049</v>
      </c>
      <c r="N114" s="5">
        <v>611104720367</v>
      </c>
      <c r="O114" s="5">
        <v>654713606074</v>
      </c>
    </row>
    <row r="115" spans="3:15" ht="15.5" x14ac:dyDescent="0.35">
      <c r="C115" t="s">
        <v>122</v>
      </c>
      <c r="D115" s="5">
        <v>187368604236</v>
      </c>
      <c r="E115" s="5">
        <v>185296808572</v>
      </c>
      <c r="F115" s="5">
        <v>206645695015</v>
      </c>
      <c r="G115" s="5">
        <v>240531071967</v>
      </c>
      <c r="I115" s="5">
        <v>206645695015</v>
      </c>
      <c r="J115" s="5">
        <v>309300926659</v>
      </c>
      <c r="K115" s="5">
        <v>419768817283</v>
      </c>
      <c r="L115" s="5">
        <v>504958530589</v>
      </c>
      <c r="M115" s="5">
        <v>577643255049</v>
      </c>
      <c r="N115" s="5">
        <v>611104720367</v>
      </c>
      <c r="O115" s="5">
        <v>654713606074</v>
      </c>
    </row>
    <row r="116" spans="3:15" ht="15.5" x14ac:dyDescent="0.35">
      <c r="C116" t="s">
        <v>294</v>
      </c>
    </row>
    <row r="117" spans="3:15" ht="15.5" x14ac:dyDescent="0.35">
      <c r="C117" t="s">
        <v>295</v>
      </c>
      <c r="D117" s="5">
        <v>86478253055</v>
      </c>
      <c r="E117" s="5">
        <v>92590831151</v>
      </c>
      <c r="F117" s="5">
        <v>109819171854</v>
      </c>
      <c r="G117" s="5">
        <v>137149700226</v>
      </c>
      <c r="I117" s="5">
        <v>109819171854</v>
      </c>
      <c r="J117" s="5">
        <v>222566753628</v>
      </c>
      <c r="K117" s="5">
        <v>353440550189</v>
      </c>
      <c r="L117" s="5">
        <v>447933962448</v>
      </c>
      <c r="M117" s="5">
        <v>520112406665</v>
      </c>
      <c r="N117" s="5">
        <v>548487468976</v>
      </c>
      <c r="O117" s="5">
        <v>617191776582</v>
      </c>
    </row>
    <row r="118" spans="3:15" ht="15.5" x14ac:dyDescent="0.35">
      <c r="C118" t="s">
        <v>117</v>
      </c>
      <c r="D118" s="5">
        <v>96172249962</v>
      </c>
      <c r="E118" s="5">
        <v>88002306970</v>
      </c>
      <c r="F118" s="5">
        <v>95094475346</v>
      </c>
      <c r="G118" s="5">
        <v>102503318847</v>
      </c>
      <c r="I118" s="5">
        <v>95094475346</v>
      </c>
      <c r="J118" s="5">
        <v>85669573423</v>
      </c>
      <c r="K118" s="5">
        <v>64914938535</v>
      </c>
      <c r="L118" s="5">
        <v>53182167978</v>
      </c>
      <c r="M118" s="5">
        <v>51014916120</v>
      </c>
      <c r="N118" s="5">
        <v>31570265987</v>
      </c>
      <c r="O118" s="5">
        <v>22643570298</v>
      </c>
    </row>
    <row r="119" spans="3:15" ht="15.5" x14ac:dyDescent="0.35">
      <c r="C119" t="s">
        <v>123</v>
      </c>
      <c r="D119" s="5">
        <v>447500310970</v>
      </c>
      <c r="E119" s="5">
        <v>545291762309</v>
      </c>
      <c r="F119" s="5">
        <v>575138726967</v>
      </c>
      <c r="G119" s="5">
        <v>513705018242</v>
      </c>
      <c r="I119" s="5">
        <v>575138726967</v>
      </c>
      <c r="J119" s="5">
        <v>797870353932</v>
      </c>
      <c r="K119" s="5">
        <v>692307357059</v>
      </c>
      <c r="L119" s="5">
        <v>842074572429</v>
      </c>
      <c r="M119" s="5">
        <v>863528523500</v>
      </c>
      <c r="N119" s="5">
        <v>905650752822</v>
      </c>
      <c r="O119" s="5">
        <v>1013347129591</v>
      </c>
    </row>
    <row r="120" spans="3:15" ht="15.5" x14ac:dyDescent="0.35">
      <c r="C120" t="s">
        <v>124</v>
      </c>
    </row>
    <row r="121" spans="3:15" ht="15.5" x14ac:dyDescent="0.35">
      <c r="C121" t="s">
        <v>125</v>
      </c>
      <c r="D121" s="5">
        <v>62500000000</v>
      </c>
      <c r="E121" s="5">
        <v>62500000000</v>
      </c>
      <c r="F121" s="5">
        <v>62500000000</v>
      </c>
      <c r="G121" s="5">
        <v>62500000000</v>
      </c>
      <c r="I121" s="5">
        <v>62500000000</v>
      </c>
      <c r="J121" s="5">
        <v>62500000000</v>
      </c>
      <c r="K121" s="5">
        <v>62500000000</v>
      </c>
      <c r="L121" s="5">
        <v>62500000000</v>
      </c>
      <c r="M121" s="5">
        <v>62500000000</v>
      </c>
      <c r="N121" s="5">
        <v>62500000000</v>
      </c>
      <c r="O121" s="5">
        <v>50000000000</v>
      </c>
    </row>
    <row r="122" spans="3:15" ht="15.5" x14ac:dyDescent="0.35">
      <c r="C122" t="s">
        <v>126</v>
      </c>
      <c r="D122" s="5">
        <v>35765439392</v>
      </c>
      <c r="E122" s="5">
        <v>35765439392</v>
      </c>
      <c r="F122" s="5">
        <v>35765439392</v>
      </c>
      <c r="G122" s="5">
        <v>35765439392</v>
      </c>
      <c r="I122" s="5">
        <v>35765439392</v>
      </c>
      <c r="J122" s="5">
        <v>35765439392</v>
      </c>
      <c r="K122" s="5">
        <v>35765439392</v>
      </c>
      <c r="L122" s="5">
        <v>35765439392</v>
      </c>
      <c r="M122" s="5">
        <v>35765439392</v>
      </c>
      <c r="N122" s="5">
        <v>35765439392</v>
      </c>
      <c r="O122" s="5">
        <v>11445320975</v>
      </c>
    </row>
    <row r="123" spans="3:15" ht="15.5" x14ac:dyDescent="0.35">
      <c r="C123" t="s">
        <v>127</v>
      </c>
      <c r="D123" s="5">
        <v>1165269467770</v>
      </c>
      <c r="E123" s="5">
        <v>1041653566917</v>
      </c>
      <c r="F123" s="5">
        <v>1068452807366</v>
      </c>
      <c r="G123" s="5">
        <v>1060472419875</v>
      </c>
      <c r="I123" s="5">
        <v>1068452807366</v>
      </c>
      <c r="J123" s="5">
        <v>863985717302</v>
      </c>
      <c r="K123" s="5">
        <v>695513920052</v>
      </c>
      <c r="L123" s="5">
        <v>607538256645</v>
      </c>
      <c r="M123" s="5">
        <v>534351901835</v>
      </c>
      <c r="N123" s="5">
        <v>426303461005</v>
      </c>
      <c r="O123" s="5">
        <v>385025973423</v>
      </c>
    </row>
    <row r="124" spans="3:15" ht="15.5" x14ac:dyDescent="0.35">
      <c r="C124" t="s">
        <v>128</v>
      </c>
      <c r="D124" s="5">
        <v>12500000000</v>
      </c>
      <c r="E124" s="5">
        <v>12500000000</v>
      </c>
      <c r="F124" s="5">
        <v>12500000000</v>
      </c>
      <c r="G124" s="5">
        <v>12500000000</v>
      </c>
      <c r="I124" s="5">
        <v>12500000000</v>
      </c>
      <c r="J124" s="5">
        <v>10000000000</v>
      </c>
      <c r="K124" s="5">
        <v>10000000000</v>
      </c>
      <c r="L124" s="5">
        <v>2500000000</v>
      </c>
      <c r="M124" s="5">
        <v>2500000000</v>
      </c>
    </row>
    <row r="125" spans="3:15" ht="15.5" x14ac:dyDescent="0.35">
      <c r="C125" t="s">
        <v>129</v>
      </c>
      <c r="D125" s="5">
        <v>1152769467770</v>
      </c>
      <c r="E125" s="5">
        <v>1029153566917</v>
      </c>
      <c r="F125" s="5">
        <v>1055952807366</v>
      </c>
      <c r="G125" s="5">
        <v>1047972419875</v>
      </c>
      <c r="I125" s="5">
        <v>1055952807366</v>
      </c>
      <c r="J125" s="5">
        <v>853985717302</v>
      </c>
      <c r="K125" s="5">
        <v>685513920052</v>
      </c>
      <c r="L125" s="5">
        <v>605038256645</v>
      </c>
      <c r="M125" s="5">
        <v>531851901835</v>
      </c>
    </row>
    <row r="126" spans="3:15" ht="15.5" x14ac:dyDescent="0.35">
      <c r="C126" t="s">
        <v>130</v>
      </c>
      <c r="D126" s="5">
        <v>1165269467770</v>
      </c>
      <c r="E126" s="5">
        <v>1041653566917</v>
      </c>
      <c r="F126" s="5">
        <v>1068452807366</v>
      </c>
      <c r="G126" s="5">
        <v>1060472419875</v>
      </c>
      <c r="I126" s="5">
        <v>1068452807366</v>
      </c>
      <c r="J126" s="5">
        <v>863985717302</v>
      </c>
      <c r="K126" s="5">
        <v>695513920052</v>
      </c>
      <c r="L126" s="5">
        <v>607538256645</v>
      </c>
      <c r="M126" s="5">
        <v>534351901835</v>
      </c>
      <c r="N126" s="5">
        <v>426303461005</v>
      </c>
      <c r="O126" s="5">
        <v>385025973423</v>
      </c>
    </row>
    <row r="127" spans="3:15" ht="15.5" x14ac:dyDescent="0.35">
      <c r="C127" t="s">
        <v>131</v>
      </c>
      <c r="D127" s="5">
        <v>3932366074</v>
      </c>
      <c r="E127" s="5">
        <v>3445963932</v>
      </c>
      <c r="F127" s="5">
        <v>3666212856</v>
      </c>
      <c r="G127" s="5">
        <v>4018136893</v>
      </c>
      <c r="I127" s="5">
        <v>3666212856</v>
      </c>
      <c r="J127" s="5">
        <v>3555954512</v>
      </c>
      <c r="K127" s="5">
        <v>3062380598</v>
      </c>
      <c r="L127" s="5">
        <v>2745702619</v>
      </c>
      <c r="M127" s="5">
        <v>2478646476</v>
      </c>
      <c r="N127" s="5">
        <v>2121481046</v>
      </c>
      <c r="O127" s="5">
        <v>1919902827</v>
      </c>
    </row>
    <row r="128" spans="3:15" ht="15.5" x14ac:dyDescent="0.35">
      <c r="C128" t="s">
        <v>10</v>
      </c>
      <c r="D128" s="5">
        <v>1267467273236</v>
      </c>
      <c r="E128" s="5">
        <v>1143364970241</v>
      </c>
      <c r="F128" s="5">
        <v>1170384459614</v>
      </c>
      <c r="G128" s="5">
        <v>1162755996160</v>
      </c>
      <c r="I128" s="5">
        <v>1170384459614</v>
      </c>
      <c r="J128" s="5">
        <v>965807111206</v>
      </c>
      <c r="K128" s="5">
        <v>796841740042</v>
      </c>
      <c r="L128" s="5">
        <v>708549398656</v>
      </c>
      <c r="M128" s="5">
        <v>635095987703</v>
      </c>
      <c r="N128" s="5">
        <v>526690381443</v>
      </c>
      <c r="O128" s="5">
        <v>448391197225</v>
      </c>
    </row>
    <row r="129" spans="2:15" ht="15.5" x14ac:dyDescent="0.35">
      <c r="C129" t="s">
        <v>132</v>
      </c>
      <c r="D129" s="5">
        <v>1714967584206</v>
      </c>
      <c r="E129" s="5">
        <v>1688656732550</v>
      </c>
      <c r="F129" s="5">
        <v>1745523186581</v>
      </c>
      <c r="G129" s="5">
        <v>1676461014402</v>
      </c>
      <c r="I129" s="5">
        <v>1745523186581</v>
      </c>
      <c r="J129" s="5">
        <v>1763677465138</v>
      </c>
      <c r="K129" s="5">
        <v>1489149097101</v>
      </c>
      <c r="L129" s="5">
        <v>1550623971085</v>
      </c>
      <c r="M129" s="5">
        <v>1498624511203</v>
      </c>
      <c r="N129" s="5">
        <v>1432341134265</v>
      </c>
      <c r="O129" s="5">
        <v>1461738326816</v>
      </c>
    </row>
    <row r="130" spans="2:15" ht="15.5" x14ac:dyDescent="0.35">
      <c r="C130" t="s">
        <v>133</v>
      </c>
      <c r="D130" s="5">
        <v>781250000</v>
      </c>
      <c r="E130" s="5">
        <v>781250000</v>
      </c>
      <c r="F130" s="5">
        <v>781250000</v>
      </c>
      <c r="G130" s="5">
        <v>781250000</v>
      </c>
      <c r="I130" s="5">
        <v>781250000</v>
      </c>
      <c r="J130" s="5">
        <v>781250000</v>
      </c>
      <c r="K130" s="5">
        <v>781250000</v>
      </c>
      <c r="L130" s="5">
        <v>781250000</v>
      </c>
      <c r="M130" s="5">
        <v>781250000</v>
      </c>
      <c r="N130" s="5">
        <v>781250000</v>
      </c>
      <c r="O130" s="5">
        <v>5000</v>
      </c>
    </row>
    <row r="132" spans="2:15" ht="15.5" x14ac:dyDescent="0.35">
      <c r="B132" t="s">
        <v>134</v>
      </c>
      <c r="C132" t="s">
        <v>135</v>
      </c>
      <c r="D132" s="5">
        <v>62580921555</v>
      </c>
      <c r="E132" s="5">
        <v>107422584695</v>
      </c>
      <c r="F132" s="5">
        <v>153611945307</v>
      </c>
      <c r="G132" s="5">
        <v>60197312930</v>
      </c>
      <c r="I132" s="5">
        <v>553860773724</v>
      </c>
      <c r="J132" s="5">
        <v>156997667217</v>
      </c>
      <c r="K132" s="5">
        <v>363824641782</v>
      </c>
      <c r="L132" s="5">
        <v>200449718392</v>
      </c>
      <c r="M132" s="5">
        <v>222610351770</v>
      </c>
      <c r="N132" s="5">
        <v>139412238032</v>
      </c>
      <c r="O132" s="5">
        <v>171154028182</v>
      </c>
    </row>
    <row r="133" spans="2:15" ht="15.5" x14ac:dyDescent="0.35">
      <c r="C133" t="s">
        <v>136</v>
      </c>
      <c r="D133" s="5">
        <v>576180036962</v>
      </c>
      <c r="E133" s="5">
        <v>539089548017</v>
      </c>
      <c r="F133" s="5">
        <v>687700831032</v>
      </c>
      <c r="G133" s="5">
        <v>391608631815</v>
      </c>
      <c r="I133" s="5">
        <v>2319180919595</v>
      </c>
      <c r="J133" s="5">
        <v>2069193688341</v>
      </c>
      <c r="K133" s="5">
        <v>2018231138118</v>
      </c>
      <c r="L133" s="5">
        <v>2056930496689</v>
      </c>
      <c r="M133" s="5">
        <v>2096064025139</v>
      </c>
      <c r="N133" s="5">
        <v>1485100047768</v>
      </c>
      <c r="O133" s="5">
        <v>1784640957904</v>
      </c>
    </row>
    <row r="134" spans="2:15" ht="15.5" x14ac:dyDescent="0.35">
      <c r="C134" t="s">
        <v>794</v>
      </c>
      <c r="D134" s="5">
        <v>45348599</v>
      </c>
      <c r="E134" s="5">
        <v>126180403</v>
      </c>
      <c r="F134" s="5">
        <v>42546266</v>
      </c>
      <c r="G134" s="5">
        <v>51731118</v>
      </c>
      <c r="I134" s="5">
        <v>182331358</v>
      </c>
      <c r="J134" s="5">
        <v>160784131</v>
      </c>
      <c r="K134" s="5">
        <v>232240203</v>
      </c>
      <c r="L134" s="5">
        <v>545902085</v>
      </c>
      <c r="M134" s="5">
        <v>535763587</v>
      </c>
      <c r="N134" s="5">
        <v>593584675</v>
      </c>
      <c r="O134" s="5">
        <v>134752919</v>
      </c>
    </row>
    <row r="135" spans="2:15" ht="15.5" x14ac:dyDescent="0.35">
      <c r="C135" t="s">
        <v>138</v>
      </c>
      <c r="D135" s="5">
        <v>-436869284733</v>
      </c>
      <c r="E135" s="5">
        <v>-341012291142</v>
      </c>
      <c r="F135" s="5">
        <v>-495899358907</v>
      </c>
      <c r="G135" s="5">
        <v>-297539461773</v>
      </c>
      <c r="I135" s="5">
        <v>-1597926984271</v>
      </c>
      <c r="J135" s="5">
        <v>-1729075842369</v>
      </c>
      <c r="K135" s="5">
        <v>-1468138457004</v>
      </c>
      <c r="L135" s="5">
        <v>-1644056066461</v>
      </c>
      <c r="M135" s="5">
        <v>-1719018512281</v>
      </c>
      <c r="N135" s="5">
        <v>-1169700397693</v>
      </c>
      <c r="O135" s="5">
        <v>-1414805849402</v>
      </c>
    </row>
    <row r="136" spans="2:15" ht="15.5" x14ac:dyDescent="0.35">
      <c r="C136" t="s">
        <v>591</v>
      </c>
      <c r="D136" s="5">
        <v>-11312944079</v>
      </c>
      <c r="E136" s="5">
        <v>-72718386575</v>
      </c>
      <c r="F136" s="5">
        <v>-13285168542</v>
      </c>
      <c r="G136" s="5">
        <v>-11863699634</v>
      </c>
      <c r="I136" s="5">
        <v>-70012102826</v>
      </c>
      <c r="J136" s="5">
        <v>-83394859710</v>
      </c>
      <c r="K136" s="5">
        <v>-81192164400</v>
      </c>
      <c r="L136" s="5">
        <v>-87297539120</v>
      </c>
      <c r="M136" s="5">
        <v>-86159745719</v>
      </c>
      <c r="N136" s="5">
        <v>-84294925142</v>
      </c>
      <c r="O136" s="5">
        <v>-84965860553</v>
      </c>
    </row>
    <row r="137" spans="2:15" ht="15.5" x14ac:dyDescent="0.35">
      <c r="C137" t="s">
        <v>332</v>
      </c>
      <c r="D137" s="5">
        <v>-4781145377</v>
      </c>
      <c r="E137" s="5">
        <v>-4537521898</v>
      </c>
      <c r="F137" s="5">
        <v>-6665295964</v>
      </c>
      <c r="G137" s="5">
        <v>-6796714185</v>
      </c>
      <c r="I137" s="5">
        <v>-29821410831</v>
      </c>
      <c r="J137" s="5">
        <v>-40027658438</v>
      </c>
      <c r="K137" s="5">
        <v>-41054536247</v>
      </c>
      <c r="L137" s="5">
        <v>-52009676332</v>
      </c>
      <c r="M137" s="5">
        <v>-58608732906</v>
      </c>
      <c r="N137" s="5">
        <v>-78075019338</v>
      </c>
      <c r="O137" s="5">
        <v>-86137605811</v>
      </c>
    </row>
    <row r="138" spans="2:15" ht="15.5" x14ac:dyDescent="0.35">
      <c r="C138" t="s">
        <v>795</v>
      </c>
      <c r="D138" s="5">
        <v>-60681089817</v>
      </c>
      <c r="E138" s="5">
        <v>-13524944110</v>
      </c>
      <c r="F138" s="5">
        <v>-18281608578</v>
      </c>
      <c r="G138" s="5">
        <v>-15263174411</v>
      </c>
      <c r="I138" s="5">
        <v>-67741979301</v>
      </c>
      <c r="J138" s="5">
        <v>-59858444738</v>
      </c>
      <c r="K138" s="5">
        <v>-64253578888</v>
      </c>
      <c r="L138" s="5">
        <v>-73663398469</v>
      </c>
      <c r="M138" s="5">
        <v>-10202446050</v>
      </c>
      <c r="N138" s="5">
        <v>-14211052238</v>
      </c>
      <c r="O138" s="5">
        <v>-27712366875</v>
      </c>
    </row>
    <row r="139" spans="2:15" ht="15.5" x14ac:dyDescent="0.35">
      <c r="C139" t="s">
        <v>144</v>
      </c>
      <c r="D139" s="5">
        <v>-79005475604</v>
      </c>
      <c r="E139" s="5">
        <v>-94480227352</v>
      </c>
      <c r="F139" s="5">
        <v>-56594601217</v>
      </c>
      <c r="G139" s="5">
        <v>-31734944208</v>
      </c>
      <c r="I139" s="5">
        <v>-389202125586</v>
      </c>
      <c r="J139" s="5">
        <v>-22894045399</v>
      </c>
      <c r="K139" s="5">
        <v>-254396653750</v>
      </c>
      <c r="L139" s="5">
        <v>-123953373929</v>
      </c>
      <c r="M139" s="5">
        <v>-121551680994</v>
      </c>
      <c r="N139" s="5">
        <v>-125927444831</v>
      </c>
      <c r="O139" s="5">
        <v>-25339941481</v>
      </c>
    </row>
    <row r="140" spans="2:15" ht="15.5" x14ac:dyDescent="0.35">
      <c r="C140" t="s">
        <v>145</v>
      </c>
      <c r="D140" s="5">
        <v>-23116388773</v>
      </c>
      <c r="E140" s="5">
        <v>-24017460140</v>
      </c>
      <c r="F140" s="5">
        <v>-32448881512</v>
      </c>
      <c r="G140" s="5">
        <v>-26018223618</v>
      </c>
      <c r="I140" s="5">
        <v>-113217301156</v>
      </c>
      <c r="J140" s="5">
        <v>-140431530197</v>
      </c>
      <c r="K140" s="5">
        <v>-152914546382</v>
      </c>
      <c r="L140" s="5">
        <v>-64782631665</v>
      </c>
      <c r="M140" s="5">
        <v>-99105686194</v>
      </c>
      <c r="N140" s="5">
        <v>-67204260449</v>
      </c>
      <c r="O140" s="5">
        <v>-103653073068</v>
      </c>
    </row>
    <row r="141" spans="2:15" ht="15.5" x14ac:dyDescent="0.35">
      <c r="C141" t="s">
        <v>151</v>
      </c>
      <c r="D141" s="5">
        <v>-7802577200</v>
      </c>
      <c r="E141" s="5">
        <v>-5771127100</v>
      </c>
      <c r="F141" s="5">
        <v>-13913506889</v>
      </c>
      <c r="G141" s="5">
        <v>-11424795785</v>
      </c>
      <c r="I141" s="5">
        <v>-43610846283</v>
      </c>
      <c r="J141" s="5">
        <v>-67260731374</v>
      </c>
      <c r="K141" s="5">
        <v>-61176601443</v>
      </c>
      <c r="L141" s="5">
        <v>-26298879910</v>
      </c>
      <c r="M141" s="5">
        <v>-53732568983</v>
      </c>
      <c r="N141" s="5">
        <v>-22803817840</v>
      </c>
      <c r="O141" s="5">
        <v>-55670914997</v>
      </c>
    </row>
    <row r="142" spans="2:15" ht="15.5" x14ac:dyDescent="0.35">
      <c r="C142" t="s">
        <v>796</v>
      </c>
      <c r="D142" s="5">
        <v>-16953090912</v>
      </c>
      <c r="E142" s="5">
        <v>-14968261002</v>
      </c>
      <c r="F142" s="5">
        <v>-20553725973</v>
      </c>
      <c r="G142" s="5">
        <v>-15753062640</v>
      </c>
      <c r="I142" s="5">
        <v>-62600500293</v>
      </c>
      <c r="J142" s="5">
        <v>-69937149440</v>
      </c>
      <c r="K142" s="5">
        <v>-56851253544</v>
      </c>
      <c r="L142" s="5">
        <v>-49293702594</v>
      </c>
      <c r="M142" s="5">
        <v>-36370658696</v>
      </c>
      <c r="N142" s="5">
        <v>-41177641426</v>
      </c>
      <c r="O142" s="5">
        <v>-34563614058</v>
      </c>
    </row>
    <row r="143" spans="2:15" ht="15.5" x14ac:dyDescent="0.35">
      <c r="C143" t="s">
        <v>701</v>
      </c>
      <c r="D143" s="5">
        <v>-2184823515</v>
      </c>
      <c r="E143" s="5">
        <v>-3360135534</v>
      </c>
      <c r="F143" s="5">
        <v>-4087686180</v>
      </c>
      <c r="G143" s="5">
        <v>-3848868567</v>
      </c>
      <c r="I143" s="5">
        <v>-13363883319</v>
      </c>
      <c r="J143" s="5">
        <v>-14389318641</v>
      </c>
      <c r="K143" s="5">
        <v>-10246771341</v>
      </c>
      <c r="L143" s="5">
        <v>-4899226275</v>
      </c>
      <c r="M143" s="5">
        <v>-3725122026</v>
      </c>
      <c r="N143" s="5">
        <v>-6090731463</v>
      </c>
      <c r="O143" s="5">
        <v>-13747406175</v>
      </c>
    </row>
    <row r="144" spans="2:15" ht="15.5" x14ac:dyDescent="0.35">
      <c r="C144" t="s">
        <v>797</v>
      </c>
      <c r="D144" s="5">
        <v>2293345017</v>
      </c>
      <c r="E144" s="5">
        <v>-1964235514</v>
      </c>
      <c r="F144" s="5">
        <v>3769795433</v>
      </c>
      <c r="G144" s="5">
        <v>7156164768</v>
      </c>
      <c r="I144" s="5">
        <v>12188148813</v>
      </c>
      <c r="J144" s="5">
        <v>14741576765</v>
      </c>
      <c r="K144" s="5">
        <v>1395290869</v>
      </c>
      <c r="L144" s="5">
        <v>15804919446</v>
      </c>
      <c r="M144" s="5">
        <v>11603619906</v>
      </c>
      <c r="N144" s="5">
        <v>663884458</v>
      </c>
      <c r="O144" s="5">
        <v>-446478196</v>
      </c>
    </row>
    <row r="145" spans="3:15" ht="15.5" x14ac:dyDescent="0.35">
      <c r="C145" t="s">
        <v>340</v>
      </c>
      <c r="D145" s="5">
        <v>32044143</v>
      </c>
      <c r="E145" s="5">
        <v>3684302704</v>
      </c>
      <c r="F145" s="5">
        <v>307466225</v>
      </c>
      <c r="G145" s="5">
        <v>805636434</v>
      </c>
      <c r="I145" s="5">
        <v>2948720676</v>
      </c>
      <c r="J145" s="5">
        <v>1823716592</v>
      </c>
      <c r="K145" s="5">
        <v>1038093997</v>
      </c>
      <c r="L145" s="5">
        <v>2367764090</v>
      </c>
      <c r="M145" s="5">
        <v>3354731113</v>
      </c>
      <c r="N145" s="5">
        <v>4874390058</v>
      </c>
      <c r="O145" s="5">
        <v>775340358</v>
      </c>
    </row>
    <row r="146" spans="3:15" ht="15.5" x14ac:dyDescent="0.35">
      <c r="C146" t="s">
        <v>798</v>
      </c>
      <c r="D146" s="5">
        <v>1498803694</v>
      </c>
      <c r="E146" s="5">
        <v>-1638003694</v>
      </c>
      <c r="F146" s="5">
        <v>2028775872</v>
      </c>
      <c r="G146" s="5">
        <v>-2953297828</v>
      </c>
      <c r="I146" s="5">
        <v>-8778940750</v>
      </c>
      <c r="J146" s="5">
        <v>-5409624099</v>
      </c>
      <c r="K146" s="5">
        <v>-27073304920</v>
      </c>
      <c r="L146" s="5">
        <v>-2463506422</v>
      </c>
      <c r="M146" s="5">
        <v>-20235687508</v>
      </c>
      <c r="N146" s="5">
        <v>-2670344236</v>
      </c>
    </row>
    <row r="147" spans="3:15" ht="15.5" x14ac:dyDescent="0.35">
      <c r="C147" t="s">
        <v>355</v>
      </c>
      <c r="D147" s="5">
        <v>-90000</v>
      </c>
    </row>
    <row r="148" spans="3:15" ht="15.5" x14ac:dyDescent="0.35">
      <c r="C148" t="s">
        <v>153</v>
      </c>
      <c r="D148" s="5">
        <v>-79005475604</v>
      </c>
      <c r="E148" s="5">
        <v>-94480227352</v>
      </c>
      <c r="F148" s="5">
        <v>-56594601217</v>
      </c>
      <c r="G148" s="5">
        <v>-31734944208</v>
      </c>
      <c r="I148" s="5">
        <v>-389202125586</v>
      </c>
      <c r="J148" s="5">
        <v>-22894045399</v>
      </c>
      <c r="K148" s="5">
        <v>-254396653750</v>
      </c>
      <c r="L148" s="5">
        <v>-123953373929</v>
      </c>
      <c r="M148" s="5">
        <v>-121551680994</v>
      </c>
      <c r="N148" s="5">
        <v>-125927444831</v>
      </c>
      <c r="O148" s="5">
        <v>-25339941481</v>
      </c>
    </row>
    <row r="149" spans="3:15" ht="15.5" x14ac:dyDescent="0.35">
      <c r="C149" t="s">
        <v>799</v>
      </c>
      <c r="N149" s="5">
        <v>39062500000</v>
      </c>
    </row>
    <row r="150" spans="3:15" ht="15.5" x14ac:dyDescent="0.35">
      <c r="C150" t="s">
        <v>158</v>
      </c>
      <c r="N150" s="5">
        <v>-2242381583</v>
      </c>
    </row>
    <row r="151" spans="3:15" ht="15.5" x14ac:dyDescent="0.35">
      <c r="C151" t="s">
        <v>800</v>
      </c>
    </row>
    <row r="152" spans="3:15" ht="15.5" x14ac:dyDescent="0.35">
      <c r="C152" t="s">
        <v>625</v>
      </c>
    </row>
    <row r="153" spans="3:15" ht="15.5" x14ac:dyDescent="0.35">
      <c r="C153" t="s">
        <v>596</v>
      </c>
      <c r="J153" s="5">
        <v>100000000000</v>
      </c>
      <c r="O153" s="5">
        <v>169296944000</v>
      </c>
    </row>
    <row r="154" spans="3:15" ht="15.5" x14ac:dyDescent="0.35">
      <c r="C154" t="s">
        <v>159</v>
      </c>
      <c r="F154" s="5">
        <v>-252080587083</v>
      </c>
      <c r="I154" s="5">
        <v>-252080587083</v>
      </c>
      <c r="J154" s="5">
        <v>-45881843086</v>
      </c>
      <c r="K154" s="5">
        <v>-149004059856</v>
      </c>
      <c r="O154" s="5">
        <v>-124311363045</v>
      </c>
    </row>
    <row r="155" spans="3:15" ht="15.5" x14ac:dyDescent="0.35">
      <c r="C155" t="s">
        <v>310</v>
      </c>
      <c r="D155" s="5">
        <v>-78442227355</v>
      </c>
      <c r="E155" s="5">
        <v>-23251650355</v>
      </c>
      <c r="F155" s="5">
        <v>298271728679</v>
      </c>
      <c r="G155" s="5">
        <v>-30779844573</v>
      </c>
      <c r="L155" s="5">
        <v>-28026111655</v>
      </c>
      <c r="M155" s="5">
        <v>-36750119521</v>
      </c>
      <c r="N155" s="5">
        <v>-104976499957</v>
      </c>
    </row>
    <row r="156" spans="3:15" ht="15.5" x14ac:dyDescent="0.35">
      <c r="C156" t="s">
        <v>161</v>
      </c>
      <c r="E156" s="5">
        <v>-70642500000</v>
      </c>
      <c r="F156" s="5">
        <v>-102182500000</v>
      </c>
      <c r="I156" s="5">
        <v>-133632500000</v>
      </c>
      <c r="J156" s="5">
        <v>-72025000000</v>
      </c>
      <c r="K156" s="5">
        <v>-101562500000</v>
      </c>
      <c r="L156" s="5">
        <v>-93750000000</v>
      </c>
      <c r="M156" s="5">
        <v>-79687500000</v>
      </c>
      <c r="N156" s="5">
        <v>-40000000000</v>
      </c>
      <c r="O156" s="5">
        <v>-54778000000</v>
      </c>
    </row>
    <row r="157" spans="3:15" ht="15.5" x14ac:dyDescent="0.35">
      <c r="C157" t="s">
        <v>456</v>
      </c>
      <c r="D157" s="5">
        <v>-563248249</v>
      </c>
      <c r="E157" s="5">
        <v>-586076997</v>
      </c>
      <c r="F157" s="5">
        <v>-603242813</v>
      </c>
      <c r="G157" s="5">
        <v>-955099635</v>
      </c>
      <c r="I157" s="5">
        <v>-3489038503</v>
      </c>
      <c r="J157" s="5">
        <v>-4987202313</v>
      </c>
      <c r="K157" s="5">
        <v>-3830093894</v>
      </c>
      <c r="L157" s="5">
        <v>-2177262274</v>
      </c>
      <c r="M157" s="5">
        <v>-5114061473</v>
      </c>
      <c r="N157" s="5">
        <v>-17771063291</v>
      </c>
      <c r="O157" s="5">
        <v>-16347522436</v>
      </c>
    </row>
    <row r="158" spans="3:15" ht="15.5" x14ac:dyDescent="0.35">
      <c r="C158" t="s">
        <v>801</v>
      </c>
      <c r="O158" s="5">
        <v>800000000</v>
      </c>
    </row>
    <row r="159" spans="3:15" ht="15.5" x14ac:dyDescent="0.35">
      <c r="C159" t="s">
        <v>164</v>
      </c>
      <c r="D159" s="5">
        <v>-39540942822</v>
      </c>
      <c r="E159" s="5">
        <v>-11075102797</v>
      </c>
      <c r="F159" s="5">
        <v>64568462578</v>
      </c>
      <c r="G159" s="5">
        <v>2444145104</v>
      </c>
      <c r="I159" s="5">
        <v>51441346982</v>
      </c>
      <c r="J159" s="5">
        <v>-6327908379</v>
      </c>
      <c r="K159" s="5">
        <v>-43486558350</v>
      </c>
      <c r="L159" s="5">
        <v>11713712798</v>
      </c>
      <c r="M159" s="5">
        <v>1952984582</v>
      </c>
      <c r="N159" s="5">
        <v>-53719467248</v>
      </c>
      <c r="O159" s="5">
        <v>42161013633</v>
      </c>
    </row>
    <row r="160" spans="3:15" ht="15.5" x14ac:dyDescent="0.35">
      <c r="C160" t="s">
        <v>165</v>
      </c>
      <c r="E160" s="5">
        <v>73822695458</v>
      </c>
      <c r="I160" s="5">
        <v>22381348476</v>
      </c>
      <c r="J160" s="5">
        <v>28709256855</v>
      </c>
      <c r="K160" s="5">
        <v>72195815205</v>
      </c>
      <c r="L160" s="5">
        <v>60482102407</v>
      </c>
      <c r="M160" s="5">
        <v>58529117826</v>
      </c>
      <c r="N160" s="5">
        <v>112248585074</v>
      </c>
      <c r="O160" s="5">
        <v>70087571441</v>
      </c>
    </row>
    <row r="161" spans="2:15" ht="15.5" x14ac:dyDescent="0.35">
      <c r="C161" t="s">
        <v>166</v>
      </c>
      <c r="D161" s="5">
        <v>-39540942822</v>
      </c>
      <c r="E161" s="5">
        <v>62747592661</v>
      </c>
      <c r="F161" s="5">
        <v>64568462578</v>
      </c>
      <c r="G161" s="5">
        <v>2444145104</v>
      </c>
      <c r="I161" s="5">
        <v>73822695458</v>
      </c>
      <c r="J161" s="5">
        <v>22381348476</v>
      </c>
      <c r="K161" s="5">
        <v>28709256855</v>
      </c>
      <c r="L161" s="5">
        <v>72195815205</v>
      </c>
      <c r="M161" s="5">
        <v>60482102408</v>
      </c>
      <c r="N161" s="5">
        <v>58529117826</v>
      </c>
      <c r="O161" s="5">
        <v>112248585074</v>
      </c>
    </row>
    <row r="163" spans="2:15" ht="15.5" x14ac:dyDescent="0.35">
      <c r="B163" t="s">
        <v>167</v>
      </c>
      <c r="C163" t="s">
        <v>12</v>
      </c>
      <c r="D163" s="5">
        <v>780000000</v>
      </c>
      <c r="E163" s="5">
        <v>780000000</v>
      </c>
      <c r="F163" s="5">
        <v>780000000</v>
      </c>
      <c r="G163" s="5">
        <v>780000000</v>
      </c>
      <c r="I163" s="5">
        <v>780000000</v>
      </c>
      <c r="J163" s="5">
        <v>780000000</v>
      </c>
      <c r="K163" s="5">
        <v>780000000</v>
      </c>
      <c r="L163" s="5">
        <v>780000000</v>
      </c>
      <c r="M163" s="5">
        <v>780000000</v>
      </c>
      <c r="N163" s="5">
        <v>780000000</v>
      </c>
      <c r="O163" s="5">
        <v>0</v>
      </c>
    </row>
    <row r="164" spans="2:15" ht="15.5" x14ac:dyDescent="0.35">
      <c r="C164" t="s">
        <v>168</v>
      </c>
      <c r="D164" s="6">
        <v>153.22</v>
      </c>
      <c r="E164" s="6">
        <v>50.69</v>
      </c>
      <c r="F164" s="6">
        <v>139.4</v>
      </c>
      <c r="G164" s="6">
        <v>78.959999999999994</v>
      </c>
    </row>
    <row r="165" spans="2:15" ht="15.5" x14ac:dyDescent="0.35">
      <c r="C165" t="s">
        <v>169</v>
      </c>
      <c r="D165" s="6">
        <v>22.13</v>
      </c>
      <c r="E165" s="6">
        <v>62.34</v>
      </c>
      <c r="F165" s="6">
        <v>22.17</v>
      </c>
      <c r="G165" s="6">
        <v>30.65</v>
      </c>
    </row>
    <row r="166" spans="2:15" ht="15.5" x14ac:dyDescent="0.35">
      <c r="C166" t="s">
        <v>62</v>
      </c>
      <c r="D166" s="6">
        <v>4.8600000000000003</v>
      </c>
      <c r="E166" s="6">
        <v>4.32</v>
      </c>
      <c r="F166" s="6">
        <v>3.57</v>
      </c>
      <c r="G166" s="6">
        <v>4.54</v>
      </c>
    </row>
    <row r="167" spans="2:15" ht="15.5" x14ac:dyDescent="0.35">
      <c r="C167" t="s">
        <v>170</v>
      </c>
      <c r="D167" s="6">
        <v>135759999999.99998</v>
      </c>
      <c r="E167" s="5">
        <v>78260000000</v>
      </c>
      <c r="F167" s="5">
        <v>196220000000</v>
      </c>
      <c r="G167" s="5">
        <v>66190000000</v>
      </c>
    </row>
    <row r="168" spans="2:15" ht="15.5" x14ac:dyDescent="0.35">
      <c r="C168" t="s">
        <v>171</v>
      </c>
      <c r="D168" s="6">
        <v>6.9800000000000001E-2</v>
      </c>
      <c r="E168" s="6">
        <v>2.35E-2</v>
      </c>
      <c r="F168" s="6">
        <v>6.2400000000000004E-2</v>
      </c>
      <c r="G168" s="6">
        <v>3.6799999999999999E-2</v>
      </c>
    </row>
    <row r="169" spans="2:15" ht="15.5" x14ac:dyDescent="0.35">
      <c r="C169" t="s">
        <v>172</v>
      </c>
      <c r="D169" s="6">
        <v>9.4700000000000006E-2</v>
      </c>
      <c r="E169" s="6">
        <v>3.4700000000000002E-2</v>
      </c>
      <c r="F169" s="6">
        <v>9.3299999999999994E-2</v>
      </c>
      <c r="G169" s="6">
        <v>5.3200000000000004E-2</v>
      </c>
    </row>
    <row r="170" spans="2:15" ht="15.5" x14ac:dyDescent="0.35">
      <c r="C170" t="s">
        <v>173</v>
      </c>
      <c r="D170" s="6">
        <v>8.5600000000000009E-2</v>
      </c>
      <c r="E170" s="6">
        <v>4.6300000000000001E-2</v>
      </c>
      <c r="F170" s="6">
        <v>0.129</v>
      </c>
      <c r="G170" s="6">
        <v>3.5799999999999998E-2</v>
      </c>
    </row>
    <row r="171" spans="2:15" ht="15.5" x14ac:dyDescent="0.35">
      <c r="C171" t="s">
        <v>174</v>
      </c>
      <c r="D171" s="6">
        <v>24.91</v>
      </c>
      <c r="E171" s="6">
        <v>13.81</v>
      </c>
      <c r="F171" s="6">
        <v>26.9</v>
      </c>
      <c r="G171" s="6">
        <v>7.25</v>
      </c>
    </row>
    <row r="172" spans="2:15" ht="15.5" x14ac:dyDescent="0.35">
      <c r="C172" t="s">
        <v>175</v>
      </c>
      <c r="D172" s="5">
        <v>1267000000000</v>
      </c>
      <c r="E172" s="5">
        <v>1143000000000</v>
      </c>
      <c r="F172" s="5">
        <v>1170000000000</v>
      </c>
      <c r="G172" s="5">
        <v>1163000000000</v>
      </c>
    </row>
    <row r="173" spans="2:15" ht="15.5" x14ac:dyDescent="0.35">
      <c r="C173" t="s">
        <v>176</v>
      </c>
      <c r="D173" s="6">
        <v>2.1</v>
      </c>
      <c r="E173" s="6">
        <v>2.17</v>
      </c>
      <c r="F173" s="6">
        <v>2.0699999999999998</v>
      </c>
      <c r="G173" s="6">
        <v>1.63</v>
      </c>
    </row>
    <row r="174" spans="2:15" ht="15.5" x14ac:dyDescent="0.35">
      <c r="C174" t="s">
        <v>177</v>
      </c>
      <c r="D174" s="6">
        <v>1617.32</v>
      </c>
      <c r="E174" s="6">
        <v>1459.1</v>
      </c>
      <c r="F174" s="6">
        <v>1493.4</v>
      </c>
      <c r="G174" s="6">
        <v>1483.18</v>
      </c>
    </row>
    <row r="175" spans="2:15" ht="15.5" x14ac:dyDescent="0.35">
      <c r="C175" t="s">
        <v>178</v>
      </c>
      <c r="D175" s="6">
        <v>2.1</v>
      </c>
      <c r="E175" s="6">
        <v>2.17</v>
      </c>
      <c r="F175" s="6">
        <v>2.0699999999999998</v>
      </c>
      <c r="G175" s="6">
        <v>1.63</v>
      </c>
    </row>
    <row r="176" spans="2:15" ht="15.5" x14ac:dyDescent="0.35">
      <c r="C176" t="s">
        <v>179</v>
      </c>
      <c r="D176" s="6">
        <v>1617.32</v>
      </c>
      <c r="E176" s="6">
        <v>1459.1</v>
      </c>
      <c r="F176" s="6">
        <v>1493.4</v>
      </c>
      <c r="G176" s="6">
        <v>1483.18</v>
      </c>
    </row>
    <row r="177" spans="3:15" ht="15.5" x14ac:dyDescent="0.35">
      <c r="C177" t="s">
        <v>180</v>
      </c>
      <c r="D177" s="5">
        <v>156000000000</v>
      </c>
      <c r="E177" s="5">
        <v>227000000000</v>
      </c>
      <c r="F177" s="5">
        <v>243000000000</v>
      </c>
      <c r="G177" s="5">
        <v>169000000000</v>
      </c>
    </row>
    <row r="178" spans="3:15" ht="15.5" x14ac:dyDescent="0.35">
      <c r="C178" t="s">
        <v>181</v>
      </c>
      <c r="D178" s="5">
        <v>81000000000</v>
      </c>
      <c r="E178" s="5">
        <v>89000000000</v>
      </c>
      <c r="F178" s="5">
        <v>97000000000</v>
      </c>
      <c r="G178" s="5">
        <v>126000000000</v>
      </c>
    </row>
    <row r="179" spans="3:15" ht="15.5" x14ac:dyDescent="0.35">
      <c r="C179" t="s">
        <v>182</v>
      </c>
      <c r="D179" s="5">
        <v>1264000000000</v>
      </c>
      <c r="E179" s="5">
        <v>1140000000000</v>
      </c>
      <c r="F179" s="5">
        <v>1167000000000</v>
      </c>
      <c r="G179" s="5">
        <v>1159000000000</v>
      </c>
    </row>
    <row r="180" spans="3:15" ht="15.5" x14ac:dyDescent="0.35">
      <c r="C180" t="s">
        <v>24</v>
      </c>
      <c r="D180" s="5">
        <v>237000000000</v>
      </c>
      <c r="E180" s="5">
        <v>316000000000</v>
      </c>
      <c r="F180" s="5">
        <v>340000000000</v>
      </c>
      <c r="G180" s="5">
        <v>294000000000</v>
      </c>
    </row>
    <row r="181" spans="3:15" ht="15.5" x14ac:dyDescent="0.35">
      <c r="C181" t="s">
        <v>21</v>
      </c>
      <c r="D181" s="5">
        <v>214000000000</v>
      </c>
      <c r="E181" s="5">
        <v>253000000000</v>
      </c>
      <c r="F181" s="5">
        <v>266000000000</v>
      </c>
      <c r="G181" s="5">
        <v>285000000000</v>
      </c>
    </row>
    <row r="182" spans="3:15" ht="15.5" x14ac:dyDescent="0.35">
      <c r="C182" t="s">
        <v>183</v>
      </c>
      <c r="D182" s="5">
        <v>150000000000</v>
      </c>
      <c r="E182" s="5">
        <v>35000000000</v>
      </c>
      <c r="F182" s="5">
        <v>69000000000</v>
      </c>
      <c r="G182" s="5">
        <v>92000000000</v>
      </c>
    </row>
    <row r="183" spans="3:15" ht="15.5" x14ac:dyDescent="0.35">
      <c r="C183" t="s">
        <v>184</v>
      </c>
      <c r="D183" s="5">
        <v>63000000000</v>
      </c>
      <c r="E183" s="5">
        <v>107000000000</v>
      </c>
      <c r="F183" s="5">
        <v>154000000000</v>
      </c>
      <c r="G183" s="5">
        <v>60000000000</v>
      </c>
    </row>
    <row r="184" spans="3:15" ht="15.5" x14ac:dyDescent="0.35">
      <c r="C184" t="s">
        <v>185</v>
      </c>
      <c r="D184" s="5">
        <v>-25000000000</v>
      </c>
      <c r="E184" s="5">
        <v>-21000000000</v>
      </c>
      <c r="F184" s="5">
        <v>-34000000000</v>
      </c>
      <c r="G184" s="5">
        <v>-27000000000</v>
      </c>
    </row>
    <row r="185" spans="3:15" ht="15.5" x14ac:dyDescent="0.35">
      <c r="C185" t="s">
        <v>13</v>
      </c>
      <c r="D185" s="5">
        <v>38000000000</v>
      </c>
      <c r="E185" s="5">
        <v>87000000000</v>
      </c>
      <c r="F185" s="5">
        <v>119000000000</v>
      </c>
      <c r="G185" s="5">
        <v>33000000000</v>
      </c>
    </row>
    <row r="186" spans="3:15" ht="15.5" x14ac:dyDescent="0.35">
      <c r="C186" t="s">
        <v>16</v>
      </c>
      <c r="D186" s="6">
        <v>48.42</v>
      </c>
      <c r="E186" s="6">
        <v>110.95</v>
      </c>
      <c r="F186" s="6">
        <v>152.51</v>
      </c>
      <c r="G186" s="6">
        <v>42.26</v>
      </c>
    </row>
    <row r="187" spans="3:15" ht="15.5" x14ac:dyDescent="0.35">
      <c r="C187" t="s">
        <v>47</v>
      </c>
      <c r="I187" s="6">
        <v>411.69</v>
      </c>
      <c r="J187" s="6">
        <v>282.02999999999997</v>
      </c>
      <c r="K187" s="6">
        <v>244.93</v>
      </c>
      <c r="L187" s="6">
        <v>221.6</v>
      </c>
      <c r="M187" s="6">
        <v>240.26</v>
      </c>
      <c r="N187" s="6">
        <v>103.77</v>
      </c>
      <c r="O187" s="6">
        <v>4300977.63</v>
      </c>
    </row>
    <row r="188" spans="3:15" ht="15.5" x14ac:dyDescent="0.35">
      <c r="C188" t="s">
        <v>61</v>
      </c>
      <c r="I188" s="6">
        <v>7.51</v>
      </c>
      <c r="J188" s="6">
        <v>5.71</v>
      </c>
      <c r="K188" s="6">
        <v>5.72</v>
      </c>
      <c r="L188" s="6">
        <v>6.32</v>
      </c>
      <c r="M188" s="6">
        <v>6.47</v>
      </c>
      <c r="N188" s="6">
        <v>7.71</v>
      </c>
      <c r="O188" s="5">
        <v>0</v>
      </c>
    </row>
    <row r="189" spans="3:15" ht="15.5" x14ac:dyDescent="0.35">
      <c r="C189" t="s">
        <v>64</v>
      </c>
      <c r="I189" s="6">
        <v>1.05</v>
      </c>
      <c r="J189" s="6">
        <v>0.62</v>
      </c>
      <c r="K189" s="6">
        <v>0.54</v>
      </c>
      <c r="L189" s="6">
        <v>0.54</v>
      </c>
      <c r="M189" s="6">
        <v>0.57999999999999996</v>
      </c>
      <c r="N189" s="6">
        <v>0.41</v>
      </c>
      <c r="O189" s="5">
        <v>0</v>
      </c>
    </row>
    <row r="190" spans="3:15" ht="15.5" x14ac:dyDescent="0.35">
      <c r="C190" t="s">
        <v>186</v>
      </c>
      <c r="I190" s="5">
        <v>511240000000</v>
      </c>
      <c r="J190" s="5">
        <v>396260000000</v>
      </c>
      <c r="K190" s="5">
        <v>345090000000</v>
      </c>
      <c r="L190" s="5">
        <v>369040000000</v>
      </c>
      <c r="M190" s="5">
        <v>350270000000</v>
      </c>
      <c r="N190" s="5">
        <v>220310000000</v>
      </c>
      <c r="O190" s="5">
        <v>194400000000</v>
      </c>
    </row>
    <row r="191" spans="3:15" ht="15.5" x14ac:dyDescent="0.35">
      <c r="C191" t="s">
        <v>187</v>
      </c>
      <c r="I191" s="6">
        <v>0.18429999999999999</v>
      </c>
      <c r="J191" s="6">
        <v>0.1249</v>
      </c>
      <c r="K191" s="6">
        <v>0.1285</v>
      </c>
      <c r="L191" s="6">
        <v>0.11169999999999999</v>
      </c>
      <c r="M191" s="6">
        <v>0.12529999999999999</v>
      </c>
      <c r="N191" s="6">
        <v>5.6600000000000004E-2</v>
      </c>
      <c r="O191" s="6">
        <v>1.47E-2</v>
      </c>
    </row>
    <row r="192" spans="3:15" ht="15.5" x14ac:dyDescent="0.35">
      <c r="C192" t="s">
        <v>188</v>
      </c>
      <c r="I192" s="6">
        <v>0.2757</v>
      </c>
      <c r="J192" s="6">
        <v>0.22899999999999998</v>
      </c>
      <c r="K192" s="6">
        <v>0.24109999999999998</v>
      </c>
      <c r="L192" s="6">
        <v>0.24530000000000002</v>
      </c>
      <c r="M192" s="6">
        <v>0.29670000000000002</v>
      </c>
      <c r="N192" s="6">
        <v>0.15460000000000002</v>
      </c>
      <c r="O192" s="6">
        <v>4.82E-2</v>
      </c>
    </row>
    <row r="193" spans="3:15" ht="15.5" x14ac:dyDescent="0.35">
      <c r="C193" t="s">
        <v>189</v>
      </c>
      <c r="I193" s="6">
        <v>0.33509999999999995</v>
      </c>
      <c r="J193" s="6">
        <v>0.26690000000000003</v>
      </c>
      <c r="K193" s="6">
        <v>0.23949999999999999</v>
      </c>
      <c r="L193" s="6">
        <v>0.26100000000000001</v>
      </c>
      <c r="M193" s="6">
        <v>0.24530000000000002</v>
      </c>
      <c r="N193" s="6">
        <v>0.13919999999999999</v>
      </c>
      <c r="O193" s="6">
        <v>0.2409</v>
      </c>
    </row>
    <row r="194" spans="3:15" ht="15.5" x14ac:dyDescent="0.35">
      <c r="C194" t="s">
        <v>190</v>
      </c>
      <c r="I194" s="6">
        <v>14.9</v>
      </c>
      <c r="J194" s="6">
        <v>8.31</v>
      </c>
      <c r="K194" s="6">
        <v>7.09</v>
      </c>
      <c r="L194" s="6">
        <v>6.09</v>
      </c>
      <c r="M194" s="6">
        <v>4.92</v>
      </c>
      <c r="N194" s="5">
        <v>2</v>
      </c>
      <c r="O194" s="6">
        <v>1.77</v>
      </c>
    </row>
    <row r="195" spans="3:15" ht="15.5" x14ac:dyDescent="0.35">
      <c r="C195" t="s">
        <v>58</v>
      </c>
      <c r="I195" s="6">
        <v>2.0699999999999998</v>
      </c>
      <c r="J195" s="6">
        <v>1.31</v>
      </c>
      <c r="K195" s="6">
        <v>1.38</v>
      </c>
      <c r="L195" s="6">
        <v>1.55</v>
      </c>
      <c r="M195" s="6">
        <v>1.92</v>
      </c>
      <c r="N195" s="6">
        <v>1.19</v>
      </c>
      <c r="O195" s="5">
        <v>0</v>
      </c>
    </row>
    <row r="196" spans="3:15" ht="15.5" x14ac:dyDescent="0.35">
      <c r="C196" t="s">
        <v>55</v>
      </c>
      <c r="I196" s="6">
        <v>1493.4</v>
      </c>
      <c r="J196" s="6">
        <v>1231.68</v>
      </c>
      <c r="K196" s="6">
        <v>1016.04</v>
      </c>
      <c r="L196" s="6">
        <v>903.43</v>
      </c>
      <c r="M196" s="6">
        <v>809.75</v>
      </c>
      <c r="N196" s="6">
        <v>671.45</v>
      </c>
      <c r="O196" s="6">
        <v>89294258.879999995</v>
      </c>
    </row>
    <row r="197" spans="3:15" ht="15.5" x14ac:dyDescent="0.35">
      <c r="C197" t="s">
        <v>191</v>
      </c>
      <c r="I197" s="6">
        <v>2.0699999999999998</v>
      </c>
      <c r="J197" s="6">
        <v>1.31</v>
      </c>
      <c r="K197" s="6">
        <v>1.38</v>
      </c>
      <c r="L197" s="6">
        <v>1.55</v>
      </c>
      <c r="M197" s="6">
        <v>1.92</v>
      </c>
      <c r="N197" s="6">
        <v>1.19</v>
      </c>
      <c r="O197" s="5">
        <v>0</v>
      </c>
    </row>
    <row r="198" spans="3:15" ht="15.5" x14ac:dyDescent="0.35">
      <c r="C198" t="s">
        <v>192</v>
      </c>
      <c r="I198" s="6">
        <v>1493.4</v>
      </c>
      <c r="J198" s="6">
        <v>1231.68</v>
      </c>
      <c r="K198" s="6">
        <v>1016.04</v>
      </c>
      <c r="L198" s="6">
        <v>903.43</v>
      </c>
      <c r="M198" s="6">
        <v>809.75</v>
      </c>
      <c r="N198" s="6">
        <v>671.45</v>
      </c>
      <c r="O198" s="6">
        <v>89294258.879999995</v>
      </c>
    </row>
    <row r="199" spans="3:15" ht="15.5" x14ac:dyDescent="0.35">
      <c r="C199" t="s">
        <v>193</v>
      </c>
      <c r="I199" s="5">
        <v>243000000000</v>
      </c>
      <c r="J199" s="5">
        <v>385000000000</v>
      </c>
      <c r="K199" s="5">
        <v>194000000000</v>
      </c>
      <c r="L199" s="5">
        <v>248000000000</v>
      </c>
      <c r="M199" s="5">
        <v>197000000000</v>
      </c>
      <c r="N199" s="5">
        <v>205000000000</v>
      </c>
      <c r="O199" s="5">
        <v>259000000000</v>
      </c>
    </row>
    <row r="200" spans="3:15" ht="15.5" x14ac:dyDescent="0.35">
      <c r="C200" t="s">
        <v>194</v>
      </c>
      <c r="I200" s="5">
        <v>97000000000</v>
      </c>
      <c r="J200" s="5">
        <v>210000000000</v>
      </c>
      <c r="K200" s="5">
        <v>349000000000</v>
      </c>
      <c r="L200" s="5">
        <v>443000000000</v>
      </c>
      <c r="M200" s="5">
        <v>520000000000</v>
      </c>
      <c r="N200" s="5">
        <v>548000000000</v>
      </c>
      <c r="O200" s="5">
        <v>617000000000</v>
      </c>
    </row>
    <row r="201" spans="3:15" ht="15.5" x14ac:dyDescent="0.35">
      <c r="C201" t="s">
        <v>26</v>
      </c>
      <c r="I201" s="5">
        <v>340000000000</v>
      </c>
      <c r="J201" s="5">
        <v>595000000000</v>
      </c>
      <c r="K201" s="5">
        <v>542000000000</v>
      </c>
      <c r="L201" s="5">
        <v>691000000000</v>
      </c>
      <c r="M201" s="5">
        <v>717000000000</v>
      </c>
      <c r="N201" s="5">
        <v>754000000000</v>
      </c>
      <c r="O201" s="5">
        <v>877000000000</v>
      </c>
    </row>
    <row r="202" spans="3:15" ht="15.5" x14ac:dyDescent="0.35">
      <c r="C202" t="s">
        <v>23</v>
      </c>
      <c r="I202" s="5">
        <v>266000000000</v>
      </c>
      <c r="J202" s="5">
        <v>572000000000</v>
      </c>
      <c r="K202" s="5">
        <v>514000000000</v>
      </c>
      <c r="L202" s="5">
        <v>619000000000</v>
      </c>
      <c r="M202" s="5">
        <v>656000000000</v>
      </c>
      <c r="N202" s="5">
        <v>695000000000</v>
      </c>
      <c r="O202" s="5">
        <v>764000000000</v>
      </c>
    </row>
    <row r="203" spans="3:15" ht="15.5" x14ac:dyDescent="0.35">
      <c r="C203" t="s">
        <v>195</v>
      </c>
      <c r="I203" s="5">
        <v>69000000000</v>
      </c>
      <c r="J203" s="5">
        <v>13000000000</v>
      </c>
      <c r="K203" s="5">
        <v>68000000000</v>
      </c>
      <c r="L203" s="5">
        <v>159000000000</v>
      </c>
      <c r="M203" s="5">
        <v>163000000000</v>
      </c>
      <c r="N203" s="5">
        <v>130000000000</v>
      </c>
      <c r="O203" s="5">
        <v>93000000000</v>
      </c>
    </row>
    <row r="204" spans="3:15" ht="15.5" x14ac:dyDescent="0.35">
      <c r="C204" t="s">
        <v>196</v>
      </c>
      <c r="I204" s="5">
        <v>554000000000</v>
      </c>
      <c r="J204" s="5">
        <v>157000000000</v>
      </c>
      <c r="K204" s="5">
        <v>364000000000</v>
      </c>
      <c r="L204" s="5">
        <v>200000000000</v>
      </c>
      <c r="M204" s="5">
        <v>223000000000</v>
      </c>
      <c r="N204" s="5">
        <v>139000000000</v>
      </c>
      <c r="O204" s="5">
        <v>171000000000</v>
      </c>
    </row>
    <row r="205" spans="3:15" ht="15.5" x14ac:dyDescent="0.35">
      <c r="C205" t="s">
        <v>197</v>
      </c>
      <c r="I205" s="5">
        <v>-106000000000</v>
      </c>
      <c r="J205" s="5">
        <v>-137000000000</v>
      </c>
      <c r="K205" s="5">
        <v>-118000000000</v>
      </c>
      <c r="L205" s="5">
        <v>-76000000000</v>
      </c>
      <c r="M205" s="5">
        <v>-90000000000</v>
      </c>
      <c r="N205" s="5">
        <v>-64000000000</v>
      </c>
      <c r="O205" s="5">
        <v>-90000000000</v>
      </c>
    </row>
    <row r="206" spans="3:15" ht="15.5" x14ac:dyDescent="0.35">
      <c r="C206" t="s">
        <v>15</v>
      </c>
      <c r="I206" s="5">
        <v>448000000000</v>
      </c>
      <c r="J206" s="5">
        <v>20000000000</v>
      </c>
      <c r="K206" s="5">
        <v>246000000000</v>
      </c>
      <c r="L206" s="5">
        <v>125000000000</v>
      </c>
      <c r="M206" s="5">
        <v>133000000000</v>
      </c>
      <c r="N206" s="5">
        <v>75000000000</v>
      </c>
      <c r="O206" s="5">
        <v>81000000000</v>
      </c>
    </row>
    <row r="207" spans="3:15" ht="15.5" x14ac:dyDescent="0.35">
      <c r="C207" t="s">
        <v>17</v>
      </c>
      <c r="I207" s="6">
        <v>572.99</v>
      </c>
      <c r="J207" s="6">
        <v>25.34</v>
      </c>
      <c r="K207" s="6">
        <v>314.62</v>
      </c>
      <c r="L207" s="6">
        <v>159.82</v>
      </c>
      <c r="M207" s="6">
        <v>169.61</v>
      </c>
      <c r="N207" s="6">
        <v>96.55</v>
      </c>
      <c r="O207" s="6">
        <v>16183899.83</v>
      </c>
    </row>
    <row r="209" spans="2:15" ht="15.5" x14ac:dyDescent="0.35">
      <c r="B209" t="s">
        <v>198</v>
      </c>
      <c r="C209" t="s">
        <v>199</v>
      </c>
      <c r="D209" s="5">
        <v>120000000000</v>
      </c>
      <c r="E209" s="5">
        <v>40000000000</v>
      </c>
      <c r="F209" s="5">
        <v>109000000000</v>
      </c>
      <c r="G209" s="5">
        <v>62000000000</v>
      </c>
      <c r="H209" s="5">
        <v>319000000000</v>
      </c>
      <c r="I209" s="5">
        <v>322000000000</v>
      </c>
      <c r="J209" s="5">
        <v>220000000000</v>
      </c>
      <c r="K209" s="5">
        <v>191000000000</v>
      </c>
      <c r="L209" s="5">
        <v>173000000000</v>
      </c>
      <c r="M209" s="5">
        <v>188000000000</v>
      </c>
      <c r="N209" s="5">
        <v>81000000000</v>
      </c>
      <c r="O209" s="5">
        <v>22000000000</v>
      </c>
    </row>
    <row r="210" spans="2:15" ht="15.5" x14ac:dyDescent="0.35">
      <c r="C210" t="s">
        <v>200</v>
      </c>
      <c r="H210" s="5">
        <v>220</v>
      </c>
      <c r="I210" s="5">
        <v>220</v>
      </c>
      <c r="J210" s="5">
        <v>80</v>
      </c>
      <c r="K210" s="5">
        <v>122</v>
      </c>
      <c r="L210" s="5">
        <v>110</v>
      </c>
      <c r="M210" s="5">
        <v>120</v>
      </c>
      <c r="N210" s="5">
        <v>52</v>
      </c>
    </row>
    <row r="211" spans="2:15" ht="15.5" x14ac:dyDescent="0.35">
      <c r="C211" t="s">
        <v>66</v>
      </c>
      <c r="H211" s="6">
        <v>0.53949999999999998</v>
      </c>
      <c r="I211" s="6">
        <v>0.53439999999999999</v>
      </c>
      <c r="J211" s="6">
        <v>0.28370000000000001</v>
      </c>
      <c r="K211" s="6">
        <v>0.49810000000000004</v>
      </c>
      <c r="L211" s="6">
        <v>0.49640000000000001</v>
      </c>
      <c r="M211" s="6">
        <v>0.49950000000000006</v>
      </c>
      <c r="N211" s="6">
        <v>0.50109999999999999</v>
      </c>
    </row>
    <row r="212" spans="2:15" ht="15.5" x14ac:dyDescent="0.35">
      <c r="C212" t="s">
        <v>201</v>
      </c>
      <c r="H212" s="6">
        <v>6.5500000000000003E-2</v>
      </c>
      <c r="I212" s="6">
        <v>5.8799999999999998E-2</v>
      </c>
      <c r="J212" s="6">
        <v>4.4299999999999999E-2</v>
      </c>
      <c r="K212" s="6">
        <v>8.1900000000000001E-2</v>
      </c>
      <c r="L212" s="6">
        <v>8.1199999999999994E-2</v>
      </c>
      <c r="M212" s="6">
        <v>7.7199999999999991E-2</v>
      </c>
      <c r="N212" s="6">
        <v>3.5000000000000003E-2</v>
      </c>
    </row>
    <row r="213" spans="2:15" ht="15.5" x14ac:dyDescent="0.35">
      <c r="C213" t="s">
        <v>46</v>
      </c>
      <c r="D213" s="6">
        <v>153.22</v>
      </c>
      <c r="E213" s="6">
        <v>50.69</v>
      </c>
      <c r="F213" s="6">
        <v>139.4</v>
      </c>
      <c r="G213" s="6">
        <v>78.959999999999994</v>
      </c>
      <c r="H213" s="6">
        <v>407.82</v>
      </c>
      <c r="I213" s="6">
        <v>411.69</v>
      </c>
      <c r="J213" s="6">
        <v>282.02999999999997</v>
      </c>
      <c r="K213" s="6">
        <v>244.93</v>
      </c>
      <c r="L213" s="6">
        <v>221.6</v>
      </c>
      <c r="M213" s="6">
        <v>240.26</v>
      </c>
      <c r="N213" s="6">
        <v>103.77</v>
      </c>
      <c r="O213" s="6">
        <v>27.53</v>
      </c>
    </row>
    <row r="214" spans="2:15" ht="15.5" x14ac:dyDescent="0.35">
      <c r="C214" t="s">
        <v>68</v>
      </c>
      <c r="H214" s="5">
        <v>220</v>
      </c>
      <c r="I214" s="5">
        <v>220</v>
      </c>
      <c r="J214" s="5">
        <v>80</v>
      </c>
      <c r="K214" s="5">
        <v>122</v>
      </c>
      <c r="L214" s="5">
        <v>110</v>
      </c>
      <c r="M214" s="5">
        <v>120</v>
      </c>
      <c r="N214" s="5">
        <v>52</v>
      </c>
    </row>
    <row r="215" spans="2:15" ht="15.5" x14ac:dyDescent="0.35">
      <c r="C215" t="s">
        <v>202</v>
      </c>
      <c r="H215" s="6">
        <v>0.53949999999999998</v>
      </c>
      <c r="I215" s="6">
        <v>0.53439999999999999</v>
      </c>
      <c r="J215" s="6">
        <v>0.28370000000000001</v>
      </c>
      <c r="K215" s="6">
        <v>0.49810000000000004</v>
      </c>
      <c r="L215" s="6">
        <v>0.49640000000000001</v>
      </c>
      <c r="M215" s="6">
        <v>0.49950000000000006</v>
      </c>
      <c r="N215" s="6">
        <v>0.50109999999999999</v>
      </c>
    </row>
    <row r="216" spans="2:15" ht="15.5" x14ac:dyDescent="0.35">
      <c r="C216" t="s">
        <v>203</v>
      </c>
      <c r="H216" s="6">
        <v>6.5500000000000003E-2</v>
      </c>
      <c r="I216" s="6">
        <v>5.8799999999999998E-2</v>
      </c>
      <c r="J216" s="6">
        <v>4.4299999999999999E-2</v>
      </c>
      <c r="K216" s="6">
        <v>8.1900000000000001E-2</v>
      </c>
      <c r="L216" s="6">
        <v>8.1199999999999994E-2</v>
      </c>
      <c r="M216" s="6">
        <v>7.7199999999999991E-2</v>
      </c>
      <c r="N216" s="6">
        <v>3.5000000000000003E-2</v>
      </c>
    </row>
    <row r="217" spans="2:15" ht="15.5" x14ac:dyDescent="0.35">
      <c r="C217" t="s">
        <v>204</v>
      </c>
      <c r="D217" s="5">
        <v>545000000000</v>
      </c>
      <c r="E217" s="5">
        <v>572000000000</v>
      </c>
      <c r="F217" s="5">
        <v>676000000000</v>
      </c>
      <c r="G217" s="5">
        <v>416000000000</v>
      </c>
      <c r="H217" s="5">
        <v>2233000000000</v>
      </c>
      <c r="I217" s="5">
        <v>2304000000000</v>
      </c>
      <c r="J217" s="5">
        <v>2043000000000</v>
      </c>
      <c r="K217" s="5">
        <v>2037000000000</v>
      </c>
      <c r="L217" s="5">
        <v>2034000000000</v>
      </c>
      <c r="M217" s="5">
        <v>2089000000000</v>
      </c>
      <c r="N217" s="5">
        <v>1512000000000</v>
      </c>
      <c r="O217" s="5">
        <v>1782000000000</v>
      </c>
    </row>
    <row r="218" spans="2:15" ht="15.5" x14ac:dyDescent="0.35">
      <c r="C218" t="s">
        <v>205</v>
      </c>
      <c r="H218" s="5">
        <v>220</v>
      </c>
      <c r="I218" s="5">
        <v>220</v>
      </c>
      <c r="J218" s="5">
        <v>80</v>
      </c>
      <c r="K218" s="5">
        <v>122</v>
      </c>
      <c r="L218" s="5">
        <v>110</v>
      </c>
      <c r="M218" s="5">
        <v>120</v>
      </c>
      <c r="N218" s="5">
        <v>52</v>
      </c>
    </row>
    <row r="219" spans="2:15" ht="15.5" x14ac:dyDescent="0.35">
      <c r="C219" t="s">
        <v>206</v>
      </c>
      <c r="H219" s="6">
        <v>0.53949999999999998</v>
      </c>
      <c r="I219" s="6">
        <v>0.53439999999999999</v>
      </c>
      <c r="J219" s="6">
        <v>0.28370000000000001</v>
      </c>
      <c r="K219" s="6">
        <v>0.49810000000000004</v>
      </c>
      <c r="L219" s="6">
        <v>0.49640000000000001</v>
      </c>
      <c r="M219" s="6">
        <v>0.49950000000000006</v>
      </c>
      <c r="N219" s="6">
        <v>0.50109999999999999</v>
      </c>
    </row>
    <row r="220" spans="2:15" ht="15.5" x14ac:dyDescent="0.35">
      <c r="C220" t="s">
        <v>207</v>
      </c>
      <c r="H220" s="6">
        <v>6.5500000000000003E-2</v>
      </c>
      <c r="I220" s="6">
        <v>5.8799999999999998E-2</v>
      </c>
      <c r="J220" s="6">
        <v>4.4299999999999999E-2</v>
      </c>
      <c r="K220" s="6">
        <v>8.1900000000000001E-2</v>
      </c>
      <c r="L220" s="6">
        <v>8.1199999999999994E-2</v>
      </c>
      <c r="M220" s="6">
        <v>7.7199999999999991E-2</v>
      </c>
      <c r="N220" s="6">
        <v>3.5000000000000003E-2</v>
      </c>
    </row>
    <row r="221" spans="2:15" ht="15.5" x14ac:dyDescent="0.35">
      <c r="C221" t="s">
        <v>208</v>
      </c>
      <c r="I221" s="6">
        <v>8.24</v>
      </c>
    </row>
    <row r="222" spans="2:15" ht="15.5" x14ac:dyDescent="0.35">
      <c r="C222" t="s">
        <v>209</v>
      </c>
      <c r="I222" s="6">
        <v>7.96</v>
      </c>
    </row>
    <row r="223" spans="2:15" ht="15.5" x14ac:dyDescent="0.35">
      <c r="C223" t="s">
        <v>210</v>
      </c>
      <c r="I223" s="6">
        <v>6.95</v>
      </c>
    </row>
    <row r="224" spans="2:15" ht="15.5" x14ac:dyDescent="0.35">
      <c r="C224" t="s">
        <v>211</v>
      </c>
      <c r="I224" s="6">
        <v>0.12570000000000001</v>
      </c>
    </row>
    <row r="225" spans="3:9" ht="15.5" x14ac:dyDescent="0.35">
      <c r="C225" t="s">
        <v>212</v>
      </c>
      <c r="I225" s="6">
        <v>1.19</v>
      </c>
    </row>
    <row r="226" spans="3:9" ht="15.5" x14ac:dyDescent="0.35">
      <c r="C226" t="s">
        <v>213</v>
      </c>
      <c r="I226" s="6">
        <v>2.08</v>
      </c>
    </row>
    <row r="227" spans="3:9" ht="15.5" x14ac:dyDescent="0.35">
      <c r="C227" t="s">
        <v>214</v>
      </c>
      <c r="I227" s="6">
        <v>6.84</v>
      </c>
    </row>
    <row r="228" spans="3:9" ht="15.5" x14ac:dyDescent="0.35">
      <c r="C228" t="s">
        <v>215</v>
      </c>
      <c r="I228" s="6">
        <v>9.49</v>
      </c>
    </row>
    <row r="229" spans="3:9" ht="15.5" x14ac:dyDescent="0.35">
      <c r="C229" t="s">
        <v>216</v>
      </c>
      <c r="I229" s="6">
        <v>6.93</v>
      </c>
    </row>
    <row r="230" spans="3:9" ht="15.5" x14ac:dyDescent="0.35">
      <c r="C230" t="s">
        <v>217</v>
      </c>
      <c r="I230" s="6">
        <v>5.97</v>
      </c>
    </row>
    <row r="231" spans="3:9" ht="15.5" x14ac:dyDescent="0.35">
      <c r="C231" t="s">
        <v>218</v>
      </c>
      <c r="I231" s="6">
        <v>0.17</v>
      </c>
    </row>
    <row r="232" spans="3:9" ht="15.5" x14ac:dyDescent="0.35">
      <c r="C232" t="s">
        <v>219</v>
      </c>
      <c r="I232" s="6">
        <v>0.35</v>
      </c>
    </row>
    <row r="233" spans="3:9" ht="15.5" x14ac:dyDescent="0.35">
      <c r="C233" t="s">
        <v>220</v>
      </c>
      <c r="I233" s="6">
        <v>422.27</v>
      </c>
    </row>
    <row r="234" spans="3:9" ht="15.5" x14ac:dyDescent="0.35">
      <c r="C234" t="s">
        <v>221</v>
      </c>
      <c r="I234" s="6">
        <v>407.82</v>
      </c>
    </row>
    <row r="235" spans="3:9" ht="15.5" x14ac:dyDescent="0.35">
      <c r="C235" t="s">
        <v>222</v>
      </c>
      <c r="I235" s="6">
        <v>2827.58</v>
      </c>
    </row>
    <row r="236" spans="3:9" ht="15.5" x14ac:dyDescent="0.35">
      <c r="C236" t="s">
        <v>223</v>
      </c>
      <c r="D236" s="6">
        <v>29.7</v>
      </c>
    </row>
    <row r="237" spans="3:9" ht="15.5" x14ac:dyDescent="0.35">
      <c r="C237" t="s">
        <v>224</v>
      </c>
      <c r="I237" s="6">
        <v>1617.32</v>
      </c>
    </row>
    <row r="238" spans="3:9" ht="15.5" x14ac:dyDescent="0.35">
      <c r="C238" t="s">
        <v>225</v>
      </c>
      <c r="I238" s="6">
        <v>354.14</v>
      </c>
    </row>
    <row r="239" spans="3:9" ht="15.5" x14ac:dyDescent="0.35">
      <c r="C239" t="s">
        <v>226</v>
      </c>
      <c r="D239" s="6">
        <v>1.58</v>
      </c>
    </row>
    <row r="240" spans="3:9" ht="15.5" x14ac:dyDescent="0.35">
      <c r="C240" t="s">
        <v>227</v>
      </c>
      <c r="D240" s="6">
        <v>0.77</v>
      </c>
    </row>
    <row r="241" spans="3:9" ht="15.5" x14ac:dyDescent="0.35">
      <c r="C241" t="s">
        <v>228</v>
      </c>
      <c r="D241" s="6">
        <v>0.19</v>
      </c>
    </row>
    <row r="242" spans="3:9" ht="15.5" x14ac:dyDescent="0.35">
      <c r="C242" t="s">
        <v>229</v>
      </c>
      <c r="D242" s="6">
        <v>0.06</v>
      </c>
    </row>
    <row r="243" spans="3:9" ht="15.5" x14ac:dyDescent="0.35">
      <c r="C243" t="s">
        <v>230</v>
      </c>
      <c r="D243" s="6">
        <v>0.35</v>
      </c>
    </row>
    <row r="244" spans="3:9" ht="15.5" x14ac:dyDescent="0.35">
      <c r="C244" t="s">
        <v>231</v>
      </c>
      <c r="D244" s="6">
        <v>0.14000000000000001</v>
      </c>
    </row>
    <row r="245" spans="3:9" ht="15.5" x14ac:dyDescent="0.35">
      <c r="C245" t="s">
        <v>232</v>
      </c>
      <c r="D245" s="6">
        <v>1.36</v>
      </c>
    </row>
    <row r="246" spans="3:9" ht="15.5" x14ac:dyDescent="0.35">
      <c r="C246" t="s">
        <v>233</v>
      </c>
      <c r="I246" s="6">
        <v>18.010000000000002</v>
      </c>
    </row>
    <row r="247" spans="3:9" ht="15.5" x14ac:dyDescent="0.35">
      <c r="C247" t="s">
        <v>13</v>
      </c>
      <c r="D247" s="5">
        <v>38000000000</v>
      </c>
    </row>
    <row r="248" spans="3:9" ht="15.5" x14ac:dyDescent="0.35">
      <c r="C248" t="s">
        <v>234</v>
      </c>
      <c r="I248" s="6">
        <v>7.36</v>
      </c>
    </row>
    <row r="249" spans="3:9" ht="15.5" x14ac:dyDescent="0.35">
      <c r="C249" t="s">
        <v>235</v>
      </c>
      <c r="I249" s="6">
        <v>0.19239999999999999</v>
      </c>
    </row>
    <row r="250" spans="3:9" ht="15.5" x14ac:dyDescent="0.35">
      <c r="C250" t="s">
        <v>236</v>
      </c>
      <c r="I250" s="6">
        <v>0.2611</v>
      </c>
    </row>
    <row r="251" spans="3:9" ht="15.5" x14ac:dyDescent="0.35">
      <c r="C251" t="s">
        <v>237</v>
      </c>
      <c r="I251" s="6">
        <v>0.29480000000000001</v>
      </c>
    </row>
    <row r="252" spans="3:9" ht="15.5" x14ac:dyDescent="0.35">
      <c r="C252" t="s">
        <v>238</v>
      </c>
      <c r="I252" s="6">
        <v>0.21879999999999999</v>
      </c>
    </row>
    <row r="253" spans="3:9" ht="15.5" x14ac:dyDescent="0.35">
      <c r="C253" t="s">
        <v>239</v>
      </c>
      <c r="D253" s="6">
        <v>5.76</v>
      </c>
    </row>
    <row r="254" spans="3:9" ht="15.5" x14ac:dyDescent="0.35">
      <c r="C254" t="s">
        <v>240</v>
      </c>
      <c r="D254" s="6">
        <v>45.98</v>
      </c>
    </row>
    <row r="255" spans="3:9" ht="15.5" x14ac:dyDescent="0.35">
      <c r="C255" t="s">
        <v>241</v>
      </c>
      <c r="D255" s="6">
        <v>10.029999999999999</v>
      </c>
    </row>
    <row r="256" spans="3:9" ht="15.5" x14ac:dyDescent="0.35">
      <c r="C256" t="s">
        <v>242</v>
      </c>
      <c r="D256" s="6">
        <v>41.71</v>
      </c>
    </row>
    <row r="257" spans="3:9" ht="15.5" x14ac:dyDescent="0.35">
      <c r="C257" t="s">
        <v>243</v>
      </c>
      <c r="D257" s="6">
        <v>15.8</v>
      </c>
    </row>
    <row r="258" spans="3:9" ht="15.5" x14ac:dyDescent="0.35">
      <c r="C258" t="s">
        <v>244</v>
      </c>
      <c r="I258" s="6">
        <v>1.3</v>
      </c>
    </row>
    <row r="259" spans="3:9" ht="15.5" x14ac:dyDescent="0.35">
      <c r="C259" t="s">
        <v>245</v>
      </c>
      <c r="I259" s="6">
        <v>8.16</v>
      </c>
    </row>
    <row r="260" spans="3:9" ht="15.5" x14ac:dyDescent="0.35">
      <c r="C260" t="s">
        <v>42</v>
      </c>
      <c r="I260" s="5">
        <v>2625000000000</v>
      </c>
    </row>
    <row r="261" spans="3:9" ht="15.5" x14ac:dyDescent="0.35">
      <c r="C261" t="s">
        <v>246</v>
      </c>
      <c r="I261" s="5">
        <v>2843000000000</v>
      </c>
    </row>
    <row r="262" spans="3:9" ht="15.5" x14ac:dyDescent="0.35">
      <c r="C262" t="s">
        <v>247</v>
      </c>
      <c r="I262" s="5">
        <v>781250000</v>
      </c>
    </row>
    <row r="263" spans="3:9" ht="15.5" x14ac:dyDescent="0.35">
      <c r="C263" t="s">
        <v>248</v>
      </c>
      <c r="I263" s="6">
        <v>5.1999999999999998E-3</v>
      </c>
    </row>
    <row r="264" spans="3:9" ht="15.5" x14ac:dyDescent="0.35">
      <c r="C264" t="s">
        <v>249</v>
      </c>
      <c r="D264" s="6">
        <v>0.29870000000000002</v>
      </c>
    </row>
    <row r="265" spans="3:9" ht="15.5" x14ac:dyDescent="0.35">
      <c r="C265" t="s">
        <v>250</v>
      </c>
      <c r="D265" s="6">
        <v>0.21850000000000003</v>
      </c>
    </row>
    <row r="266" spans="3:9" ht="15.5" x14ac:dyDescent="0.35">
      <c r="C266" t="s">
        <v>251</v>
      </c>
      <c r="D266" s="6">
        <v>0.21969999999999998</v>
      </c>
    </row>
    <row r="267" spans="3:9" ht="15.5" x14ac:dyDescent="0.35">
      <c r="C267" t="s">
        <v>252</v>
      </c>
      <c r="D267" s="6">
        <v>0.1168</v>
      </c>
    </row>
    <row r="268" spans="3:9" ht="15.5" x14ac:dyDescent="0.35">
      <c r="C268" t="s">
        <v>253</v>
      </c>
      <c r="D268" s="6">
        <v>0.33310000000000001</v>
      </c>
    </row>
    <row r="269" spans="3:9" ht="15.5" x14ac:dyDescent="0.35">
      <c r="C269" t="s">
        <v>254</v>
      </c>
      <c r="D269" s="6">
        <v>0.88060000000000005</v>
      </c>
    </row>
    <row r="270" spans="3:9" ht="15.5" x14ac:dyDescent="0.35">
      <c r="C270" t="s">
        <v>255</v>
      </c>
      <c r="I270" s="5">
        <v>90</v>
      </c>
    </row>
    <row r="271" spans="3:9" ht="15.5" x14ac:dyDescent="0.35">
      <c r="C271" t="s">
        <v>256</v>
      </c>
      <c r="I271" s="5">
        <v>220</v>
      </c>
    </row>
    <row r="272" spans="3:9" ht="15.5" x14ac:dyDescent="0.35">
      <c r="C272" t="s">
        <v>257</v>
      </c>
      <c r="I272" s="6">
        <v>0.53949999999999998</v>
      </c>
    </row>
    <row r="273" spans="3:9" ht="15.5" x14ac:dyDescent="0.35">
      <c r="C273" t="s">
        <v>258</v>
      </c>
      <c r="I273" s="6">
        <v>6.5500000000000003E-2</v>
      </c>
    </row>
    <row r="274" spans="3:9" ht="15.5" x14ac:dyDescent="0.35">
      <c r="C274" t="s">
        <v>259</v>
      </c>
      <c r="I274" t="s">
        <v>802</v>
      </c>
    </row>
    <row r="275" spans="3:9" ht="15.5" x14ac:dyDescent="0.35">
      <c r="C275" t="s">
        <v>261</v>
      </c>
      <c r="I275" s="5">
        <v>8</v>
      </c>
    </row>
    <row r="276" spans="3:9" ht="15.5" x14ac:dyDescent="0.35">
      <c r="C276" t="s">
        <v>262</v>
      </c>
      <c r="I276" s="6">
        <v>0.66</v>
      </c>
    </row>
    <row r="277" spans="3:9" ht="15.5" x14ac:dyDescent="0.35">
      <c r="C277" t="s">
        <v>263</v>
      </c>
      <c r="I277" s="6">
        <v>0.67</v>
      </c>
    </row>
    <row r="278" spans="3:9" ht="15.5" x14ac:dyDescent="0.35">
      <c r="C278" t="s">
        <v>264</v>
      </c>
      <c r="I278" s="6">
        <v>0.73</v>
      </c>
    </row>
    <row r="279" spans="3:9" ht="15.5" x14ac:dyDescent="0.35">
      <c r="C279" t="s">
        <v>265</v>
      </c>
      <c r="I279" s="6">
        <v>0.92</v>
      </c>
    </row>
    <row r="280" spans="3:9" ht="15.5" x14ac:dyDescent="0.35">
      <c r="C280" t="s">
        <v>266</v>
      </c>
      <c r="I280" s="6">
        <v>0.53</v>
      </c>
    </row>
    <row r="281" spans="3:9" ht="15.5" x14ac:dyDescent="0.35">
      <c r="C281" t="s">
        <v>267</v>
      </c>
      <c r="I281" s="6">
        <v>0.3</v>
      </c>
    </row>
    <row r="282" spans="3:9" ht="15.5" x14ac:dyDescent="0.35">
      <c r="C282" t="s">
        <v>268</v>
      </c>
      <c r="I282" s="6">
        <v>0.73</v>
      </c>
    </row>
    <row r="283" spans="3:9" ht="15.5" x14ac:dyDescent="0.35">
      <c r="C283" t="s">
        <v>269</v>
      </c>
      <c r="I283" s="5">
        <v>2209000000000</v>
      </c>
    </row>
    <row r="284" spans="3:9" ht="15.5" x14ac:dyDescent="0.35">
      <c r="C284" t="s">
        <v>270</v>
      </c>
      <c r="I284" s="5">
        <v>634000000000</v>
      </c>
    </row>
    <row r="285" spans="3:9" ht="15.5" x14ac:dyDescent="0.35">
      <c r="C285" t="s">
        <v>271</v>
      </c>
      <c r="I285" s="5">
        <v>476000000000</v>
      </c>
    </row>
    <row r="286" spans="3:9" ht="15.5" x14ac:dyDescent="0.35">
      <c r="C286" t="s">
        <v>272</v>
      </c>
      <c r="I286" s="5">
        <v>330000000000</v>
      </c>
    </row>
    <row r="287" spans="3:9" ht="15.5" x14ac:dyDescent="0.35">
      <c r="C287" t="s">
        <v>273</v>
      </c>
      <c r="D287" s="5">
        <v>23000000000</v>
      </c>
    </row>
    <row r="288" spans="3:9" ht="15.5" x14ac:dyDescent="0.35">
      <c r="C288" t="s">
        <v>274</v>
      </c>
      <c r="D288" s="5">
        <v>1715000000000</v>
      </c>
    </row>
    <row r="289" spans="3:9" ht="15.5" x14ac:dyDescent="0.35">
      <c r="C289" t="s">
        <v>275</v>
      </c>
      <c r="D289" s="5">
        <v>448000000000</v>
      </c>
    </row>
    <row r="290" spans="3:9" ht="15.5" x14ac:dyDescent="0.35">
      <c r="C290" t="s">
        <v>183</v>
      </c>
      <c r="D290" s="5">
        <v>150000000000</v>
      </c>
    </row>
    <row r="291" spans="3:9" ht="15.5" x14ac:dyDescent="0.35">
      <c r="C291" t="s">
        <v>182</v>
      </c>
      <c r="I291" s="5">
        <v>1264000000000</v>
      </c>
    </row>
    <row r="292" spans="3:9" ht="15.5" x14ac:dyDescent="0.35">
      <c r="C292" t="s">
        <v>181</v>
      </c>
      <c r="D292" s="5">
        <v>81000000000</v>
      </c>
    </row>
    <row r="293" spans="3:9" ht="15.5" x14ac:dyDescent="0.35">
      <c r="C293" t="s">
        <v>180</v>
      </c>
      <c r="D293" s="5">
        <v>156000000000</v>
      </c>
    </row>
    <row r="294" spans="3:9" ht="15.5" x14ac:dyDescent="0.35">
      <c r="C294" t="s">
        <v>24</v>
      </c>
      <c r="D294" s="5">
        <v>237000000000</v>
      </c>
    </row>
    <row r="295" spans="3:9" ht="15.5" x14ac:dyDescent="0.35">
      <c r="C295" t="s">
        <v>21</v>
      </c>
      <c r="D295" s="5">
        <v>214000000000</v>
      </c>
    </row>
    <row r="296" spans="3:9" ht="15.5" x14ac:dyDescent="0.35">
      <c r="C296" t="s">
        <v>276</v>
      </c>
      <c r="I296" s="5">
        <v>1267000000000</v>
      </c>
    </row>
    <row r="297" spans="3:9" ht="15.5" x14ac:dyDescent="0.35">
      <c r="C297" t="s">
        <v>277</v>
      </c>
      <c r="I297" s="5">
        <v>384000000000</v>
      </c>
    </row>
    <row r="298" spans="3:9" ht="15.5" x14ac:dyDescent="0.35">
      <c r="C298" t="s">
        <v>278</v>
      </c>
      <c r="I298" s="5">
        <v>-106000000000</v>
      </c>
    </row>
    <row r="299" spans="3:9" ht="15.5" x14ac:dyDescent="0.35">
      <c r="C299" t="s">
        <v>279</v>
      </c>
      <c r="I299" s="5">
        <v>-262000000000</v>
      </c>
    </row>
    <row r="300" spans="3:9" ht="15.5" x14ac:dyDescent="0.35">
      <c r="C300" t="s">
        <v>280</v>
      </c>
      <c r="I300" s="5">
        <v>-107000000000</v>
      </c>
    </row>
    <row r="301" spans="3:9" ht="15.5" x14ac:dyDescent="0.35">
      <c r="C301" t="s">
        <v>281</v>
      </c>
      <c r="I301" s="5">
        <v>277000000000</v>
      </c>
    </row>
  </sheetData>
  <pageMargins left="0.7" right="0.7" top="0.75" bottom="0.75" header="0.3" footer="0.3"/>
  <ignoredErrors>
    <ignoredError sqref="A1:O302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803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804</v>
      </c>
      <c r="D2" s="2" vm="149">
        <f ca="1">IFERROR(_xlfn.STOCKHISTORY("XIDX:" &amp; $C$1, D3, , 0, 0, 1), "Libur")</f>
        <v>182</v>
      </c>
      <c r="E2" s="2" vm="164">
        <f ca="1">IFERROR(_xlfn.STOCKHISTORY("XIDX:" &amp; $C$1, E3, , 0, 0, 1), "Libur")</f>
        <v>143</v>
      </c>
      <c r="H2" s="2" vm="164">
        <f ca="1">IFERROR(INDEX(D2:G2,COUNT(D2:G2)),"")</f>
        <v>143</v>
      </c>
      <c r="I2" s="2" vm="74">
        <f t="shared" ref="I2:O2" ca="1" si="0">IFERROR(_xlfn.STOCKHISTORY("XIDX:" &amp; $C$1, I1, , 0, 0, 1), "Libur")</f>
        <v>160</v>
      </c>
      <c r="J2" s="2" vm="165">
        <f t="shared" ca="1" si="0"/>
        <v>161</v>
      </c>
      <c r="K2" s="2" vm="166">
        <f t="shared" ca="1" si="0"/>
        <v>218</v>
      </c>
      <c r="L2" s="2" vm="144">
        <f t="shared" ca="1" si="0"/>
        <v>232</v>
      </c>
      <c r="M2" s="2" vm="37">
        <f t="shared" ca="1" si="0"/>
        <v>226</v>
      </c>
      <c r="N2" s="2" vm="167">
        <f t="shared" ca="1" si="0"/>
        <v>256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85596774416</v>
      </c>
      <c r="E4" s="2">
        <f>IFERROR(INDEX(E51:E500,MATCH($C$4,$C$51:$C$500,0)),"")</f>
        <v>70987489939</v>
      </c>
      <c r="H4" s="2">
        <f>IFERROR(SUM(D4:G4)*(4/MAX(1,COUNT(D4:G4))),"")</f>
        <v>313168528710</v>
      </c>
      <c r="I4" s="2">
        <f t="shared" ref="I4:O4" si="1">IFERROR(INDEX(I51:I500,MATCH($C$4,$C$51:$C$500,0)),"")</f>
        <v>240895354080</v>
      </c>
      <c r="J4" s="2">
        <f t="shared" si="1"/>
        <v>225220200420</v>
      </c>
      <c r="K4" s="2">
        <f t="shared" si="1"/>
        <v>703522640947</v>
      </c>
      <c r="L4" s="2">
        <f t="shared" si="1"/>
        <v>475948102992</v>
      </c>
      <c r="M4" s="2">
        <f t="shared" si="1"/>
        <v>522928604998</v>
      </c>
      <c r="N4" s="2">
        <f t="shared" si="1"/>
        <v>246089816344</v>
      </c>
      <c r="O4" s="2">
        <f t="shared" si="1"/>
        <v>468588622192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6589505157</v>
      </c>
      <c r="E5" s="2">
        <f>IFERROR(INDEX(E51:E500,MATCH($C$5,$C$51:$C$500,0)),"")</f>
        <v>5968871278</v>
      </c>
      <c r="H5" s="2">
        <f>IFERROR(SUM(D5:G5)*(4/MAX(1,COUNT(D5:G5))),"")</f>
        <v>25116752870</v>
      </c>
      <c r="I5" s="2">
        <f t="shared" ref="I5:O5" si="2">IFERROR(INDEX(I51:I500,MATCH($C$5,$C$51:$C$500,0)),"")</f>
        <v>16034379230</v>
      </c>
      <c r="J5" s="2">
        <f t="shared" si="2"/>
        <v>12034727911</v>
      </c>
      <c r="K5" s="2">
        <f t="shared" si="2"/>
        <v>22406816008</v>
      </c>
      <c r="L5" s="2">
        <f t="shared" si="2"/>
        <v>-6885892228</v>
      </c>
      <c r="M5" s="2">
        <f t="shared" si="2"/>
        <v>-5351946762</v>
      </c>
      <c r="N5" s="2">
        <f t="shared" si="2"/>
        <v>-13447100455</v>
      </c>
      <c r="O5" s="2">
        <f t="shared" si="2"/>
        <v>17998163332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350309956382</v>
      </c>
      <c r="E6" s="2">
        <f>IFERROR(INDEX(E51:E500,MATCH($C$6,$C$51:$C$500,0)),"")</f>
        <v>353720681427</v>
      </c>
      <c r="H6" s="2">
        <f>IFERROR(INDEX(D6:G6,COUNT(D6:G6)),"")</f>
        <v>353720681427</v>
      </c>
      <c r="I6" s="2">
        <f t="shared" ref="I6:O6" si="3">IFERROR(INDEX(I51:I500,MATCH($C$6,$C$51:$C$500,0)),"")</f>
        <v>347751951088</v>
      </c>
      <c r="J6" s="2">
        <f t="shared" si="3"/>
        <v>364223018597</v>
      </c>
      <c r="K6" s="2">
        <f t="shared" si="3"/>
        <v>353438469359</v>
      </c>
      <c r="L6" s="2">
        <f t="shared" si="3"/>
        <v>386524071065</v>
      </c>
      <c r="M6" s="2">
        <f t="shared" si="3"/>
        <v>391134635297</v>
      </c>
      <c r="N6" s="2">
        <f t="shared" si="3"/>
        <v>397760715090</v>
      </c>
      <c r="O6" s="2">
        <f t="shared" si="3"/>
        <v>306282548861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2.5</v>
      </c>
      <c r="E7" s="3">
        <f>IFERROR(INDEX(E51:E500,MATCH($C$7,$C$51:$C$500,0))/1000000000,"")</f>
        <v>2.5</v>
      </c>
      <c r="H7" s="3">
        <f>IFERROR(INDEX(D7:G7,COUNT(D7:G7)),"")</f>
        <v>2.5</v>
      </c>
      <c r="I7" s="3">
        <f t="shared" ref="I7:O7" si="4">IFERROR(INDEX(I51:I500,MATCH($C$7,$C$51:$C$500,0))/1000000000,"")</f>
        <v>2.5</v>
      </c>
      <c r="J7" s="3">
        <f t="shared" si="4"/>
        <v>2.5</v>
      </c>
      <c r="K7" s="3">
        <f t="shared" si="4"/>
        <v>2.5</v>
      </c>
      <c r="L7" s="3">
        <f t="shared" si="4"/>
        <v>2.5</v>
      </c>
      <c r="M7" s="3">
        <f t="shared" si="4"/>
        <v>2.5</v>
      </c>
      <c r="N7" s="3">
        <f t="shared" si="4"/>
        <v>2.5</v>
      </c>
      <c r="O7" s="3">
        <f t="shared" si="4"/>
        <v>2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-71000000000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O8" si="5">IFERROR(INDEX(I51:I500,MATCH($C$8,$C$51:$C$500,0)),"")</f>
        <v>-14000000000</v>
      </c>
      <c r="J8" s="2">
        <f t="shared" si="5"/>
        <v>32000000000</v>
      </c>
      <c r="K8" s="2">
        <f t="shared" si="5"/>
        <v>44000000000</v>
      </c>
      <c r="L8" s="2">
        <f t="shared" si="5"/>
        <v>-10000000000</v>
      </c>
      <c r="M8" s="2">
        <f t="shared" si="5"/>
        <v>-70000000000</v>
      </c>
      <c r="N8" s="2">
        <f t="shared" si="5"/>
        <v>-92000000000</v>
      </c>
      <c r="O8" s="2">
        <f t="shared" si="5"/>
        <v>27000000000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-28.51</v>
      </c>
      <c r="E9" s="3">
        <f>IFERROR(INDEX(E51:E500,MATCH("Free cash flow per share (Quarter)",$C$51:$C$500,0)),"")</f>
        <v>-0.88</v>
      </c>
      <c r="H9" s="3">
        <f>IFERROR(INDEX(D9:G9,COUNT(D9:G9)),"")</f>
        <v>-0.88</v>
      </c>
      <c r="I9" s="3">
        <f t="shared" ref="I9:O9" si="6">IFERROR(INDEX(I51:I500,MATCH($C$9,$C$51:$C$500,0)),"")</f>
        <v>-5.52</v>
      </c>
      <c r="J9" s="3">
        <f t="shared" si="6"/>
        <v>12.87</v>
      </c>
      <c r="K9" s="3">
        <f t="shared" si="6"/>
        <v>17.440000000000001</v>
      </c>
      <c r="L9" s="3">
        <f t="shared" si="6"/>
        <v>-3.84</v>
      </c>
      <c r="M9" s="3">
        <f t="shared" si="6"/>
        <v>-27.84</v>
      </c>
      <c r="N9" s="3">
        <f t="shared" si="6"/>
        <v>-36.61</v>
      </c>
      <c r="O9" s="3">
        <f t="shared" si="6"/>
        <v>13.41</v>
      </c>
    </row>
    <row r="10" spans="1:15" ht="15.5" x14ac:dyDescent="0.35">
      <c r="C10" t="s">
        <v>18</v>
      </c>
      <c r="D10" s="3">
        <f ca="1">IFERROR(IF(D9=0,"",D2/D9),"")</f>
        <v>-6.3837250087688524</v>
      </c>
      <c r="E10" s="3">
        <f ca="1">IFERROR(IF(E9=0,"",E2/E9),"")</f>
        <v>-162.5</v>
      </c>
      <c r="I10" s="3">
        <f t="shared" ref="I10:O10" ca="1" si="7">IFERROR(IF(I9=0,"",I2/I9),"")</f>
        <v>-28.985507246376812</v>
      </c>
      <c r="J10" s="3">
        <f t="shared" ca="1" si="7"/>
        <v>12.509712509712511</v>
      </c>
      <c r="K10" s="3">
        <f t="shared" ca="1" si="7"/>
        <v>12.499999999999998</v>
      </c>
      <c r="L10" s="3">
        <f t="shared" ca="1" si="7"/>
        <v>-60.416666666666671</v>
      </c>
      <c r="M10" s="3">
        <f t="shared" ca="1" si="7"/>
        <v>-8.1178160919540225</v>
      </c>
      <c r="N10" s="3">
        <f t="shared" ca="1" si="7"/>
        <v>-6.9926249658563231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48193271063</v>
      </c>
      <c r="E11" s="2">
        <f>IFERROR(INDEX(E51:E500,MATCH($C$11,$C$51:$C$500,0)),"")</f>
        <v>84650077973</v>
      </c>
      <c r="H11" s="2">
        <f>IFERROR(INDEX(D11:G11,COUNT(D11:G11)),"")</f>
        <v>84650077973</v>
      </c>
      <c r="I11" s="2">
        <f t="shared" ref="I11:O11" si="8">IFERROR(INDEX(I51:I500,MATCH($C$11,$C$51:$C$500,0)),"")</f>
        <v>86856074226</v>
      </c>
      <c r="J11" s="2">
        <f t="shared" si="8"/>
        <v>139417902506</v>
      </c>
      <c r="K11" s="2">
        <f t="shared" si="8"/>
        <v>114069851566</v>
      </c>
      <c r="L11" s="2">
        <f t="shared" si="8"/>
        <v>14416928423</v>
      </c>
      <c r="M11" s="2">
        <f t="shared" si="8"/>
        <v>25660618831</v>
      </c>
      <c r="N11" s="2">
        <f t="shared" si="8"/>
        <v>106386312243</v>
      </c>
      <c r="O11" s="2">
        <f t="shared" si="8"/>
        <v>75571426396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-23000000000</v>
      </c>
      <c r="E12" s="2">
        <f>IFERROR(INDEX(E51:E500,MATCH("Net Debt (Quarter)",$C$51:$C$500,0)),"")</f>
        <v>-70000000000</v>
      </c>
      <c r="H12" s="2">
        <f>IFERROR(INDEX(D12:G12,COUNT(D12:G12)),"")</f>
        <v>-70000000000</v>
      </c>
      <c r="I12" s="2">
        <f t="shared" ref="I12:O12" si="9">IFERROR(INDEX(I51:I500,MATCH($C$12,$C$51:$C$500,0)),"")</f>
        <v>-87000000000</v>
      </c>
      <c r="J12" s="2">
        <f t="shared" si="9"/>
        <v>-139000000000</v>
      </c>
      <c r="K12" s="2">
        <f t="shared" si="9"/>
        <v>-114000000000</v>
      </c>
      <c r="L12" s="2">
        <f t="shared" si="9"/>
        <v>-14000000000</v>
      </c>
      <c r="M12" s="2">
        <f t="shared" si="9"/>
        <v>-26000000000</v>
      </c>
      <c r="N12" s="2">
        <f t="shared" si="9"/>
        <v>-96000000000</v>
      </c>
      <c r="O12" s="2">
        <f t="shared" si="9"/>
        <v>-76000000000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25000000000</v>
      </c>
      <c r="E13" s="2">
        <f>IFERROR(INDEX(E51:E500,MATCH("Total Debt (Quarter)",$C$51:$C$500,0)),"")</f>
        <v>15000000000</v>
      </c>
      <c r="H13" s="2">
        <f>IFERROR(INDEX(D13:G13,COUNT(D13:G13)),"")</f>
        <v>15000000000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10000000000</v>
      </c>
      <c r="O13" s="2">
        <f t="shared" si="10"/>
        <v>0</v>
      </c>
    </row>
    <row r="14" spans="1:15" ht="15.5" x14ac:dyDescent="0.35">
      <c r="C14" t="s">
        <v>27</v>
      </c>
      <c r="D14" s="2">
        <f>IFERROR(INDEX(D51:D500,MATCH($C$14,$C$51:$C$500,0)),"")</f>
        <v>-58703175</v>
      </c>
      <c r="E14" s="2">
        <f>IFERROR(INDEX(E51:E500,MATCH($C$14,$C$51:$C$500,0)),"")</f>
        <v>-48512381</v>
      </c>
      <c r="H14" s="2">
        <f>IFERROR(SUM(D14:G14)*(4/MAX(1,COUNT(D14:G14))),"")</f>
        <v>-214431112</v>
      </c>
      <c r="I14" s="2">
        <f t="shared" ref="I14:O14" si="11">IFERROR(INDEX(I51:I500,MATCH($C$14,$C$51:$C$500,0)),"")</f>
        <v>-150855857</v>
      </c>
      <c r="J14" s="2">
        <f t="shared" si="11"/>
        <v>-374972395</v>
      </c>
      <c r="K14" s="2">
        <f t="shared" si="11"/>
        <v>-1615977605</v>
      </c>
      <c r="L14" s="2">
        <f t="shared" si="11"/>
        <v>0</v>
      </c>
      <c r="M14" s="2">
        <f t="shared" si="11"/>
        <v>-297416037</v>
      </c>
      <c r="N14" s="2">
        <f t="shared" si="11"/>
        <v>-1314292440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-60964164</v>
      </c>
      <c r="H15" s="2">
        <f>IFERROR(SUM(D15:G15)*(4/MAX(1,COUNT(D15:G15))),"")</f>
        <v>-121928328</v>
      </c>
      <c r="I15" s="2">
        <f t="shared" ref="I15:O15" si="12">IFERROR(INDEX(I51:I500,MATCH($C$15,$C$51:$C$500,0)),"")</f>
        <v>-869645558</v>
      </c>
      <c r="J15" s="2">
        <f t="shared" si="12"/>
        <v>-1061516363</v>
      </c>
      <c r="K15" s="2">
        <f t="shared" si="12"/>
        <v>-4333279456</v>
      </c>
      <c r="L15" s="2">
        <f t="shared" si="12"/>
        <v>2547994737</v>
      </c>
      <c r="M15" s="2">
        <f t="shared" si="12"/>
        <v>8455097625</v>
      </c>
      <c r="N15" s="2">
        <f t="shared" si="12"/>
        <v>-61892667</v>
      </c>
      <c r="O15" s="2">
        <f t="shared" si="12"/>
        <v>-6957150581</v>
      </c>
    </row>
    <row r="16" spans="1:15" ht="15.5" x14ac:dyDescent="0.35">
      <c r="C16" t="s">
        <v>29</v>
      </c>
      <c r="D16" s="2">
        <f>IFERROR(INDEX(D51:D500,MATCH($C$16,$C$51:$C$500,0)),"")</f>
        <v>6589274955</v>
      </c>
      <c r="E16" s="2">
        <f>IFERROR(INDEX(E51:E500,MATCH($C$16,$C$51:$C$500,0)),"")</f>
        <v>6029694503</v>
      </c>
      <c r="H16" s="2">
        <f>IFERROR(SUM(D16:G16)*(4/MAX(1,COUNT(D16:G16))),"")</f>
        <v>25237938916</v>
      </c>
      <c r="I16" s="2">
        <f t="shared" ref="I16:O16" si="13">IFERROR(INDEX(I51:I500,MATCH($C$16,$C$51:$C$500,0)),"")</f>
        <v>16521165902</v>
      </c>
      <c r="J16" s="2">
        <f t="shared" si="13"/>
        <v>13274135609</v>
      </c>
      <c r="K16" s="2">
        <f t="shared" si="13"/>
        <v>24952762808</v>
      </c>
      <c r="L16" s="2">
        <f t="shared" si="13"/>
        <v>-7700289480</v>
      </c>
      <c r="M16" s="2">
        <f t="shared" si="13"/>
        <v>-15616290869</v>
      </c>
      <c r="N16" s="2">
        <f t="shared" si="13"/>
        <v>-18906795236</v>
      </c>
      <c r="O16" s="2">
        <f t="shared" si="13"/>
        <v>24629905818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455000000000</v>
      </c>
      <c r="E20" s="2">
        <f ca="1">IFERROR(E21*E2,"")</f>
        <v>357500000000</v>
      </c>
      <c r="H20" s="2">
        <f t="shared" ref="H20:O20" ca="1" si="14">IFERROR(H21*H2,"")</f>
        <v>357500000000</v>
      </c>
      <c r="I20" s="2">
        <f t="shared" ca="1" si="14"/>
        <v>400000000000</v>
      </c>
      <c r="J20" s="2">
        <f t="shared" ca="1" si="14"/>
        <v>402500000000</v>
      </c>
      <c r="K20" s="2">
        <f t="shared" ca="1" si="14"/>
        <v>545000000000</v>
      </c>
      <c r="L20" s="2">
        <f t="shared" ca="1" si="14"/>
        <v>580000000000</v>
      </c>
      <c r="M20" s="2">
        <f t="shared" ca="1" si="14"/>
        <v>565000000000</v>
      </c>
      <c r="N20" s="2">
        <f t="shared" ca="1" si="14"/>
        <v>640000000000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2500000000</v>
      </c>
      <c r="E21" s="2">
        <f>IFERROR(INDEX(E51:E500,MATCH($C$7,$C$51:$C$500,0)),"")</f>
        <v>2500000000</v>
      </c>
      <c r="H21" s="2">
        <f>IFERROR(INDEX(D21:G21,COUNT(D21:G21)),"")</f>
        <v>2500000000</v>
      </c>
      <c r="I21" s="2">
        <f t="shared" ref="I21:O21" si="15">IFERROR(INDEX(I51:I500,MATCH($C$7,$C$51:$C$500,0)),"")</f>
        <v>2500000000</v>
      </c>
      <c r="J21" s="2">
        <f t="shared" si="15"/>
        <v>2500000000</v>
      </c>
      <c r="K21" s="2">
        <f t="shared" si="15"/>
        <v>2500000000</v>
      </c>
      <c r="L21" s="2">
        <f t="shared" si="15"/>
        <v>2500000000</v>
      </c>
      <c r="M21" s="2">
        <f t="shared" si="15"/>
        <v>2500000000</v>
      </c>
      <c r="N21" s="2">
        <f t="shared" si="15"/>
        <v>2500000000</v>
      </c>
      <c r="O21" s="2">
        <f t="shared" si="15"/>
        <v>2000000000</v>
      </c>
    </row>
    <row r="23" spans="1:15" ht="15.5" x14ac:dyDescent="0.35">
      <c r="B23" t="s">
        <v>43</v>
      </c>
      <c r="C23" t="s">
        <v>44</v>
      </c>
      <c r="D23" s="3">
        <f>IFERROR(D5/D6*100,"")</f>
        <v>1.8810499207776981</v>
      </c>
      <c r="E23" s="3">
        <f>IFERROR(E5/E6*100,"")</f>
        <v>1.687453290522918</v>
      </c>
      <c r="H23" s="3">
        <f t="shared" ref="H23:O23" si="16">IFERROR(H5/H6*100,"")</f>
        <v>7.100730658064033</v>
      </c>
      <c r="I23" s="3">
        <f t="shared" si="16"/>
        <v>4.6108667916409294</v>
      </c>
      <c r="J23" s="3">
        <f t="shared" si="16"/>
        <v>3.3042194744742384</v>
      </c>
      <c r="K23" s="3">
        <f t="shared" si="16"/>
        <v>6.339665302601964</v>
      </c>
      <c r="L23" s="3">
        <f t="shared" si="16"/>
        <v>-1.7814911782924978</v>
      </c>
      <c r="M23" s="3">
        <f t="shared" si="16"/>
        <v>-1.3683131788971106</v>
      </c>
      <c r="N23" s="3">
        <f t="shared" si="16"/>
        <v>-3.3807009955614564</v>
      </c>
      <c r="O23" s="3">
        <f t="shared" si="16"/>
        <v>5.8763267443513714</v>
      </c>
    </row>
    <row r="24" spans="1:15" ht="15.5" x14ac:dyDescent="0.35">
      <c r="C24" t="s">
        <v>45</v>
      </c>
      <c r="D24" s="4">
        <f>IFERROR(_xlfn.RRI(5,I23,D23),"")</f>
        <v>-0.1641592335720321</v>
      </c>
      <c r="E24" s="4">
        <f>IFERROR(_xlfn.RRI(5,J23,E23),"")</f>
        <v>-0.12575617243970671</v>
      </c>
      <c r="H24" s="4" t="str">
        <f t="shared" ref="H24:O24" si="17">IFERROR(_xlfn.RRI(5,M23,H23),"")</f>
        <v/>
      </c>
      <c r="I24" s="4" t="str">
        <f t="shared" si="17"/>
        <v/>
      </c>
      <c r="J24" s="4">
        <f t="shared" si="17"/>
        <v>-0.10876426821733398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2.64</v>
      </c>
      <c r="E25" s="3">
        <f>IFERROR(INDEX(E51:E500,MATCH($A$25,$C$51:$C$500,0)),"")</f>
        <v>2.39</v>
      </c>
      <c r="H25" s="3">
        <f>IFERROR(INDEX(D25:G25,COUNT(D25:G25)),"")</f>
        <v>2.39</v>
      </c>
      <c r="I25" s="3">
        <f t="shared" ref="I25:O25" si="18">IFERROR(INDEX(I51:I500,MATCH($C$25,$C$51:$C$500,0)),"")</f>
        <v>6.26</v>
      </c>
      <c r="J25" s="3">
        <f t="shared" si="18"/>
        <v>4.8899999999999997</v>
      </c>
      <c r="K25" s="3">
        <f t="shared" si="18"/>
        <v>8.9600000000000009</v>
      </c>
      <c r="L25" s="3">
        <f t="shared" si="18"/>
        <v>-2.97</v>
      </c>
      <c r="M25" s="3">
        <f t="shared" si="18"/>
        <v>-2.35</v>
      </c>
      <c r="N25" s="3">
        <f t="shared" si="18"/>
        <v>-4.8099999999999996</v>
      </c>
      <c r="O25" s="3">
        <f t="shared" si="18"/>
        <v>8.84</v>
      </c>
    </row>
    <row r="26" spans="1:15" ht="15.5" x14ac:dyDescent="0.35">
      <c r="C26" t="s">
        <v>48</v>
      </c>
      <c r="D26" s="4">
        <f>IFERROR(_xlfn.RRI(5,I25,D25),"")</f>
        <v>-0.15859339142075191</v>
      </c>
      <c r="E26" s="4">
        <f>IFERROR(_xlfn.RRI(5,J25,E25),"")</f>
        <v>-0.13340174865174526</v>
      </c>
      <c r="H26" s="4" t="str">
        <f t="shared" ref="H26:O26" si="19">IFERROR(_xlfn.RRI(5,M25,H25),"")</f>
        <v/>
      </c>
      <c r="I26" s="4" t="str">
        <f t="shared" si="19"/>
        <v/>
      </c>
      <c r="J26" s="4">
        <f t="shared" si="19"/>
        <v>-0.11167615719820445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34.2387097664</v>
      </c>
      <c r="E27" s="3">
        <f>IFERROR(E4/E21,"")</f>
        <v>28.394995975600001</v>
      </c>
      <c r="H27" s="3">
        <f t="shared" ref="H27:O27" si="20">IFERROR(H4/H21,"")</f>
        <v>125.26741148399999</v>
      </c>
      <c r="I27" s="3">
        <f t="shared" si="20"/>
        <v>96.358141631999999</v>
      </c>
      <c r="J27" s="3">
        <f t="shared" si="20"/>
        <v>90.088080168000005</v>
      </c>
      <c r="K27" s="3">
        <f t="shared" si="20"/>
        <v>281.40905637880002</v>
      </c>
      <c r="L27" s="3">
        <f t="shared" si="20"/>
        <v>190.3792411968</v>
      </c>
      <c r="M27" s="3">
        <f t="shared" si="20"/>
        <v>209.1714419992</v>
      </c>
      <c r="N27" s="3">
        <f t="shared" si="20"/>
        <v>98.435926537599997</v>
      </c>
      <c r="O27" s="3">
        <f t="shared" si="20"/>
        <v>234.294311096</v>
      </c>
    </row>
    <row r="28" spans="1:15" ht="15.5" x14ac:dyDescent="0.35">
      <c r="C28" t="s">
        <v>50</v>
      </c>
      <c r="D28" s="4">
        <f>IFERROR(_xlfn.RRI(5,I27,D27),"")</f>
        <v>-0.18693401037260882</v>
      </c>
      <c r="E28" s="4">
        <f>IFERROR(_xlfn.RRI(5,J27,E27),"")</f>
        <v>-0.20619305191974802</v>
      </c>
      <c r="H28" s="4">
        <f t="shared" ref="H28:O28" si="21">IFERROR(_xlfn.RRI(5,M27,H27),"")</f>
        <v>-9.7458578690877262E-2</v>
      </c>
      <c r="I28" s="4">
        <f t="shared" si="21"/>
        <v>-4.2577007080691898E-3</v>
      </c>
      <c r="J28" s="4">
        <f t="shared" si="21"/>
        <v>-0.1739979642720223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-0.61821086261980829</v>
      </c>
      <c r="I29" s="4">
        <f t="shared" si="22"/>
        <v>0.28016359918200412</v>
      </c>
      <c r="J29" s="4">
        <f t="shared" si="22"/>
        <v>-0.45424107142857151</v>
      </c>
      <c r="K29" s="4">
        <f t="shared" si="22"/>
        <v>-4.0168350168350173</v>
      </c>
      <c r="L29" s="4">
        <f t="shared" si="22"/>
        <v>0.2638297872340426</v>
      </c>
      <c r="M29" s="4">
        <f t="shared" si="22"/>
        <v>-0.51143451143451135</v>
      </c>
      <c r="N29" s="4">
        <f t="shared" si="22"/>
        <v>-1.5441176470588234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0.30001896427607511</v>
      </c>
      <c r="I30" s="4">
        <f t="shared" si="23"/>
        <v>6.9599235018743016E-2</v>
      </c>
      <c r="J30" s="4">
        <f t="shared" si="23"/>
        <v>-0.67986787160561757</v>
      </c>
      <c r="K30" s="4">
        <f t="shared" si="23"/>
        <v>0.47814990021890108</v>
      </c>
      <c r="L30" s="4">
        <f t="shared" si="23"/>
        <v>-8.9841139989233695E-2</v>
      </c>
      <c r="M30" s="4">
        <f t="shared" si="23"/>
        <v>1.1249502021937272</v>
      </c>
      <c r="N30" s="4">
        <f t="shared" si="23"/>
        <v>-0.57986207143857305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140.12</v>
      </c>
      <c r="E32" s="3">
        <f>IFERROR(INDEX(E51:E500,MATCH($A$32,$C$51:$C$500,0)),"")</f>
        <v>141.49</v>
      </c>
      <c r="H32" s="3">
        <f>IFERROR(INDEX(D32:G32,COUNT(D32:G32)),"")</f>
        <v>141.49</v>
      </c>
      <c r="I32" s="3">
        <f t="shared" ref="I32:O32" si="24">IFERROR(INDEX(I51:I500,MATCH($C$32,$C$51:$C$500,0)),"")</f>
        <v>139.1</v>
      </c>
      <c r="J32" s="3">
        <f t="shared" si="24"/>
        <v>145.69</v>
      </c>
      <c r="K32" s="3">
        <f t="shared" si="24"/>
        <v>141.37</v>
      </c>
      <c r="L32" s="3">
        <f t="shared" si="24"/>
        <v>132.41</v>
      </c>
      <c r="M32" s="3">
        <f t="shared" si="24"/>
        <v>135.16999999999999</v>
      </c>
      <c r="N32" s="3">
        <f t="shared" si="24"/>
        <v>137.31</v>
      </c>
      <c r="O32" s="3">
        <f t="shared" si="24"/>
        <v>153.15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1.02</v>
      </c>
      <c r="E33" s="3">
        <f>IFERROR(INDEX(E51:E500,MATCH($A$33,$C$51:$C$500,0)),"")</f>
        <v>1.27</v>
      </c>
      <c r="H33" s="3">
        <f>IFERROR(INDEX(D33:G33,COUNT(D33:G33)),"")</f>
        <v>1.27</v>
      </c>
      <c r="I33" s="3">
        <f t="shared" ref="I33:O33" si="25">IFERROR(INDEX(I51:I500,MATCH($C$33,$C$51:$C$500,0)),"")</f>
        <v>1.1499999999999999</v>
      </c>
      <c r="J33" s="3">
        <f t="shared" si="25"/>
        <v>1.1100000000000001</v>
      </c>
      <c r="K33" s="3">
        <f t="shared" si="25"/>
        <v>1.54</v>
      </c>
      <c r="L33" s="3">
        <f t="shared" si="25"/>
        <v>1.75</v>
      </c>
      <c r="M33" s="3">
        <f t="shared" si="25"/>
        <v>1.67</v>
      </c>
      <c r="N33" s="3">
        <f t="shared" si="25"/>
        <v>1.86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54.17</v>
      </c>
      <c r="E34" s="3">
        <f>IFERROR(INDEX(E51:E500,MATCH($A$34,$C$51:$C$500,0)),"")</f>
        <v>75.31</v>
      </c>
      <c r="H34" s="3">
        <f>IFERROR(INDEX(D34:G34,COUNT(D34:G34)),"")</f>
        <v>75.31</v>
      </c>
      <c r="I34" s="3">
        <f t="shared" ref="I34:O34" si="26">IFERROR(INDEX(I51:I500,MATCH($C$34,$C$51:$C$500,0)),"")</f>
        <v>25.56</v>
      </c>
      <c r="J34" s="3">
        <f t="shared" si="26"/>
        <v>32.92</v>
      </c>
      <c r="K34" s="3">
        <f t="shared" si="26"/>
        <v>24.33</v>
      </c>
      <c r="L34" s="3">
        <f t="shared" si="26"/>
        <v>-78.11</v>
      </c>
      <c r="M34" s="3">
        <f t="shared" si="26"/>
        <v>-96.17</v>
      </c>
      <c r="N34" s="3">
        <f t="shared" si="26"/>
        <v>-53.22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4.18</v>
      </c>
      <c r="E35" s="3">
        <f>IFERROR(INDEX(E51:E500,MATCH($A$35,$C$51:$C$500,0)),"")</f>
        <v>6.34</v>
      </c>
      <c r="H35" s="3">
        <f>IFERROR(INDEX(D35:G35,COUNT(D35:G35)),"")</f>
        <v>6.34</v>
      </c>
      <c r="I35" s="3">
        <f t="shared" ref="I35:O35" si="27">IFERROR(INDEX(I51:I500,MATCH($C$35,$C$51:$C$500,0)),"")</f>
        <v>1.66</v>
      </c>
      <c r="J35" s="3">
        <f t="shared" si="27"/>
        <v>1.79</v>
      </c>
      <c r="K35" s="3">
        <f t="shared" si="27"/>
        <v>0.77</v>
      </c>
      <c r="L35" s="3">
        <f t="shared" si="27"/>
        <v>1.22</v>
      </c>
      <c r="M35" s="3">
        <f t="shared" si="27"/>
        <v>1.08</v>
      </c>
      <c r="N35" s="3">
        <f t="shared" si="27"/>
        <v>2.6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0.43099999999999999</v>
      </c>
      <c r="I36" s="4">
        <f t="shared" si="28"/>
        <v>0.69209999999999994</v>
      </c>
      <c r="J36" s="4">
        <f t="shared" si="28"/>
        <v>0.2218</v>
      </c>
      <c r="K36" s="4">
        <f t="shared" si="28"/>
        <v>5.5800000000000002E-2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4.33</v>
      </c>
      <c r="I37" s="3">
        <f t="shared" si="29"/>
        <v>4.33</v>
      </c>
      <c r="J37" s="3">
        <f t="shared" si="29"/>
        <v>1.08</v>
      </c>
      <c r="K37" s="3">
        <f t="shared" si="29"/>
        <v>0.5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85596774416</v>
      </c>
      <c r="E51" s="5">
        <v>70987489939</v>
      </c>
      <c r="F51" s="5">
        <v>70597237560</v>
      </c>
      <c r="G51" s="5">
        <v>59833962663</v>
      </c>
      <c r="I51" s="5">
        <v>240895354080</v>
      </c>
      <c r="J51" s="5">
        <v>225220200420</v>
      </c>
      <c r="K51" s="5">
        <v>703522640947</v>
      </c>
      <c r="L51" s="5">
        <v>475948102992</v>
      </c>
      <c r="M51" s="5">
        <v>522928604998</v>
      </c>
      <c r="N51" s="5">
        <v>246089816344</v>
      </c>
      <c r="O51" s="5">
        <v>468588622192</v>
      </c>
    </row>
    <row r="52" spans="2:15" ht="15.5" x14ac:dyDescent="0.35">
      <c r="C52" t="s">
        <v>75</v>
      </c>
      <c r="D52" s="5">
        <v>-73860744578</v>
      </c>
      <c r="E52" s="5">
        <v>-60115017172</v>
      </c>
      <c r="F52" s="5">
        <v>-60522567922</v>
      </c>
      <c r="G52" s="5">
        <v>-50626542467</v>
      </c>
      <c r="I52" s="5">
        <v>-207140533341</v>
      </c>
      <c r="J52" s="5">
        <v>-199128315133</v>
      </c>
      <c r="K52" s="5">
        <v>-664106324313</v>
      </c>
      <c r="L52" s="5">
        <v>-427566404194</v>
      </c>
      <c r="M52" s="5">
        <v>-477768300696</v>
      </c>
      <c r="N52" s="5">
        <v>-219110975117</v>
      </c>
      <c r="O52" s="5">
        <v>-402694250176</v>
      </c>
    </row>
    <row r="53" spans="2:15" ht="15.5" x14ac:dyDescent="0.35">
      <c r="C53" t="s">
        <v>76</v>
      </c>
      <c r="D53" s="5">
        <v>11736029838</v>
      </c>
      <c r="E53" s="5">
        <v>10872472767</v>
      </c>
      <c r="F53" s="5">
        <v>10074669638</v>
      </c>
      <c r="G53" s="5">
        <v>9207420196</v>
      </c>
      <c r="I53" s="5">
        <v>33754820739</v>
      </c>
      <c r="J53" s="5">
        <v>26091885287</v>
      </c>
      <c r="K53" s="5">
        <v>39416316634</v>
      </c>
      <c r="L53" s="5">
        <v>48381698798</v>
      </c>
      <c r="M53" s="5">
        <v>45160304302</v>
      </c>
      <c r="N53" s="5">
        <v>26978841227</v>
      </c>
      <c r="O53" s="5">
        <v>65894372016</v>
      </c>
    </row>
    <row r="54" spans="2:15" ht="15.5" x14ac:dyDescent="0.35">
      <c r="C54" t="s">
        <v>77</v>
      </c>
      <c r="D54" s="5">
        <v>-7957827933</v>
      </c>
      <c r="E54" s="5">
        <v>-7908096595</v>
      </c>
      <c r="F54" s="5">
        <v>-14402183477</v>
      </c>
      <c r="G54" s="5">
        <v>-6308815768</v>
      </c>
      <c r="I54" s="5">
        <v>-34205606034</v>
      </c>
      <c r="J54" s="5">
        <v>-36489958331</v>
      </c>
      <c r="K54" s="5">
        <v>-66196210871</v>
      </c>
      <c r="L54" s="5">
        <v>-60082386521</v>
      </c>
      <c r="M54" s="5">
        <v>-61181884613</v>
      </c>
      <c r="N54" s="5">
        <v>-54071512805</v>
      </c>
      <c r="O54" s="5">
        <v>-49329538819</v>
      </c>
    </row>
    <row r="55" spans="2:15" ht="15.5" x14ac:dyDescent="0.35">
      <c r="C55" t="s">
        <v>78</v>
      </c>
      <c r="D55" s="5">
        <v>-727116235</v>
      </c>
      <c r="E55" s="5">
        <v>-441499382</v>
      </c>
      <c r="I55" s="5">
        <v>-1681721705</v>
      </c>
    </row>
    <row r="56" spans="2:15" ht="15.5" x14ac:dyDescent="0.35">
      <c r="C56" t="s">
        <v>79</v>
      </c>
      <c r="D56" s="5">
        <v>-7230711698</v>
      </c>
      <c r="E56" s="5">
        <v>-7466597213</v>
      </c>
      <c r="I56" s="5">
        <v>-32523884329</v>
      </c>
    </row>
    <row r="57" spans="2:15" ht="15.5" x14ac:dyDescent="0.35">
      <c r="C57" t="s">
        <v>805</v>
      </c>
    </row>
    <row r="58" spans="2:15" ht="15.5" x14ac:dyDescent="0.35">
      <c r="C58" t="s">
        <v>80</v>
      </c>
      <c r="D58" s="5">
        <v>3778201905</v>
      </c>
      <c r="E58" s="5">
        <v>2964376172</v>
      </c>
      <c r="F58" s="5">
        <v>-957605003</v>
      </c>
      <c r="G58" s="5">
        <v>1664376402</v>
      </c>
      <c r="I58" s="5">
        <v>-450785295</v>
      </c>
      <c r="J58" s="5">
        <v>-10398073044</v>
      </c>
      <c r="K58" s="5">
        <v>-26779894237</v>
      </c>
      <c r="L58" s="5">
        <v>-11700687723</v>
      </c>
      <c r="M58" s="5">
        <v>-16021580311</v>
      </c>
      <c r="N58" s="5">
        <v>-27092671578</v>
      </c>
      <c r="O58" s="5">
        <v>16564833197</v>
      </c>
    </row>
    <row r="59" spans="2:15" ht="15.5" x14ac:dyDescent="0.35">
      <c r="C59" t="s">
        <v>81</v>
      </c>
      <c r="D59" s="5">
        <v>2811073050</v>
      </c>
      <c r="E59" s="5">
        <v>3065318331</v>
      </c>
      <c r="F59" s="5">
        <v>2867701920</v>
      </c>
      <c r="G59" s="5">
        <v>3166036265</v>
      </c>
      <c r="I59" s="5">
        <v>16971951197</v>
      </c>
      <c r="J59" s="5">
        <v>23672208653</v>
      </c>
      <c r="K59" s="5">
        <v>51732657045</v>
      </c>
      <c r="L59" s="5">
        <v>4000398243</v>
      </c>
      <c r="M59" s="5">
        <v>405289442</v>
      </c>
      <c r="N59" s="5">
        <v>8185876342</v>
      </c>
      <c r="O59" s="5">
        <v>8065072621</v>
      </c>
    </row>
    <row r="60" spans="2:15" ht="15.5" x14ac:dyDescent="0.35">
      <c r="C60" t="s">
        <v>83</v>
      </c>
      <c r="D60" s="5">
        <v>505036439</v>
      </c>
      <c r="E60" s="5">
        <v>452009238</v>
      </c>
      <c r="F60" s="5">
        <v>757644405</v>
      </c>
      <c r="G60" s="5">
        <v>-7831790806</v>
      </c>
      <c r="I60" s="5">
        <v>4094448694</v>
      </c>
      <c r="J60" s="5">
        <v>5040111254</v>
      </c>
      <c r="K60" s="5">
        <v>630194947</v>
      </c>
      <c r="L60" s="5">
        <v>98425494</v>
      </c>
      <c r="M60" s="5">
        <v>766257939</v>
      </c>
      <c r="N60" s="5">
        <v>2121604823</v>
      </c>
      <c r="O60" s="5">
        <v>1982103248</v>
      </c>
    </row>
    <row r="61" spans="2:15" ht="15.5" x14ac:dyDescent="0.35">
      <c r="C61" t="s">
        <v>27</v>
      </c>
      <c r="D61" s="5">
        <v>-58703175</v>
      </c>
      <c r="E61" s="5">
        <v>-48512381</v>
      </c>
      <c r="F61" s="5">
        <v>-44535735</v>
      </c>
      <c r="G61" s="5">
        <v>11486099683</v>
      </c>
      <c r="I61" s="5">
        <v>-150855857</v>
      </c>
      <c r="J61" s="5">
        <v>-374972395</v>
      </c>
      <c r="K61" s="5">
        <v>-1615977605</v>
      </c>
      <c r="M61" s="5">
        <v>-297416037</v>
      </c>
      <c r="N61" s="5">
        <v>-1314292440</v>
      </c>
    </row>
    <row r="62" spans="2:15" ht="15.5" x14ac:dyDescent="0.35">
      <c r="C62" t="s">
        <v>85</v>
      </c>
      <c r="D62" s="5">
        <v>-230202</v>
      </c>
      <c r="E62" s="5">
        <v>-140939</v>
      </c>
      <c r="F62" s="5">
        <v>-550330</v>
      </c>
      <c r="G62" s="5">
        <v>-240652</v>
      </c>
      <c r="I62" s="5">
        <v>-1202339</v>
      </c>
      <c r="J62" s="5">
        <v>-178673</v>
      </c>
      <c r="K62" s="5">
        <v>-1780192089</v>
      </c>
      <c r="L62" s="5">
        <v>2275327996</v>
      </c>
      <c r="M62" s="5">
        <v>-1274133031</v>
      </c>
      <c r="N62" s="5">
        <v>-6937755225</v>
      </c>
    </row>
    <row r="63" spans="2:15" ht="15.5" x14ac:dyDescent="0.35">
      <c r="C63" t="s">
        <v>86</v>
      </c>
      <c r="D63" s="5">
        <v>2811073050</v>
      </c>
      <c r="E63" s="5">
        <v>3065318331</v>
      </c>
      <c r="F63" s="5">
        <v>2867701920</v>
      </c>
      <c r="G63" s="5">
        <v>3166036265</v>
      </c>
      <c r="I63" s="5">
        <v>16971951197</v>
      </c>
      <c r="J63" s="5">
        <v>23672208653</v>
      </c>
      <c r="K63" s="5">
        <v>51732657045</v>
      </c>
      <c r="L63" s="5">
        <v>4000398243</v>
      </c>
      <c r="M63" s="5">
        <v>405289442</v>
      </c>
      <c r="N63" s="5">
        <v>8185876342</v>
      </c>
      <c r="O63" s="5">
        <v>8065072621</v>
      </c>
    </row>
    <row r="64" spans="2:15" ht="15.5" x14ac:dyDescent="0.35">
      <c r="C64" t="s">
        <v>29</v>
      </c>
      <c r="D64" s="5">
        <v>6589274955</v>
      </c>
      <c r="E64" s="5">
        <v>6029694503</v>
      </c>
      <c r="F64" s="5">
        <v>1910096917</v>
      </c>
      <c r="G64" s="5">
        <v>4830412667</v>
      </c>
      <c r="I64" s="5">
        <v>16521165902</v>
      </c>
      <c r="J64" s="5">
        <v>13274135609</v>
      </c>
      <c r="K64" s="5">
        <v>24952762808</v>
      </c>
      <c r="L64" s="5">
        <v>-7700289480</v>
      </c>
      <c r="M64" s="5">
        <v>-15616290869</v>
      </c>
      <c r="N64" s="5">
        <v>-18906795236</v>
      </c>
      <c r="O64" s="5">
        <v>24629905818</v>
      </c>
    </row>
    <row r="65" spans="2:15" ht="15.5" x14ac:dyDescent="0.35">
      <c r="C65" t="s">
        <v>28</v>
      </c>
      <c r="E65" s="5">
        <v>-60964164</v>
      </c>
      <c r="F65" s="5">
        <v>-869645558</v>
      </c>
      <c r="I65" s="5">
        <v>-869645558</v>
      </c>
      <c r="J65" s="5">
        <v>-1061516363</v>
      </c>
      <c r="K65" s="5">
        <v>-4333279456</v>
      </c>
      <c r="L65" s="5">
        <v>2547994737</v>
      </c>
      <c r="M65" s="5">
        <v>8455097625</v>
      </c>
      <c r="N65" s="5">
        <v>-61892667</v>
      </c>
      <c r="O65" s="5">
        <v>-6957150581</v>
      </c>
    </row>
    <row r="66" spans="2:15" ht="15.5" x14ac:dyDescent="0.35">
      <c r="C66" t="s">
        <v>87</v>
      </c>
      <c r="D66" s="5">
        <v>6589274955</v>
      </c>
      <c r="E66" s="5">
        <v>5968730339</v>
      </c>
      <c r="F66" s="5">
        <v>1040451359</v>
      </c>
      <c r="G66" s="5">
        <v>4830412667</v>
      </c>
      <c r="I66" s="5">
        <v>15651520344</v>
      </c>
      <c r="J66" s="5">
        <v>12212619246</v>
      </c>
      <c r="K66" s="5">
        <v>20619483352</v>
      </c>
      <c r="L66" s="5">
        <v>-5152294743</v>
      </c>
      <c r="M66" s="5">
        <v>-7161193244</v>
      </c>
      <c r="N66" s="5">
        <v>-18968687903</v>
      </c>
      <c r="O66" s="5">
        <v>17672755237</v>
      </c>
    </row>
    <row r="67" spans="2:15" ht="15.5" x14ac:dyDescent="0.35">
      <c r="C67" t="s">
        <v>88</v>
      </c>
      <c r="F67" s="5">
        <v>381656547</v>
      </c>
      <c r="I67" s="5">
        <v>381656547</v>
      </c>
      <c r="J67" s="5">
        <v>-178070008</v>
      </c>
      <c r="K67" s="5">
        <v>7140567</v>
      </c>
      <c r="L67" s="5">
        <v>541730511</v>
      </c>
      <c r="M67" s="5">
        <v>535113451</v>
      </c>
      <c r="N67" s="5">
        <v>-1416167777</v>
      </c>
      <c r="O67" s="5">
        <v>325408095</v>
      </c>
    </row>
    <row r="68" spans="2:15" ht="15.5" x14ac:dyDescent="0.35">
      <c r="C68" t="s">
        <v>352</v>
      </c>
      <c r="F68" s="5">
        <v>381656547</v>
      </c>
      <c r="I68" s="5">
        <v>381656547</v>
      </c>
      <c r="J68" s="5">
        <v>-178070008</v>
      </c>
      <c r="K68" s="5">
        <v>7140567</v>
      </c>
      <c r="L68" s="5">
        <v>541730511</v>
      </c>
      <c r="M68" s="5">
        <v>535113451</v>
      </c>
      <c r="N68" s="5">
        <v>-1416167777</v>
      </c>
      <c r="O68" s="5">
        <v>325408095</v>
      </c>
    </row>
    <row r="69" spans="2:15" ht="15.5" x14ac:dyDescent="0.35">
      <c r="C69" t="s">
        <v>89</v>
      </c>
      <c r="D69" s="5">
        <v>6589274955</v>
      </c>
      <c r="E69" s="5">
        <v>5968730339</v>
      </c>
      <c r="F69" s="5">
        <v>1422107906</v>
      </c>
      <c r="G69" s="5">
        <v>4830412667</v>
      </c>
      <c r="I69" s="5">
        <v>16033176891</v>
      </c>
      <c r="J69" s="5">
        <v>12034549238</v>
      </c>
      <c r="K69" s="5">
        <v>20626623919</v>
      </c>
      <c r="L69" s="5">
        <v>-4610564232</v>
      </c>
      <c r="M69" s="5">
        <v>-6626079793</v>
      </c>
      <c r="N69" s="5">
        <v>-20384855680</v>
      </c>
      <c r="O69" s="5">
        <v>17998163332</v>
      </c>
    </row>
    <row r="70" spans="2:15" ht="15.5" x14ac:dyDescent="0.35">
      <c r="C70" t="s">
        <v>90</v>
      </c>
      <c r="D70" s="5">
        <v>6589274955</v>
      </c>
      <c r="E70" s="5">
        <v>5968730339</v>
      </c>
      <c r="F70" s="5">
        <v>1040451359</v>
      </c>
      <c r="G70" s="5">
        <v>4830412667</v>
      </c>
      <c r="I70" s="5">
        <v>15651520344</v>
      </c>
      <c r="J70" s="5">
        <v>12212619246</v>
      </c>
      <c r="K70" s="5">
        <v>20619483352</v>
      </c>
      <c r="L70" s="5">
        <v>-5152294743</v>
      </c>
      <c r="M70" s="5">
        <v>-7161193244</v>
      </c>
      <c r="N70" s="5">
        <v>-18968687903</v>
      </c>
      <c r="O70" s="5">
        <v>17672755237</v>
      </c>
    </row>
    <row r="71" spans="2:15" ht="15.5" x14ac:dyDescent="0.35">
      <c r="C71" t="s">
        <v>8</v>
      </c>
      <c r="D71" s="5">
        <v>6589505157</v>
      </c>
      <c r="E71" s="5">
        <v>5968871278</v>
      </c>
      <c r="F71" s="5">
        <v>1422658236</v>
      </c>
      <c r="G71" s="5">
        <v>4830653319</v>
      </c>
      <c r="I71" s="5">
        <v>16034379230</v>
      </c>
      <c r="J71" s="5">
        <v>12034727911</v>
      </c>
      <c r="K71" s="5">
        <v>22406816008</v>
      </c>
      <c r="L71" s="5">
        <v>-6885892228</v>
      </c>
      <c r="M71" s="5">
        <v>-5351946762</v>
      </c>
      <c r="N71" s="5">
        <v>-13447100455</v>
      </c>
      <c r="O71" s="5">
        <v>17998163332</v>
      </c>
    </row>
    <row r="72" spans="2:15" ht="15.5" x14ac:dyDescent="0.35">
      <c r="C72" t="s">
        <v>91</v>
      </c>
      <c r="D72" s="5">
        <v>6589274955</v>
      </c>
      <c r="E72" s="5">
        <v>5968730339</v>
      </c>
      <c r="F72" s="5">
        <v>1040451359</v>
      </c>
      <c r="G72" s="5">
        <v>4830412667</v>
      </c>
      <c r="I72" s="5">
        <v>15651520344</v>
      </c>
      <c r="J72" s="5">
        <v>12212619246</v>
      </c>
      <c r="K72" s="5">
        <v>20619483352</v>
      </c>
      <c r="L72" s="5">
        <v>-5152294743</v>
      </c>
      <c r="M72" s="5">
        <v>-7161193244</v>
      </c>
      <c r="N72" s="5">
        <v>-18968687903</v>
      </c>
      <c r="O72" s="5">
        <v>17672755237</v>
      </c>
    </row>
    <row r="73" spans="2:15" ht="15.5" x14ac:dyDescent="0.35">
      <c r="C73" t="s">
        <v>92</v>
      </c>
      <c r="D73" s="5">
        <v>6589274955</v>
      </c>
      <c r="E73" s="5">
        <v>5968730339</v>
      </c>
      <c r="F73" s="5">
        <v>1422107906</v>
      </c>
      <c r="G73" s="5">
        <v>4830412667</v>
      </c>
      <c r="I73" s="5">
        <v>16033176891</v>
      </c>
      <c r="J73" s="5">
        <v>12034549238</v>
      </c>
      <c r="K73" s="5">
        <v>20626623919</v>
      </c>
      <c r="L73" s="5">
        <v>-4610564232</v>
      </c>
      <c r="M73" s="5">
        <v>-6626079793</v>
      </c>
      <c r="N73" s="5">
        <v>-20384855680</v>
      </c>
      <c r="O73" s="5">
        <v>17998163332</v>
      </c>
    </row>
    <row r="74" spans="2:15" ht="15.5" x14ac:dyDescent="0.35">
      <c r="C74" t="s">
        <v>93</v>
      </c>
      <c r="D74" s="5">
        <v>6589274955</v>
      </c>
      <c r="E74" s="5">
        <v>5968730339</v>
      </c>
      <c r="F74" s="5">
        <v>1422107906</v>
      </c>
      <c r="G74" s="5">
        <v>4830412667</v>
      </c>
      <c r="I74" s="5">
        <v>16033176891</v>
      </c>
      <c r="J74" s="5">
        <v>12034549238</v>
      </c>
      <c r="K74" s="5">
        <v>20626623919</v>
      </c>
      <c r="L74" s="5">
        <v>-4610564232</v>
      </c>
      <c r="M74" s="5">
        <v>-6626079793</v>
      </c>
      <c r="N74" s="5">
        <v>-20384855680</v>
      </c>
      <c r="O74" s="5">
        <v>17998163332</v>
      </c>
    </row>
    <row r="76" spans="2:15" ht="15.5" x14ac:dyDescent="0.35">
      <c r="B76" t="s">
        <v>94</v>
      </c>
      <c r="C76" t="s">
        <v>95</v>
      </c>
    </row>
    <row r="77" spans="2:15" ht="15.5" x14ac:dyDescent="0.35">
      <c r="C77" t="s">
        <v>96</v>
      </c>
    </row>
    <row r="78" spans="2:15" ht="15.5" x14ac:dyDescent="0.35">
      <c r="C78" t="s">
        <v>20</v>
      </c>
      <c r="D78" s="5">
        <v>48193271063</v>
      </c>
      <c r="E78" s="5">
        <v>84650077973</v>
      </c>
      <c r="F78" s="5">
        <v>86856074226</v>
      </c>
      <c r="G78" s="5">
        <v>89119475266</v>
      </c>
      <c r="I78" s="5">
        <v>86856074226</v>
      </c>
      <c r="J78" s="5">
        <v>139417902506</v>
      </c>
      <c r="K78" s="5">
        <v>114069851566</v>
      </c>
      <c r="L78" s="5">
        <v>14416928423</v>
      </c>
      <c r="M78" s="5">
        <v>25660618831</v>
      </c>
      <c r="N78" s="5">
        <v>106386312243</v>
      </c>
      <c r="O78" s="5">
        <v>75571426396</v>
      </c>
    </row>
    <row r="79" spans="2:15" ht="15.5" x14ac:dyDescent="0.35">
      <c r="C79" t="s">
        <v>98</v>
      </c>
      <c r="D79" s="5">
        <v>116698068333</v>
      </c>
      <c r="E79" s="5">
        <v>92575458421</v>
      </c>
      <c r="F79" s="5">
        <v>84585553153</v>
      </c>
      <c r="G79" s="5">
        <v>76912461186</v>
      </c>
      <c r="I79" s="5">
        <v>84585553153</v>
      </c>
      <c r="J79" s="5">
        <v>39148187513</v>
      </c>
      <c r="K79" s="5">
        <v>38032890900</v>
      </c>
      <c r="L79" s="5">
        <v>58191153756</v>
      </c>
      <c r="M79" s="5">
        <v>111416816555</v>
      </c>
      <c r="N79" s="5">
        <v>26078825283</v>
      </c>
      <c r="O79" s="5">
        <v>52793791042</v>
      </c>
    </row>
    <row r="80" spans="2:15" ht="15.5" x14ac:dyDescent="0.35">
      <c r="C80" t="s">
        <v>99</v>
      </c>
      <c r="O80" s="5">
        <v>9800000</v>
      </c>
    </row>
    <row r="81" spans="3:15" ht="15.5" x14ac:dyDescent="0.35">
      <c r="C81" t="s">
        <v>100</v>
      </c>
      <c r="F81" s="5">
        <v>147440507</v>
      </c>
      <c r="I81" s="5">
        <v>147440507</v>
      </c>
      <c r="K81" s="5">
        <v>6119401</v>
      </c>
      <c r="L81" s="5">
        <v>11359087385</v>
      </c>
    </row>
    <row r="82" spans="3:15" ht="15.5" x14ac:dyDescent="0.35">
      <c r="C82" t="s">
        <v>101</v>
      </c>
      <c r="D82" s="5">
        <v>116698068333</v>
      </c>
      <c r="E82" s="5">
        <v>92575458421</v>
      </c>
      <c r="F82" s="5">
        <v>84585553153</v>
      </c>
      <c r="G82" s="5">
        <v>76912461186</v>
      </c>
      <c r="I82" s="5">
        <v>84585553153</v>
      </c>
      <c r="J82" s="5">
        <v>39148187513</v>
      </c>
      <c r="K82" s="5">
        <v>38032890900</v>
      </c>
      <c r="L82" s="5">
        <v>58191153756</v>
      </c>
      <c r="M82" s="5">
        <v>111416816555</v>
      </c>
      <c r="N82" s="5">
        <v>26078825283</v>
      </c>
      <c r="O82" s="5">
        <v>52793791042</v>
      </c>
    </row>
    <row r="83" spans="3:15" ht="15.5" x14ac:dyDescent="0.35">
      <c r="C83" t="s">
        <v>285</v>
      </c>
      <c r="D83" s="5">
        <v>1241038342</v>
      </c>
      <c r="E83" s="5">
        <v>1262234992</v>
      </c>
      <c r="F83" s="5">
        <v>497181275</v>
      </c>
      <c r="G83" s="5">
        <v>3935862143</v>
      </c>
      <c r="I83" s="5">
        <v>497181275</v>
      </c>
      <c r="J83" s="5">
        <v>3396028909</v>
      </c>
      <c r="K83" s="5">
        <v>29910339719</v>
      </c>
      <c r="L83" s="5">
        <v>697523660</v>
      </c>
      <c r="M83" s="5">
        <v>438620959</v>
      </c>
      <c r="N83" s="5">
        <v>550287761</v>
      </c>
      <c r="O83" s="5">
        <v>1117864557</v>
      </c>
    </row>
    <row r="84" spans="3:15" ht="15.5" x14ac:dyDescent="0.35">
      <c r="C84" t="s">
        <v>286</v>
      </c>
      <c r="D84" s="5">
        <v>1241038342</v>
      </c>
      <c r="E84" s="5">
        <v>1262234992</v>
      </c>
      <c r="F84" s="5">
        <v>497181275</v>
      </c>
      <c r="G84" s="5">
        <v>3935862143</v>
      </c>
      <c r="I84" s="5">
        <v>497181275</v>
      </c>
      <c r="J84" s="5">
        <v>3396028909</v>
      </c>
      <c r="K84" s="5">
        <v>29910339719</v>
      </c>
      <c r="L84" s="5">
        <v>697523660</v>
      </c>
      <c r="M84" s="5">
        <v>438620959</v>
      </c>
      <c r="N84" s="5">
        <v>550287761</v>
      </c>
      <c r="O84" s="5">
        <v>1117864557</v>
      </c>
    </row>
    <row r="85" spans="3:15" ht="15.5" x14ac:dyDescent="0.35">
      <c r="C85" t="s">
        <v>102</v>
      </c>
      <c r="D85" s="5">
        <v>68290411549</v>
      </c>
      <c r="E85" s="5">
        <v>64656124213</v>
      </c>
      <c r="F85" s="5">
        <v>68507331765</v>
      </c>
      <c r="G85" s="5">
        <v>72594962277</v>
      </c>
      <c r="I85" s="5">
        <v>68507331765</v>
      </c>
      <c r="J85" s="5">
        <v>58290198377</v>
      </c>
      <c r="K85" s="5">
        <v>56878377099</v>
      </c>
      <c r="L85" s="5">
        <v>137217496695</v>
      </c>
      <c r="M85" s="5">
        <v>102271258267</v>
      </c>
      <c r="N85" s="5">
        <v>53124182982</v>
      </c>
      <c r="O85" s="5">
        <v>52821541450</v>
      </c>
    </row>
    <row r="86" spans="3:15" ht="15.5" x14ac:dyDescent="0.35">
      <c r="C86" t="s">
        <v>85</v>
      </c>
      <c r="D86" s="5">
        <v>-30004244400</v>
      </c>
      <c r="E86" s="5">
        <v>-30004244400</v>
      </c>
      <c r="F86" s="5">
        <v>-30004244400</v>
      </c>
      <c r="G86" s="5">
        <v>-30004244400</v>
      </c>
      <c r="I86" s="5">
        <v>-30004244400</v>
      </c>
    </row>
    <row r="87" spans="3:15" ht="15.5" x14ac:dyDescent="0.35">
      <c r="C87" t="s">
        <v>103</v>
      </c>
      <c r="D87" s="5">
        <v>292884889774</v>
      </c>
      <c r="E87" s="5">
        <v>270985413114</v>
      </c>
      <c r="F87" s="5">
        <v>249644845222</v>
      </c>
      <c r="G87" s="5">
        <v>250812723694</v>
      </c>
      <c r="I87" s="5">
        <v>249644845222</v>
      </c>
      <c r="J87" s="5">
        <v>244767522577</v>
      </c>
      <c r="K87" s="5">
        <v>248891545789</v>
      </c>
      <c r="L87" s="5">
        <v>224018787876</v>
      </c>
      <c r="M87" s="5">
        <v>250913201776</v>
      </c>
      <c r="N87" s="5">
        <v>205701492369</v>
      </c>
      <c r="O87" s="5">
        <v>208799668378</v>
      </c>
    </row>
    <row r="88" spans="3:15" ht="15.5" x14ac:dyDescent="0.35">
      <c r="C88" t="s">
        <v>104</v>
      </c>
    </row>
    <row r="89" spans="3:15" ht="15.5" x14ac:dyDescent="0.35">
      <c r="C89" t="s">
        <v>323</v>
      </c>
    </row>
    <row r="90" spans="3:15" ht="15.5" x14ac:dyDescent="0.35">
      <c r="C90" t="s">
        <v>105</v>
      </c>
      <c r="D90" s="5">
        <v>119359703063</v>
      </c>
      <c r="E90" s="5">
        <v>104405480559</v>
      </c>
      <c r="F90" s="5">
        <v>104098742354</v>
      </c>
      <c r="G90" s="5">
        <v>104359104036</v>
      </c>
      <c r="I90" s="5">
        <v>104098742354</v>
      </c>
      <c r="J90" s="5">
        <v>87958040521</v>
      </c>
      <c r="K90" s="5">
        <v>86870301111</v>
      </c>
      <c r="L90" s="5">
        <v>230324887438</v>
      </c>
      <c r="M90" s="5">
        <v>251218750897</v>
      </c>
      <c r="N90" s="5">
        <v>237165925303</v>
      </c>
      <c r="O90" s="5">
        <v>138202965216</v>
      </c>
    </row>
    <row r="91" spans="3:15" ht="15.5" x14ac:dyDescent="0.35">
      <c r="C91" t="s">
        <v>353</v>
      </c>
      <c r="D91" s="5">
        <v>57183620417</v>
      </c>
      <c r="E91" s="5">
        <v>58331795940</v>
      </c>
      <c r="F91" s="5">
        <v>59960485743</v>
      </c>
      <c r="G91" s="5">
        <v>62069746872</v>
      </c>
      <c r="I91" s="5">
        <v>59960485743</v>
      </c>
      <c r="J91" s="5">
        <v>67020417381</v>
      </c>
      <c r="K91" s="5">
        <v>62540392828</v>
      </c>
      <c r="L91" s="5">
        <v>4029304000</v>
      </c>
      <c r="M91" s="5">
        <v>4515304000</v>
      </c>
      <c r="N91" s="5">
        <v>5001304000</v>
      </c>
    </row>
    <row r="92" spans="3:15" ht="15.5" x14ac:dyDescent="0.35">
      <c r="C92" t="s">
        <v>106</v>
      </c>
      <c r="D92" s="5">
        <v>229272888</v>
      </c>
      <c r="E92" s="5">
        <v>223416545</v>
      </c>
      <c r="F92" s="5">
        <v>255671854</v>
      </c>
      <c r="G92" s="5">
        <v>287927164</v>
      </c>
      <c r="I92" s="5">
        <v>255671854</v>
      </c>
      <c r="J92" s="5">
        <v>462938090</v>
      </c>
      <c r="K92" s="5">
        <v>658349361</v>
      </c>
      <c r="L92" s="5">
        <v>972365840</v>
      </c>
      <c r="M92" s="5">
        <v>1519992521</v>
      </c>
      <c r="N92" s="5">
        <v>976732749</v>
      </c>
      <c r="O92" s="5">
        <v>893159448</v>
      </c>
    </row>
    <row r="93" spans="3:15" ht="15.5" x14ac:dyDescent="0.35">
      <c r="C93" t="s">
        <v>108</v>
      </c>
      <c r="D93" s="5">
        <v>8590446335</v>
      </c>
      <c r="E93" s="5">
        <v>8590446335</v>
      </c>
      <c r="F93" s="5">
        <v>8590446335</v>
      </c>
      <c r="G93" s="5">
        <v>7352040292</v>
      </c>
      <c r="I93" s="5">
        <v>8590446335</v>
      </c>
      <c r="J93" s="5">
        <v>7352040292</v>
      </c>
      <c r="K93" s="5">
        <v>6104397081</v>
      </c>
      <c r="L93" s="5">
        <v>15792614296</v>
      </c>
      <c r="M93" s="5">
        <v>13190144104</v>
      </c>
      <c r="N93" s="5">
        <v>4841039509</v>
      </c>
      <c r="O93" s="5">
        <v>4268779117</v>
      </c>
    </row>
    <row r="94" spans="3:15" ht="15.5" x14ac:dyDescent="0.35">
      <c r="C94" t="s">
        <v>109</v>
      </c>
      <c r="D94" s="5">
        <v>186492986796</v>
      </c>
      <c r="E94" s="5">
        <v>173927357411</v>
      </c>
      <c r="F94" s="5">
        <v>175281564318</v>
      </c>
      <c r="G94" s="5">
        <v>175418473896</v>
      </c>
      <c r="I94" s="5">
        <v>175281564318</v>
      </c>
      <c r="J94" s="5">
        <v>166642637269</v>
      </c>
      <c r="K94" s="5">
        <v>160735583659</v>
      </c>
      <c r="L94" s="5">
        <v>258218657570</v>
      </c>
      <c r="M94" s="5">
        <v>284502592712</v>
      </c>
      <c r="N94" s="5">
        <v>259724480587</v>
      </c>
      <c r="O94" s="5">
        <v>143364903781</v>
      </c>
    </row>
    <row r="95" spans="3:15" ht="15.5" x14ac:dyDescent="0.35">
      <c r="C95" t="s">
        <v>110</v>
      </c>
      <c r="D95" s="5">
        <v>479377876570</v>
      </c>
      <c r="E95" s="5">
        <v>444912770525</v>
      </c>
      <c r="F95" s="5">
        <v>424926409540</v>
      </c>
      <c r="G95" s="5">
        <v>426231197590</v>
      </c>
      <c r="I95" s="5">
        <v>424926409540</v>
      </c>
      <c r="J95" s="5">
        <v>411410159846</v>
      </c>
      <c r="K95" s="5">
        <v>409627129448</v>
      </c>
      <c r="L95" s="5">
        <v>482237445446</v>
      </c>
      <c r="M95" s="5">
        <v>535415794488</v>
      </c>
      <c r="N95" s="5">
        <v>465425972956</v>
      </c>
      <c r="O95" s="5">
        <v>352164572159</v>
      </c>
    </row>
    <row r="96" spans="3:15" ht="15.5" x14ac:dyDescent="0.35">
      <c r="C96" t="s">
        <v>111</v>
      </c>
    </row>
    <row r="97" spans="3:15" ht="15.5" x14ac:dyDescent="0.35">
      <c r="C97" t="s">
        <v>112</v>
      </c>
    </row>
    <row r="98" spans="3:15" ht="15.5" x14ac:dyDescent="0.35">
      <c r="C98" t="s">
        <v>113</v>
      </c>
      <c r="D98" s="5">
        <v>117448354621</v>
      </c>
      <c r="E98" s="5">
        <v>79238448434</v>
      </c>
      <c r="F98" s="5">
        <v>65166208520</v>
      </c>
      <c r="G98" s="5">
        <v>68397536758</v>
      </c>
      <c r="I98" s="5">
        <v>65166208520</v>
      </c>
      <c r="J98" s="5">
        <v>34990510031</v>
      </c>
      <c r="K98" s="5">
        <v>45604900421</v>
      </c>
      <c r="L98" s="5">
        <v>82224571571</v>
      </c>
      <c r="M98" s="5">
        <v>129379023156</v>
      </c>
      <c r="N98" s="5">
        <v>48303506813</v>
      </c>
      <c r="O98" s="5">
        <v>28690806829</v>
      </c>
    </row>
    <row r="99" spans="3:15" ht="15.5" x14ac:dyDescent="0.35">
      <c r="C99" t="s">
        <v>116</v>
      </c>
      <c r="D99" s="5">
        <v>24900000000</v>
      </c>
      <c r="E99" s="5">
        <v>14900000000</v>
      </c>
      <c r="N99" s="5">
        <v>9996299579</v>
      </c>
    </row>
    <row r="100" spans="3:15" ht="15.5" x14ac:dyDescent="0.35">
      <c r="C100" t="s">
        <v>114</v>
      </c>
    </row>
    <row r="101" spans="3:15" ht="15.5" x14ac:dyDescent="0.35">
      <c r="C101" t="s">
        <v>115</v>
      </c>
      <c r="D101" s="5">
        <v>73610059350</v>
      </c>
      <c r="E101" s="5">
        <v>52673589026</v>
      </c>
      <c r="F101" s="5">
        <v>54449825123</v>
      </c>
      <c r="G101" s="5">
        <v>57847224374</v>
      </c>
      <c r="I101" s="5">
        <v>54449825123</v>
      </c>
      <c r="J101" s="5">
        <v>23797327006</v>
      </c>
      <c r="K101" s="5">
        <v>33472254988</v>
      </c>
      <c r="L101" s="5">
        <v>64692210722</v>
      </c>
      <c r="M101" s="5">
        <v>113740257777</v>
      </c>
      <c r="N101" s="5">
        <v>31685449301</v>
      </c>
      <c r="O101" s="5">
        <v>22961968772</v>
      </c>
    </row>
    <row r="102" spans="3:15" ht="15.5" x14ac:dyDescent="0.35">
      <c r="C102" t="s">
        <v>119</v>
      </c>
      <c r="D102" s="5">
        <v>296897557</v>
      </c>
      <c r="E102" s="5">
        <v>411992584</v>
      </c>
      <c r="F102" s="5">
        <v>364385041</v>
      </c>
      <c r="G102" s="5">
        <v>109742995</v>
      </c>
      <c r="I102" s="5">
        <v>364385041</v>
      </c>
      <c r="J102" s="5">
        <v>20170432</v>
      </c>
      <c r="K102" s="5">
        <v>3494991053</v>
      </c>
      <c r="L102" s="5">
        <v>580542547</v>
      </c>
      <c r="M102" s="5">
        <v>497074624</v>
      </c>
      <c r="N102" s="5">
        <v>944838508</v>
      </c>
      <c r="O102" s="5">
        <v>4526610748</v>
      </c>
    </row>
    <row r="103" spans="3:15" ht="15.5" x14ac:dyDescent="0.35">
      <c r="C103" t="s">
        <v>325</v>
      </c>
      <c r="D103" s="5">
        <v>561239659</v>
      </c>
      <c r="E103" s="5">
        <v>1237894932</v>
      </c>
      <c r="F103" s="5">
        <v>1961269813</v>
      </c>
      <c r="G103" s="5">
        <v>3330751312</v>
      </c>
      <c r="I103" s="5">
        <v>1961269813</v>
      </c>
      <c r="J103" s="5">
        <v>45601507</v>
      </c>
      <c r="K103" s="5">
        <v>120040884</v>
      </c>
      <c r="L103" s="5">
        <v>219653478</v>
      </c>
      <c r="M103" s="5">
        <v>29513651</v>
      </c>
      <c r="N103" s="5">
        <v>3886852</v>
      </c>
    </row>
    <row r="104" spans="3:15" ht="15.5" x14ac:dyDescent="0.35">
      <c r="C104" t="s">
        <v>326</v>
      </c>
      <c r="D104" s="5">
        <v>561239659</v>
      </c>
      <c r="E104" s="5">
        <v>1237894932</v>
      </c>
      <c r="F104" s="5">
        <v>1961269813</v>
      </c>
      <c r="G104" s="5">
        <v>3330751312</v>
      </c>
      <c r="I104" s="5">
        <v>1961269813</v>
      </c>
      <c r="J104" s="5">
        <v>45601507</v>
      </c>
      <c r="K104" s="5">
        <v>120040884</v>
      </c>
      <c r="L104" s="5">
        <v>219653478</v>
      </c>
      <c r="M104" s="5">
        <v>29513651</v>
      </c>
      <c r="N104" s="5">
        <v>3886852</v>
      </c>
      <c r="O104" s="5">
        <v>9800000</v>
      </c>
    </row>
    <row r="105" spans="3:15" ht="15.5" x14ac:dyDescent="0.35">
      <c r="C105" t="s">
        <v>288</v>
      </c>
      <c r="D105" s="5">
        <v>13349407972</v>
      </c>
      <c r="E105" s="5">
        <v>3360305760</v>
      </c>
      <c r="F105" s="5">
        <v>3232830418</v>
      </c>
      <c r="G105" s="5">
        <v>802605553</v>
      </c>
      <c r="I105" s="5">
        <v>3232830418</v>
      </c>
      <c r="J105" s="5">
        <v>1082584861</v>
      </c>
      <c r="K105" s="5">
        <v>1318128038</v>
      </c>
      <c r="L105" s="5">
        <v>1001164824</v>
      </c>
      <c r="M105" s="5">
        <v>693490894</v>
      </c>
      <c r="N105" s="5">
        <v>384013970</v>
      </c>
      <c r="O105" s="5">
        <v>207762320</v>
      </c>
    </row>
    <row r="106" spans="3:15" ht="15.5" x14ac:dyDescent="0.35">
      <c r="C106" t="s">
        <v>289</v>
      </c>
    </row>
    <row r="107" spans="3:15" ht="15.5" x14ac:dyDescent="0.35">
      <c r="C107" t="s">
        <v>293</v>
      </c>
      <c r="M107" s="5">
        <v>47676210</v>
      </c>
      <c r="N107" s="5">
        <v>289018603</v>
      </c>
      <c r="O107" s="5">
        <v>154800000</v>
      </c>
    </row>
    <row r="108" spans="3:15" ht="15.5" x14ac:dyDescent="0.35">
      <c r="C108" t="s">
        <v>121</v>
      </c>
      <c r="D108" s="5">
        <v>11619565566</v>
      </c>
      <c r="E108" s="5">
        <v>11953640664</v>
      </c>
      <c r="F108" s="5">
        <v>12008249932</v>
      </c>
      <c r="G108" s="5">
        <v>11503817650</v>
      </c>
      <c r="I108" s="5">
        <v>12008249932</v>
      </c>
      <c r="J108" s="5">
        <v>12196631218</v>
      </c>
      <c r="K108" s="5">
        <v>10583759668</v>
      </c>
      <c r="L108" s="5">
        <v>13488802810</v>
      </c>
      <c r="M108" s="5">
        <v>14902136035</v>
      </c>
      <c r="N108" s="5">
        <v>19361751053</v>
      </c>
      <c r="O108" s="5">
        <v>17191216469</v>
      </c>
    </row>
    <row r="109" spans="3:15" ht="15.5" x14ac:dyDescent="0.35">
      <c r="C109" t="s">
        <v>122</v>
      </c>
      <c r="D109" s="5">
        <v>11619565566</v>
      </c>
      <c r="E109" s="5">
        <v>11953640664</v>
      </c>
      <c r="F109" s="5">
        <v>12008249932</v>
      </c>
      <c r="G109" s="5">
        <v>11503817650</v>
      </c>
      <c r="I109" s="5">
        <v>12008249932</v>
      </c>
      <c r="J109" s="5">
        <v>12196631218</v>
      </c>
      <c r="K109" s="5">
        <v>10583759668</v>
      </c>
      <c r="L109" s="5">
        <v>13488802810</v>
      </c>
      <c r="M109" s="5">
        <v>14902136035</v>
      </c>
      <c r="N109" s="5">
        <v>19361751053</v>
      </c>
      <c r="O109" s="5">
        <v>17191216469</v>
      </c>
    </row>
    <row r="110" spans="3:15" ht="15.5" x14ac:dyDescent="0.35">
      <c r="C110" t="s">
        <v>294</v>
      </c>
    </row>
    <row r="111" spans="3:15" ht="15.5" x14ac:dyDescent="0.35">
      <c r="C111" t="s">
        <v>295</v>
      </c>
      <c r="N111" s="5">
        <v>164272000</v>
      </c>
      <c r="O111" s="5">
        <v>116100000</v>
      </c>
    </row>
    <row r="112" spans="3:15" ht="15.5" x14ac:dyDescent="0.35">
      <c r="C112" t="s">
        <v>117</v>
      </c>
    </row>
    <row r="113" spans="2:15" ht="15.5" x14ac:dyDescent="0.35">
      <c r="C113" t="s">
        <v>123</v>
      </c>
      <c r="D113" s="5">
        <v>129067920187</v>
      </c>
      <c r="E113" s="5">
        <v>91192089098</v>
      </c>
      <c r="F113" s="5">
        <v>77174458452</v>
      </c>
      <c r="G113" s="5">
        <v>79901354408</v>
      </c>
      <c r="I113" s="5">
        <v>77174458452</v>
      </c>
      <c r="J113" s="5">
        <v>47187141249</v>
      </c>
      <c r="K113" s="5">
        <v>56188660089</v>
      </c>
      <c r="L113" s="5">
        <v>95713374381</v>
      </c>
      <c r="M113" s="5">
        <v>144281159191</v>
      </c>
      <c r="N113" s="5">
        <v>67665257866</v>
      </c>
      <c r="O113" s="5">
        <v>45882023298</v>
      </c>
    </row>
    <row r="114" spans="2:15" ht="15.5" x14ac:dyDescent="0.35">
      <c r="C114" t="s">
        <v>124</v>
      </c>
    </row>
    <row r="115" spans="2:15" ht="15.5" x14ac:dyDescent="0.35">
      <c r="C115" t="s">
        <v>125</v>
      </c>
      <c r="D115" s="5">
        <v>250000000000</v>
      </c>
      <c r="E115" s="5">
        <v>250000000000</v>
      </c>
      <c r="F115" s="5">
        <v>250000000000</v>
      </c>
      <c r="G115" s="5">
        <v>250000000000</v>
      </c>
      <c r="I115" s="5">
        <v>250000000000</v>
      </c>
      <c r="J115" s="5">
        <v>250000000000</v>
      </c>
      <c r="K115" s="5">
        <v>250000000000</v>
      </c>
      <c r="L115" s="5">
        <v>250000000000</v>
      </c>
      <c r="M115" s="5">
        <v>250000000000</v>
      </c>
      <c r="N115" s="5">
        <v>250000000000</v>
      </c>
      <c r="O115" s="5">
        <v>200000000000</v>
      </c>
    </row>
    <row r="116" spans="2:15" ht="15.5" x14ac:dyDescent="0.35">
      <c r="C116" t="s">
        <v>126</v>
      </c>
      <c r="D116" s="5">
        <v>102008092449</v>
      </c>
      <c r="E116" s="5">
        <v>102008092449</v>
      </c>
      <c r="F116" s="5">
        <v>102008092449</v>
      </c>
      <c r="G116" s="5">
        <v>102008092449</v>
      </c>
      <c r="I116" s="5">
        <v>102008092449</v>
      </c>
      <c r="J116" s="5">
        <v>102008092449</v>
      </c>
      <c r="K116" s="5">
        <v>102008092449</v>
      </c>
      <c r="L116" s="5">
        <v>102008092449</v>
      </c>
      <c r="M116" s="5">
        <v>102008092449</v>
      </c>
      <c r="N116" s="5">
        <v>102008092449</v>
      </c>
      <c r="O116" s="5">
        <v>101590070540</v>
      </c>
    </row>
    <row r="117" spans="2:15" ht="15.5" x14ac:dyDescent="0.35">
      <c r="C117" t="s">
        <v>127</v>
      </c>
      <c r="D117" s="5">
        <v>28306408407</v>
      </c>
      <c r="E117" s="5">
        <v>31716903250</v>
      </c>
      <c r="F117" s="5">
        <v>25748031972</v>
      </c>
      <c r="G117" s="5">
        <v>24325373736</v>
      </c>
      <c r="I117" s="5">
        <v>25748031972</v>
      </c>
      <c r="J117" s="5">
        <v>12213652742</v>
      </c>
      <c r="K117" s="5">
        <v>1428924831</v>
      </c>
      <c r="L117" s="5">
        <v>-20977891177</v>
      </c>
      <c r="M117" s="5">
        <v>-14091998949</v>
      </c>
      <c r="N117" s="5">
        <v>-8740052187</v>
      </c>
      <c r="O117" s="5">
        <v>4707048268</v>
      </c>
    </row>
    <row r="118" spans="2:15" ht="15.5" x14ac:dyDescent="0.35">
      <c r="C118" t="s">
        <v>128</v>
      </c>
      <c r="D118" s="5">
        <v>300000000</v>
      </c>
      <c r="E118" s="5">
        <v>200000000</v>
      </c>
      <c r="F118" s="5">
        <v>200000000</v>
      </c>
      <c r="G118" s="5">
        <v>200000000</v>
      </c>
      <c r="I118" s="5">
        <v>200000000</v>
      </c>
      <c r="J118" s="5">
        <v>100000000</v>
      </c>
    </row>
    <row r="119" spans="2:15" ht="15.5" x14ac:dyDescent="0.35">
      <c r="C119" t="s">
        <v>129</v>
      </c>
      <c r="D119" s="5">
        <v>28006408407</v>
      </c>
      <c r="E119" s="5">
        <v>31516903250</v>
      </c>
      <c r="F119" s="5">
        <v>25548031972</v>
      </c>
      <c r="G119" s="5">
        <v>24125373736</v>
      </c>
      <c r="I119" s="5">
        <v>25548031972</v>
      </c>
      <c r="J119" s="5">
        <v>12113652742</v>
      </c>
    </row>
    <row r="120" spans="2:15" ht="15.5" x14ac:dyDescent="0.35">
      <c r="C120" t="s">
        <v>130</v>
      </c>
      <c r="D120" s="5">
        <v>28306408407</v>
      </c>
      <c r="E120" s="5">
        <v>31716903250</v>
      </c>
      <c r="F120" s="5">
        <v>25748031972</v>
      </c>
      <c r="G120" s="5">
        <v>24325373736</v>
      </c>
      <c r="I120" s="5">
        <v>25748031972</v>
      </c>
      <c r="J120" s="5">
        <v>12213652742</v>
      </c>
      <c r="K120" s="5">
        <v>1428924831</v>
      </c>
      <c r="L120" s="5">
        <v>-20977891177</v>
      </c>
      <c r="M120" s="5">
        <v>-14091998949</v>
      </c>
      <c r="N120" s="5">
        <v>-8740052187</v>
      </c>
      <c r="O120" s="5">
        <v>4707048268</v>
      </c>
    </row>
    <row r="121" spans="2:15" ht="15.5" x14ac:dyDescent="0.35">
      <c r="C121" t="s">
        <v>131</v>
      </c>
      <c r="D121" s="5">
        <v>-300074</v>
      </c>
      <c r="E121" s="5">
        <v>-69872</v>
      </c>
      <c r="F121" s="5">
        <v>71067</v>
      </c>
      <c r="G121" s="5">
        <v>621397</v>
      </c>
      <c r="I121" s="5">
        <v>71067</v>
      </c>
      <c r="J121" s="5">
        <v>1273406</v>
      </c>
      <c r="K121" s="5">
        <v>1452079</v>
      </c>
      <c r="L121" s="5">
        <v>55493869793</v>
      </c>
      <c r="M121" s="5">
        <v>53218541797</v>
      </c>
      <c r="N121" s="5">
        <v>54492674828</v>
      </c>
      <c r="O121" s="5">
        <v>-14569947</v>
      </c>
    </row>
    <row r="122" spans="2:15" ht="15.5" x14ac:dyDescent="0.35">
      <c r="C122" t="s">
        <v>10</v>
      </c>
      <c r="D122" s="5">
        <v>350309956382</v>
      </c>
      <c r="E122" s="5">
        <v>353720681427</v>
      </c>
      <c r="F122" s="5">
        <v>347751951088</v>
      </c>
      <c r="G122" s="5">
        <v>346329843182</v>
      </c>
      <c r="I122" s="5">
        <v>347751951088</v>
      </c>
      <c r="J122" s="5">
        <v>364223018597</v>
      </c>
      <c r="K122" s="5">
        <v>353438469359</v>
      </c>
      <c r="L122" s="5">
        <v>386524071065</v>
      </c>
      <c r="M122" s="5">
        <v>391134635297</v>
      </c>
      <c r="N122" s="5">
        <v>397760715090</v>
      </c>
      <c r="O122" s="5">
        <v>306282548861</v>
      </c>
    </row>
    <row r="123" spans="2:15" ht="15.5" x14ac:dyDescent="0.35">
      <c r="C123" t="s">
        <v>132</v>
      </c>
      <c r="D123" s="5">
        <v>479377876569</v>
      </c>
      <c r="E123" s="5">
        <v>444912770525</v>
      </c>
      <c r="F123" s="5">
        <v>424926409540</v>
      </c>
      <c r="G123" s="5">
        <v>426231197590</v>
      </c>
      <c r="I123" s="5">
        <v>424926409540</v>
      </c>
      <c r="J123" s="5">
        <v>411410159846</v>
      </c>
      <c r="K123" s="5">
        <v>409627129448</v>
      </c>
      <c r="L123" s="5">
        <v>482237445446</v>
      </c>
      <c r="M123" s="5">
        <v>535415794488</v>
      </c>
      <c r="N123" s="5">
        <v>465425972956</v>
      </c>
      <c r="O123" s="5">
        <v>352164572159</v>
      </c>
    </row>
    <row r="124" spans="2:15" ht="15.5" x14ac:dyDescent="0.35">
      <c r="C124" t="s">
        <v>133</v>
      </c>
      <c r="D124" s="5">
        <v>2500000000</v>
      </c>
      <c r="E124" s="5">
        <v>2500000000</v>
      </c>
      <c r="F124" s="5">
        <v>2500000000</v>
      </c>
      <c r="G124" s="5">
        <v>2500000000</v>
      </c>
      <c r="I124" s="5">
        <v>2500000000</v>
      </c>
      <c r="J124" s="5">
        <v>2500000000</v>
      </c>
      <c r="K124" s="5">
        <v>2500000000</v>
      </c>
      <c r="L124" s="5">
        <v>2500000000</v>
      </c>
      <c r="M124" s="5">
        <v>2500000000</v>
      </c>
      <c r="N124" s="5">
        <v>2500000000</v>
      </c>
      <c r="O124" s="5">
        <v>2000000000</v>
      </c>
    </row>
    <row r="126" spans="2:15" ht="15.5" x14ac:dyDescent="0.35">
      <c r="B126" t="s">
        <v>134</v>
      </c>
      <c r="C126" t="s">
        <v>135</v>
      </c>
      <c r="D126" s="5">
        <v>-53653094461</v>
      </c>
      <c r="E126" s="5">
        <v>537848243</v>
      </c>
      <c r="F126" s="5">
        <v>34031807075</v>
      </c>
      <c r="G126" s="5">
        <v>22537176620</v>
      </c>
      <c r="I126" s="5">
        <v>9542601116</v>
      </c>
      <c r="J126" s="5">
        <v>43535359412</v>
      </c>
      <c r="K126" s="5">
        <v>108979799538</v>
      </c>
      <c r="L126" s="5">
        <v>-3992485093</v>
      </c>
      <c r="M126" s="5">
        <v>-28801932481</v>
      </c>
      <c r="N126" s="5">
        <v>30193770448</v>
      </c>
      <c r="O126" s="5">
        <v>40515291500</v>
      </c>
    </row>
    <row r="127" spans="2:15" ht="15.5" x14ac:dyDescent="0.35">
      <c r="C127" t="s">
        <v>296</v>
      </c>
      <c r="D127" s="5">
        <v>61262738308</v>
      </c>
      <c r="E127" s="5">
        <v>63975097471</v>
      </c>
      <c r="F127" s="5">
        <v>63522663234</v>
      </c>
      <c r="G127" s="5">
        <v>54388899762</v>
      </c>
      <c r="I127" s="5">
        <v>193898893483</v>
      </c>
      <c r="J127" s="5">
        <v>220269704983</v>
      </c>
      <c r="K127" s="5">
        <v>606181920441</v>
      </c>
      <c r="L127" s="5">
        <v>529173765791</v>
      </c>
      <c r="M127" s="5">
        <v>444166919192</v>
      </c>
      <c r="N127" s="5">
        <v>276974917133</v>
      </c>
      <c r="O127" s="5">
        <v>492285158728</v>
      </c>
    </row>
    <row r="128" spans="2:15" ht="15.5" x14ac:dyDescent="0.35">
      <c r="C128" t="s">
        <v>137</v>
      </c>
      <c r="D128" s="5">
        <v>505036439</v>
      </c>
      <c r="E128" s="5">
        <v>452009238</v>
      </c>
      <c r="F128" s="5">
        <v>4069691422</v>
      </c>
      <c r="G128" s="5">
        <v>-2385116931</v>
      </c>
      <c r="I128" s="5">
        <v>4069691422</v>
      </c>
      <c r="J128" s="5">
        <v>4855690446</v>
      </c>
      <c r="K128" s="5">
        <v>630194947</v>
      </c>
      <c r="L128" s="5">
        <v>98425494</v>
      </c>
      <c r="M128" s="5">
        <v>766257939</v>
      </c>
      <c r="N128" s="5">
        <v>2121604823</v>
      </c>
      <c r="O128" s="5">
        <v>1982103248</v>
      </c>
    </row>
    <row r="129" spans="3:15" ht="15.5" x14ac:dyDescent="0.35">
      <c r="C129" t="s">
        <v>806</v>
      </c>
      <c r="F129" s="5">
        <v>-3336804289</v>
      </c>
      <c r="G129" s="5">
        <v>3336804289</v>
      </c>
    </row>
    <row r="130" spans="3:15" ht="15.5" x14ac:dyDescent="0.35">
      <c r="C130" t="s">
        <v>138</v>
      </c>
      <c r="D130" s="5">
        <v>-92289627475</v>
      </c>
      <c r="E130" s="5">
        <v>-72912190684</v>
      </c>
      <c r="F130" s="5">
        <v>-31452867704</v>
      </c>
      <c r="G130" s="5">
        <v>-43984781272</v>
      </c>
      <c r="I130" s="5">
        <v>-185161572411</v>
      </c>
      <c r="J130" s="5">
        <v>-176349667647</v>
      </c>
      <c r="K130" s="5">
        <v>-489186030931</v>
      </c>
      <c r="L130" s="5">
        <v>-530596980584</v>
      </c>
      <c r="M130" s="5">
        <v>-469567901430</v>
      </c>
      <c r="N130" s="5">
        <v>-237050640457</v>
      </c>
      <c r="O130" s="5">
        <v>-443059929157</v>
      </c>
    </row>
    <row r="131" spans="3:15" ht="15.5" x14ac:dyDescent="0.35">
      <c r="C131" t="s">
        <v>143</v>
      </c>
      <c r="D131" s="5">
        <v>-28574675</v>
      </c>
      <c r="E131" s="5">
        <v>-2930708446</v>
      </c>
      <c r="F131" s="5">
        <v>452141279</v>
      </c>
      <c r="G131" s="5">
        <v>337786344</v>
      </c>
      <c r="I131" s="5">
        <v>-3242260820</v>
      </c>
      <c r="J131" s="5">
        <v>-3609265937</v>
      </c>
      <c r="K131" s="5">
        <v>-3161479020</v>
      </c>
      <c r="L131" s="5">
        <v>-2391216374</v>
      </c>
      <c r="M131" s="5">
        <v>-2615283651</v>
      </c>
      <c r="N131" s="5">
        <v>-8466148270</v>
      </c>
      <c r="O131" s="5">
        <v>-10144076868</v>
      </c>
    </row>
    <row r="132" spans="3:15" ht="15.5" x14ac:dyDescent="0.35">
      <c r="C132" t="s">
        <v>141</v>
      </c>
      <c r="F132" s="5">
        <v>692813569</v>
      </c>
      <c r="G132" s="5">
        <v>-636963418</v>
      </c>
      <c r="J132" s="5">
        <v>-374972395</v>
      </c>
      <c r="K132" s="5">
        <v>-1615977605</v>
      </c>
      <c r="M132" s="5">
        <v>-297416037</v>
      </c>
      <c r="N132" s="5">
        <v>-740584140</v>
      </c>
      <c r="O132" s="5">
        <v>-236660941</v>
      </c>
    </row>
    <row r="133" spans="3:15" ht="15.5" x14ac:dyDescent="0.35">
      <c r="C133" t="s">
        <v>704</v>
      </c>
      <c r="D133" s="5">
        <v>470539172</v>
      </c>
      <c r="F133" s="5">
        <v>1607547161</v>
      </c>
      <c r="I133" s="5">
        <v>1607547161</v>
      </c>
    </row>
    <row r="134" spans="3:15" ht="15.5" x14ac:dyDescent="0.35">
      <c r="C134" t="s">
        <v>807</v>
      </c>
      <c r="D134" s="5">
        <v>-23573206230</v>
      </c>
      <c r="E134" s="5">
        <v>11953640664</v>
      </c>
      <c r="F134" s="5">
        <v>-1523377597</v>
      </c>
      <c r="G134" s="5">
        <v>11480547846</v>
      </c>
      <c r="I134" s="5">
        <v>-1629697719</v>
      </c>
      <c r="J134" s="5">
        <v>-1256130038</v>
      </c>
      <c r="K134" s="5">
        <v>-3868828294</v>
      </c>
      <c r="L134" s="5">
        <v>-276479420</v>
      </c>
      <c r="M134" s="5">
        <v>-1254508494</v>
      </c>
      <c r="N134" s="5">
        <v>-2645378641</v>
      </c>
      <c r="O134" s="5">
        <v>-311303510</v>
      </c>
    </row>
    <row r="135" spans="3:15" ht="15.5" x14ac:dyDescent="0.35">
      <c r="C135" t="s">
        <v>355</v>
      </c>
    </row>
    <row r="136" spans="3:15" ht="15.5" x14ac:dyDescent="0.35">
      <c r="C136" t="s">
        <v>144</v>
      </c>
      <c r="D136" s="5">
        <v>42400000000</v>
      </c>
      <c r="F136" s="5">
        <v>-30004244400</v>
      </c>
      <c r="I136" s="5">
        <v>-32504244400</v>
      </c>
      <c r="J136" s="5">
        <v>-1250000000</v>
      </c>
      <c r="M136" s="5">
        <v>-10401913972</v>
      </c>
      <c r="N136" s="5">
        <v>121462991706</v>
      </c>
      <c r="O136" s="5">
        <v>-10286358000</v>
      </c>
    </row>
    <row r="137" spans="3:15" ht="15.5" x14ac:dyDescent="0.35">
      <c r="C137" t="s">
        <v>145</v>
      </c>
      <c r="D137" s="5">
        <v>-25203712450</v>
      </c>
      <c r="E137" s="5">
        <v>-2743844496</v>
      </c>
      <c r="F137" s="5">
        <v>-6290963714</v>
      </c>
      <c r="G137" s="5">
        <v>-22497760940</v>
      </c>
      <c r="I137" s="5">
        <v>-29600184996</v>
      </c>
      <c r="J137" s="5">
        <v>-16937308472</v>
      </c>
      <c r="K137" s="5">
        <v>48923386776</v>
      </c>
      <c r="L137" s="5">
        <v>-7251205315</v>
      </c>
      <c r="M137" s="5">
        <v>-41521846959</v>
      </c>
      <c r="N137" s="5">
        <v>-120841876307</v>
      </c>
      <c r="O137" s="5">
        <v>-11396817901</v>
      </c>
    </row>
    <row r="138" spans="3:15" ht="15.5" x14ac:dyDescent="0.35">
      <c r="C138" t="s">
        <v>358</v>
      </c>
      <c r="D138" s="5">
        <v>-2702703</v>
      </c>
      <c r="E138" s="5">
        <v>2702703</v>
      </c>
      <c r="F138" s="5">
        <v>6</v>
      </c>
      <c r="G138" s="5">
        <v>24324324</v>
      </c>
      <c r="I138" s="5">
        <v>181981982</v>
      </c>
      <c r="J138" s="5">
        <v>54054054</v>
      </c>
      <c r="K138" s="5">
        <v>252560154</v>
      </c>
      <c r="L138" s="5">
        <v>409090909</v>
      </c>
      <c r="M138" s="5">
        <v>302636364</v>
      </c>
      <c r="N138" s="5">
        <v>1469633259</v>
      </c>
      <c r="O138" s="5">
        <v>2424545455</v>
      </c>
    </row>
    <row r="139" spans="3:15" ht="15.5" x14ac:dyDescent="0.35">
      <c r="C139" t="s">
        <v>808</v>
      </c>
      <c r="K139" s="5">
        <v>119468300000</v>
      </c>
    </row>
    <row r="140" spans="3:15" ht="15.5" x14ac:dyDescent="0.35">
      <c r="C140" t="s">
        <v>809</v>
      </c>
      <c r="J140" s="5">
        <v>5000000000</v>
      </c>
    </row>
    <row r="141" spans="3:15" ht="15.5" x14ac:dyDescent="0.35">
      <c r="C141" t="s">
        <v>151</v>
      </c>
      <c r="D141" s="5">
        <v>-17612770009</v>
      </c>
      <c r="E141" s="5">
        <v>-2746547199</v>
      </c>
      <c r="F141" s="5">
        <v>154976280</v>
      </c>
      <c r="G141" s="5">
        <v>-22522085264</v>
      </c>
      <c r="I141" s="5">
        <v>-23336226978</v>
      </c>
      <c r="J141" s="5">
        <v>-11362254603</v>
      </c>
      <c r="K141" s="5">
        <v>-65370704378</v>
      </c>
      <c r="L141" s="5">
        <v>-5600796224</v>
      </c>
      <c r="M141" s="5">
        <v>-40788008323</v>
      </c>
      <c r="N141" s="5">
        <v>-121725025566</v>
      </c>
      <c r="O141" s="5">
        <v>-13703142901</v>
      </c>
    </row>
    <row r="142" spans="3:15" ht="15.5" x14ac:dyDescent="0.35">
      <c r="C142" t="s">
        <v>810</v>
      </c>
      <c r="J142" s="5">
        <v>-10434107923</v>
      </c>
      <c r="K142" s="5">
        <v>-7492724000</v>
      </c>
    </row>
    <row r="143" spans="3:15" ht="15.5" x14ac:dyDescent="0.35">
      <c r="C143" t="s">
        <v>304</v>
      </c>
      <c r="D143" s="5">
        <v>-7553115069</v>
      </c>
      <c r="F143" s="5">
        <v>-6418400000</v>
      </c>
      <c r="I143" s="5">
        <v>-6418400000</v>
      </c>
    </row>
    <row r="144" spans="3:15" ht="15.5" x14ac:dyDescent="0.35">
      <c r="C144" t="s">
        <v>760</v>
      </c>
      <c r="D144" s="5">
        <v>-35124669</v>
      </c>
      <c r="F144" s="5">
        <v>-27540000</v>
      </c>
      <c r="I144" s="5">
        <v>-27540000</v>
      </c>
      <c r="J144" s="5">
        <v>-195000000</v>
      </c>
      <c r="K144" s="5">
        <v>-234045000</v>
      </c>
      <c r="L144" s="5">
        <v>-59500000</v>
      </c>
      <c r="M144" s="5">
        <v>-1036475000</v>
      </c>
      <c r="N144" s="5">
        <v>-586484000</v>
      </c>
      <c r="O144" s="5">
        <v>-118220455</v>
      </c>
    </row>
    <row r="145" spans="3:15" ht="15.5" x14ac:dyDescent="0.35">
      <c r="C145" t="s">
        <v>509</v>
      </c>
    </row>
    <row r="146" spans="3:15" ht="15.5" x14ac:dyDescent="0.35">
      <c r="C146" t="s">
        <v>452</v>
      </c>
      <c r="K146" s="5">
        <v>2300000000</v>
      </c>
      <c r="L146" s="5">
        <v>-2000000000</v>
      </c>
    </row>
    <row r="147" spans="3:15" ht="15.5" x14ac:dyDescent="0.35">
      <c r="C147" t="s">
        <v>153</v>
      </c>
      <c r="D147" s="5">
        <v>42400000000</v>
      </c>
      <c r="F147" s="5">
        <v>-30004244400</v>
      </c>
      <c r="I147" s="5">
        <v>-32504244400</v>
      </c>
      <c r="J147" s="5">
        <v>-1250000000</v>
      </c>
      <c r="M147" s="5">
        <v>-10401913972</v>
      </c>
      <c r="N147" s="5">
        <v>121462991706</v>
      </c>
      <c r="O147" s="5">
        <v>-10286358000</v>
      </c>
    </row>
    <row r="148" spans="3:15" ht="15.5" x14ac:dyDescent="0.35">
      <c r="C148" t="s">
        <v>369</v>
      </c>
      <c r="D148" s="5">
        <v>24900000000</v>
      </c>
      <c r="N148" s="5">
        <v>9996299579</v>
      </c>
    </row>
    <row r="149" spans="3:15" ht="15.5" x14ac:dyDescent="0.35">
      <c r="C149" t="s">
        <v>811</v>
      </c>
      <c r="N149" s="5">
        <v>50418021909</v>
      </c>
    </row>
    <row r="150" spans="3:15" ht="15.5" x14ac:dyDescent="0.35">
      <c r="C150" t="s">
        <v>812</v>
      </c>
      <c r="N150" s="5">
        <v>61445000000</v>
      </c>
    </row>
    <row r="151" spans="3:15" ht="15.5" x14ac:dyDescent="0.35">
      <c r="C151" t="s">
        <v>813</v>
      </c>
      <c r="O151" s="5">
        <v>-100000000000</v>
      </c>
    </row>
    <row r="152" spans="3:15" ht="15.5" x14ac:dyDescent="0.35">
      <c r="C152" t="s">
        <v>814</v>
      </c>
      <c r="O152" s="5">
        <v>100000000000</v>
      </c>
    </row>
    <row r="153" spans="3:15" ht="15.5" x14ac:dyDescent="0.35">
      <c r="C153" t="s">
        <v>815</v>
      </c>
      <c r="D153" s="5">
        <v>27500000000</v>
      </c>
    </row>
    <row r="154" spans="3:15" ht="15.5" x14ac:dyDescent="0.35">
      <c r="C154" t="s">
        <v>816</v>
      </c>
      <c r="F154" s="5">
        <v>-30004244400</v>
      </c>
      <c r="I154" s="5">
        <v>-30004244400</v>
      </c>
    </row>
    <row r="155" spans="3:15" ht="15.5" x14ac:dyDescent="0.35">
      <c r="C155" t="s">
        <v>161</v>
      </c>
      <c r="D155" s="5">
        <v>-10000000000</v>
      </c>
      <c r="I155" s="5">
        <v>-2500000000</v>
      </c>
      <c r="J155" s="5">
        <v>-1250000000</v>
      </c>
      <c r="O155" s="5">
        <v>-10000000000</v>
      </c>
    </row>
    <row r="156" spans="3:15" ht="15.5" x14ac:dyDescent="0.35">
      <c r="C156" t="s">
        <v>159</v>
      </c>
      <c r="M156" s="5">
        <v>-9996299579</v>
      </c>
    </row>
    <row r="157" spans="3:15" ht="15.5" x14ac:dyDescent="0.35">
      <c r="C157" t="s">
        <v>450</v>
      </c>
      <c r="M157" s="5">
        <v>-405614393</v>
      </c>
      <c r="N157" s="5">
        <v>-396329782</v>
      </c>
      <c r="O157" s="5">
        <v>-286358000</v>
      </c>
    </row>
    <row r="158" spans="3:15" ht="15.5" x14ac:dyDescent="0.35">
      <c r="C158" t="s">
        <v>164</v>
      </c>
      <c r="D158" s="5">
        <v>-36456806911</v>
      </c>
      <c r="E158" s="5">
        <v>-2205996253</v>
      </c>
      <c r="F158" s="5">
        <v>-2263401039</v>
      </c>
      <c r="G158" s="5">
        <v>39415680</v>
      </c>
      <c r="I158" s="5">
        <v>-52561828280</v>
      </c>
      <c r="J158" s="5">
        <v>25348050940</v>
      </c>
      <c r="K158" s="5">
        <v>157903186314</v>
      </c>
      <c r="L158" s="5">
        <v>-11243690408</v>
      </c>
      <c r="M158" s="5">
        <v>-80725693412</v>
      </c>
      <c r="N158" s="5">
        <v>30814885847</v>
      </c>
      <c r="O158" s="5">
        <v>18832115599</v>
      </c>
    </row>
    <row r="159" spans="3:15" ht="15.5" x14ac:dyDescent="0.35">
      <c r="C159" t="s">
        <v>165</v>
      </c>
      <c r="E159" s="5">
        <v>86856074226</v>
      </c>
      <c r="I159" s="5">
        <v>139417902506</v>
      </c>
      <c r="J159" s="5">
        <v>114069851566</v>
      </c>
      <c r="K159" s="5">
        <v>14416928423</v>
      </c>
      <c r="L159" s="5">
        <v>25660618831</v>
      </c>
      <c r="M159" s="5">
        <v>106386312243</v>
      </c>
      <c r="N159" s="5">
        <v>75571426396</v>
      </c>
      <c r="O159" s="5">
        <v>56739310797</v>
      </c>
    </row>
    <row r="160" spans="3:15" ht="15.5" x14ac:dyDescent="0.35">
      <c r="C160" t="s">
        <v>817</v>
      </c>
      <c r="K160" s="5">
        <v>-58250263171</v>
      </c>
    </row>
    <row r="161" spans="2:15" ht="15.5" x14ac:dyDescent="0.35">
      <c r="C161" t="s">
        <v>818</v>
      </c>
      <c r="E161" s="5">
        <v>86856074226</v>
      </c>
      <c r="I161" s="5">
        <v>139417902506</v>
      </c>
      <c r="J161" s="5">
        <v>114069851566</v>
      </c>
      <c r="K161" s="5">
        <v>14416928423</v>
      </c>
      <c r="L161" s="5">
        <v>25660618831</v>
      </c>
      <c r="M161" s="5">
        <v>106386312243</v>
      </c>
      <c r="N161" s="5">
        <v>75571426396</v>
      </c>
      <c r="O161" s="5">
        <v>56739310797</v>
      </c>
    </row>
    <row r="162" spans="2:15" ht="15.5" x14ac:dyDescent="0.35">
      <c r="C162" t="s">
        <v>166</v>
      </c>
      <c r="D162" s="5">
        <v>-36456806911</v>
      </c>
      <c r="E162" s="5">
        <v>84650077973</v>
      </c>
      <c r="F162" s="5">
        <v>-2263401039</v>
      </c>
      <c r="G162" s="5">
        <v>39415680</v>
      </c>
      <c r="I162" s="5">
        <v>86856074226</v>
      </c>
      <c r="J162" s="5">
        <v>139417902506</v>
      </c>
      <c r="K162" s="5">
        <v>114069851566</v>
      </c>
      <c r="L162" s="5">
        <v>14416928423</v>
      </c>
      <c r="M162" s="5">
        <v>25660618831</v>
      </c>
      <c r="N162" s="5">
        <v>106386312243</v>
      </c>
      <c r="O162" s="5">
        <v>75571426396</v>
      </c>
    </row>
    <row r="164" spans="2:15" ht="15.5" x14ac:dyDescent="0.35">
      <c r="B164" t="s">
        <v>167</v>
      </c>
      <c r="C164" t="s">
        <v>12</v>
      </c>
      <c r="D164" s="5">
        <v>2500000000</v>
      </c>
      <c r="E164" s="5">
        <v>2500000000</v>
      </c>
      <c r="F164" s="5">
        <v>2500000000</v>
      </c>
      <c r="G164" s="5">
        <v>2500000000</v>
      </c>
      <c r="I164" s="5">
        <v>2500000000</v>
      </c>
      <c r="J164" s="5">
        <v>2500000000</v>
      </c>
      <c r="K164" s="5">
        <v>2500000000</v>
      </c>
      <c r="L164" s="5">
        <v>2500000000</v>
      </c>
      <c r="M164" s="5">
        <v>2500000000</v>
      </c>
      <c r="N164" s="5">
        <v>2500000000</v>
      </c>
      <c r="O164" s="5">
        <v>2000000000</v>
      </c>
    </row>
    <row r="165" spans="2:15" ht="15.5" x14ac:dyDescent="0.35">
      <c r="C165" t="s">
        <v>168</v>
      </c>
      <c r="D165" s="6">
        <v>2.64</v>
      </c>
      <c r="E165" s="6">
        <v>2.39</v>
      </c>
      <c r="F165" s="6">
        <v>0.42</v>
      </c>
      <c r="G165" s="6">
        <v>1.93</v>
      </c>
    </row>
    <row r="166" spans="2:15" ht="15.5" x14ac:dyDescent="0.35">
      <c r="C166" t="s">
        <v>169</v>
      </c>
      <c r="D166" s="6">
        <v>54.17</v>
      </c>
      <c r="E166" s="6">
        <v>75.31</v>
      </c>
      <c r="F166" s="6">
        <v>380.95</v>
      </c>
      <c r="G166" s="6">
        <v>97.41</v>
      </c>
    </row>
    <row r="167" spans="2:15" ht="15.5" x14ac:dyDescent="0.35">
      <c r="C167" t="s">
        <v>62</v>
      </c>
      <c r="D167" s="6">
        <v>4.18</v>
      </c>
      <c r="E167" s="6">
        <v>6.34</v>
      </c>
      <c r="F167" s="6">
        <v>5.67</v>
      </c>
      <c r="G167" s="6">
        <v>7.86</v>
      </c>
    </row>
    <row r="168" spans="2:15" ht="15.5" x14ac:dyDescent="0.35">
      <c r="C168" t="s">
        <v>170</v>
      </c>
      <c r="D168" s="5">
        <v>5940000000</v>
      </c>
      <c r="E168" s="5">
        <v>5480000000</v>
      </c>
      <c r="F168" s="5">
        <v>980000000</v>
      </c>
      <c r="G168" s="5">
        <v>3950000000</v>
      </c>
    </row>
    <row r="169" spans="2:15" ht="15.5" x14ac:dyDescent="0.35">
      <c r="C169" t="s">
        <v>171</v>
      </c>
      <c r="D169" s="6">
        <v>1.37E-2</v>
      </c>
      <c r="E169" s="6">
        <v>1.34E-2</v>
      </c>
      <c r="F169" s="6">
        <v>2.3999999999999998E-3</v>
      </c>
      <c r="G169" s="6">
        <v>1.1299999999999999E-2</v>
      </c>
    </row>
    <row r="170" spans="2:15" ht="15.5" x14ac:dyDescent="0.35">
      <c r="C170" t="s">
        <v>172</v>
      </c>
      <c r="D170" s="6">
        <v>1.8799999999999997E-2</v>
      </c>
      <c r="E170" s="6">
        <v>1.6899999999999998E-2</v>
      </c>
      <c r="F170" s="6">
        <v>3.0000000000000001E-3</v>
      </c>
      <c r="G170" s="6">
        <v>1.3899999999999999E-2</v>
      </c>
    </row>
    <row r="171" spans="2:15" ht="15.5" x14ac:dyDescent="0.35">
      <c r="C171" t="s">
        <v>173</v>
      </c>
      <c r="D171" s="6">
        <v>1.04E-2</v>
      </c>
      <c r="E171" s="6">
        <v>8.199999999999999E-3</v>
      </c>
      <c r="F171" s="6">
        <v>-2.7000000000000001E-3</v>
      </c>
      <c r="G171" s="6">
        <v>4.6999999999999993E-3</v>
      </c>
    </row>
    <row r="172" spans="2:15" ht="15.5" x14ac:dyDescent="0.35">
      <c r="C172" t="s">
        <v>174</v>
      </c>
      <c r="D172" s="6">
        <v>64.36</v>
      </c>
      <c r="E172" s="6">
        <v>61.11</v>
      </c>
      <c r="F172" s="6">
        <v>-21.5</v>
      </c>
      <c r="G172" s="6">
        <v>0.14000000000000001</v>
      </c>
    </row>
    <row r="173" spans="2:15" ht="15.5" x14ac:dyDescent="0.35">
      <c r="C173" t="s">
        <v>175</v>
      </c>
      <c r="D173" s="5">
        <v>350000000000</v>
      </c>
      <c r="E173" s="5">
        <v>354000000000</v>
      </c>
      <c r="F173" s="5">
        <v>348000000000</v>
      </c>
      <c r="G173" s="5">
        <v>346000000000</v>
      </c>
    </row>
    <row r="174" spans="2:15" ht="15.5" x14ac:dyDescent="0.35">
      <c r="C174" t="s">
        <v>176</v>
      </c>
      <c r="D174" s="6">
        <v>1.02</v>
      </c>
      <c r="E174" s="6">
        <v>1.27</v>
      </c>
      <c r="F174" s="6">
        <v>1.1499999999999999</v>
      </c>
      <c r="G174" s="6">
        <v>1.36</v>
      </c>
    </row>
    <row r="175" spans="2:15" ht="15.5" x14ac:dyDescent="0.35">
      <c r="C175" t="s">
        <v>177</v>
      </c>
      <c r="D175" s="6">
        <v>140.12</v>
      </c>
      <c r="E175" s="6">
        <v>141.49</v>
      </c>
      <c r="F175" s="6">
        <v>139.1</v>
      </c>
      <c r="G175" s="6">
        <v>138.53</v>
      </c>
    </row>
    <row r="176" spans="2:15" ht="15.5" x14ac:dyDescent="0.35">
      <c r="C176" t="s">
        <v>178</v>
      </c>
      <c r="D176" s="6">
        <v>1.02</v>
      </c>
      <c r="E176" s="6">
        <v>1.27</v>
      </c>
      <c r="F176" s="6">
        <v>1.1499999999999999</v>
      </c>
      <c r="G176" s="6">
        <v>1.36</v>
      </c>
    </row>
    <row r="177" spans="3:15" ht="15.5" x14ac:dyDescent="0.35">
      <c r="C177" t="s">
        <v>179</v>
      </c>
      <c r="D177" s="6">
        <v>140.03</v>
      </c>
      <c r="E177" s="6">
        <v>141.4</v>
      </c>
      <c r="F177" s="5">
        <v>139</v>
      </c>
      <c r="G177" s="6">
        <v>138.41999999999999</v>
      </c>
    </row>
    <row r="178" spans="3:15" ht="15.5" x14ac:dyDescent="0.35">
      <c r="C178" t="s">
        <v>180</v>
      </c>
      <c r="D178" s="5">
        <v>25000000000</v>
      </c>
      <c r="E178" s="5">
        <v>15000000000</v>
      </c>
    </row>
    <row r="179" spans="3:15" ht="15.5" x14ac:dyDescent="0.35">
      <c r="C179" t="s">
        <v>181</v>
      </c>
    </row>
    <row r="180" spans="3:15" ht="15.5" x14ac:dyDescent="0.35">
      <c r="C180" t="s">
        <v>182</v>
      </c>
      <c r="D180" s="5">
        <v>350000000000</v>
      </c>
      <c r="E180" s="5">
        <v>354000000000</v>
      </c>
      <c r="F180" s="5">
        <v>348000000000</v>
      </c>
      <c r="G180" s="5">
        <v>346000000000</v>
      </c>
    </row>
    <row r="181" spans="3:15" ht="15.5" x14ac:dyDescent="0.35">
      <c r="C181" t="s">
        <v>24</v>
      </c>
      <c r="D181" s="5">
        <v>25000000000</v>
      </c>
      <c r="E181" s="5">
        <v>15000000000</v>
      </c>
    </row>
    <row r="182" spans="3:15" ht="15.5" x14ac:dyDescent="0.35">
      <c r="C182" t="s">
        <v>21</v>
      </c>
      <c r="D182" s="5">
        <v>-23000000000</v>
      </c>
      <c r="E182" s="5">
        <v>-70000000000</v>
      </c>
      <c r="F182" s="5">
        <v>-87000000000</v>
      </c>
      <c r="G182" s="5">
        <v>-89000000000</v>
      </c>
    </row>
    <row r="183" spans="3:15" ht="15.5" x14ac:dyDescent="0.35">
      <c r="C183" t="s">
        <v>183</v>
      </c>
      <c r="D183" s="5">
        <v>175000000000</v>
      </c>
      <c r="E183" s="5">
        <v>192000000000</v>
      </c>
      <c r="F183" s="5">
        <v>184000000000</v>
      </c>
      <c r="G183" s="5">
        <v>182000000000</v>
      </c>
    </row>
    <row r="184" spans="3:15" ht="15.5" x14ac:dyDescent="0.35">
      <c r="C184" t="s">
        <v>184</v>
      </c>
      <c r="D184" s="5">
        <v>-54000000000</v>
      </c>
      <c r="E184" s="5">
        <v>1000000000</v>
      </c>
      <c r="F184" s="5">
        <v>34000000000</v>
      </c>
      <c r="G184" s="5">
        <v>23000000000</v>
      </c>
    </row>
    <row r="185" spans="3:15" ht="15.5" x14ac:dyDescent="0.35">
      <c r="C185" t="s">
        <v>185</v>
      </c>
      <c r="D185" s="5">
        <v>-18000000000</v>
      </c>
      <c r="E185" s="5">
        <v>-3000000000</v>
      </c>
      <c r="F185" s="5">
        <v>0</v>
      </c>
      <c r="G185" s="5">
        <v>-23000000000</v>
      </c>
    </row>
    <row r="186" spans="3:15" ht="15.5" x14ac:dyDescent="0.35">
      <c r="C186" t="s">
        <v>13</v>
      </c>
      <c r="D186" s="5">
        <v>-71000000000</v>
      </c>
      <c r="E186" s="5">
        <v>-2000000000</v>
      </c>
      <c r="F186" s="5">
        <v>34000000000</v>
      </c>
      <c r="G186" s="5">
        <v>0</v>
      </c>
    </row>
    <row r="187" spans="3:15" ht="15.5" x14ac:dyDescent="0.35">
      <c r="C187" t="s">
        <v>16</v>
      </c>
      <c r="D187" s="6">
        <v>-28.51</v>
      </c>
      <c r="E187" s="6">
        <v>-0.88</v>
      </c>
      <c r="F187" s="6">
        <v>13.67</v>
      </c>
      <c r="G187" s="6">
        <v>0.01</v>
      </c>
    </row>
    <row r="188" spans="3:15" ht="15.5" x14ac:dyDescent="0.35">
      <c r="C188" t="s">
        <v>47</v>
      </c>
      <c r="I188" s="6">
        <v>6.26</v>
      </c>
      <c r="J188" s="6">
        <v>4.8899999999999997</v>
      </c>
      <c r="K188" s="6">
        <v>8.9600000000000009</v>
      </c>
      <c r="L188" s="6">
        <v>-2.97</v>
      </c>
      <c r="M188" s="6">
        <v>-2.35</v>
      </c>
      <c r="N188" s="6">
        <v>-4.8099999999999996</v>
      </c>
      <c r="O188" s="6">
        <v>8.84</v>
      </c>
    </row>
    <row r="189" spans="3:15" ht="15.5" x14ac:dyDescent="0.35">
      <c r="C189" t="s">
        <v>61</v>
      </c>
      <c r="I189" s="6">
        <v>25.56</v>
      </c>
      <c r="J189" s="6">
        <v>32.92</v>
      </c>
      <c r="K189" s="6">
        <v>24.33</v>
      </c>
      <c r="L189" s="6">
        <v>-78.11</v>
      </c>
      <c r="M189" s="6">
        <v>-96.17</v>
      </c>
      <c r="N189" s="6">
        <v>-53.22</v>
      </c>
      <c r="O189" s="5">
        <v>0</v>
      </c>
    </row>
    <row r="190" spans="3:15" ht="15.5" x14ac:dyDescent="0.35">
      <c r="C190" t="s">
        <v>64</v>
      </c>
      <c r="I190" s="6">
        <v>1.66</v>
      </c>
      <c r="J190" s="6">
        <v>1.79</v>
      </c>
      <c r="K190" s="6">
        <v>0.77</v>
      </c>
      <c r="L190" s="6">
        <v>1.22</v>
      </c>
      <c r="M190" s="6">
        <v>1.08</v>
      </c>
      <c r="N190" s="6">
        <v>2.6</v>
      </c>
      <c r="O190" s="5">
        <v>0</v>
      </c>
    </row>
    <row r="191" spans="3:15" ht="15.5" x14ac:dyDescent="0.35">
      <c r="C191" t="s">
        <v>186</v>
      </c>
      <c r="I191" s="5">
        <v>8780000000</v>
      </c>
      <c r="J191" s="5">
        <v>20000000</v>
      </c>
      <c r="K191" s="5">
        <v>-3840000000</v>
      </c>
      <c r="L191" s="5">
        <v>15400000000</v>
      </c>
      <c r="M191" s="5">
        <v>10710000000</v>
      </c>
      <c r="N191" s="5">
        <v>-9590000000</v>
      </c>
      <c r="O191" s="5">
        <v>30580000000</v>
      </c>
    </row>
    <row r="192" spans="3:15" ht="15.5" x14ac:dyDescent="0.35">
      <c r="C192" t="s">
        <v>187</v>
      </c>
      <c r="I192" s="6">
        <v>3.6799999999999999E-2</v>
      </c>
      <c r="J192" s="6">
        <v>2.9700000000000001E-2</v>
      </c>
      <c r="K192" s="6">
        <v>5.4699999999999999E-2</v>
      </c>
      <c r="L192" s="6">
        <v>-1.54E-2</v>
      </c>
      <c r="M192" s="6">
        <v>-1.1000000000000001E-2</v>
      </c>
      <c r="N192" s="6">
        <v>-2.58E-2</v>
      </c>
      <c r="O192" s="6">
        <v>5.0199999999999995E-2</v>
      </c>
    </row>
    <row r="193" spans="3:15" ht="15.5" x14ac:dyDescent="0.35">
      <c r="C193" t="s">
        <v>188</v>
      </c>
      <c r="I193" s="6">
        <v>4.4999999999999998E-2</v>
      </c>
      <c r="J193" s="6">
        <v>3.3500000000000002E-2</v>
      </c>
      <c r="K193" s="6">
        <v>6.3399999999999998E-2</v>
      </c>
      <c r="L193" s="6">
        <v>-2.2499999999999999E-2</v>
      </c>
      <c r="M193" s="6">
        <v>-1.7399999999999999E-2</v>
      </c>
      <c r="N193" s="6">
        <v>-3.5000000000000003E-2</v>
      </c>
      <c r="O193" s="6">
        <v>5.7699999999999994E-2</v>
      </c>
    </row>
    <row r="194" spans="3:15" ht="15.5" x14ac:dyDescent="0.35">
      <c r="C194" t="s">
        <v>189</v>
      </c>
      <c r="I194" s="6">
        <v>-1.1999999999999999E-3</v>
      </c>
      <c r="J194" s="6">
        <v>-2.81E-2</v>
      </c>
      <c r="K194" s="6">
        <v>-7.0099999999999996E-2</v>
      </c>
      <c r="L194" s="6">
        <v>-2.8999999999999998E-2</v>
      </c>
      <c r="M194" s="6">
        <v>-3.8900000000000004E-2</v>
      </c>
      <c r="N194" s="6">
        <v>-7.3200000000000001E-2</v>
      </c>
      <c r="O194" s="6">
        <v>0.1024</v>
      </c>
    </row>
    <row r="195" spans="3:15" ht="15.5" x14ac:dyDescent="0.35">
      <c r="C195" t="s">
        <v>190</v>
      </c>
      <c r="I195" s="6">
        <v>-2.99</v>
      </c>
      <c r="J195" s="6">
        <v>-27.73</v>
      </c>
      <c r="K195" s="6">
        <v>-16.57</v>
      </c>
      <c r="M195" s="6">
        <v>-53.87</v>
      </c>
      <c r="N195" s="6">
        <v>-20.61</v>
      </c>
    </row>
    <row r="196" spans="3:15" ht="15.5" x14ac:dyDescent="0.35">
      <c r="C196" t="s">
        <v>58</v>
      </c>
      <c r="I196" s="6">
        <v>1.1499999999999999</v>
      </c>
      <c r="J196" s="6">
        <v>1.1100000000000001</v>
      </c>
      <c r="K196" s="6">
        <v>1.54</v>
      </c>
      <c r="L196" s="6">
        <v>1.75</v>
      </c>
      <c r="M196" s="6">
        <v>1.67</v>
      </c>
      <c r="N196" s="6">
        <v>1.86</v>
      </c>
      <c r="O196" s="5">
        <v>0</v>
      </c>
    </row>
    <row r="197" spans="3:15" ht="15.5" x14ac:dyDescent="0.35">
      <c r="C197" t="s">
        <v>55</v>
      </c>
      <c r="I197" s="6">
        <v>139.1</v>
      </c>
      <c r="J197" s="6">
        <v>145.69</v>
      </c>
      <c r="K197" s="6">
        <v>141.37</v>
      </c>
      <c r="L197" s="6">
        <v>132.41</v>
      </c>
      <c r="M197" s="6">
        <v>135.16999999999999</v>
      </c>
      <c r="N197" s="6">
        <v>137.31</v>
      </c>
      <c r="O197" s="6">
        <v>153.15</v>
      </c>
    </row>
    <row r="198" spans="3:15" ht="15.5" x14ac:dyDescent="0.35">
      <c r="C198" t="s">
        <v>191</v>
      </c>
      <c r="I198" s="6">
        <v>1.1499999999999999</v>
      </c>
      <c r="J198" s="6">
        <v>1.1100000000000001</v>
      </c>
      <c r="K198" s="6">
        <v>1.54</v>
      </c>
      <c r="L198" s="6">
        <v>1.76</v>
      </c>
      <c r="M198" s="6">
        <v>1.68</v>
      </c>
      <c r="N198" s="6">
        <v>1.87</v>
      </c>
      <c r="O198" s="5">
        <v>0</v>
      </c>
    </row>
    <row r="199" spans="3:15" ht="15.5" x14ac:dyDescent="0.35">
      <c r="C199" t="s">
        <v>192</v>
      </c>
      <c r="I199" s="5">
        <v>139</v>
      </c>
      <c r="J199" s="6">
        <v>145.5</v>
      </c>
      <c r="K199" s="6">
        <v>141.11000000000001</v>
      </c>
      <c r="L199" s="6">
        <v>132.02000000000001</v>
      </c>
      <c r="M199" s="6">
        <v>134.56</v>
      </c>
      <c r="N199" s="6">
        <v>136.91999999999999</v>
      </c>
      <c r="O199" s="6">
        <v>152.69999999999999</v>
      </c>
    </row>
    <row r="200" spans="3:15" ht="15.5" x14ac:dyDescent="0.35">
      <c r="C200" t="s">
        <v>193</v>
      </c>
      <c r="N200" s="5">
        <v>10000000000</v>
      </c>
    </row>
    <row r="201" spans="3:15" ht="15.5" x14ac:dyDescent="0.35">
      <c r="C201" t="s">
        <v>194</v>
      </c>
    </row>
    <row r="202" spans="3:15" ht="15.5" x14ac:dyDescent="0.35">
      <c r="C202" t="s">
        <v>26</v>
      </c>
      <c r="N202" s="5">
        <v>10000000000</v>
      </c>
    </row>
    <row r="203" spans="3:15" ht="15.5" x14ac:dyDescent="0.35">
      <c r="C203" t="s">
        <v>23</v>
      </c>
      <c r="I203" s="5">
        <v>-87000000000</v>
      </c>
      <c r="J203" s="5">
        <v>-139000000000</v>
      </c>
      <c r="K203" s="5">
        <v>-114000000000</v>
      </c>
      <c r="L203" s="5">
        <v>-14000000000</v>
      </c>
      <c r="M203" s="5">
        <v>-26000000000</v>
      </c>
      <c r="N203" s="5">
        <v>-96000000000</v>
      </c>
      <c r="O203" s="5">
        <v>-76000000000</v>
      </c>
    </row>
    <row r="204" spans="3:15" ht="15.5" x14ac:dyDescent="0.35">
      <c r="C204" t="s">
        <v>195</v>
      </c>
      <c r="I204" s="5">
        <v>184000000000</v>
      </c>
      <c r="J204" s="5">
        <v>210000000000</v>
      </c>
      <c r="K204" s="5">
        <v>203000000000</v>
      </c>
      <c r="L204" s="5">
        <v>142000000000</v>
      </c>
      <c r="M204" s="5">
        <v>122000000000</v>
      </c>
      <c r="N204" s="5">
        <v>157000000000</v>
      </c>
      <c r="O204" s="5">
        <v>180000000000</v>
      </c>
    </row>
    <row r="205" spans="3:15" ht="15.5" x14ac:dyDescent="0.35">
      <c r="C205" t="s">
        <v>196</v>
      </c>
      <c r="I205" s="5">
        <v>10000000000</v>
      </c>
      <c r="J205" s="5">
        <v>44000000000</v>
      </c>
      <c r="K205" s="5">
        <v>109000000000</v>
      </c>
      <c r="L205" s="5">
        <v>-4000000000</v>
      </c>
      <c r="M205" s="5">
        <v>-29000000000</v>
      </c>
      <c r="N205" s="5">
        <v>30000000000</v>
      </c>
      <c r="O205" s="5">
        <v>41000000000</v>
      </c>
    </row>
    <row r="206" spans="3:15" ht="15.5" x14ac:dyDescent="0.35">
      <c r="C206" t="s">
        <v>197</v>
      </c>
      <c r="I206" s="5">
        <v>-23000000000</v>
      </c>
      <c r="J206" s="5">
        <v>-11000000000</v>
      </c>
      <c r="K206" s="5">
        <v>-65000000000</v>
      </c>
      <c r="L206" s="5">
        <v>-6000000000</v>
      </c>
      <c r="M206" s="5">
        <v>-41000000000</v>
      </c>
      <c r="N206" s="5">
        <v>-122000000000</v>
      </c>
      <c r="O206" s="5">
        <v>-14000000000</v>
      </c>
    </row>
    <row r="207" spans="3:15" ht="15.5" x14ac:dyDescent="0.35">
      <c r="C207" t="s">
        <v>15</v>
      </c>
      <c r="I207" s="5">
        <v>-14000000000</v>
      </c>
      <c r="J207" s="5">
        <v>32000000000</v>
      </c>
      <c r="K207" s="5">
        <v>44000000000</v>
      </c>
      <c r="L207" s="5">
        <v>-10000000000</v>
      </c>
      <c r="M207" s="5">
        <v>-70000000000</v>
      </c>
      <c r="N207" s="5">
        <v>-92000000000</v>
      </c>
      <c r="O207" s="5">
        <v>27000000000</v>
      </c>
    </row>
    <row r="208" spans="3:15" ht="15.5" x14ac:dyDescent="0.35">
      <c r="C208" t="s">
        <v>17</v>
      </c>
      <c r="I208" s="6">
        <v>-5.52</v>
      </c>
      <c r="J208" s="6">
        <v>12.87</v>
      </c>
      <c r="K208" s="6">
        <v>17.440000000000001</v>
      </c>
      <c r="L208" s="6">
        <v>-3.84</v>
      </c>
      <c r="M208" s="6">
        <v>-27.84</v>
      </c>
      <c r="N208" s="6">
        <v>-36.61</v>
      </c>
      <c r="O208" s="6">
        <v>13.41</v>
      </c>
    </row>
    <row r="210" spans="2:15" ht="15.5" x14ac:dyDescent="0.35">
      <c r="B210" t="s">
        <v>198</v>
      </c>
      <c r="C210" t="s">
        <v>199</v>
      </c>
      <c r="D210" s="5">
        <v>7000000000</v>
      </c>
      <c r="E210" s="5">
        <v>6000000000</v>
      </c>
      <c r="F210" s="5">
        <v>1000000000</v>
      </c>
      <c r="G210" s="5">
        <v>5000000000</v>
      </c>
      <c r="H210" s="5">
        <v>25000000000</v>
      </c>
      <c r="I210" s="5">
        <v>16000000000</v>
      </c>
      <c r="J210" s="5">
        <v>12000000000</v>
      </c>
      <c r="K210" s="5">
        <v>22000000000</v>
      </c>
      <c r="L210" s="5">
        <v>-7000000000</v>
      </c>
      <c r="M210" s="5">
        <v>-6000000000</v>
      </c>
      <c r="N210" s="5">
        <v>-12000000000</v>
      </c>
      <c r="O210" s="5">
        <v>18000000000</v>
      </c>
    </row>
    <row r="211" spans="2:15" ht="15.5" x14ac:dyDescent="0.35">
      <c r="C211" t="s">
        <v>200</v>
      </c>
      <c r="H211" s="6">
        <v>4.33</v>
      </c>
      <c r="I211" s="6">
        <v>4.33</v>
      </c>
      <c r="J211" s="6">
        <v>1.08</v>
      </c>
      <c r="K211" s="6">
        <v>0.5</v>
      </c>
    </row>
    <row r="212" spans="2:15" ht="15.5" x14ac:dyDescent="0.35">
      <c r="C212" t="s">
        <v>66</v>
      </c>
      <c r="H212" s="6">
        <v>0.43099999999999999</v>
      </c>
      <c r="I212" s="6">
        <v>0.69209999999999994</v>
      </c>
      <c r="J212" s="6">
        <v>0.2218</v>
      </c>
      <c r="K212" s="6">
        <v>5.5800000000000002E-2</v>
      </c>
    </row>
    <row r="213" spans="2:15" ht="15.5" x14ac:dyDescent="0.35">
      <c r="C213" t="s">
        <v>201</v>
      </c>
      <c r="H213" s="6">
        <v>2.7200000000000002E-2</v>
      </c>
      <c r="I213" s="6">
        <v>2.8300000000000002E-2</v>
      </c>
      <c r="J213" s="6">
        <v>6.8999999999999999E-3</v>
      </c>
      <c r="K213" s="6">
        <v>3.2000000000000002E-3</v>
      </c>
    </row>
    <row r="214" spans="2:15" ht="15.5" x14ac:dyDescent="0.35">
      <c r="C214" t="s">
        <v>46</v>
      </c>
      <c r="D214" s="6">
        <v>2.64</v>
      </c>
      <c r="E214" s="6">
        <v>2.39</v>
      </c>
      <c r="F214" s="6">
        <v>0.42</v>
      </c>
      <c r="G214" s="6">
        <v>1.93</v>
      </c>
      <c r="H214" s="6">
        <v>10.050000000000001</v>
      </c>
      <c r="I214" s="6">
        <v>6.26</v>
      </c>
      <c r="J214" s="6">
        <v>4.8899999999999997</v>
      </c>
      <c r="K214" s="6">
        <v>8.9600000000000009</v>
      </c>
      <c r="L214" s="6">
        <v>-2.97</v>
      </c>
      <c r="M214" s="6">
        <v>-2.35</v>
      </c>
      <c r="N214" s="6">
        <v>-4.8099999999999996</v>
      </c>
      <c r="O214" s="6">
        <v>7.07</v>
      </c>
    </row>
    <row r="215" spans="2:15" ht="15.5" x14ac:dyDescent="0.35">
      <c r="C215" t="s">
        <v>68</v>
      </c>
      <c r="H215" s="6">
        <v>4.33</v>
      </c>
      <c r="I215" s="6">
        <v>4.33</v>
      </c>
      <c r="J215" s="6">
        <v>1.08</v>
      </c>
      <c r="K215" s="6">
        <v>0.5</v>
      </c>
    </row>
    <row r="216" spans="2:15" ht="15.5" x14ac:dyDescent="0.35">
      <c r="C216" t="s">
        <v>202</v>
      </c>
      <c r="H216" s="6">
        <v>0.43099999999999999</v>
      </c>
      <c r="I216" s="6">
        <v>0.69209999999999994</v>
      </c>
      <c r="J216" s="6">
        <v>0.2218</v>
      </c>
      <c r="K216" s="6">
        <v>5.5800000000000002E-2</v>
      </c>
    </row>
    <row r="217" spans="2:15" ht="15.5" x14ac:dyDescent="0.35">
      <c r="C217" t="s">
        <v>203</v>
      </c>
      <c r="H217" s="6">
        <v>2.7200000000000002E-2</v>
      </c>
      <c r="I217" s="6">
        <v>2.8300000000000002E-2</v>
      </c>
      <c r="J217" s="6">
        <v>6.8999999999999999E-3</v>
      </c>
      <c r="K217" s="6">
        <v>3.2000000000000002E-3</v>
      </c>
    </row>
    <row r="218" spans="2:15" ht="15.5" x14ac:dyDescent="0.35">
      <c r="C218" t="s">
        <v>204</v>
      </c>
      <c r="D218" s="5">
        <v>86000000000</v>
      </c>
      <c r="E218" s="5">
        <v>71000000000</v>
      </c>
      <c r="F218" s="5">
        <v>71000000000</v>
      </c>
      <c r="G218" s="5">
        <v>60000000000</v>
      </c>
      <c r="H218" s="5">
        <v>313000000000</v>
      </c>
      <c r="I218" s="5">
        <v>241000000000</v>
      </c>
      <c r="J218" s="5">
        <v>225000000000</v>
      </c>
      <c r="K218" s="5">
        <v>704000000000</v>
      </c>
      <c r="L218" s="5">
        <v>476000000000</v>
      </c>
      <c r="M218" s="5">
        <v>523000000000</v>
      </c>
      <c r="N218" s="5">
        <v>246000000000</v>
      </c>
      <c r="O218" s="5">
        <v>469000000000</v>
      </c>
    </row>
    <row r="219" spans="2:15" ht="15.5" x14ac:dyDescent="0.35">
      <c r="C219" t="s">
        <v>205</v>
      </c>
      <c r="H219" s="6">
        <v>4.33</v>
      </c>
      <c r="I219" s="6">
        <v>4.33</v>
      </c>
      <c r="J219" s="6">
        <v>1.08</v>
      </c>
      <c r="K219" s="6">
        <v>0.5</v>
      </c>
    </row>
    <row r="220" spans="2:15" ht="15.5" x14ac:dyDescent="0.35">
      <c r="C220" t="s">
        <v>206</v>
      </c>
      <c r="H220" s="6">
        <v>0.43099999999999999</v>
      </c>
      <c r="I220" s="6">
        <v>0.69209999999999994</v>
      </c>
      <c r="J220" s="6">
        <v>0.2218</v>
      </c>
      <c r="K220" s="6">
        <v>5.5800000000000002E-2</v>
      </c>
    </row>
    <row r="221" spans="2:15" ht="15.5" x14ac:dyDescent="0.35">
      <c r="C221" t="s">
        <v>207</v>
      </c>
      <c r="H221" s="6">
        <v>2.7200000000000002E-2</v>
      </c>
      <c r="I221" s="6">
        <v>2.8300000000000002E-2</v>
      </c>
      <c r="J221" s="6">
        <v>6.8999999999999999E-3</v>
      </c>
      <c r="K221" s="6">
        <v>3.2000000000000002E-3</v>
      </c>
    </row>
    <row r="222" spans="2:15" ht="15.5" x14ac:dyDescent="0.35">
      <c r="C222" t="s">
        <v>208</v>
      </c>
      <c r="I222" s="6">
        <v>15.83</v>
      </c>
    </row>
    <row r="223" spans="2:15" ht="15.5" x14ac:dyDescent="0.35">
      <c r="C223" t="s">
        <v>209</v>
      </c>
      <c r="I223" s="6">
        <v>21.57</v>
      </c>
    </row>
    <row r="224" spans="2:15" ht="15.5" x14ac:dyDescent="0.35">
      <c r="C224" t="s">
        <v>210</v>
      </c>
      <c r="I224" s="6">
        <v>6.95</v>
      </c>
    </row>
    <row r="225" spans="3:9" ht="15.5" x14ac:dyDescent="0.35">
      <c r="C225" t="s">
        <v>211</v>
      </c>
      <c r="I225" s="6">
        <v>4.6399999999999997E-2</v>
      </c>
    </row>
    <row r="226" spans="3:9" ht="15.5" x14ac:dyDescent="0.35">
      <c r="C226" t="s">
        <v>212</v>
      </c>
      <c r="I226" s="6">
        <v>1.38</v>
      </c>
    </row>
    <row r="227" spans="3:9" ht="15.5" x14ac:dyDescent="0.35">
      <c r="C227" t="s">
        <v>213</v>
      </c>
      <c r="I227" s="6">
        <v>1.1299999999999999</v>
      </c>
    </row>
    <row r="228" spans="3:9" ht="15.5" x14ac:dyDescent="0.35">
      <c r="C228" t="s">
        <v>214</v>
      </c>
      <c r="I228" s="6">
        <v>115.09</v>
      </c>
    </row>
    <row r="229" spans="3:9" ht="15.5" x14ac:dyDescent="0.35">
      <c r="C229" t="s">
        <v>215</v>
      </c>
      <c r="I229" s="6">
        <v>-10.119999999999999</v>
      </c>
    </row>
    <row r="230" spans="3:9" ht="15.5" x14ac:dyDescent="0.35">
      <c r="C230" t="s">
        <v>216</v>
      </c>
      <c r="I230" s="6">
        <v>50.23</v>
      </c>
    </row>
    <row r="231" spans="3:9" ht="15.5" x14ac:dyDescent="0.35">
      <c r="C231" t="s">
        <v>217</v>
      </c>
      <c r="I231" s="6">
        <v>22.88</v>
      </c>
    </row>
    <row r="232" spans="3:9" ht="15.5" x14ac:dyDescent="0.35">
      <c r="C232" t="s">
        <v>218</v>
      </c>
      <c r="I232" s="6">
        <v>0.77</v>
      </c>
    </row>
    <row r="233" spans="3:9" ht="15.5" x14ac:dyDescent="0.35">
      <c r="C233" t="s">
        <v>219</v>
      </c>
      <c r="I233" s="6">
        <v>0.76</v>
      </c>
    </row>
    <row r="234" spans="3:9" ht="15.5" x14ac:dyDescent="0.35">
      <c r="C234" t="s">
        <v>220</v>
      </c>
      <c r="I234" s="6">
        <v>7.37</v>
      </c>
    </row>
    <row r="235" spans="3:9" ht="15.5" x14ac:dyDescent="0.35">
      <c r="C235" t="s">
        <v>221</v>
      </c>
      <c r="I235" s="6">
        <v>10.050000000000001</v>
      </c>
    </row>
    <row r="236" spans="3:9" ht="15.5" x14ac:dyDescent="0.35">
      <c r="C236" t="s">
        <v>222</v>
      </c>
      <c r="I236" s="6">
        <v>114.81</v>
      </c>
    </row>
    <row r="237" spans="3:9" ht="15.5" x14ac:dyDescent="0.35">
      <c r="C237" t="s">
        <v>223</v>
      </c>
      <c r="D237" s="6">
        <v>19.28</v>
      </c>
    </row>
    <row r="238" spans="3:9" ht="15.5" x14ac:dyDescent="0.35">
      <c r="C238" t="s">
        <v>224</v>
      </c>
      <c r="I238" s="6">
        <v>140.12</v>
      </c>
    </row>
    <row r="239" spans="3:9" ht="15.5" x14ac:dyDescent="0.35">
      <c r="C239" t="s">
        <v>225</v>
      </c>
      <c r="I239" s="6">
        <v>-15.71</v>
      </c>
    </row>
    <row r="240" spans="3:9" ht="15.5" x14ac:dyDescent="0.35">
      <c r="C240" t="s">
        <v>226</v>
      </c>
      <c r="D240" s="6">
        <v>2.4900000000000002</v>
      </c>
    </row>
    <row r="241" spans="3:9" ht="15.5" x14ac:dyDescent="0.35">
      <c r="C241" t="s">
        <v>227</v>
      </c>
      <c r="D241" s="6">
        <v>1.91</v>
      </c>
    </row>
    <row r="242" spans="3:9" ht="15.5" x14ac:dyDescent="0.35">
      <c r="C242" t="s">
        <v>228</v>
      </c>
      <c r="D242" s="6">
        <v>7.0000000000000007E-2</v>
      </c>
    </row>
    <row r="243" spans="3:9" ht="15.5" x14ac:dyDescent="0.35">
      <c r="C243" t="s">
        <v>230</v>
      </c>
      <c r="D243" s="6">
        <v>0.37</v>
      </c>
    </row>
    <row r="244" spans="3:9" ht="15.5" x14ac:dyDescent="0.35">
      <c r="C244" t="s">
        <v>231</v>
      </c>
      <c r="D244" s="6">
        <v>0.05</v>
      </c>
    </row>
    <row r="245" spans="3:9" ht="15.5" x14ac:dyDescent="0.35">
      <c r="C245" t="s">
        <v>232</v>
      </c>
      <c r="D245" s="6">
        <v>1.37</v>
      </c>
    </row>
    <row r="246" spans="3:9" ht="15.5" x14ac:dyDescent="0.35">
      <c r="C246" t="s">
        <v>233</v>
      </c>
      <c r="I246" s="6">
        <v>0.66</v>
      </c>
    </row>
    <row r="247" spans="3:9" ht="15.5" x14ac:dyDescent="0.35">
      <c r="C247" t="s">
        <v>13</v>
      </c>
      <c r="D247" s="5">
        <v>-71000000000</v>
      </c>
    </row>
    <row r="248" spans="3:9" ht="15.5" x14ac:dyDescent="0.35">
      <c r="C248" t="s">
        <v>234</v>
      </c>
      <c r="I248" s="6">
        <v>5.55</v>
      </c>
    </row>
    <row r="249" spans="3:9" ht="15.5" x14ac:dyDescent="0.35">
      <c r="C249" t="s">
        <v>235</v>
      </c>
      <c r="I249" s="6">
        <v>3.8399999999999997E-2</v>
      </c>
    </row>
    <row r="250" spans="3:9" ht="15.5" x14ac:dyDescent="0.35">
      <c r="C250" t="s">
        <v>236</v>
      </c>
      <c r="I250" s="6">
        <v>5.2600000000000001E-2</v>
      </c>
    </row>
    <row r="251" spans="3:9" ht="15.5" x14ac:dyDescent="0.35">
      <c r="C251" t="s">
        <v>237</v>
      </c>
      <c r="I251" s="6">
        <v>2.0499999999999997E-2</v>
      </c>
    </row>
    <row r="252" spans="3:9" ht="15.5" x14ac:dyDescent="0.35">
      <c r="C252" t="s">
        <v>238</v>
      </c>
      <c r="I252" s="6">
        <v>1.9099999999999999E-2</v>
      </c>
    </row>
    <row r="253" spans="3:9" ht="15.5" x14ac:dyDescent="0.35">
      <c r="C253" t="s">
        <v>239</v>
      </c>
      <c r="D253" s="6">
        <v>111.24</v>
      </c>
    </row>
    <row r="254" spans="3:9" ht="15.5" x14ac:dyDescent="0.35">
      <c r="C254" t="s">
        <v>240</v>
      </c>
      <c r="D254" s="6">
        <v>81.900000000000006</v>
      </c>
    </row>
    <row r="255" spans="3:9" ht="15.5" x14ac:dyDescent="0.35">
      <c r="C255" t="s">
        <v>241</v>
      </c>
      <c r="D255" s="6">
        <v>77.790000000000006</v>
      </c>
    </row>
    <row r="256" spans="3:9" ht="15.5" x14ac:dyDescent="0.35">
      <c r="C256" t="s">
        <v>242</v>
      </c>
      <c r="D256" s="6">
        <v>115.35</v>
      </c>
    </row>
    <row r="257" spans="3:9" ht="15.5" x14ac:dyDescent="0.35">
      <c r="C257" t="s">
        <v>243</v>
      </c>
      <c r="D257" s="6">
        <v>0.82</v>
      </c>
    </row>
    <row r="258" spans="3:9" ht="15.5" x14ac:dyDescent="0.35">
      <c r="C258" t="s">
        <v>244</v>
      </c>
      <c r="I258" s="6">
        <v>0.62</v>
      </c>
    </row>
    <row r="259" spans="3:9" ht="15.5" x14ac:dyDescent="0.35">
      <c r="C259" t="s">
        <v>245</v>
      </c>
      <c r="I259" s="6">
        <v>3.69</v>
      </c>
    </row>
    <row r="260" spans="3:9" ht="15.5" x14ac:dyDescent="0.35">
      <c r="C260" t="s">
        <v>42</v>
      </c>
      <c r="I260" s="5">
        <v>398000000000</v>
      </c>
    </row>
    <row r="261" spans="3:9" ht="15.5" x14ac:dyDescent="0.35">
      <c r="C261" t="s">
        <v>246</v>
      </c>
      <c r="I261" s="5">
        <v>374000000000</v>
      </c>
    </row>
    <row r="262" spans="3:9" ht="15.5" x14ac:dyDescent="0.35">
      <c r="C262" t="s">
        <v>247</v>
      </c>
      <c r="I262" s="5">
        <v>2500000000</v>
      </c>
    </row>
    <row r="263" spans="3:9" ht="15.5" x14ac:dyDescent="0.35">
      <c r="C263" t="s">
        <v>248</v>
      </c>
      <c r="I263" s="6">
        <v>0.1231</v>
      </c>
    </row>
    <row r="264" spans="3:9" ht="15.5" x14ac:dyDescent="0.35">
      <c r="C264" t="s">
        <v>249</v>
      </c>
      <c r="D264" s="6">
        <v>0.1371</v>
      </c>
    </row>
    <row r="265" spans="3:9" ht="15.5" x14ac:dyDescent="0.35">
      <c r="C265" t="s">
        <v>250</v>
      </c>
      <c r="D265" s="6">
        <v>4.41E-2</v>
      </c>
    </row>
    <row r="266" spans="3:9" ht="15.5" x14ac:dyDescent="0.35">
      <c r="C266" t="s">
        <v>251</v>
      </c>
      <c r="D266" s="6">
        <v>7.6999999999999999E-2</v>
      </c>
    </row>
    <row r="267" spans="3:9" ht="15.5" x14ac:dyDescent="0.35">
      <c r="C267" t="s">
        <v>252</v>
      </c>
      <c r="D267" s="6">
        <v>0.58420000000000005</v>
      </c>
    </row>
    <row r="268" spans="3:9" ht="15.5" x14ac:dyDescent="0.35">
      <c r="C268" t="s">
        <v>253</v>
      </c>
      <c r="D268" s="6">
        <v>0.50740000000000007</v>
      </c>
    </row>
    <row r="269" spans="3:9" ht="15.5" x14ac:dyDescent="0.35">
      <c r="C269" t="s">
        <v>254</v>
      </c>
      <c r="D269" s="6">
        <v>1.6899000000000002</v>
      </c>
    </row>
    <row r="270" spans="3:9" ht="15.5" x14ac:dyDescent="0.35">
      <c r="C270" t="s">
        <v>255</v>
      </c>
      <c r="I270" s="6">
        <v>4.33</v>
      </c>
    </row>
    <row r="271" spans="3:9" ht="15.5" x14ac:dyDescent="0.35">
      <c r="C271" t="s">
        <v>256</v>
      </c>
      <c r="I271" s="6">
        <v>4.33</v>
      </c>
    </row>
    <row r="272" spans="3:9" ht="15.5" x14ac:dyDescent="0.35">
      <c r="C272" t="s">
        <v>257</v>
      </c>
      <c r="I272" s="6">
        <v>0.43099999999999999</v>
      </c>
    </row>
    <row r="273" spans="3:9" ht="15.5" x14ac:dyDescent="0.35">
      <c r="C273" t="s">
        <v>258</v>
      </c>
      <c r="I273" s="6">
        <v>2.7200000000000002E-2</v>
      </c>
    </row>
    <row r="274" spans="3:9" ht="15.5" x14ac:dyDescent="0.35">
      <c r="C274" t="s">
        <v>259</v>
      </c>
      <c r="I274" t="s">
        <v>819</v>
      </c>
    </row>
    <row r="275" spans="3:9" ht="15.5" x14ac:dyDescent="0.35">
      <c r="C275" t="s">
        <v>261</v>
      </c>
      <c r="I275" s="5">
        <v>7</v>
      </c>
    </row>
    <row r="276" spans="3:9" ht="15.5" x14ac:dyDescent="0.35">
      <c r="C276" t="s">
        <v>262</v>
      </c>
      <c r="I276" s="6">
        <v>0.62</v>
      </c>
    </row>
    <row r="277" spans="3:9" ht="15.5" x14ac:dyDescent="0.35">
      <c r="C277" t="s">
        <v>263</v>
      </c>
      <c r="I277" s="6">
        <v>0.33</v>
      </c>
    </row>
    <row r="278" spans="3:9" ht="15.5" x14ac:dyDescent="0.35">
      <c r="C278" t="s">
        <v>264</v>
      </c>
      <c r="I278" s="6">
        <v>0.34</v>
      </c>
    </row>
    <row r="279" spans="3:9" ht="15.5" x14ac:dyDescent="0.35">
      <c r="C279" t="s">
        <v>265</v>
      </c>
      <c r="I279" s="6">
        <v>0.22</v>
      </c>
    </row>
    <row r="280" spans="3:9" ht="15.5" x14ac:dyDescent="0.35">
      <c r="C280" t="s">
        <v>266</v>
      </c>
      <c r="I280" s="6">
        <v>0.49</v>
      </c>
    </row>
    <row r="281" spans="3:9" ht="15.5" x14ac:dyDescent="0.35">
      <c r="C281" t="s">
        <v>267</v>
      </c>
      <c r="I281" s="6">
        <v>0.52</v>
      </c>
    </row>
    <row r="282" spans="3:9" ht="15.5" x14ac:dyDescent="0.35">
      <c r="C282" t="s">
        <v>268</v>
      </c>
      <c r="I282" s="6">
        <v>0.66</v>
      </c>
    </row>
    <row r="283" spans="3:9" ht="15.5" x14ac:dyDescent="0.35">
      <c r="C283" t="s">
        <v>269</v>
      </c>
      <c r="I283" s="5">
        <v>287000000000</v>
      </c>
    </row>
    <row r="284" spans="3:9" ht="15.5" x14ac:dyDescent="0.35">
      <c r="C284" t="s">
        <v>270</v>
      </c>
      <c r="I284" s="5">
        <v>42000000000</v>
      </c>
    </row>
    <row r="285" spans="3:9" ht="15.5" x14ac:dyDescent="0.35">
      <c r="C285" t="s">
        <v>271</v>
      </c>
      <c r="I285" s="5">
        <v>16000000000</v>
      </c>
    </row>
    <row r="286" spans="3:9" ht="15.5" x14ac:dyDescent="0.35">
      <c r="C286" t="s">
        <v>272</v>
      </c>
      <c r="I286" s="5">
        <v>18000000000</v>
      </c>
    </row>
    <row r="287" spans="3:9" ht="15.5" x14ac:dyDescent="0.35">
      <c r="C287" t="s">
        <v>273</v>
      </c>
      <c r="D287" s="5">
        <v>48000000000</v>
      </c>
    </row>
    <row r="288" spans="3:9" ht="15.5" x14ac:dyDescent="0.35">
      <c r="C288" t="s">
        <v>274</v>
      </c>
      <c r="D288" s="5">
        <v>479000000000</v>
      </c>
    </row>
    <row r="289" spans="3:9" ht="15.5" x14ac:dyDescent="0.35">
      <c r="C289" t="s">
        <v>275</v>
      </c>
      <c r="D289" s="5">
        <v>129000000000</v>
      </c>
    </row>
    <row r="290" spans="3:9" ht="15.5" x14ac:dyDescent="0.35">
      <c r="C290" t="s">
        <v>183</v>
      </c>
      <c r="D290" s="5">
        <v>175000000000</v>
      </c>
    </row>
    <row r="291" spans="3:9" ht="15.5" x14ac:dyDescent="0.35">
      <c r="C291" t="s">
        <v>182</v>
      </c>
      <c r="I291" s="5">
        <v>350000000000</v>
      </c>
    </row>
    <row r="292" spans="3:9" ht="15.5" x14ac:dyDescent="0.35">
      <c r="C292" t="s">
        <v>180</v>
      </c>
      <c r="D292" s="5">
        <v>25000000000</v>
      </c>
    </row>
    <row r="293" spans="3:9" ht="15.5" x14ac:dyDescent="0.35">
      <c r="C293" t="s">
        <v>24</v>
      </c>
      <c r="D293" s="5">
        <v>25000000000</v>
      </c>
    </row>
    <row r="294" spans="3:9" ht="15.5" x14ac:dyDescent="0.35">
      <c r="C294" t="s">
        <v>21</v>
      </c>
      <c r="D294" s="5">
        <v>-23000000000</v>
      </c>
    </row>
    <row r="295" spans="3:9" ht="15.5" x14ac:dyDescent="0.35">
      <c r="C295" t="s">
        <v>276</v>
      </c>
      <c r="I295" s="5">
        <v>350000000000</v>
      </c>
    </row>
    <row r="296" spans="3:9" ht="15.5" x14ac:dyDescent="0.35">
      <c r="C296" t="s">
        <v>277</v>
      </c>
      <c r="I296" s="5">
        <v>3000000000</v>
      </c>
    </row>
    <row r="297" spans="3:9" ht="15.5" x14ac:dyDescent="0.35">
      <c r="C297" t="s">
        <v>278</v>
      </c>
      <c r="I297" s="5">
        <v>-57000000000</v>
      </c>
    </row>
    <row r="298" spans="3:9" ht="15.5" x14ac:dyDescent="0.35">
      <c r="C298" t="s">
        <v>279</v>
      </c>
      <c r="I298" s="5">
        <v>12000000000</v>
      </c>
    </row>
    <row r="299" spans="3:9" ht="15.5" x14ac:dyDescent="0.35">
      <c r="C299" t="s">
        <v>280</v>
      </c>
      <c r="I299" s="5">
        <v>-43000000000</v>
      </c>
    </row>
    <row r="300" spans="3:9" ht="15.5" x14ac:dyDescent="0.35">
      <c r="C300" t="s">
        <v>281</v>
      </c>
      <c r="I300" s="5">
        <v>-39000000000</v>
      </c>
    </row>
  </sheetData>
  <pageMargins left="0.7" right="0.7" top="0.75" bottom="0.75" header="0.3" footer="0.3"/>
  <ignoredErrors>
    <ignoredError sqref="A1:O301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27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820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821</v>
      </c>
      <c r="D2" s="2" vm="168">
        <f ca="1">IFERROR(_xlfn.STOCKHISTORY("XIDX:" &amp; $C$1, D3, , 0, 0, 1), "Libur")</f>
        <v>4690</v>
      </c>
      <c r="E2" s="2" t="str">
        <f ca="1">IFERROR(_xlfn.STOCKHISTORY("XIDX:" &amp; $C$1, E3, , 0, 0, 1), "Libur")</f>
        <v>Libur</v>
      </c>
      <c r="H2" s="2" vm="168">
        <f ca="1">IFERROR(INDEX(D2:G2,COUNT(D2:G2)),"")</f>
        <v>4690</v>
      </c>
      <c r="I2" s="2" vm="169">
        <f t="shared" ref="I2:O2" ca="1" si="0">IFERROR(_xlfn.STOCKHISTORY("XIDX:" &amp; $C$1, I1, , 0, 0, 1), "Libur")</f>
        <v>3900</v>
      </c>
      <c r="J2" s="2" vm="170">
        <f t="shared" ca="1" si="0"/>
        <v>4200</v>
      </c>
      <c r="K2" s="2" vm="171">
        <f t="shared" ca="1" si="0"/>
        <v>3660</v>
      </c>
      <c r="L2" s="2" vm="172">
        <f t="shared" ca="1" si="0"/>
        <v>3160</v>
      </c>
      <c r="M2" s="2" vm="173">
        <f t="shared" ca="1" si="0"/>
        <v>4300</v>
      </c>
      <c r="N2" s="2" vm="174">
        <f t="shared" ca="1" si="0"/>
        <v>830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908131924194</v>
      </c>
      <c r="E4" s="2">
        <f>IFERROR(INDEX(E51:E500,MATCH($C$4,$C$51:$C$500,0)),"")</f>
        <v>812882404967</v>
      </c>
      <c r="H4" s="2">
        <f>IFERROR(SUM(D4:G4)*(4/MAX(1,COUNT(D4:G4))),"")</f>
        <v>3442028658322</v>
      </c>
      <c r="I4" s="2">
        <f t="shared" ref="I4:O4" si="1">IFERROR(INDEX(I51:I500,MATCH($C$4,$C$51:$C$500,0)),"")</f>
        <v>2280328111081</v>
      </c>
      <c r="J4" s="2">
        <f t="shared" si="1"/>
        <v>1083828965262</v>
      </c>
      <c r="K4" s="2">
        <f t="shared" si="1"/>
        <v>436896647069</v>
      </c>
      <c r="L4" s="2">
        <f t="shared" si="1"/>
        <v>162926517310</v>
      </c>
      <c r="M4" s="2">
        <f t="shared" si="1"/>
        <v>122609690259</v>
      </c>
      <c r="N4" s="2">
        <f t="shared" si="1"/>
        <v>93943474577</v>
      </c>
      <c r="O4" s="2">
        <f t="shared" si="1"/>
        <v>79267909985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36974420986</v>
      </c>
      <c r="E5" s="2">
        <f>IFERROR(INDEX(E51:E500,MATCH($C$5,$C$51:$C$500,0)),"")</f>
        <v>66049452114</v>
      </c>
      <c r="H5" s="2">
        <f>IFERROR(SUM(D5:G5)*(4/MAX(1,COUNT(D5:G5))),"")</f>
        <v>206047746200</v>
      </c>
      <c r="I5" s="2">
        <f t="shared" ref="I5:O5" si="2">IFERROR(INDEX(I51:I500,MATCH($C$5,$C$51:$C$500,0)),"")</f>
        <v>142308467130</v>
      </c>
      <c r="J5" s="2">
        <f t="shared" si="2"/>
        <v>124670411994</v>
      </c>
      <c r="K5" s="2">
        <f t="shared" si="2"/>
        <v>132483144645</v>
      </c>
      <c r="L5" s="2">
        <f t="shared" si="2"/>
        <v>74963615006</v>
      </c>
      <c r="M5" s="2">
        <f t="shared" si="2"/>
        <v>65880496506</v>
      </c>
      <c r="N5" s="2">
        <f t="shared" si="2"/>
        <v>35220368009</v>
      </c>
      <c r="O5" s="2">
        <f t="shared" si="2"/>
        <v>49247138435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3565372235443</v>
      </c>
      <c r="E6" s="2">
        <f>IFERROR(INDEX(E51:E500,MATCH($C$6,$C$51:$C$500,0)),"")</f>
        <v>3528397814457</v>
      </c>
      <c r="H6" s="2">
        <f>IFERROR(INDEX(D6:G6,COUNT(D6:G6)),"")</f>
        <v>3528397814457</v>
      </c>
      <c r="I6" s="2">
        <f t="shared" ref="I6:O6" si="3">IFERROR(INDEX(I51:I500,MATCH($C$6,$C$51:$C$500,0)),"")</f>
        <v>3462348362343</v>
      </c>
      <c r="J6" s="2">
        <f t="shared" si="3"/>
        <v>3320039895213</v>
      </c>
      <c r="K6" s="2">
        <f t="shared" si="3"/>
        <v>3195369483219</v>
      </c>
      <c r="L6" s="2">
        <f t="shared" si="3"/>
        <v>3065341159264</v>
      </c>
      <c r="M6" s="2">
        <f t="shared" si="3"/>
        <v>2069516926971</v>
      </c>
      <c r="N6" s="2">
        <f t="shared" si="3"/>
        <v>1008982591153</v>
      </c>
      <c r="O6" s="2">
        <f t="shared" si="3"/>
        <v>501440058113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3.67</v>
      </c>
      <c r="E7" s="3">
        <f>IFERROR(INDEX(E51:E500,MATCH($C$7,$C$51:$C$500,0))/1000000000,"")</f>
        <v>3.67</v>
      </c>
      <c r="H7" s="3">
        <f>IFERROR(INDEX(D7:G7,COUNT(D7:G7)),"")</f>
        <v>3.67</v>
      </c>
      <c r="I7" s="3">
        <f t="shared" ref="I7:O7" si="4">IFERROR(INDEX(I51:I500,MATCH($C$7,$C$51:$C$500,0))/1000000000,"")</f>
        <v>3.67</v>
      </c>
      <c r="J7" s="3">
        <f t="shared" si="4"/>
        <v>3.67</v>
      </c>
      <c r="K7" s="3">
        <f t="shared" si="4"/>
        <v>3.67</v>
      </c>
      <c r="L7" s="3">
        <f t="shared" si="4"/>
        <v>3.31</v>
      </c>
      <c r="M7" s="3">
        <f t="shared" si="4"/>
        <v>3.31</v>
      </c>
      <c r="N7" s="3">
        <f t="shared" si="4"/>
        <v>3.03</v>
      </c>
      <c r="O7" s="3">
        <f t="shared" si="4"/>
        <v>2.2400000000000002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42000000000</v>
      </c>
      <c r="E8" s="2">
        <f>IFERROR(INDEX(E51:E500,MATCH("Free cash flow (Quarter)",$C$51:$C$500,0)),"")</f>
        <v>474000000000</v>
      </c>
      <c r="H8" s="2">
        <f>IFERROR(INDEX(D8:G8,COUNT(D8:G8)),"")</f>
        <v>474000000000</v>
      </c>
      <c r="I8" s="2">
        <f t="shared" ref="I8:O8" si="5">IFERROR(INDEX(I51:I500,MATCH($C$8,$C$51:$C$500,0)),"")</f>
        <v>152000000000</v>
      </c>
      <c r="J8" s="2">
        <f t="shared" si="5"/>
        <v>494000000000</v>
      </c>
      <c r="K8" s="2">
        <f t="shared" si="5"/>
        <v>-129000000000</v>
      </c>
      <c r="L8" s="2">
        <f t="shared" si="5"/>
        <v>-723000000000</v>
      </c>
      <c r="M8" s="2">
        <f t="shared" si="5"/>
        <v>-1028000000000</v>
      </c>
      <c r="N8" s="2">
        <f t="shared" si="5"/>
        <v>-466000000000</v>
      </c>
      <c r="O8" s="2">
        <f t="shared" si="5"/>
        <v>-43000000000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11.33</v>
      </c>
      <c r="E9" s="3">
        <f>IFERROR(INDEX(E51:E500,MATCH("Free cash flow per share (Quarter)",$C$51:$C$500,0)),"")</f>
        <v>128.96</v>
      </c>
      <c r="H9" s="3">
        <f>IFERROR(INDEX(D9:G9,COUNT(D9:G9)),"")</f>
        <v>128.96</v>
      </c>
      <c r="I9" s="3">
        <f t="shared" ref="I9:O9" si="6">IFERROR(INDEX(I51:I500,MATCH($C$9,$C$51:$C$500,0)),"")</f>
        <v>41.3</v>
      </c>
      <c r="J9" s="3">
        <f t="shared" si="6"/>
        <v>134.44999999999999</v>
      </c>
      <c r="K9" s="3">
        <f t="shared" si="6"/>
        <v>-34.979999999999997</v>
      </c>
      <c r="L9" s="3">
        <f t="shared" si="6"/>
        <v>-218.59</v>
      </c>
      <c r="M9" s="3">
        <f t="shared" si="6"/>
        <v>-310.92</v>
      </c>
      <c r="N9" s="3">
        <f t="shared" si="6"/>
        <v>-154.01</v>
      </c>
      <c r="O9" s="3">
        <f t="shared" si="6"/>
        <v>-19.02</v>
      </c>
    </row>
    <row r="10" spans="1:15" ht="15.5" x14ac:dyDescent="0.35">
      <c r="C10" t="s">
        <v>18</v>
      </c>
      <c r="D10" s="3">
        <f ca="1">IFERROR(IF(D9=0,"",D2/D9),"")</f>
        <v>413.94527802294795</v>
      </c>
      <c r="E10" s="3" t="str">
        <f ca="1">IFERROR(IF(E9=0,"",E2/E9),"")</f>
        <v/>
      </c>
      <c r="I10" s="3">
        <f t="shared" ref="I10:O10" ca="1" si="7">IFERROR(IF(I9=0,"",I2/I9),"")</f>
        <v>94.430992736077485</v>
      </c>
      <c r="J10" s="3">
        <f t="shared" ca="1" si="7"/>
        <v>31.238378579397548</v>
      </c>
      <c r="K10" s="3">
        <f t="shared" ca="1" si="7"/>
        <v>-104.63121783876502</v>
      </c>
      <c r="L10" s="3">
        <f t="shared" ca="1" si="7"/>
        <v>-14.45628802781463</v>
      </c>
      <c r="M10" s="3">
        <f t="shared" ca="1" si="7"/>
        <v>-13.82992409623054</v>
      </c>
      <c r="N10" s="3">
        <f t="shared" ca="1" si="7"/>
        <v>-5.3892604376339204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5321798500</v>
      </c>
      <c r="E11" s="2">
        <f>IFERROR(INDEX(E51:E500,MATCH($C$11,$C$51:$C$500,0)),"")</f>
        <v>8955011700</v>
      </c>
      <c r="H11" s="2">
        <f>IFERROR(INDEX(D11:G11,COUNT(D11:G11)),"")</f>
        <v>8955011700</v>
      </c>
      <c r="I11" s="2">
        <f t="shared" ref="I11:O11" si="8">IFERROR(INDEX(I51:I500,MATCH($C$11,$C$51:$C$500,0)),"")</f>
        <v>9763207000</v>
      </c>
      <c r="J11" s="2">
        <f t="shared" si="8"/>
        <v>7963973725</v>
      </c>
      <c r="K11" s="2">
        <f t="shared" si="8"/>
        <v>3803028925</v>
      </c>
      <c r="L11" s="2">
        <f t="shared" si="8"/>
        <v>5394655446</v>
      </c>
      <c r="M11" s="2">
        <f t="shared" si="8"/>
        <v>21212752890</v>
      </c>
      <c r="N11" s="2">
        <f t="shared" si="8"/>
        <v>17010044570</v>
      </c>
      <c r="O11" s="2">
        <f t="shared" si="8"/>
        <v>14866561288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O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O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</row>
    <row r="15" spans="1:15" ht="15.5" x14ac:dyDescent="0.35">
      <c r="C15" t="s">
        <v>28</v>
      </c>
      <c r="D15" s="2">
        <f>IFERROR(INDEX(D51:D500,MATCH($C$15,$C$51:$C$500,0)),"")</f>
        <v>-14339665560</v>
      </c>
      <c r="E15" s="2">
        <f>IFERROR(INDEX(E51:E500,MATCH($C$15,$C$51:$C$500,0)),"")</f>
        <v>-19790803780</v>
      </c>
      <c r="H15" s="2">
        <f>IFERROR(SUM(D15:G15)*(4/MAX(1,COUNT(D15:G15))),"")</f>
        <v>-68260938680</v>
      </c>
      <c r="I15" s="2">
        <f t="shared" ref="I15:O15" si="12">IFERROR(INDEX(I51:I500,MATCH($C$15,$C$51:$C$500,0)),"")</f>
        <v>-41012622124</v>
      </c>
      <c r="J15" s="2">
        <f t="shared" si="12"/>
        <v>-36276770217</v>
      </c>
      <c r="K15" s="2">
        <f t="shared" si="12"/>
        <v>-39681693832</v>
      </c>
      <c r="L15" s="2">
        <f t="shared" si="12"/>
        <v>-21796796167</v>
      </c>
      <c r="M15" s="2">
        <f t="shared" si="12"/>
        <v>-18972758074</v>
      </c>
      <c r="N15" s="2">
        <f t="shared" si="12"/>
        <v>-9940438201</v>
      </c>
      <c r="O15" s="2">
        <f t="shared" si="12"/>
        <v>-7434309204</v>
      </c>
    </row>
    <row r="16" spans="1:15" ht="15.5" x14ac:dyDescent="0.35">
      <c r="C16" t="s">
        <v>29</v>
      </c>
      <c r="D16" s="2">
        <f>IFERROR(INDEX(D51:D500,MATCH($C$16,$C$51:$C$500,0)),"")</f>
        <v>65180297465</v>
      </c>
      <c r="E16" s="2">
        <f>IFERROR(INDEX(E51:E500,MATCH($C$16,$C$51:$C$500,0)),"")</f>
        <v>89958199701</v>
      </c>
      <c r="H16" s="2">
        <f>IFERROR(SUM(D16:G16)*(4/MAX(1,COUNT(D16:G16))),"")</f>
        <v>310276994332</v>
      </c>
      <c r="I16" s="2">
        <f t="shared" ref="I16:O16" si="13">IFERROR(INDEX(I51:I500,MATCH($C$16,$C$51:$C$500,0)),"")</f>
        <v>184297406191</v>
      </c>
      <c r="J16" s="2">
        <f t="shared" si="13"/>
        <v>160337119592</v>
      </c>
      <c r="K16" s="2">
        <f t="shared" si="13"/>
        <v>172251882418</v>
      </c>
      <c r="L16" s="2">
        <f t="shared" si="13"/>
        <v>96609202763</v>
      </c>
      <c r="M16" s="2">
        <f t="shared" si="13"/>
        <v>84636012510</v>
      </c>
      <c r="N16" s="2">
        <f t="shared" si="13"/>
        <v>45116026336</v>
      </c>
      <c r="O16" s="2">
        <f t="shared" si="13"/>
        <v>29696110533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17212300000000</v>
      </c>
      <c r="E20" s="2" t="str">
        <f ca="1">IFERROR(E21*E2,"")</f>
        <v/>
      </c>
      <c r="H20" s="2">
        <f t="shared" ref="H20:O20" ca="1" si="14">IFERROR(H21*H2,"")</f>
        <v>17212300000000</v>
      </c>
      <c r="I20" s="2">
        <f t="shared" ca="1" si="14"/>
        <v>14313000000000</v>
      </c>
      <c r="J20" s="2">
        <f t="shared" ca="1" si="14"/>
        <v>15414000000000</v>
      </c>
      <c r="K20" s="2">
        <f t="shared" ca="1" si="14"/>
        <v>13432200000000</v>
      </c>
      <c r="L20" s="2">
        <f t="shared" ca="1" si="14"/>
        <v>10459600000000</v>
      </c>
      <c r="M20" s="2">
        <f t="shared" ca="1" si="14"/>
        <v>14233000000000</v>
      </c>
      <c r="N20" s="2">
        <f t="shared" ca="1" si="14"/>
        <v>2514900000000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3670000000</v>
      </c>
      <c r="E21" s="2">
        <f>IFERROR(INDEX(E51:E500,MATCH($C$7,$C$51:$C$500,0)),"")</f>
        <v>3670000000</v>
      </c>
      <c r="H21" s="2">
        <f>IFERROR(INDEX(D21:G21,COUNT(D21:G21)),"")</f>
        <v>3670000000</v>
      </c>
      <c r="I21" s="2">
        <f t="shared" ref="I21:O21" si="15">IFERROR(INDEX(I51:I500,MATCH($C$7,$C$51:$C$500,0)),"")</f>
        <v>3670000000</v>
      </c>
      <c r="J21" s="2">
        <f t="shared" si="15"/>
        <v>3670000000</v>
      </c>
      <c r="K21" s="2">
        <f t="shared" si="15"/>
        <v>3670000000</v>
      </c>
      <c r="L21" s="2">
        <f t="shared" si="15"/>
        <v>3310000000</v>
      </c>
      <c r="M21" s="2">
        <f t="shared" si="15"/>
        <v>3310000000</v>
      </c>
      <c r="N21" s="2">
        <f t="shared" si="15"/>
        <v>3030000000</v>
      </c>
      <c r="O21" s="2">
        <f t="shared" si="15"/>
        <v>2240000000</v>
      </c>
    </row>
    <row r="23" spans="1:15" ht="15.5" x14ac:dyDescent="0.35">
      <c r="B23" t="s">
        <v>43</v>
      </c>
      <c r="C23" t="s">
        <v>44</v>
      </c>
      <c r="D23" s="3">
        <f>IFERROR(D5/D6*100,"")</f>
        <v>1.0370423771869055</v>
      </c>
      <c r="E23" s="3">
        <f>IFERROR(E5/E6*100,"")</f>
        <v>1.8719389248959908</v>
      </c>
      <c r="H23" s="3">
        <f t="shared" ref="H23:O23" si="16">IFERROR(H5/H6*100,"")</f>
        <v>5.8396971383372636</v>
      </c>
      <c r="I23" s="3">
        <f t="shared" si="16"/>
        <v>4.1101718324408774</v>
      </c>
      <c r="J23" s="3">
        <f t="shared" si="16"/>
        <v>3.7550877678836345</v>
      </c>
      <c r="K23" s="3">
        <f t="shared" si="16"/>
        <v>4.1460978250170024</v>
      </c>
      <c r="L23" s="3">
        <f t="shared" si="16"/>
        <v>2.4455227366600543</v>
      </c>
      <c r="M23" s="3">
        <f t="shared" si="16"/>
        <v>3.1833755813935016</v>
      </c>
      <c r="N23" s="3">
        <f t="shared" si="16"/>
        <v>3.4906814367086794</v>
      </c>
      <c r="O23" s="3">
        <f t="shared" si="16"/>
        <v>9.8211416575542323</v>
      </c>
    </row>
    <row r="24" spans="1:15" ht="15.5" x14ac:dyDescent="0.35">
      <c r="C24" t="s">
        <v>45</v>
      </c>
      <c r="D24" s="4">
        <f>IFERROR(_xlfn.RRI(5,I23,D23),"")</f>
        <v>-0.2407456217183036</v>
      </c>
      <c r="E24" s="4">
        <f>IFERROR(_xlfn.RRI(5,J23,E23),"")</f>
        <v>-0.12996982264726531</v>
      </c>
      <c r="H24" s="4">
        <f t="shared" ref="H24:O24" si="17">IFERROR(_xlfn.RRI(5,M23,H23),"")</f>
        <v>0.12901701921745889</v>
      </c>
      <c r="I24" s="4">
        <f t="shared" si="17"/>
        <v>3.3213215454403588E-2</v>
      </c>
      <c r="J24" s="4">
        <f t="shared" si="17"/>
        <v>-0.17492842851380397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13.84</v>
      </c>
      <c r="E25" s="3">
        <f>IFERROR(INDEX(E51:E500,MATCH($A$25,$C$51:$C$500,0)),"")</f>
        <v>19.09</v>
      </c>
      <c r="H25" s="3">
        <f>IFERROR(INDEX(D25:G25,COUNT(D25:G25)),"")</f>
        <v>19.09</v>
      </c>
      <c r="I25" s="3">
        <f t="shared" ref="I25:O25" si="18">IFERROR(INDEX(I51:I500,MATCH($C$25,$C$51:$C$500,0)),"")</f>
        <v>38.99</v>
      </c>
      <c r="J25" s="3">
        <f t="shared" si="18"/>
        <v>33.76</v>
      </c>
      <c r="K25" s="3">
        <f t="shared" si="18"/>
        <v>36.08</v>
      </c>
      <c r="L25" s="3">
        <f t="shared" si="18"/>
        <v>22.62</v>
      </c>
      <c r="M25" s="3">
        <f t="shared" si="18"/>
        <v>19.850000000000001</v>
      </c>
      <c r="N25" s="3">
        <f t="shared" si="18"/>
        <v>11.62</v>
      </c>
      <c r="O25" s="3">
        <f t="shared" si="18"/>
        <v>9.9499999999999993</v>
      </c>
    </row>
    <row r="26" spans="1:15" ht="15.5" x14ac:dyDescent="0.35">
      <c r="C26" t="s">
        <v>48</v>
      </c>
      <c r="D26" s="4">
        <f>IFERROR(_xlfn.RRI(5,I25,D25),"")</f>
        <v>-0.18710103427752578</v>
      </c>
      <c r="E26" s="4">
        <f>IFERROR(_xlfn.RRI(5,J25,E25),"")</f>
        <v>-0.10776203618051183</v>
      </c>
      <c r="H26" s="4">
        <f t="shared" ref="H26:O26" si="19">IFERROR(_xlfn.RRI(5,M25,H25),"")</f>
        <v>-7.7774716090063256E-3</v>
      </c>
      <c r="I26" s="4">
        <f t="shared" si="19"/>
        <v>0.27394131220295193</v>
      </c>
      <c r="J26" s="4">
        <f t="shared" si="19"/>
        <v>0.27677941304027476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247.44739078855585</v>
      </c>
      <c r="E27" s="3">
        <f>IFERROR(E4/E21,"")</f>
        <v>221.49384331525886</v>
      </c>
      <c r="H27" s="3">
        <f t="shared" ref="H27:O27" si="20">IFERROR(H4/H21,"")</f>
        <v>937.88246820762947</v>
      </c>
      <c r="I27" s="3">
        <f t="shared" si="20"/>
        <v>621.34280955885561</v>
      </c>
      <c r="J27" s="3">
        <f t="shared" si="20"/>
        <v>295.32124394059946</v>
      </c>
      <c r="K27" s="3">
        <f t="shared" si="20"/>
        <v>119.04540792070844</v>
      </c>
      <c r="L27" s="3">
        <f t="shared" si="20"/>
        <v>49.222512782477338</v>
      </c>
      <c r="M27" s="3">
        <f t="shared" si="20"/>
        <v>37.042202495166165</v>
      </c>
      <c r="N27" s="3">
        <f t="shared" si="20"/>
        <v>31.004447055115513</v>
      </c>
      <c r="O27" s="3">
        <f t="shared" si="20"/>
        <v>35.387459814732139</v>
      </c>
    </row>
    <row r="28" spans="1:15" ht="15.5" x14ac:dyDescent="0.35">
      <c r="C28" t="s">
        <v>50</v>
      </c>
      <c r="D28" s="4">
        <f>IFERROR(_xlfn.RRI(5,I27,D27),"")</f>
        <v>-0.16817815707554318</v>
      </c>
      <c r="E28" s="4">
        <f>IFERROR(_xlfn.RRI(5,J27,E27),"")</f>
        <v>-5.5910007682627882E-2</v>
      </c>
      <c r="H28" s="4">
        <f t="shared" ref="H28:O28" si="21">IFERROR(_xlfn.RRI(5,M27,H27),"")</f>
        <v>0.90849190954166215</v>
      </c>
      <c r="I28" s="4">
        <f t="shared" si="21"/>
        <v>0.82129987294528983</v>
      </c>
      <c r="J28" s="4">
        <f t="shared" si="21"/>
        <v>0.5285831220159789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-0.51038727878943324</v>
      </c>
      <c r="I29" s="4">
        <f t="shared" si="22"/>
        <v>0.15491706161137453</v>
      </c>
      <c r="J29" s="4">
        <f t="shared" si="22"/>
        <v>-6.4301552106430168E-2</v>
      </c>
      <c r="K29" s="4">
        <f t="shared" si="22"/>
        <v>0.59504862953138804</v>
      </c>
      <c r="L29" s="4">
        <f t="shared" si="22"/>
        <v>0.13954659949622164</v>
      </c>
      <c r="M29" s="4">
        <f t="shared" si="22"/>
        <v>0.70826161790017239</v>
      </c>
      <c r="N29" s="4">
        <f t="shared" si="22"/>
        <v>0.16783919597989949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0.50944447055484954</v>
      </c>
      <c r="I30" s="4">
        <f t="shared" si="23"/>
        <v>1.1039556832011439</v>
      </c>
      <c r="J30" s="4">
        <f t="shared" si="23"/>
        <v>1.4807445251252493</v>
      </c>
      <c r="K30" s="4">
        <f t="shared" si="23"/>
        <v>1.4185154554541</v>
      </c>
      <c r="L30" s="4">
        <f t="shared" si="23"/>
        <v>0.32882251774582372</v>
      </c>
      <c r="M30" s="4">
        <f t="shared" si="23"/>
        <v>0.19473836863845845</v>
      </c>
      <c r="N30" s="4">
        <f t="shared" si="23"/>
        <v>-0.12385779546097672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970.24</v>
      </c>
      <c r="E32" s="3">
        <f>IFERROR(INDEX(E51:E500,MATCH($A$32,$C$51:$C$500,0)),"")</f>
        <v>960.18</v>
      </c>
      <c r="H32" s="3">
        <f>IFERROR(INDEX(D32:G32,COUNT(D32:G32)),"")</f>
        <v>960.18</v>
      </c>
      <c r="I32" s="3">
        <f t="shared" ref="I32:O32" si="24">IFERROR(INDEX(I51:I500,MATCH($C$32,$C$51:$C$500,0)),"")</f>
        <v>942.21</v>
      </c>
      <c r="J32" s="3">
        <f t="shared" si="24"/>
        <v>903.48</v>
      </c>
      <c r="K32" s="3">
        <f t="shared" si="24"/>
        <v>869.55</v>
      </c>
      <c r="L32" s="3">
        <f t="shared" si="24"/>
        <v>926.85</v>
      </c>
      <c r="M32" s="3">
        <f t="shared" si="24"/>
        <v>625.75</v>
      </c>
      <c r="N32" s="3">
        <f t="shared" si="24"/>
        <v>333.38</v>
      </c>
      <c r="O32" s="3">
        <f t="shared" si="24"/>
        <v>224.16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4.9000000000000004</v>
      </c>
      <c r="E33" s="3">
        <f>IFERROR(INDEX(E51:E500,MATCH($A$33,$C$51:$C$500,0)),"")</f>
        <v>4.92</v>
      </c>
      <c r="H33" s="3">
        <f>IFERROR(INDEX(D33:G33,COUNT(D33:G33)),"")</f>
        <v>4.92</v>
      </c>
      <c r="I33" s="3">
        <f t="shared" ref="I33:O33" si="25">IFERROR(INDEX(I51:I500,MATCH($C$33,$C$51:$C$500,0)),"")</f>
        <v>4.1399999999999997</v>
      </c>
      <c r="J33" s="3">
        <f t="shared" si="25"/>
        <v>4.6500000000000004</v>
      </c>
      <c r="K33" s="3">
        <f t="shared" si="25"/>
        <v>4.21</v>
      </c>
      <c r="L33" s="3">
        <f t="shared" si="25"/>
        <v>3.41</v>
      </c>
      <c r="M33" s="3">
        <f t="shared" si="25"/>
        <v>6.87</v>
      </c>
      <c r="N33" s="3">
        <f t="shared" si="25"/>
        <v>2.4900000000000002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343.21</v>
      </c>
      <c r="E34" s="3">
        <f>IFERROR(INDEX(E51:E500,MATCH($A$34,$C$51:$C$500,0)),"")</f>
        <v>247.25</v>
      </c>
      <c r="H34" s="3">
        <f>IFERROR(INDEX(D34:G34,COUNT(D34:G34)),"")</f>
        <v>247.25</v>
      </c>
      <c r="I34" s="3">
        <f t="shared" ref="I34:O34" si="26">IFERROR(INDEX(I51:I500,MATCH($C$34,$C$51:$C$500,0)),"")</f>
        <v>100.03</v>
      </c>
      <c r="J34" s="3">
        <f t="shared" si="26"/>
        <v>124.41</v>
      </c>
      <c r="K34" s="3">
        <f t="shared" si="26"/>
        <v>101.44</v>
      </c>
      <c r="L34" s="3">
        <f t="shared" si="26"/>
        <v>139.69999999999999</v>
      </c>
      <c r="M34" s="3">
        <f t="shared" si="26"/>
        <v>216.62</v>
      </c>
      <c r="N34" s="3">
        <f t="shared" si="26"/>
        <v>71.430000000000007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19.22</v>
      </c>
      <c r="E35" s="3">
        <f>IFERROR(INDEX(E51:E500,MATCH($A$35,$C$51:$C$500,0)),"")</f>
        <v>21.34</v>
      </c>
      <c r="H35" s="3">
        <f>IFERROR(INDEX(D35:G35,COUNT(D35:G35)),"")</f>
        <v>21.34</v>
      </c>
      <c r="I35" s="3">
        <f t="shared" ref="I35:O35" si="27">IFERROR(INDEX(I51:I500,MATCH($C$35,$C$51:$C$500,0)),"")</f>
        <v>6.28</v>
      </c>
      <c r="J35" s="3">
        <f t="shared" si="27"/>
        <v>14.24</v>
      </c>
      <c r="K35" s="3">
        <f t="shared" si="27"/>
        <v>30.78</v>
      </c>
      <c r="L35" s="3">
        <f t="shared" si="27"/>
        <v>64.14</v>
      </c>
      <c r="M35" s="3">
        <f t="shared" si="27"/>
        <v>115.99</v>
      </c>
      <c r="N35" s="3">
        <f t="shared" si="27"/>
        <v>26.74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908131924194</v>
      </c>
      <c r="E51" s="5">
        <v>812882404967</v>
      </c>
      <c r="F51" s="5">
        <v>722115365482</v>
      </c>
      <c r="G51" s="5">
        <v>655917456878</v>
      </c>
      <c r="I51" s="5">
        <v>2280328111081</v>
      </c>
      <c r="J51" s="5">
        <v>1083828965262</v>
      </c>
      <c r="K51" s="5">
        <v>436896647069</v>
      </c>
      <c r="L51" s="5">
        <v>162926517310</v>
      </c>
      <c r="M51" s="5">
        <v>122609690259</v>
      </c>
      <c r="N51" s="5">
        <v>93943474577</v>
      </c>
      <c r="O51" s="5">
        <v>79267909985</v>
      </c>
    </row>
    <row r="52" spans="2:15" ht="15.5" x14ac:dyDescent="0.35">
      <c r="C52" t="s">
        <v>794</v>
      </c>
      <c r="D52" s="5">
        <v>908131924194</v>
      </c>
      <c r="E52" s="5">
        <v>812882404967</v>
      </c>
      <c r="F52" s="5">
        <v>722115365482</v>
      </c>
      <c r="G52" s="5">
        <v>655917456878</v>
      </c>
      <c r="I52" s="5">
        <v>2280328111081</v>
      </c>
      <c r="J52" s="5">
        <v>1083828965262</v>
      </c>
      <c r="K52" s="5">
        <v>436896647069</v>
      </c>
      <c r="L52" s="5">
        <v>162926517310</v>
      </c>
      <c r="M52" s="5">
        <v>122609690259</v>
      </c>
      <c r="N52" s="5">
        <v>93943474577</v>
      </c>
      <c r="O52" s="5">
        <v>79267909985</v>
      </c>
    </row>
    <row r="53" spans="2:15" ht="15.5" x14ac:dyDescent="0.35">
      <c r="C53" t="s">
        <v>75</v>
      </c>
      <c r="D53" s="5">
        <v>-206607583727</v>
      </c>
      <c r="E53" s="5">
        <v>-166836424495</v>
      </c>
      <c r="F53" s="5">
        <v>-138223775320</v>
      </c>
      <c r="G53" s="5">
        <v>-117733251488</v>
      </c>
      <c r="I53" s="5">
        <v>-427719101021</v>
      </c>
      <c r="J53" s="5">
        <v>-118765517776</v>
      </c>
      <c r="K53" s="5">
        <v>-7614744353</v>
      </c>
      <c r="L53" s="5">
        <v>-22591996013</v>
      </c>
      <c r="M53" s="5">
        <v>-20085279113</v>
      </c>
      <c r="N53" s="5">
        <v>-31575008548</v>
      </c>
      <c r="O53" s="5">
        <v>-31582007782</v>
      </c>
    </row>
    <row r="54" spans="2:15" ht="15.5" x14ac:dyDescent="0.35">
      <c r="C54" t="s">
        <v>822</v>
      </c>
      <c r="D54" s="5">
        <v>-206607583727</v>
      </c>
      <c r="E54" s="5">
        <v>-166836424495</v>
      </c>
      <c r="F54" s="5">
        <v>-138223775320</v>
      </c>
      <c r="G54" s="5">
        <v>-117733251488</v>
      </c>
      <c r="I54" s="5">
        <v>-427719101021</v>
      </c>
      <c r="J54" s="5">
        <v>-118765517776</v>
      </c>
      <c r="K54" s="5">
        <v>-7614744353</v>
      </c>
      <c r="L54" s="5">
        <v>-22591996013</v>
      </c>
      <c r="M54" s="5">
        <v>-20085279113</v>
      </c>
      <c r="N54" s="5">
        <v>-31575008548</v>
      </c>
      <c r="O54" s="5">
        <v>-31582007782</v>
      </c>
    </row>
    <row r="55" spans="2:15" ht="15.5" x14ac:dyDescent="0.35">
      <c r="C55" t="s">
        <v>823</v>
      </c>
      <c r="D55" s="5">
        <v>-206607583727</v>
      </c>
      <c r="E55" s="5">
        <v>-166836424495</v>
      </c>
      <c r="F55" s="5">
        <v>-138223775320</v>
      </c>
      <c r="G55" s="5">
        <v>-117733251488</v>
      </c>
      <c r="I55" s="5">
        <v>-427719101021</v>
      </c>
      <c r="J55" s="5">
        <v>-118765517776</v>
      </c>
      <c r="K55" s="5">
        <v>-7614744353</v>
      </c>
      <c r="L55" s="5">
        <v>-22591996013</v>
      </c>
      <c r="M55" s="5">
        <v>-20085279113</v>
      </c>
      <c r="N55" s="5">
        <v>-31575008548</v>
      </c>
      <c r="O55" s="5">
        <v>-31582007782</v>
      </c>
    </row>
    <row r="56" spans="2:15" ht="15.5" x14ac:dyDescent="0.35">
      <c r="C56" t="s">
        <v>76</v>
      </c>
      <c r="D56" s="5">
        <v>701524340467</v>
      </c>
      <c r="E56" s="5">
        <v>646045980472</v>
      </c>
      <c r="F56" s="5">
        <v>583891590162</v>
      </c>
      <c r="G56" s="5">
        <v>538184205390</v>
      </c>
      <c r="I56" s="5">
        <v>1852609010060</v>
      </c>
      <c r="J56" s="5">
        <v>965063447486</v>
      </c>
      <c r="K56" s="5">
        <v>429281902716</v>
      </c>
      <c r="L56" s="5">
        <v>140334521297</v>
      </c>
      <c r="M56" s="5">
        <v>102524411146</v>
      </c>
      <c r="N56" s="5">
        <v>62368466029</v>
      </c>
      <c r="O56" s="5">
        <v>47685902203</v>
      </c>
    </row>
    <row r="57" spans="2:15" ht="15.5" x14ac:dyDescent="0.35">
      <c r="C57" t="s">
        <v>77</v>
      </c>
      <c r="D57" s="5">
        <v>-636354100621</v>
      </c>
      <c r="E57" s="5">
        <v>-555183750116</v>
      </c>
      <c r="F57" s="5">
        <v>-561069169820</v>
      </c>
      <c r="G57" s="5">
        <v>-469855240855</v>
      </c>
      <c r="I57" s="5">
        <v>-1666564543160</v>
      </c>
      <c r="J57" s="5">
        <v>-797114999638</v>
      </c>
      <c r="K57" s="5">
        <v>-257318069134</v>
      </c>
      <c r="L57" s="5">
        <v>-41759275388</v>
      </c>
      <c r="M57" s="5">
        <v>-19148673779</v>
      </c>
      <c r="N57" s="5">
        <v>-17169542562</v>
      </c>
      <c r="O57" s="5">
        <v>-18379299883</v>
      </c>
    </row>
    <row r="58" spans="2:15" ht="15.5" x14ac:dyDescent="0.35">
      <c r="C58" t="s">
        <v>600</v>
      </c>
    </row>
    <row r="59" spans="2:15" ht="15.5" x14ac:dyDescent="0.35">
      <c r="C59" t="s">
        <v>824</v>
      </c>
      <c r="D59" s="5">
        <v>2706041971</v>
      </c>
      <c r="E59" s="5">
        <v>1916845971</v>
      </c>
      <c r="F59" s="5">
        <v>1233579287</v>
      </c>
      <c r="G59" s="5">
        <v>917184969</v>
      </c>
      <c r="I59" s="5">
        <v>3352810522</v>
      </c>
      <c r="J59" s="5">
        <v>1046717439</v>
      </c>
      <c r="K59" s="5">
        <v>319053190</v>
      </c>
      <c r="L59" s="5">
        <v>584931090</v>
      </c>
      <c r="M59" s="5">
        <v>3771641993</v>
      </c>
      <c r="N59" s="5">
        <v>3157611709</v>
      </c>
      <c r="O59" s="5">
        <v>1159435408</v>
      </c>
    </row>
    <row r="60" spans="2:15" ht="15.5" x14ac:dyDescent="0.35">
      <c r="C60" t="s">
        <v>825</v>
      </c>
      <c r="D60" s="5">
        <v>33028843521</v>
      </c>
    </row>
    <row r="61" spans="2:15" ht="15.5" x14ac:dyDescent="0.35">
      <c r="C61" t="s">
        <v>85</v>
      </c>
      <c r="D61" s="5">
        <v>-96218112956</v>
      </c>
      <c r="E61" s="5">
        <v>285258325</v>
      </c>
    </row>
    <row r="62" spans="2:15" ht="15.5" x14ac:dyDescent="0.35">
      <c r="C62" t="s">
        <v>826</v>
      </c>
      <c r="D62" s="5">
        <v>21674301183</v>
      </c>
      <c r="E62" s="5">
        <v>16379404773</v>
      </c>
      <c r="F62" s="5">
        <v>16771654298</v>
      </c>
      <c r="G62" s="5">
        <v>9922938334</v>
      </c>
      <c r="I62" s="5">
        <v>41513268235</v>
      </c>
      <c r="J62" s="5">
        <v>10538968143</v>
      </c>
      <c r="K62" s="5">
        <v>1272605484</v>
      </c>
      <c r="L62" s="5">
        <v>1283899444</v>
      </c>
      <c r="M62" s="5">
        <v>3975277792</v>
      </c>
      <c r="N62" s="5">
        <v>3270012739</v>
      </c>
      <c r="O62" s="5">
        <v>2507749143</v>
      </c>
    </row>
    <row r="63" spans="2:15" ht="15.5" x14ac:dyDescent="0.35">
      <c r="C63" t="s">
        <v>601</v>
      </c>
    </row>
    <row r="64" spans="2:15" ht="15.5" x14ac:dyDescent="0.35">
      <c r="C64" t="s">
        <v>827</v>
      </c>
      <c r="D64" s="5">
        <v>44839073601</v>
      </c>
      <c r="E64" s="5">
        <v>-44839073601</v>
      </c>
      <c r="F64" s="5">
        <v>-18217181864</v>
      </c>
      <c r="G64" s="5">
        <v>-23924468012</v>
      </c>
      <c r="I64" s="5">
        <v>-85509085972</v>
      </c>
      <c r="J64" s="5">
        <v>-62134523397</v>
      </c>
      <c r="K64" s="5">
        <v>-51133699784</v>
      </c>
      <c r="L64" s="5">
        <v>-24792052369</v>
      </c>
      <c r="M64" s="5">
        <v>-15023651339</v>
      </c>
      <c r="N64" s="5">
        <v>-13990340020</v>
      </c>
      <c r="O64" s="5">
        <v>-15934996302</v>
      </c>
    </row>
    <row r="65" spans="3:15" ht="15.5" x14ac:dyDescent="0.35">
      <c r="C65" t="s">
        <v>637</v>
      </c>
      <c r="D65" s="5">
        <v>-104372914425</v>
      </c>
      <c r="E65" s="5">
        <v>-72059096448</v>
      </c>
      <c r="F65" s="5">
        <v>-59845667932</v>
      </c>
      <c r="G65" s="5">
        <v>-59693142585</v>
      </c>
      <c r="I65" s="5">
        <v>-218324246262</v>
      </c>
      <c r="J65" s="5">
        <v>-112897889435</v>
      </c>
      <c r="K65" s="5">
        <v>-50846128574</v>
      </c>
      <c r="L65" s="5">
        <v>-19178636546</v>
      </c>
      <c r="M65" s="5">
        <v>-7367050754</v>
      </c>
      <c r="N65" s="5">
        <v>-5385855839</v>
      </c>
      <c r="O65" s="5">
        <v>-4942316376</v>
      </c>
    </row>
    <row r="66" spans="3:15" ht="15.5" x14ac:dyDescent="0.35">
      <c r="C66" t="s">
        <v>828</v>
      </c>
      <c r="D66" s="5">
        <v>-502276448024</v>
      </c>
      <c r="E66" s="5">
        <v>-454950243165</v>
      </c>
      <c r="F66" s="5">
        <v>-499777974322</v>
      </c>
      <c r="G66" s="5">
        <v>-396160568592</v>
      </c>
      <c r="I66" s="5">
        <v>-1404244479161</v>
      </c>
      <c r="J66" s="5">
        <v>-632621554949</v>
      </c>
      <c r="K66" s="5">
        <v>-156610846260</v>
      </c>
      <c r="L66" s="5">
        <v>927514083</v>
      </c>
      <c r="M66" s="5">
        <v>-733249478</v>
      </c>
      <c r="N66" s="5">
        <v>-1063359442</v>
      </c>
      <c r="O66" s="5">
        <v>-9736348</v>
      </c>
    </row>
    <row r="67" spans="3:15" ht="15.5" x14ac:dyDescent="0.35">
      <c r="C67" t="s">
        <v>829</v>
      </c>
      <c r="D67" s="5">
        <v>-658028401804</v>
      </c>
      <c r="E67" s="5">
        <v>-571563154889</v>
      </c>
      <c r="F67" s="5">
        <v>-577840824118</v>
      </c>
      <c r="G67" s="5">
        <v>-479778179189</v>
      </c>
      <c r="I67" s="5">
        <v>-1708077811395</v>
      </c>
      <c r="J67" s="5">
        <v>-807653967781</v>
      </c>
      <c r="K67" s="5">
        <v>-258590674618</v>
      </c>
      <c r="L67" s="5">
        <v>-43043174832</v>
      </c>
      <c r="M67" s="5">
        <v>-23123951571</v>
      </c>
      <c r="N67" s="5">
        <v>-20439555301</v>
      </c>
      <c r="O67" s="5">
        <v>-20887049026</v>
      </c>
    </row>
    <row r="68" spans="3:15" ht="15.5" x14ac:dyDescent="0.35">
      <c r="C68" t="s">
        <v>80</v>
      </c>
      <c r="D68" s="5">
        <v>65170239846</v>
      </c>
      <c r="E68" s="5">
        <v>90862230356</v>
      </c>
      <c r="F68" s="5">
        <v>22822420342</v>
      </c>
      <c r="G68" s="5">
        <v>68328964535</v>
      </c>
      <c r="I68" s="5">
        <v>186044466900</v>
      </c>
      <c r="J68" s="5">
        <v>167948447848</v>
      </c>
      <c r="K68" s="5">
        <v>171963833582</v>
      </c>
      <c r="L68" s="5">
        <v>98575245909</v>
      </c>
      <c r="M68" s="5">
        <v>83375737367</v>
      </c>
      <c r="N68" s="5">
        <v>45198923467</v>
      </c>
      <c r="O68" s="5">
        <v>29306602320</v>
      </c>
    </row>
    <row r="69" spans="3:15" ht="15.5" x14ac:dyDescent="0.35">
      <c r="C69" t="s">
        <v>81</v>
      </c>
      <c r="D69" s="5">
        <v>10057619</v>
      </c>
      <c r="E69" s="5">
        <v>-904030655</v>
      </c>
      <c r="F69" s="5">
        <v>-172313515</v>
      </c>
      <c r="G69" s="5">
        <v>-520180337</v>
      </c>
      <c r="I69" s="5">
        <v>-1747060709</v>
      </c>
      <c r="J69" s="5">
        <v>-7611328256</v>
      </c>
      <c r="K69" s="5">
        <v>288048836</v>
      </c>
      <c r="L69" s="5">
        <v>-1966043146</v>
      </c>
      <c r="M69" s="5">
        <v>1260275143</v>
      </c>
      <c r="N69" s="5">
        <v>-82897131</v>
      </c>
      <c r="O69" s="5">
        <v>389508213</v>
      </c>
    </row>
    <row r="70" spans="3:15" ht="15.5" x14ac:dyDescent="0.35">
      <c r="C70" t="s">
        <v>830</v>
      </c>
      <c r="D70" s="5">
        <v>4687433</v>
      </c>
      <c r="E70" s="5">
        <v>23988816</v>
      </c>
      <c r="F70" s="5">
        <v>26091127</v>
      </c>
      <c r="G70" s="5">
        <v>11472345</v>
      </c>
      <c r="I70" s="5">
        <v>224776176</v>
      </c>
      <c r="J70" s="5">
        <v>223747990</v>
      </c>
      <c r="K70" s="5">
        <v>787284875</v>
      </c>
      <c r="L70" s="5">
        <v>337423662</v>
      </c>
      <c r="M70" s="5">
        <v>1623174197</v>
      </c>
      <c r="N70" s="5">
        <v>265630857</v>
      </c>
      <c r="O70" s="5">
        <v>677882729</v>
      </c>
    </row>
    <row r="71" spans="3:15" ht="15.5" x14ac:dyDescent="0.35">
      <c r="C71" t="s">
        <v>831</v>
      </c>
      <c r="D71" s="5">
        <v>5370186</v>
      </c>
      <c r="E71" s="5">
        <v>-928019471</v>
      </c>
      <c r="F71" s="5">
        <v>-198404642</v>
      </c>
      <c r="G71" s="5">
        <v>-531652682</v>
      </c>
      <c r="I71" s="5">
        <v>-1971836885</v>
      </c>
      <c r="J71" s="5">
        <v>-7835076246</v>
      </c>
      <c r="K71" s="5">
        <v>-499236039</v>
      </c>
      <c r="L71" s="5">
        <v>-2303466808</v>
      </c>
      <c r="M71" s="5">
        <v>-362899054</v>
      </c>
      <c r="N71" s="5">
        <v>-348527988</v>
      </c>
      <c r="O71" s="5">
        <v>-288374516</v>
      </c>
    </row>
    <row r="72" spans="3:15" ht="15.5" x14ac:dyDescent="0.35">
      <c r="C72" t="s">
        <v>86</v>
      </c>
      <c r="D72" s="5">
        <v>10057619</v>
      </c>
      <c r="E72" s="5">
        <v>-904030655</v>
      </c>
      <c r="F72" s="5">
        <v>-172313515</v>
      </c>
      <c r="G72" s="5">
        <v>-520180337</v>
      </c>
      <c r="I72" s="5">
        <v>-1747060709</v>
      </c>
      <c r="J72" s="5">
        <v>-7611328256</v>
      </c>
      <c r="K72" s="5">
        <v>288048836</v>
      </c>
      <c r="L72" s="5">
        <v>-1966043146</v>
      </c>
      <c r="M72" s="5">
        <v>1260275143</v>
      </c>
      <c r="N72" s="5">
        <v>-82897131</v>
      </c>
      <c r="O72" s="5">
        <v>389508213</v>
      </c>
    </row>
    <row r="73" spans="3:15" ht="15.5" x14ac:dyDescent="0.35">
      <c r="C73" t="s">
        <v>29</v>
      </c>
      <c r="D73" s="5">
        <v>65180297465</v>
      </c>
      <c r="E73" s="5">
        <v>89958199701</v>
      </c>
      <c r="F73" s="5">
        <v>22650106827</v>
      </c>
      <c r="G73" s="5">
        <v>67808784198</v>
      </c>
      <c r="I73" s="5">
        <v>184297406191</v>
      </c>
      <c r="J73" s="5">
        <v>160337119592</v>
      </c>
      <c r="K73" s="5">
        <v>172251882418</v>
      </c>
      <c r="L73" s="5">
        <v>96609202763</v>
      </c>
      <c r="M73" s="5">
        <v>84636012510</v>
      </c>
      <c r="N73" s="5">
        <v>45116026336</v>
      </c>
      <c r="O73" s="5">
        <v>29696110533</v>
      </c>
    </row>
    <row r="74" spans="3:15" ht="15.5" x14ac:dyDescent="0.35">
      <c r="C74" t="s">
        <v>28</v>
      </c>
      <c r="D74" s="5">
        <v>-14339665560</v>
      </c>
      <c r="E74" s="5">
        <v>-19790803780</v>
      </c>
      <c r="F74" s="5">
        <v>-5450216262</v>
      </c>
      <c r="G74" s="5">
        <v>-14917932524</v>
      </c>
      <c r="I74" s="5">
        <v>-41012622124</v>
      </c>
      <c r="J74" s="5">
        <v>-36276770217</v>
      </c>
      <c r="K74" s="5">
        <v>-39681693832</v>
      </c>
      <c r="L74" s="5">
        <v>-21796796167</v>
      </c>
      <c r="M74" s="5">
        <v>-18972758074</v>
      </c>
      <c r="N74" s="5">
        <v>-9940438201</v>
      </c>
      <c r="O74" s="5">
        <v>-7434309204</v>
      </c>
    </row>
    <row r="75" spans="3:15" ht="15.5" x14ac:dyDescent="0.35">
      <c r="C75" t="s">
        <v>374</v>
      </c>
      <c r="D75" s="5">
        <v>-14339665560</v>
      </c>
      <c r="E75" s="5">
        <v>-19790803780</v>
      </c>
      <c r="F75" s="5">
        <v>-73069472658</v>
      </c>
      <c r="G75" s="5">
        <v>-14917932524</v>
      </c>
      <c r="I75" s="5">
        <v>-108631878520</v>
      </c>
      <c r="J75" s="5">
        <v>-63097403600</v>
      </c>
      <c r="K75" s="5">
        <v>-63882205640</v>
      </c>
      <c r="L75" s="5">
        <v>-21558206120</v>
      </c>
      <c r="M75" s="5">
        <v>-18550598880</v>
      </c>
      <c r="N75" s="5">
        <v>-9782765960</v>
      </c>
      <c r="O75" s="5">
        <v>-6390666500</v>
      </c>
    </row>
    <row r="76" spans="3:15" ht="15.5" x14ac:dyDescent="0.35">
      <c r="C76" t="s">
        <v>375</v>
      </c>
      <c r="F76" s="5">
        <v>67619256396</v>
      </c>
      <c r="I76" s="5">
        <v>67619256396</v>
      </c>
      <c r="J76" s="5">
        <v>26820633383</v>
      </c>
      <c r="K76" s="5">
        <v>24200511808</v>
      </c>
      <c r="L76" s="5">
        <v>-238590047</v>
      </c>
      <c r="M76" s="5">
        <v>-422159194</v>
      </c>
      <c r="N76" s="5">
        <v>-157672241</v>
      </c>
      <c r="O76" s="5">
        <v>-1043642704</v>
      </c>
    </row>
    <row r="77" spans="3:15" ht="15.5" x14ac:dyDescent="0.35">
      <c r="C77" t="s">
        <v>376</v>
      </c>
      <c r="D77" s="5">
        <v>-14339665560</v>
      </c>
      <c r="E77" s="5">
        <v>-19790803780</v>
      </c>
      <c r="F77" s="5">
        <v>-5450216262</v>
      </c>
      <c r="G77" s="5">
        <v>-14917932524</v>
      </c>
      <c r="I77" s="5">
        <v>-41012622124</v>
      </c>
      <c r="J77" s="5">
        <v>-36276770217</v>
      </c>
      <c r="K77" s="5">
        <v>-39681693832</v>
      </c>
      <c r="L77" s="5">
        <v>-21796796167</v>
      </c>
      <c r="M77" s="5">
        <v>-18972758074</v>
      </c>
      <c r="N77" s="5">
        <v>-9940438201</v>
      </c>
      <c r="O77" s="5">
        <v>-7434309204</v>
      </c>
    </row>
    <row r="78" spans="3:15" ht="15.5" x14ac:dyDescent="0.35">
      <c r="C78" t="s">
        <v>87</v>
      </c>
      <c r="D78" s="5">
        <v>50840631905</v>
      </c>
      <c r="E78" s="5">
        <v>70167395921</v>
      </c>
      <c r="F78" s="5">
        <v>17199890565</v>
      </c>
      <c r="G78" s="5">
        <v>52890851674</v>
      </c>
      <c r="I78" s="5">
        <v>143284784067</v>
      </c>
      <c r="J78" s="5">
        <v>124060349375</v>
      </c>
      <c r="K78" s="5">
        <v>132570188586</v>
      </c>
      <c r="L78" s="5">
        <v>74812406596</v>
      </c>
      <c r="M78" s="5">
        <v>65663254436</v>
      </c>
      <c r="N78" s="5">
        <v>35175588135</v>
      </c>
      <c r="O78" s="5">
        <v>22261801329</v>
      </c>
    </row>
    <row r="79" spans="3:15" ht="15.5" x14ac:dyDescent="0.35">
      <c r="C79" t="s">
        <v>88</v>
      </c>
      <c r="D79" s="5">
        <v>-13866210919</v>
      </c>
      <c r="E79" s="5">
        <v>-4117943807</v>
      </c>
      <c r="F79" s="5">
        <v>-2344297950</v>
      </c>
      <c r="G79" s="5">
        <v>541523984</v>
      </c>
      <c r="I79" s="5">
        <v>-976316937</v>
      </c>
      <c r="J79" s="5">
        <v>610062619</v>
      </c>
      <c r="K79" s="5">
        <v>-87043941</v>
      </c>
      <c r="L79" s="5">
        <v>151208410</v>
      </c>
      <c r="M79" s="5">
        <v>217242070</v>
      </c>
      <c r="N79" s="5">
        <v>44779874</v>
      </c>
      <c r="O79" s="5">
        <v>26985337106</v>
      </c>
    </row>
    <row r="80" spans="3:15" ht="15.5" x14ac:dyDescent="0.35">
      <c r="C80" t="s">
        <v>89</v>
      </c>
      <c r="D80" s="5">
        <v>36974420986</v>
      </c>
      <c r="E80" s="5">
        <v>66049452114</v>
      </c>
      <c r="F80" s="5">
        <v>14855592615</v>
      </c>
      <c r="G80" s="5">
        <v>53432375658</v>
      </c>
      <c r="I80" s="5">
        <v>142308467130</v>
      </c>
      <c r="J80" s="5">
        <v>124670411994</v>
      </c>
      <c r="K80" s="5">
        <v>132483144645</v>
      </c>
      <c r="L80" s="5">
        <v>74963615006</v>
      </c>
      <c r="M80" s="5">
        <v>65880496506</v>
      </c>
      <c r="N80" s="5">
        <v>35220368009</v>
      </c>
      <c r="O80" s="5">
        <v>49247138435</v>
      </c>
    </row>
    <row r="81" spans="2:15" ht="15.5" x14ac:dyDescent="0.35">
      <c r="C81" t="s">
        <v>90</v>
      </c>
      <c r="D81" s="5">
        <v>50840631905</v>
      </c>
      <c r="E81" s="5">
        <v>70167395921</v>
      </c>
      <c r="F81" s="5">
        <v>17199890565</v>
      </c>
      <c r="G81" s="5">
        <v>52890851674</v>
      </c>
      <c r="I81" s="5">
        <v>143284784067</v>
      </c>
      <c r="J81" s="5">
        <v>124060349375</v>
      </c>
      <c r="K81" s="5">
        <v>132570188586</v>
      </c>
      <c r="L81" s="5">
        <v>74812406596</v>
      </c>
      <c r="M81" s="5">
        <v>65663254436</v>
      </c>
      <c r="N81" s="5">
        <v>35175588135</v>
      </c>
      <c r="O81" s="5">
        <v>22261801329</v>
      </c>
    </row>
    <row r="82" spans="2:15" ht="15.5" x14ac:dyDescent="0.35">
      <c r="C82" t="s">
        <v>8</v>
      </c>
      <c r="D82" s="5">
        <v>36974420986</v>
      </c>
      <c r="E82" s="5">
        <v>66049452114</v>
      </c>
      <c r="F82" s="5">
        <v>14855592615</v>
      </c>
      <c r="G82" s="5">
        <v>53432375658</v>
      </c>
      <c r="I82" s="5">
        <v>142308467130</v>
      </c>
      <c r="J82" s="5">
        <v>124670411994</v>
      </c>
      <c r="K82" s="5">
        <v>132483144645</v>
      </c>
      <c r="L82" s="5">
        <v>74963615006</v>
      </c>
      <c r="M82" s="5">
        <v>65880496506</v>
      </c>
      <c r="N82" s="5">
        <v>35220368009</v>
      </c>
      <c r="O82" s="5">
        <v>49247138435</v>
      </c>
    </row>
    <row r="83" spans="2:15" ht="15.5" x14ac:dyDescent="0.35">
      <c r="C83" t="s">
        <v>284</v>
      </c>
    </row>
    <row r="84" spans="2:15" ht="15.5" x14ac:dyDescent="0.35">
      <c r="C84" t="s">
        <v>91</v>
      </c>
      <c r="D84" s="5">
        <v>50840631905</v>
      </c>
      <c r="E84" s="5">
        <v>70167395921</v>
      </c>
      <c r="F84" s="5">
        <v>17199890565</v>
      </c>
      <c r="G84" s="5">
        <v>52890851674</v>
      </c>
      <c r="I84" s="5">
        <v>143284784067</v>
      </c>
      <c r="J84" s="5">
        <v>124060349375</v>
      </c>
      <c r="K84" s="5">
        <v>132570188586</v>
      </c>
      <c r="L84" s="5">
        <v>74812406596</v>
      </c>
      <c r="M84" s="5">
        <v>65663254436</v>
      </c>
      <c r="N84" s="5">
        <v>35175588135</v>
      </c>
      <c r="O84" s="5">
        <v>22261801329</v>
      </c>
    </row>
    <row r="85" spans="2:15" ht="15.5" x14ac:dyDescent="0.35">
      <c r="C85" t="s">
        <v>92</v>
      </c>
      <c r="D85" s="5">
        <v>36974420986</v>
      </c>
      <c r="E85" s="5">
        <v>66049452114</v>
      </c>
      <c r="F85" s="5">
        <v>14855592615</v>
      </c>
      <c r="G85" s="5">
        <v>53432375658</v>
      </c>
      <c r="I85" s="5">
        <v>142308467130</v>
      </c>
      <c r="J85" s="5">
        <v>124670411994</v>
      </c>
      <c r="K85" s="5">
        <v>132483144645</v>
      </c>
      <c r="L85" s="5">
        <v>74963615006</v>
      </c>
      <c r="M85" s="5">
        <v>65880496506</v>
      </c>
      <c r="N85" s="5">
        <v>35220368009</v>
      </c>
      <c r="O85" s="5">
        <v>49247138435</v>
      </c>
    </row>
    <row r="86" spans="2:15" ht="15.5" x14ac:dyDescent="0.35">
      <c r="C86" t="s">
        <v>93</v>
      </c>
      <c r="D86" s="5">
        <v>36974420986</v>
      </c>
      <c r="E86" s="5">
        <v>66049452114</v>
      </c>
      <c r="F86" s="5">
        <v>14855592615</v>
      </c>
      <c r="G86" s="5">
        <v>53432375658</v>
      </c>
      <c r="I86" s="5">
        <v>142308467130</v>
      </c>
      <c r="J86" s="5">
        <v>124670411994</v>
      </c>
      <c r="K86" s="5">
        <v>132483144645</v>
      </c>
      <c r="L86" s="5">
        <v>74963615006</v>
      </c>
      <c r="M86" s="5">
        <v>65880496506</v>
      </c>
      <c r="N86" s="5">
        <v>35220368009</v>
      </c>
      <c r="O86" s="5">
        <v>49247138435</v>
      </c>
    </row>
    <row r="88" spans="2:15" ht="15.5" x14ac:dyDescent="0.35">
      <c r="B88" t="s">
        <v>94</v>
      </c>
      <c r="C88" t="s">
        <v>95</v>
      </c>
    </row>
    <row r="89" spans="2:15" ht="15.5" x14ac:dyDescent="0.35">
      <c r="C89" t="s">
        <v>20</v>
      </c>
      <c r="D89" s="5">
        <v>5321798500</v>
      </c>
      <c r="E89" s="5">
        <v>8955011700</v>
      </c>
      <c r="F89" s="5">
        <v>9763207000</v>
      </c>
      <c r="G89" s="5">
        <v>2867291500</v>
      </c>
      <c r="I89" s="5">
        <v>9763207000</v>
      </c>
      <c r="J89" s="5">
        <v>7963973725</v>
      </c>
      <c r="K89" s="5">
        <v>3803028925</v>
      </c>
      <c r="L89" s="5">
        <v>5394655446</v>
      </c>
      <c r="M89" s="5">
        <v>21212752890</v>
      </c>
      <c r="N89" s="5">
        <v>17010044570</v>
      </c>
      <c r="O89" s="5">
        <v>14866561288</v>
      </c>
    </row>
    <row r="90" spans="2:15" ht="15.5" x14ac:dyDescent="0.35">
      <c r="C90" t="s">
        <v>832</v>
      </c>
    </row>
    <row r="91" spans="2:15" ht="15.5" x14ac:dyDescent="0.35">
      <c r="C91" t="s">
        <v>85</v>
      </c>
      <c r="D91" s="5">
        <v>111726374938</v>
      </c>
      <c r="E91" s="5">
        <v>125592585857</v>
      </c>
      <c r="F91" s="5">
        <v>129710529664</v>
      </c>
      <c r="G91" s="5">
        <v>132054827614</v>
      </c>
      <c r="I91" s="5">
        <v>129710529664</v>
      </c>
      <c r="J91" s="5">
        <v>130686846601</v>
      </c>
      <c r="K91" s="5">
        <v>142735849897</v>
      </c>
      <c r="L91" s="5">
        <v>142822893838</v>
      </c>
      <c r="M91" s="5">
        <v>132046675228</v>
      </c>
      <c r="N91" s="5">
        <v>131829433158</v>
      </c>
      <c r="O91" s="5">
        <v>131784653285</v>
      </c>
    </row>
    <row r="92" spans="2:15" ht="15.5" x14ac:dyDescent="0.35">
      <c r="C92" t="s">
        <v>833</v>
      </c>
      <c r="D92" s="5">
        <v>1237348244377</v>
      </c>
      <c r="E92" s="5">
        <v>1192980036642</v>
      </c>
      <c r="F92" s="5">
        <v>719267545600</v>
      </c>
      <c r="G92" s="5">
        <v>591524220199</v>
      </c>
      <c r="I92" s="5">
        <v>719267545600</v>
      </c>
      <c r="J92" s="5">
        <v>620424003599</v>
      </c>
      <c r="K92" s="5">
        <v>155783447325</v>
      </c>
      <c r="L92" s="5">
        <v>298607964703</v>
      </c>
      <c r="M92" s="5">
        <v>97029591410</v>
      </c>
      <c r="N92" s="5">
        <v>144918217879</v>
      </c>
      <c r="O92" s="5">
        <v>138301891865</v>
      </c>
    </row>
    <row r="93" spans="2:15" ht="15.5" x14ac:dyDescent="0.35">
      <c r="C93" t="s">
        <v>834</v>
      </c>
    </row>
    <row r="94" spans="2:15" ht="15.5" x14ac:dyDescent="0.35">
      <c r="C94" t="s">
        <v>100</v>
      </c>
      <c r="D94" s="5">
        <v>193354982789</v>
      </c>
      <c r="E94" s="5">
        <v>546541567474</v>
      </c>
      <c r="F94" s="5">
        <v>410498215167</v>
      </c>
      <c r="G94" s="5">
        <v>410602499866</v>
      </c>
      <c r="I94" s="5">
        <v>410498215167</v>
      </c>
      <c r="J94" s="5">
        <v>77512785110</v>
      </c>
      <c r="K94" s="5">
        <v>53231521195</v>
      </c>
      <c r="L94" s="5">
        <v>39907634765</v>
      </c>
      <c r="M94" s="5">
        <v>60398222263</v>
      </c>
      <c r="N94" s="5">
        <v>38407075311</v>
      </c>
      <c r="O94" s="5">
        <v>46420485389</v>
      </c>
    </row>
    <row r="95" spans="2:15" ht="15.5" x14ac:dyDescent="0.35">
      <c r="C95" t="s">
        <v>99</v>
      </c>
      <c r="D95" s="5">
        <v>9229182808352</v>
      </c>
      <c r="E95" s="5">
        <v>8163217818070</v>
      </c>
      <c r="F95" s="5">
        <v>6197921513913</v>
      </c>
      <c r="G95" s="5">
        <v>5157707585358</v>
      </c>
      <c r="I95" s="5">
        <v>6197921513913</v>
      </c>
      <c r="J95" s="5">
        <v>2572946955682</v>
      </c>
      <c r="K95" s="5">
        <v>245222033400</v>
      </c>
      <c r="L95" s="5">
        <v>165973587059</v>
      </c>
      <c r="M95" s="5">
        <v>285136827306</v>
      </c>
      <c r="N95" s="5">
        <v>338849279257</v>
      </c>
      <c r="O95" s="5">
        <v>342019754580</v>
      </c>
    </row>
    <row r="96" spans="2:15" ht="15.5" x14ac:dyDescent="0.35">
      <c r="C96" t="s">
        <v>835</v>
      </c>
      <c r="D96" s="5">
        <v>11041451137385</v>
      </c>
      <c r="E96" s="5">
        <v>8955505378515</v>
      </c>
      <c r="F96" s="5">
        <v>7725029524515</v>
      </c>
      <c r="G96" s="5">
        <v>7269246221111</v>
      </c>
      <c r="I96" s="5">
        <v>7725029524515</v>
      </c>
      <c r="J96" s="5">
        <v>3866032480415</v>
      </c>
      <c r="K96" s="5">
        <v>1681133358066</v>
      </c>
      <c r="L96" s="5">
        <v>821727002745</v>
      </c>
      <c r="M96" s="5">
        <v>928566793289</v>
      </c>
      <c r="N96" s="5">
        <v>903611299672</v>
      </c>
      <c r="O96" s="5">
        <v>592158667514</v>
      </c>
    </row>
    <row r="97" spans="3:15" ht="15.5" x14ac:dyDescent="0.35">
      <c r="C97" t="s">
        <v>105</v>
      </c>
      <c r="D97" s="5">
        <v>176414144242</v>
      </c>
      <c r="E97" s="5">
        <v>178028478767</v>
      </c>
      <c r="F97" s="5">
        <v>179486140338</v>
      </c>
      <c r="G97" s="5">
        <v>180389080620</v>
      </c>
      <c r="I97" s="5">
        <v>179486140338</v>
      </c>
      <c r="J97" s="5">
        <v>167180237285</v>
      </c>
      <c r="K97" s="5">
        <v>160989255430</v>
      </c>
      <c r="L97" s="5">
        <v>178382138049</v>
      </c>
      <c r="M97" s="5">
        <v>171286155967</v>
      </c>
      <c r="N97" s="5">
        <v>171275899029</v>
      </c>
      <c r="O97" s="5">
        <v>170304812811</v>
      </c>
    </row>
    <row r="98" spans="3:15" ht="15.5" x14ac:dyDescent="0.35">
      <c r="C98" t="s">
        <v>108</v>
      </c>
      <c r="D98" s="5">
        <v>120008651412</v>
      </c>
      <c r="E98" s="5">
        <v>120008651412</v>
      </c>
      <c r="F98" s="5">
        <v>120008651412</v>
      </c>
      <c r="G98" s="5">
        <v>52118979367</v>
      </c>
      <c r="I98" s="5">
        <v>120008651412</v>
      </c>
      <c r="J98" s="5">
        <v>52118979368</v>
      </c>
      <c r="K98" s="5">
        <v>25418517493</v>
      </c>
      <c r="L98" s="5">
        <v>1193454829</v>
      </c>
    </row>
    <row r="99" spans="3:15" ht="15.5" x14ac:dyDescent="0.35">
      <c r="C99" t="s">
        <v>106</v>
      </c>
      <c r="D99" s="5">
        <v>76077568642</v>
      </c>
      <c r="E99" s="5">
        <v>80148480504</v>
      </c>
      <c r="F99" s="5">
        <v>84219392366</v>
      </c>
      <c r="G99" s="5">
        <v>72952836343</v>
      </c>
      <c r="I99" s="5">
        <v>84219392366</v>
      </c>
      <c r="J99" s="5">
        <v>44056045979</v>
      </c>
      <c r="K99" s="5">
        <v>15082244074</v>
      </c>
      <c r="L99" s="5">
        <v>2493365741</v>
      </c>
      <c r="M99" s="5">
        <v>2390087761</v>
      </c>
      <c r="N99" s="5">
        <v>804805618</v>
      </c>
      <c r="O99" s="5">
        <v>539087551</v>
      </c>
    </row>
    <row r="100" spans="3:15" ht="15.5" x14ac:dyDescent="0.35">
      <c r="C100" t="s">
        <v>110</v>
      </c>
      <c r="D100" s="5">
        <v>15942960738956</v>
      </c>
      <c r="E100" s="5">
        <v>14775578235474</v>
      </c>
      <c r="F100" s="5">
        <v>12214396484644</v>
      </c>
      <c r="G100" s="5">
        <v>10674750187667</v>
      </c>
      <c r="I100" s="5">
        <v>12214396484644</v>
      </c>
      <c r="J100" s="5">
        <v>6651447899693</v>
      </c>
      <c r="K100" s="5">
        <v>3638412543437</v>
      </c>
      <c r="L100" s="5">
        <v>3313589745696</v>
      </c>
      <c r="M100" s="5">
        <v>2476075485358</v>
      </c>
      <c r="N100" s="5">
        <v>1441234275187</v>
      </c>
      <c r="O100" s="5">
        <v>953737479076</v>
      </c>
    </row>
    <row r="101" spans="3:15" ht="15.5" x14ac:dyDescent="0.35">
      <c r="C101" t="s">
        <v>111</v>
      </c>
    </row>
    <row r="102" spans="3:15" ht="15.5" x14ac:dyDescent="0.35">
      <c r="C102" t="s">
        <v>112</v>
      </c>
    </row>
    <row r="103" spans="3:15" ht="15.5" x14ac:dyDescent="0.35">
      <c r="C103" t="s">
        <v>836</v>
      </c>
      <c r="D103" s="5">
        <v>129827113598</v>
      </c>
      <c r="E103" s="5">
        <v>107051311609</v>
      </c>
      <c r="F103" s="5">
        <v>103772566770</v>
      </c>
      <c r="G103" s="5">
        <v>128132687843</v>
      </c>
      <c r="I103" s="5">
        <v>103772566770</v>
      </c>
      <c r="J103" s="5">
        <v>83990129259</v>
      </c>
      <c r="K103" s="5">
        <v>44798117840</v>
      </c>
      <c r="L103" s="5">
        <v>6525023284</v>
      </c>
      <c r="M103" s="5">
        <v>4660411655</v>
      </c>
      <c r="N103" s="5">
        <v>5450927223</v>
      </c>
      <c r="O103" s="5">
        <v>4001483199</v>
      </c>
    </row>
    <row r="104" spans="3:15" ht="15.5" x14ac:dyDescent="0.35">
      <c r="C104" t="s">
        <v>837</v>
      </c>
      <c r="D104" s="5">
        <v>129827113598</v>
      </c>
      <c r="E104" s="5">
        <v>107051311609</v>
      </c>
      <c r="F104" s="5">
        <v>103772566770</v>
      </c>
      <c r="G104" s="5">
        <v>128132687843</v>
      </c>
      <c r="I104" s="5">
        <v>103772566770</v>
      </c>
      <c r="J104" s="5">
        <v>83990129259</v>
      </c>
      <c r="K104" s="5">
        <v>44798117840</v>
      </c>
      <c r="L104" s="5">
        <v>6525023284</v>
      </c>
      <c r="M104" s="5">
        <v>4660411655</v>
      </c>
      <c r="N104" s="5">
        <v>5450927223</v>
      </c>
      <c r="O104" s="5">
        <v>4001483199</v>
      </c>
    </row>
    <row r="105" spans="3:15" ht="15.5" x14ac:dyDescent="0.35">
      <c r="C105" t="s">
        <v>838</v>
      </c>
      <c r="D105" s="5">
        <v>11999643974451</v>
      </c>
      <c r="E105" s="5">
        <v>10863874836219</v>
      </c>
      <c r="F105" s="5">
        <v>8398428898005</v>
      </c>
      <c r="G105" s="5">
        <v>6970101864587</v>
      </c>
      <c r="I105" s="5">
        <v>8398428898005</v>
      </c>
      <c r="J105" s="5">
        <v>3158776148397</v>
      </c>
      <c r="K105" s="5">
        <v>347559223378</v>
      </c>
      <c r="L105" s="5">
        <v>233306885310</v>
      </c>
      <c r="M105" s="5">
        <v>386935321628</v>
      </c>
      <c r="N105" s="5">
        <v>411590845427</v>
      </c>
      <c r="O105" s="5">
        <v>433411298782</v>
      </c>
    </row>
    <row r="106" spans="3:15" ht="15.5" x14ac:dyDescent="0.35">
      <c r="C106" t="s">
        <v>97</v>
      </c>
    </row>
    <row r="107" spans="3:15" ht="15.5" x14ac:dyDescent="0.35">
      <c r="C107" t="s">
        <v>839</v>
      </c>
      <c r="D107" s="5">
        <v>9422537791141</v>
      </c>
      <c r="E107" s="5">
        <v>8709759385544</v>
      </c>
      <c r="F107" s="5">
        <v>6608419729080</v>
      </c>
      <c r="G107" s="5">
        <v>5568310085224</v>
      </c>
      <c r="I107" s="5">
        <v>6608419729080</v>
      </c>
      <c r="J107" s="5">
        <v>2650459740792</v>
      </c>
      <c r="K107" s="5">
        <v>298453554595</v>
      </c>
      <c r="L107" s="5">
        <v>205881221824</v>
      </c>
      <c r="M107" s="5">
        <v>345535049569</v>
      </c>
      <c r="N107" s="5">
        <v>377256354568</v>
      </c>
      <c r="O107" s="5">
        <v>388440239969</v>
      </c>
    </row>
    <row r="108" spans="3:15" ht="15.5" x14ac:dyDescent="0.35">
      <c r="C108" t="s">
        <v>840</v>
      </c>
      <c r="D108" s="5">
        <v>11999643974451</v>
      </c>
      <c r="E108" s="5">
        <v>10863874836219</v>
      </c>
      <c r="F108" s="5">
        <v>8398428898005</v>
      </c>
      <c r="G108" s="5">
        <v>6970101864587</v>
      </c>
      <c r="I108" s="5">
        <v>8398428898005</v>
      </c>
      <c r="J108" s="5">
        <v>3158776148397</v>
      </c>
      <c r="K108" s="5">
        <v>347559223378</v>
      </c>
      <c r="L108" s="5">
        <v>233306885310</v>
      </c>
      <c r="M108" s="5">
        <v>386935321628</v>
      </c>
      <c r="N108" s="5">
        <v>411590845427</v>
      </c>
      <c r="O108" s="5">
        <v>433411298782</v>
      </c>
    </row>
    <row r="109" spans="3:15" ht="15.5" x14ac:dyDescent="0.35">
      <c r="C109" t="s">
        <v>841</v>
      </c>
      <c r="D109" s="5">
        <v>5000000000</v>
      </c>
      <c r="F109" s="5">
        <v>15000000000</v>
      </c>
      <c r="G109" s="5">
        <v>8000000000</v>
      </c>
      <c r="I109" s="5">
        <v>15000000000</v>
      </c>
      <c r="M109" s="5">
        <v>500000000</v>
      </c>
      <c r="N109" s="5">
        <v>2922031391</v>
      </c>
      <c r="O109" s="5">
        <v>1000000000</v>
      </c>
    </row>
    <row r="110" spans="3:15" ht="15.5" x14ac:dyDescent="0.35">
      <c r="C110" t="s">
        <v>119</v>
      </c>
      <c r="D110" s="5">
        <v>19348825774</v>
      </c>
      <c r="E110" s="5">
        <v>83334974936</v>
      </c>
      <c r="F110" s="5">
        <v>78731970986</v>
      </c>
      <c r="G110" s="5">
        <v>16417672276</v>
      </c>
      <c r="I110" s="5">
        <v>78731970986</v>
      </c>
      <c r="J110" s="5">
        <v>30478908438</v>
      </c>
      <c r="K110" s="5">
        <v>29271851288</v>
      </c>
      <c r="L110" s="5">
        <v>1836363764</v>
      </c>
      <c r="M110" s="5">
        <v>2889485761</v>
      </c>
      <c r="N110" s="5">
        <v>2631312532</v>
      </c>
      <c r="O110" s="5">
        <v>1679212791</v>
      </c>
    </row>
    <row r="111" spans="3:15" ht="15.5" x14ac:dyDescent="0.35">
      <c r="C111" t="s">
        <v>842</v>
      </c>
      <c r="M111" s="5">
        <v>3052816798</v>
      </c>
      <c r="N111" s="5">
        <v>548517532</v>
      </c>
      <c r="O111" s="5">
        <v>1437365611</v>
      </c>
    </row>
    <row r="112" spans="3:15" ht="15.5" x14ac:dyDescent="0.35">
      <c r="C112" t="s">
        <v>123</v>
      </c>
      <c r="D112" s="5">
        <v>12377588503513</v>
      </c>
      <c r="E112" s="5">
        <v>11247180421017</v>
      </c>
      <c r="F112" s="5">
        <v>8752048122301</v>
      </c>
      <c r="G112" s="5">
        <v>7227257417939</v>
      </c>
      <c r="I112" s="5">
        <v>8752048122301</v>
      </c>
      <c r="J112" s="5">
        <v>3331408004480</v>
      </c>
      <c r="K112" s="5">
        <v>443043060218</v>
      </c>
      <c r="L112" s="5">
        <v>248248586432</v>
      </c>
      <c r="M112" s="5">
        <v>406558558388</v>
      </c>
      <c r="N112" s="5">
        <v>432251684034</v>
      </c>
      <c r="O112" s="5">
        <v>452297420963</v>
      </c>
    </row>
    <row r="113" spans="2:15" ht="15.5" x14ac:dyDescent="0.35">
      <c r="C113" t="s">
        <v>124</v>
      </c>
    </row>
    <row r="114" spans="2:15" ht="15.5" x14ac:dyDescent="0.35">
      <c r="C114" t="s">
        <v>125</v>
      </c>
      <c r="D114" s="5">
        <v>367472330100</v>
      </c>
      <c r="E114" s="5">
        <v>367472330100</v>
      </c>
      <c r="F114" s="5">
        <v>367472330100</v>
      </c>
      <c r="G114" s="5">
        <v>367472330100</v>
      </c>
      <c r="I114" s="5">
        <v>367472330100</v>
      </c>
      <c r="J114" s="5">
        <v>367472330100</v>
      </c>
      <c r="K114" s="5">
        <v>367472330100</v>
      </c>
      <c r="L114" s="5">
        <v>330725097300</v>
      </c>
      <c r="M114" s="5">
        <v>302652940500</v>
      </c>
      <c r="N114" s="5">
        <v>302652940500</v>
      </c>
      <c r="O114" s="5">
        <v>223700000000</v>
      </c>
    </row>
    <row r="115" spans="2:15" ht="15.5" x14ac:dyDescent="0.35">
      <c r="C115" t="s">
        <v>126</v>
      </c>
      <c r="D115" s="5">
        <v>2223685942304</v>
      </c>
      <c r="E115" s="5">
        <v>2223685942304</v>
      </c>
      <c r="F115" s="5">
        <v>2223685942304</v>
      </c>
      <c r="G115" s="5">
        <v>2223685942304</v>
      </c>
      <c r="I115" s="5">
        <v>2223685942304</v>
      </c>
      <c r="J115" s="5">
        <v>2223685942304</v>
      </c>
      <c r="K115" s="5">
        <v>2223685942304</v>
      </c>
      <c r="L115" s="5">
        <v>2262887995794</v>
      </c>
      <c r="M115" s="5">
        <v>1381913945506</v>
      </c>
      <c r="N115" s="5">
        <v>396581239526</v>
      </c>
      <c r="O115" s="5">
        <v>250000000</v>
      </c>
    </row>
    <row r="116" spans="2:15" ht="15.5" x14ac:dyDescent="0.35">
      <c r="C116" t="s">
        <v>127</v>
      </c>
      <c r="D116" s="5">
        <v>862487588101</v>
      </c>
      <c r="E116" s="5">
        <v>811646956196</v>
      </c>
      <c r="F116" s="5">
        <v>741479560275</v>
      </c>
      <c r="G116" s="5">
        <v>724279669710</v>
      </c>
      <c r="I116" s="5">
        <v>741479560275</v>
      </c>
      <c r="J116" s="5">
        <v>598194776208</v>
      </c>
      <c r="K116" s="5">
        <v>461475360918</v>
      </c>
      <c r="L116" s="5">
        <v>328905172332</v>
      </c>
      <c r="M116" s="5">
        <v>252903365737</v>
      </c>
      <c r="N116" s="5">
        <v>177918977969</v>
      </c>
      <c r="O116" s="5">
        <v>145705404828</v>
      </c>
    </row>
    <row r="117" spans="2:15" ht="15.5" x14ac:dyDescent="0.35">
      <c r="C117" t="s">
        <v>128</v>
      </c>
      <c r="D117" s="5">
        <v>73544466020</v>
      </c>
      <c r="E117" s="5">
        <v>73544466020</v>
      </c>
      <c r="F117" s="5">
        <v>73544466020</v>
      </c>
      <c r="G117" s="5">
        <v>73544466020</v>
      </c>
      <c r="I117" s="5">
        <v>73544466020</v>
      </c>
      <c r="J117" s="5">
        <v>73544466020</v>
      </c>
      <c r="K117" s="5">
        <v>73544466020</v>
      </c>
      <c r="L117" s="5">
        <v>66195019460</v>
      </c>
      <c r="M117" s="5">
        <v>60580588100</v>
      </c>
      <c r="N117" s="5">
        <v>60580588100</v>
      </c>
      <c r="O117" s="5">
        <v>44740000000</v>
      </c>
    </row>
    <row r="118" spans="2:15" ht="15.5" x14ac:dyDescent="0.35">
      <c r="C118" t="s">
        <v>129</v>
      </c>
      <c r="D118" s="5">
        <v>788943122081</v>
      </c>
      <c r="E118" s="5">
        <v>738102490176</v>
      </c>
      <c r="F118" s="5">
        <v>667935094255</v>
      </c>
      <c r="G118" s="5">
        <v>650735203690</v>
      </c>
      <c r="I118" s="5">
        <v>667935094255</v>
      </c>
      <c r="J118" s="5">
        <v>524650310188</v>
      </c>
      <c r="K118" s="5">
        <v>387930894898</v>
      </c>
      <c r="L118" s="5">
        <v>262710152872</v>
      </c>
      <c r="M118" s="5">
        <v>192322777637</v>
      </c>
      <c r="N118" s="5">
        <v>117338389869</v>
      </c>
      <c r="O118" s="5">
        <v>100965404828</v>
      </c>
    </row>
    <row r="119" spans="2:15" ht="15.5" x14ac:dyDescent="0.35">
      <c r="C119" t="s">
        <v>130</v>
      </c>
      <c r="D119" s="5">
        <v>862487588101</v>
      </c>
      <c r="E119" s="5">
        <v>811646956196</v>
      </c>
      <c r="F119" s="5">
        <v>741479560275</v>
      </c>
      <c r="G119" s="5">
        <v>724279669710</v>
      </c>
      <c r="I119" s="5">
        <v>741479560275</v>
      </c>
      <c r="J119" s="5">
        <v>598194776208</v>
      </c>
      <c r="K119" s="5">
        <v>461475360918</v>
      </c>
      <c r="L119" s="5">
        <v>328905172332</v>
      </c>
      <c r="M119" s="5">
        <v>252903365737</v>
      </c>
      <c r="N119" s="5">
        <v>177918977969</v>
      </c>
      <c r="O119" s="5">
        <v>145705404828</v>
      </c>
    </row>
    <row r="120" spans="2:15" ht="15.5" x14ac:dyDescent="0.35">
      <c r="C120" t="s">
        <v>10</v>
      </c>
      <c r="D120" s="5">
        <v>3565372235443</v>
      </c>
      <c r="E120" s="5">
        <v>3528397814457</v>
      </c>
      <c r="F120" s="5">
        <v>3462348362343</v>
      </c>
      <c r="G120" s="5">
        <v>3447492769728</v>
      </c>
      <c r="I120" s="5">
        <v>3462348362343</v>
      </c>
      <c r="J120" s="5">
        <v>3320039895213</v>
      </c>
      <c r="K120" s="5">
        <v>3195369483219</v>
      </c>
      <c r="L120" s="5">
        <v>3065341159264</v>
      </c>
      <c r="M120" s="5">
        <v>2069516926971</v>
      </c>
      <c r="N120" s="5">
        <v>1008982591153</v>
      </c>
      <c r="O120" s="5">
        <v>501440058113</v>
      </c>
    </row>
    <row r="121" spans="2:15" ht="15.5" x14ac:dyDescent="0.35">
      <c r="C121" t="s">
        <v>132</v>
      </c>
      <c r="D121" s="5">
        <v>15942960738956</v>
      </c>
      <c r="E121" s="5">
        <v>14775578235474</v>
      </c>
      <c r="F121" s="5">
        <v>12214396484644</v>
      </c>
      <c r="G121" s="5">
        <v>10674750187667</v>
      </c>
      <c r="I121" s="5">
        <v>12214396484644</v>
      </c>
      <c r="J121" s="5">
        <v>6651447899693</v>
      </c>
      <c r="K121" s="5">
        <v>3638412543437</v>
      </c>
      <c r="L121" s="5">
        <v>3313589745696</v>
      </c>
      <c r="M121" s="5">
        <v>2476075485359</v>
      </c>
      <c r="N121" s="5">
        <v>1441234275187</v>
      </c>
      <c r="O121" s="5">
        <v>953737479076</v>
      </c>
    </row>
    <row r="122" spans="2:15" ht="15.5" x14ac:dyDescent="0.35">
      <c r="C122" t="s">
        <v>133</v>
      </c>
      <c r="D122" s="5">
        <v>3674723301</v>
      </c>
      <c r="E122" s="5">
        <v>3674723301</v>
      </c>
      <c r="F122" s="5">
        <v>3674723301</v>
      </c>
      <c r="G122" s="5">
        <v>3674723301</v>
      </c>
      <c r="I122" s="5">
        <v>3674723301</v>
      </c>
      <c r="J122" s="5">
        <v>3674723301</v>
      </c>
      <c r="K122" s="5">
        <v>3674723301</v>
      </c>
      <c r="L122" s="5">
        <v>3307250973</v>
      </c>
      <c r="M122" s="5">
        <v>3307250973</v>
      </c>
      <c r="N122" s="5">
        <v>3026529405</v>
      </c>
      <c r="O122" s="5">
        <v>2237000000</v>
      </c>
    </row>
    <row r="124" spans="2:15" ht="15.5" x14ac:dyDescent="0.35">
      <c r="B124" t="s">
        <v>134</v>
      </c>
      <c r="C124" t="s">
        <v>135</v>
      </c>
      <c r="D124" s="5">
        <v>42634177962</v>
      </c>
      <c r="E124" s="5">
        <v>475039187079</v>
      </c>
      <c r="F124" s="5">
        <v>154480638301</v>
      </c>
      <c r="G124" s="5">
        <v>173062740905</v>
      </c>
      <c r="I124" s="5">
        <v>175161642051</v>
      </c>
      <c r="J124" s="5">
        <v>502690672567</v>
      </c>
      <c r="K124" s="5">
        <v>-123626564349</v>
      </c>
      <c r="L124" s="5">
        <v>-720773208580</v>
      </c>
      <c r="M124" s="5">
        <v>-1026614875751</v>
      </c>
      <c r="N124" s="5">
        <v>-464068574737</v>
      </c>
      <c r="O124" s="5">
        <v>-42315683792</v>
      </c>
    </row>
    <row r="125" spans="2:15" ht="15.5" x14ac:dyDescent="0.35">
      <c r="C125" t="s">
        <v>843</v>
      </c>
      <c r="D125" s="5">
        <v>899848106920</v>
      </c>
      <c r="E125" s="5">
        <v>802629740566</v>
      </c>
      <c r="F125" s="5">
        <v>715172832241</v>
      </c>
      <c r="G125" s="5">
        <v>638718365922</v>
      </c>
      <c r="I125" s="5">
        <v>2242042170930</v>
      </c>
      <c r="J125" s="5">
        <v>1073992244423</v>
      </c>
      <c r="K125" s="5">
        <v>412002207686</v>
      </c>
      <c r="L125" s="5">
        <v>158922918480</v>
      </c>
      <c r="M125" s="5">
        <v>124137504112</v>
      </c>
      <c r="N125" s="5">
        <v>91987259194</v>
      </c>
      <c r="O125" s="5">
        <v>79096750771</v>
      </c>
    </row>
    <row r="126" spans="2:15" ht="15.5" x14ac:dyDescent="0.35">
      <c r="C126" t="s">
        <v>822</v>
      </c>
      <c r="D126" s="5">
        <v>-178747945264</v>
      </c>
      <c r="E126" s="5">
        <v>-135547560826</v>
      </c>
      <c r="F126" s="5">
        <v>-137056764952</v>
      </c>
      <c r="G126" s="5">
        <v>-111056210498</v>
      </c>
      <c r="I126" s="5">
        <v>-392815566717</v>
      </c>
      <c r="J126" s="5">
        <v>-92799577096</v>
      </c>
      <c r="K126" s="5">
        <v>-6142243344</v>
      </c>
      <c r="L126" s="5">
        <v>-22744736262</v>
      </c>
      <c r="M126" s="5">
        <v>-20647715838</v>
      </c>
      <c r="N126" s="5">
        <v>-31810413096</v>
      </c>
      <c r="O126" s="5">
        <v>-31743784105</v>
      </c>
    </row>
    <row r="127" spans="2:15" ht="15.5" x14ac:dyDescent="0.35">
      <c r="C127" t="s">
        <v>600</v>
      </c>
      <c r="D127" s="5">
        <v>18434430719</v>
      </c>
      <c r="E127" s="5">
        <v>16664663098</v>
      </c>
      <c r="F127" s="5">
        <v>16771654298</v>
      </c>
      <c r="G127" s="5">
        <v>9922938334</v>
      </c>
      <c r="I127" s="5">
        <v>41513268235</v>
      </c>
      <c r="J127" s="5">
        <v>10538968143</v>
      </c>
      <c r="K127" s="5">
        <v>1272605484</v>
      </c>
      <c r="L127" s="5">
        <v>1283899444</v>
      </c>
      <c r="M127" s="5">
        <v>3851925306</v>
      </c>
      <c r="N127" s="5">
        <v>3270012739</v>
      </c>
      <c r="O127" s="5">
        <v>1174432345</v>
      </c>
    </row>
    <row r="128" spans="2:15" ht="15.5" x14ac:dyDescent="0.35">
      <c r="C128" t="s">
        <v>827</v>
      </c>
      <c r="D128" s="5">
        <v>-44023234689</v>
      </c>
      <c r="E128" s="5">
        <v>-39660708617</v>
      </c>
      <c r="F128" s="5">
        <v>-21049009257</v>
      </c>
      <c r="G128" s="5">
        <v>-27459091614</v>
      </c>
      <c r="I128" s="5">
        <v>-85367427150</v>
      </c>
      <c r="J128" s="5">
        <v>-51761083980</v>
      </c>
      <c r="K128" s="5">
        <v>-39350101989</v>
      </c>
      <c r="L128" s="5">
        <v>-25061052972</v>
      </c>
      <c r="M128" s="5">
        <v>-14870914841</v>
      </c>
      <c r="N128" s="5">
        <v>-14707032026</v>
      </c>
      <c r="O128" s="5">
        <v>-19090648884</v>
      </c>
    </row>
    <row r="129" spans="3:15" ht="15.5" x14ac:dyDescent="0.35">
      <c r="C129" t="s">
        <v>79</v>
      </c>
      <c r="D129" s="5">
        <v>-97362317234</v>
      </c>
      <c r="E129" s="5">
        <v>-66197602025</v>
      </c>
      <c r="F129" s="5">
        <v>-50344623885</v>
      </c>
      <c r="G129" s="5">
        <v>-54936549134</v>
      </c>
      <c r="I129" s="5">
        <v>-197897896586</v>
      </c>
      <c r="J129" s="5">
        <v>-104024019301</v>
      </c>
      <c r="K129" s="5">
        <v>-47874438544</v>
      </c>
      <c r="L129" s="5">
        <v>-14533629068</v>
      </c>
      <c r="M129" s="5">
        <v>-4024656861</v>
      </c>
      <c r="N129" s="5">
        <v>-4031473123</v>
      </c>
      <c r="O129" s="5">
        <v>-3969406400</v>
      </c>
    </row>
    <row r="130" spans="3:15" ht="15.5" x14ac:dyDescent="0.35">
      <c r="C130" t="s">
        <v>575</v>
      </c>
      <c r="D130" s="5">
        <v>-80027138620</v>
      </c>
      <c r="E130" s="5">
        <v>-19968368200</v>
      </c>
      <c r="F130" s="5">
        <v>-26050529709</v>
      </c>
      <c r="G130" s="5">
        <v>-17833994151</v>
      </c>
      <c r="I130" s="5">
        <v>-65941531289</v>
      </c>
      <c r="J130" s="5">
        <v>-37974509837</v>
      </c>
      <c r="K130" s="5">
        <v>-10847048877</v>
      </c>
      <c r="L130" s="5">
        <v>-23126046375</v>
      </c>
      <c r="M130" s="5">
        <v>-17955177615</v>
      </c>
      <c r="N130" s="5">
        <v>-8660131674</v>
      </c>
      <c r="O130" s="5">
        <v>-707584732</v>
      </c>
    </row>
    <row r="131" spans="3:15" ht="15.5" x14ac:dyDescent="0.35">
      <c r="C131" t="s">
        <v>844</v>
      </c>
      <c r="D131" s="5">
        <v>-2346828101</v>
      </c>
      <c r="E131" s="5">
        <v>35488816</v>
      </c>
      <c r="F131" s="5">
        <v>361727426</v>
      </c>
      <c r="G131" s="5">
        <v>9403424</v>
      </c>
      <c r="I131" s="5">
        <v>207184403</v>
      </c>
      <c r="J131" s="5">
        <v>190012311</v>
      </c>
      <c r="K131" s="5">
        <v>582811684</v>
      </c>
      <c r="L131" s="5">
        <v>151991371</v>
      </c>
      <c r="M131" s="5">
        <v>372698</v>
      </c>
      <c r="N131" s="5">
        <v>146773021</v>
      </c>
      <c r="O131" s="5">
        <v>613997039</v>
      </c>
    </row>
    <row r="132" spans="3:15" ht="15.5" x14ac:dyDescent="0.35">
      <c r="C132" t="s">
        <v>845</v>
      </c>
      <c r="D132" s="5">
        <v>2354740208</v>
      </c>
      <c r="E132" s="5">
        <v>-2316709471</v>
      </c>
      <c r="F132" s="5">
        <v>-433522711</v>
      </c>
      <c r="G132" s="5">
        <v>113052303</v>
      </c>
      <c r="I132" s="5">
        <v>-244710163</v>
      </c>
      <c r="J132" s="5">
        <v>-2211061359</v>
      </c>
      <c r="K132" s="5">
        <v>-499236039</v>
      </c>
      <c r="L132" s="5">
        <v>-2300970290</v>
      </c>
      <c r="M132" s="5">
        <v>-362899055</v>
      </c>
      <c r="N132" s="5">
        <v>-348527978</v>
      </c>
      <c r="O132" s="5">
        <v>-257948186</v>
      </c>
    </row>
    <row r="133" spans="3:15" ht="15.5" x14ac:dyDescent="0.35">
      <c r="C133" t="s">
        <v>846</v>
      </c>
    </row>
    <row r="134" spans="3:15" ht="15.5" x14ac:dyDescent="0.35">
      <c r="C134" t="s">
        <v>847</v>
      </c>
      <c r="D134" s="5">
        <v>749862909175</v>
      </c>
      <c r="E134" s="5">
        <v>40123736825</v>
      </c>
      <c r="F134" s="5">
        <v>-228957078891</v>
      </c>
      <c r="G134" s="5">
        <v>-321780120609</v>
      </c>
      <c r="I134" s="5">
        <v>-346890021000</v>
      </c>
      <c r="J134" s="5">
        <v>771349271000</v>
      </c>
      <c r="K134" s="5">
        <v>580737530500</v>
      </c>
      <c r="L134" s="5">
        <v>-569144815605</v>
      </c>
      <c r="M134" s="5">
        <v>-1044657002136</v>
      </c>
      <c r="N134" s="5">
        <v>-159300083558</v>
      </c>
      <c r="O134" s="5">
        <v>-1909994852</v>
      </c>
    </row>
    <row r="135" spans="3:15" ht="15.5" x14ac:dyDescent="0.35">
      <c r="C135" t="s">
        <v>848</v>
      </c>
      <c r="D135" s="5">
        <v>-797541027470</v>
      </c>
      <c r="E135" s="5">
        <v>-659822352498</v>
      </c>
      <c r="F135" s="5">
        <v>-534914617930</v>
      </c>
      <c r="G135" s="5">
        <v>544572317871</v>
      </c>
      <c r="I135" s="5">
        <v>-728751522390</v>
      </c>
      <c r="J135" s="5">
        <v>-682467607459</v>
      </c>
      <c r="K135" s="5">
        <v>-32612432938</v>
      </c>
      <c r="L135" s="5">
        <v>-169623550435</v>
      </c>
    </row>
    <row r="136" spans="3:15" ht="15.5" x14ac:dyDescent="0.35">
      <c r="C136" t="s">
        <v>849</v>
      </c>
      <c r="D136" s="5">
        <v>-1592968539494</v>
      </c>
      <c r="E136" s="5">
        <v>-1685426097165</v>
      </c>
      <c r="F136" s="5">
        <v>-955329047030</v>
      </c>
      <c r="G136" s="5">
        <v>-1673057394939</v>
      </c>
      <c r="I136" s="5">
        <v>-5263241523261</v>
      </c>
      <c r="J136" s="5">
        <v>-2816905973768</v>
      </c>
      <c r="K136" s="5">
        <v>-1016017201582</v>
      </c>
      <c r="L136" s="5">
        <v>108037791521</v>
      </c>
      <c r="M136" s="5">
        <v>-25688743095</v>
      </c>
      <c r="N136" s="5">
        <v>-316532416421</v>
      </c>
      <c r="O136" s="5">
        <v>-47676574624</v>
      </c>
    </row>
    <row r="137" spans="3:15" ht="15.5" x14ac:dyDescent="0.35">
      <c r="C137" t="s">
        <v>737</v>
      </c>
      <c r="D137" s="5">
        <v>3382344579</v>
      </c>
      <c r="E137" s="5">
        <v>-230410231890</v>
      </c>
      <c r="F137" s="5">
        <v>-95789450073</v>
      </c>
      <c r="G137" s="5">
        <v>-99618421371</v>
      </c>
      <c r="I137" s="5">
        <v>-345198478291</v>
      </c>
      <c r="J137" s="5">
        <v>-378936534306</v>
      </c>
      <c r="K137" s="5">
        <v>-110137916202</v>
      </c>
      <c r="L137" s="5">
        <v>-9220173075</v>
      </c>
      <c r="M137" s="5">
        <v>1707062052</v>
      </c>
      <c r="N137" s="5">
        <v>-4812525330</v>
      </c>
      <c r="O137" s="5">
        <v>1989317923</v>
      </c>
    </row>
    <row r="138" spans="3:15" ht="15.5" x14ac:dyDescent="0.35">
      <c r="C138" t="s">
        <v>850</v>
      </c>
      <c r="D138" s="5">
        <v>-1637264313210</v>
      </c>
      <c r="E138" s="5">
        <v>-2535534944728</v>
      </c>
      <c r="F138" s="5">
        <v>-1814990193924</v>
      </c>
      <c r="G138" s="5">
        <v>-1549883619048</v>
      </c>
      <c r="I138" s="5">
        <v>-6684081544942</v>
      </c>
      <c r="J138" s="5">
        <v>-3106960844533</v>
      </c>
      <c r="K138" s="5">
        <v>-578030020222</v>
      </c>
      <c r="L138" s="5">
        <v>-639950747594</v>
      </c>
      <c r="M138" s="5">
        <v>-1068638683179</v>
      </c>
      <c r="N138" s="5">
        <v>-480645025309</v>
      </c>
      <c r="O138" s="5">
        <v>-47597251553</v>
      </c>
    </row>
    <row r="139" spans="3:15" ht="15.5" x14ac:dyDescent="0.35">
      <c r="C139" t="s">
        <v>851</v>
      </c>
    </row>
    <row r="140" spans="3:15" ht="15.5" x14ac:dyDescent="0.35">
      <c r="C140" t="s">
        <v>852</v>
      </c>
      <c r="D140" s="5">
        <v>1135769138232</v>
      </c>
      <c r="E140" s="5">
        <v>2465445938214</v>
      </c>
      <c r="F140" s="5">
        <v>1427275198320</v>
      </c>
      <c r="G140" s="5">
        <v>1329103893835</v>
      </c>
      <c r="I140" s="5">
        <v>5238600914510</v>
      </c>
      <c r="J140" s="5">
        <v>2811216925021</v>
      </c>
      <c r="K140" s="5">
        <v>114252338066</v>
      </c>
      <c r="L140" s="5">
        <v>-153628436316</v>
      </c>
      <c r="M140" s="5">
        <v>-24655523801</v>
      </c>
      <c r="N140" s="5">
        <v>-21820453353</v>
      </c>
      <c r="O140" s="5">
        <v>-9428136867</v>
      </c>
    </row>
    <row r="141" spans="3:15" ht="15.5" x14ac:dyDescent="0.35">
      <c r="C141" t="s">
        <v>853</v>
      </c>
    </row>
    <row r="142" spans="3:15" ht="15.5" x14ac:dyDescent="0.35">
      <c r="C142" t="s">
        <v>841</v>
      </c>
      <c r="D142" s="5">
        <v>5000000000</v>
      </c>
      <c r="E142" s="5">
        <v>-15000000000</v>
      </c>
      <c r="F142" s="5">
        <v>7000000000</v>
      </c>
      <c r="G142" s="5">
        <v>8000000000</v>
      </c>
      <c r="I142" s="5">
        <v>15000000000</v>
      </c>
      <c r="L142" s="5">
        <v>-500000000</v>
      </c>
      <c r="M142" s="5">
        <v>-2422031391</v>
      </c>
      <c r="N142" s="5">
        <v>1922031391</v>
      </c>
      <c r="O142" s="5">
        <v>-1049195846</v>
      </c>
    </row>
    <row r="143" spans="3:15" ht="15.5" x14ac:dyDescent="0.35">
      <c r="C143" t="s">
        <v>836</v>
      </c>
      <c r="D143" s="5">
        <v>19829587021</v>
      </c>
      <c r="E143" s="5">
        <v>-2296453128</v>
      </c>
      <c r="F143" s="5">
        <v>-8638662065</v>
      </c>
      <c r="G143" s="5">
        <v>-69437016833</v>
      </c>
      <c r="I143" s="5">
        <v>15747815023</v>
      </c>
      <c r="J143" s="5">
        <v>25528398482</v>
      </c>
      <c r="K143" s="5">
        <v>30574190027</v>
      </c>
      <c r="L143" s="5">
        <v>1864611629</v>
      </c>
      <c r="M143" s="5">
        <v>-790515568</v>
      </c>
      <c r="N143" s="5">
        <v>1449444024</v>
      </c>
      <c r="O143" s="5">
        <v>-562113794</v>
      </c>
    </row>
    <row r="144" spans="3:15" ht="15.5" x14ac:dyDescent="0.35">
      <c r="C144" t="s">
        <v>119</v>
      </c>
      <c r="D144" s="5">
        <v>1701323898</v>
      </c>
      <c r="E144" s="5">
        <v>4780568370</v>
      </c>
      <c r="F144" s="5">
        <v>15385813124</v>
      </c>
      <c r="G144" s="5">
        <v>6101273681</v>
      </c>
      <c r="I144" s="5">
        <v>5653172681</v>
      </c>
      <c r="J144" s="5">
        <v>-23915836613</v>
      </c>
      <c r="K144" s="5">
        <v>-1058039227</v>
      </c>
      <c r="L144" s="5">
        <v>173600054</v>
      </c>
      <c r="M144" s="5">
        <v>-337248036</v>
      </c>
      <c r="N144" s="5">
        <v>-170534545</v>
      </c>
      <c r="O144" s="5">
        <v>-10105258257</v>
      </c>
    </row>
    <row r="145" spans="3:15" ht="15.5" x14ac:dyDescent="0.35">
      <c r="C145" t="s">
        <v>854</v>
      </c>
      <c r="D145" s="5">
        <v>-531371918</v>
      </c>
      <c r="E145" s="5">
        <v>2005135010</v>
      </c>
      <c r="F145" s="5">
        <v>31076719395</v>
      </c>
      <c r="G145" s="5">
        <v>11700294684</v>
      </c>
      <c r="I145" s="5">
        <v>42745793116</v>
      </c>
      <c r="J145" s="5">
        <v>871056906</v>
      </c>
      <c r="K145" s="5">
        <v>1490410946</v>
      </c>
      <c r="L145" s="5">
        <v>-1324610681</v>
      </c>
      <c r="M145" s="5">
        <v>100688318</v>
      </c>
      <c r="N145" s="5">
        <v>-650504002</v>
      </c>
      <c r="O145" s="5">
        <v>1310464677</v>
      </c>
    </row>
    <row r="146" spans="3:15" ht="15.5" x14ac:dyDescent="0.35">
      <c r="C146" t="s">
        <v>855</v>
      </c>
      <c r="D146" s="5">
        <v>1161768677233</v>
      </c>
      <c r="E146" s="5">
        <v>2454935188466</v>
      </c>
      <c r="F146" s="5">
        <v>1472099068774</v>
      </c>
      <c r="G146" s="5">
        <v>1285468445367</v>
      </c>
      <c r="I146" s="5">
        <v>5317747695330</v>
      </c>
      <c r="J146" s="5">
        <v>2813700543796</v>
      </c>
      <c r="K146" s="5">
        <v>145258899812</v>
      </c>
      <c r="L146" s="5">
        <v>-153414835314</v>
      </c>
      <c r="M146" s="5">
        <v>-28104630478</v>
      </c>
      <c r="N146" s="5">
        <v>-19270016485</v>
      </c>
      <c r="O146" s="5">
        <v>-19834240087</v>
      </c>
    </row>
    <row r="147" spans="3:15" ht="15.5" x14ac:dyDescent="0.35">
      <c r="C147" t="s">
        <v>144</v>
      </c>
      <c r="D147" s="5">
        <v>-916331899</v>
      </c>
      <c r="E147" s="5">
        <v>-877793082</v>
      </c>
      <c r="F147" s="5">
        <v>-87834214</v>
      </c>
      <c r="G147" s="5">
        <v>-1243900000</v>
      </c>
      <c r="I147" s="5">
        <v>-2777584214</v>
      </c>
      <c r="J147" s="5">
        <v>-481950000</v>
      </c>
      <c r="K147" s="5">
        <v>-2454820690</v>
      </c>
      <c r="L147" s="5">
        <v>909046207088</v>
      </c>
      <c r="M147" s="5">
        <v>985332705980</v>
      </c>
      <c r="N147" s="5">
        <v>475284180026</v>
      </c>
      <c r="O147" s="5">
        <v>50100000000</v>
      </c>
    </row>
    <row r="148" spans="3:15" ht="15.5" x14ac:dyDescent="0.35">
      <c r="C148" t="s">
        <v>145</v>
      </c>
      <c r="D148" s="5">
        <v>-1001782703</v>
      </c>
      <c r="E148" s="5">
        <v>-1128629858</v>
      </c>
      <c r="F148" s="5">
        <v>-19634767118</v>
      </c>
      <c r="G148" s="5">
        <v>-15216882465</v>
      </c>
      <c r="I148" s="5">
        <v>-71854717189</v>
      </c>
      <c r="J148" s="5">
        <v>-33122968215</v>
      </c>
      <c r="K148" s="5">
        <v>-18504037773</v>
      </c>
      <c r="L148" s="5">
        <v>-2311788001</v>
      </c>
      <c r="M148" s="5">
        <v>-2527100867</v>
      </c>
      <c r="N148" s="5">
        <v>-2441917777</v>
      </c>
      <c r="O148" s="5">
        <v>-672033400</v>
      </c>
    </row>
    <row r="149" spans="3:15" ht="15.5" x14ac:dyDescent="0.35">
      <c r="C149" t="s">
        <v>612</v>
      </c>
      <c r="F149" s="5">
        <v>-17868227</v>
      </c>
      <c r="G149" s="5">
        <v>103402551</v>
      </c>
      <c r="I149" s="5">
        <v>3453762276</v>
      </c>
      <c r="J149" s="5">
        <v>207117393</v>
      </c>
      <c r="K149" s="5">
        <v>572050000</v>
      </c>
      <c r="L149" s="5">
        <v>884000000</v>
      </c>
      <c r="M149" s="5">
        <v>1245173495</v>
      </c>
      <c r="N149" s="5">
        <v>150000000</v>
      </c>
      <c r="O149" s="5">
        <v>92500000</v>
      </c>
    </row>
    <row r="150" spans="3:15" ht="15.5" x14ac:dyDescent="0.35">
      <c r="C150" t="s">
        <v>856</v>
      </c>
      <c r="J150" s="5">
        <v>10400000000</v>
      </c>
    </row>
    <row r="151" spans="3:15" ht="15.5" x14ac:dyDescent="0.35">
      <c r="C151" t="s">
        <v>857</v>
      </c>
      <c r="F151" s="5">
        <v>33893810178</v>
      </c>
      <c r="G151" s="5">
        <v>-12381487503</v>
      </c>
    </row>
    <row r="152" spans="3:15" ht="15.5" x14ac:dyDescent="0.35">
      <c r="C152" t="s">
        <v>151</v>
      </c>
      <c r="D152" s="5">
        <v>-1001782703</v>
      </c>
      <c r="E152" s="5">
        <v>-1128629858</v>
      </c>
      <c r="F152" s="5">
        <v>-1591492630</v>
      </c>
      <c r="G152" s="5">
        <v>-2938797513</v>
      </c>
      <c r="I152" s="5">
        <v>-23389263026</v>
      </c>
      <c r="J152" s="5">
        <v>-8631089957</v>
      </c>
      <c r="K152" s="5">
        <v>-4897584341</v>
      </c>
      <c r="L152" s="5">
        <v>-2143997541</v>
      </c>
      <c r="M152" s="5">
        <v>-1687349358</v>
      </c>
      <c r="N152" s="5">
        <v>-2041917777</v>
      </c>
      <c r="O152" s="5">
        <v>-226632580</v>
      </c>
    </row>
    <row r="153" spans="3:15" ht="15.5" x14ac:dyDescent="0.35">
      <c r="C153" t="s">
        <v>858</v>
      </c>
      <c r="F153" s="5">
        <v>-51919216439</v>
      </c>
      <c r="I153" s="5">
        <v>-51919216439</v>
      </c>
      <c r="J153" s="5">
        <v>-35098995651</v>
      </c>
      <c r="K153" s="5">
        <v>-14178503432</v>
      </c>
      <c r="L153" s="5">
        <v>-1051790460</v>
      </c>
      <c r="M153" s="5">
        <v>-2084925004</v>
      </c>
      <c r="N153" s="5">
        <v>-550000000</v>
      </c>
      <c r="O153" s="5">
        <v>-537900820</v>
      </c>
    </row>
    <row r="154" spans="3:15" ht="15.5" x14ac:dyDescent="0.35">
      <c r="C154" t="s">
        <v>153</v>
      </c>
      <c r="D154" s="5">
        <v>-916331899</v>
      </c>
      <c r="E154" s="5">
        <v>-877793082</v>
      </c>
      <c r="F154" s="5">
        <v>-87834214</v>
      </c>
      <c r="G154" s="5">
        <v>-1243900000</v>
      </c>
      <c r="I154" s="5">
        <v>-2777584214</v>
      </c>
      <c r="J154" s="5">
        <v>-481950000</v>
      </c>
      <c r="K154" s="5">
        <v>-2454820690</v>
      </c>
      <c r="L154" s="5">
        <v>909046207088</v>
      </c>
      <c r="M154" s="5">
        <v>985332705980</v>
      </c>
      <c r="N154" s="5">
        <v>475284180026</v>
      </c>
      <c r="O154" s="5">
        <v>50100000000</v>
      </c>
    </row>
    <row r="155" spans="3:15" ht="15.5" x14ac:dyDescent="0.35">
      <c r="C155" t="s">
        <v>381</v>
      </c>
      <c r="K155" s="5">
        <v>-2454820690</v>
      </c>
    </row>
    <row r="156" spans="3:15" ht="15.5" x14ac:dyDescent="0.35">
      <c r="C156" t="s">
        <v>859</v>
      </c>
      <c r="D156" s="5">
        <v>-916331899</v>
      </c>
      <c r="E156" s="5">
        <v>-877793082</v>
      </c>
      <c r="F156" s="5">
        <v>-87834214</v>
      </c>
      <c r="G156" s="5">
        <v>-1243900000</v>
      </c>
      <c r="I156" s="5">
        <v>-2777584214</v>
      </c>
      <c r="J156" s="5">
        <v>-481950000</v>
      </c>
    </row>
    <row r="157" spans="3:15" ht="15.5" x14ac:dyDescent="0.35">
      <c r="C157" t="s">
        <v>383</v>
      </c>
      <c r="L157" s="5">
        <v>909046207088</v>
      </c>
      <c r="M157" s="5">
        <v>985332705980</v>
      </c>
      <c r="N157" s="5">
        <v>475284180026</v>
      </c>
      <c r="O157" s="5">
        <v>50100000000</v>
      </c>
    </row>
    <row r="158" spans="3:15" ht="15.5" x14ac:dyDescent="0.35">
      <c r="C158" t="s">
        <v>164</v>
      </c>
      <c r="D158" s="5">
        <v>40716063360</v>
      </c>
      <c r="E158" s="5">
        <v>473032764139</v>
      </c>
      <c r="F158" s="5">
        <v>134758036969</v>
      </c>
      <c r="G158" s="5">
        <v>156601958440</v>
      </c>
      <c r="I158" s="5">
        <v>100529340648</v>
      </c>
      <c r="J158" s="5">
        <v>469085754352</v>
      </c>
      <c r="K158" s="5">
        <v>-144585422812</v>
      </c>
      <c r="L158" s="5">
        <v>185961210507</v>
      </c>
      <c r="M158" s="5">
        <v>-43809270638</v>
      </c>
      <c r="N158" s="5">
        <v>8773687512</v>
      </c>
      <c r="O158" s="5">
        <v>7112282808</v>
      </c>
    </row>
    <row r="159" spans="3:15" ht="15.5" x14ac:dyDescent="0.35">
      <c r="C159" t="s">
        <v>165</v>
      </c>
      <c r="E159" s="5">
        <v>729234678033</v>
      </c>
      <c r="I159" s="5">
        <v>628705337385</v>
      </c>
      <c r="J159" s="5">
        <v>159619583033</v>
      </c>
      <c r="K159" s="5">
        <v>304205005845</v>
      </c>
      <c r="L159" s="5">
        <v>118243795338</v>
      </c>
      <c r="M159" s="5">
        <v>162053065973</v>
      </c>
      <c r="N159" s="5">
        <v>153279378463</v>
      </c>
      <c r="O159" s="5">
        <v>146167095654</v>
      </c>
    </row>
    <row r="160" spans="3:15" ht="15.5" x14ac:dyDescent="0.35">
      <c r="C160" t="s">
        <v>400</v>
      </c>
    </row>
    <row r="161" spans="2:15" ht="15.5" x14ac:dyDescent="0.35">
      <c r="C161" t="s">
        <v>166</v>
      </c>
      <c r="D161" s="5">
        <v>40716063360</v>
      </c>
      <c r="E161" s="5">
        <v>1202267442172</v>
      </c>
      <c r="F161" s="5">
        <v>134758036969</v>
      </c>
      <c r="G161" s="5">
        <v>156601958440</v>
      </c>
      <c r="I161" s="5">
        <v>729234678033</v>
      </c>
      <c r="J161" s="5">
        <v>628705337385</v>
      </c>
      <c r="K161" s="5">
        <v>159619583033</v>
      </c>
      <c r="L161" s="5">
        <v>304205005845</v>
      </c>
      <c r="M161" s="5">
        <v>118243795335</v>
      </c>
      <c r="N161" s="5">
        <v>162053065975</v>
      </c>
      <c r="O161" s="5">
        <v>153279378462</v>
      </c>
    </row>
    <row r="163" spans="2:15" ht="15.5" x14ac:dyDescent="0.35">
      <c r="B163" t="s">
        <v>167</v>
      </c>
      <c r="C163" t="s">
        <v>12</v>
      </c>
      <c r="D163" s="5">
        <v>3670000000</v>
      </c>
      <c r="E163" s="5">
        <v>3670000000</v>
      </c>
      <c r="F163" s="5">
        <v>3670000000</v>
      </c>
      <c r="G163" s="5">
        <v>3670000000</v>
      </c>
      <c r="I163" s="5">
        <v>3670000000</v>
      </c>
      <c r="J163" s="5">
        <v>3670000000</v>
      </c>
      <c r="K163" s="5">
        <v>3670000000</v>
      </c>
      <c r="L163" s="5">
        <v>3310000000</v>
      </c>
      <c r="M163" s="5">
        <v>3310000000</v>
      </c>
      <c r="N163" s="5">
        <v>3030000000</v>
      </c>
      <c r="O163" s="5">
        <v>2240000000</v>
      </c>
    </row>
    <row r="164" spans="2:15" ht="15.5" x14ac:dyDescent="0.35">
      <c r="C164" t="s">
        <v>168</v>
      </c>
      <c r="D164" s="6">
        <v>13.84</v>
      </c>
      <c r="E164" s="6">
        <v>19.09</v>
      </c>
      <c r="F164" s="6">
        <v>4.68</v>
      </c>
      <c r="G164" s="6">
        <v>14.39</v>
      </c>
    </row>
    <row r="165" spans="2:15" ht="15.5" x14ac:dyDescent="0.35">
      <c r="C165" t="s">
        <v>169</v>
      </c>
      <c r="D165" s="6">
        <v>343.21</v>
      </c>
      <c r="E165" s="6">
        <v>247.25</v>
      </c>
      <c r="F165" s="6">
        <v>833.33</v>
      </c>
      <c r="G165" s="6">
        <v>332.87</v>
      </c>
    </row>
    <row r="166" spans="2:15" ht="15.5" x14ac:dyDescent="0.35">
      <c r="C166" t="s">
        <v>62</v>
      </c>
      <c r="D166" s="6">
        <v>19.22</v>
      </c>
      <c r="E166" s="6">
        <v>21.34</v>
      </c>
      <c r="F166" s="6">
        <v>19.850000000000001</v>
      </c>
      <c r="G166" s="6">
        <v>26.84</v>
      </c>
    </row>
    <row r="167" spans="2:15" ht="15.5" x14ac:dyDescent="0.35">
      <c r="C167" t="s">
        <v>170</v>
      </c>
      <c r="D167" s="5">
        <v>71860000000</v>
      </c>
      <c r="E167" s="5">
        <v>97510000000</v>
      </c>
      <c r="F167" s="6">
        <v>32090000000.000004</v>
      </c>
      <c r="G167" s="5">
        <v>72330000000</v>
      </c>
    </row>
    <row r="168" spans="2:15" ht="15.5" x14ac:dyDescent="0.35">
      <c r="C168" t="s">
        <v>171</v>
      </c>
      <c r="D168" s="6">
        <v>3.2000000000000002E-3</v>
      </c>
      <c r="E168" s="6">
        <v>4.6999999999999993E-3</v>
      </c>
      <c r="F168" s="6">
        <v>1.4000000000000002E-3</v>
      </c>
      <c r="G168" s="6">
        <v>5.0000000000000001E-3</v>
      </c>
    </row>
    <row r="169" spans="2:15" ht="15.5" x14ac:dyDescent="0.35">
      <c r="C169" t="s">
        <v>172</v>
      </c>
      <c r="D169" s="6">
        <v>1.43E-2</v>
      </c>
      <c r="E169" s="6">
        <v>1.9900000000000001E-2</v>
      </c>
      <c r="F169" s="6">
        <v>5.0000000000000001E-3</v>
      </c>
      <c r="G169" s="6">
        <v>1.5300000000000001E-2</v>
      </c>
    </row>
    <row r="170" spans="2:15" ht="15.5" x14ac:dyDescent="0.35">
      <c r="C170" t="s">
        <v>173</v>
      </c>
      <c r="D170" s="6">
        <v>4.1999999999999997E-3</v>
      </c>
      <c r="E170" s="6">
        <v>6.7000000000000002E-3</v>
      </c>
      <c r="F170" s="6">
        <v>2E-3</v>
      </c>
      <c r="G170" s="6">
        <v>6.8000000000000005E-3</v>
      </c>
    </row>
    <row r="171" spans="2:15" ht="15.5" x14ac:dyDescent="0.35">
      <c r="C171" t="s">
        <v>174</v>
      </c>
    </row>
    <row r="172" spans="2:15" ht="15.5" x14ac:dyDescent="0.35">
      <c r="C172" t="s">
        <v>175</v>
      </c>
      <c r="D172" s="5">
        <v>3565000000000</v>
      </c>
      <c r="E172" s="5">
        <v>3528000000000</v>
      </c>
      <c r="F172" s="5">
        <v>3462000000000</v>
      </c>
      <c r="G172" s="5">
        <v>3447000000000</v>
      </c>
    </row>
    <row r="173" spans="2:15" ht="15.5" x14ac:dyDescent="0.35">
      <c r="C173" t="s">
        <v>176</v>
      </c>
      <c r="D173" s="6">
        <v>4.9000000000000004</v>
      </c>
      <c r="E173" s="6">
        <v>4.92</v>
      </c>
      <c r="F173" s="6">
        <v>4.1399999999999997</v>
      </c>
      <c r="G173" s="6">
        <v>5.1100000000000003</v>
      </c>
    </row>
    <row r="174" spans="2:15" ht="15.5" x14ac:dyDescent="0.35">
      <c r="C174" t="s">
        <v>177</v>
      </c>
      <c r="D174" s="6">
        <v>970.24</v>
      </c>
      <c r="E174" s="6">
        <v>960.18</v>
      </c>
      <c r="F174" s="6">
        <v>942.21</v>
      </c>
      <c r="G174" s="6">
        <v>938.16</v>
      </c>
    </row>
    <row r="175" spans="2:15" ht="15.5" x14ac:dyDescent="0.35">
      <c r="C175" t="s">
        <v>178</v>
      </c>
      <c r="D175" s="5">
        <v>5</v>
      </c>
      <c r="E175" s="6">
        <v>5.03</v>
      </c>
      <c r="F175" s="6">
        <v>4.24</v>
      </c>
      <c r="G175" s="6">
        <v>5.22</v>
      </c>
    </row>
    <row r="176" spans="2:15" ht="15.5" x14ac:dyDescent="0.35">
      <c r="C176" t="s">
        <v>179</v>
      </c>
      <c r="D176" s="6">
        <v>949.54</v>
      </c>
      <c r="E176" s="6">
        <v>938.37</v>
      </c>
      <c r="F176" s="6">
        <v>919.29</v>
      </c>
      <c r="G176" s="6">
        <v>918.31</v>
      </c>
    </row>
    <row r="177" spans="3:15" ht="15.5" x14ac:dyDescent="0.35">
      <c r="C177" t="s">
        <v>180</v>
      </c>
    </row>
    <row r="178" spans="3:15" ht="15.5" x14ac:dyDescent="0.35">
      <c r="C178" t="s">
        <v>181</v>
      </c>
    </row>
    <row r="179" spans="3:15" ht="15.5" x14ac:dyDescent="0.35">
      <c r="C179" t="s">
        <v>182</v>
      </c>
      <c r="D179" s="5">
        <v>3565000000000</v>
      </c>
      <c r="E179" s="5">
        <v>3528000000000</v>
      </c>
      <c r="F179" s="5">
        <v>3462000000000</v>
      </c>
      <c r="G179" s="5">
        <v>3447000000000</v>
      </c>
    </row>
    <row r="180" spans="3:15" ht="15.5" x14ac:dyDescent="0.35">
      <c r="C180" t="s">
        <v>24</v>
      </c>
    </row>
    <row r="181" spans="3:15" ht="15.5" x14ac:dyDescent="0.35">
      <c r="C181" t="s">
        <v>21</v>
      </c>
    </row>
    <row r="182" spans="3:15" ht="15.5" x14ac:dyDescent="0.35">
      <c r="C182" t="s">
        <v>183</v>
      </c>
    </row>
    <row r="183" spans="3:15" ht="15.5" x14ac:dyDescent="0.35">
      <c r="C183" t="s">
        <v>184</v>
      </c>
      <c r="D183" s="5">
        <v>43000000000</v>
      </c>
      <c r="E183" s="5">
        <v>475000000000</v>
      </c>
      <c r="F183" s="5">
        <v>154000000000</v>
      </c>
      <c r="G183" s="5">
        <v>173000000000</v>
      </c>
    </row>
    <row r="184" spans="3:15" ht="15.5" x14ac:dyDescent="0.35">
      <c r="C184" t="s">
        <v>185</v>
      </c>
      <c r="D184" s="5">
        <v>-1000000000</v>
      </c>
      <c r="E184" s="5">
        <v>-1000000000</v>
      </c>
      <c r="F184" s="5">
        <v>-2000000000</v>
      </c>
      <c r="G184" s="5">
        <v>-3000000000</v>
      </c>
    </row>
    <row r="185" spans="3:15" ht="15.5" x14ac:dyDescent="0.35">
      <c r="C185" t="s">
        <v>13</v>
      </c>
      <c r="D185" s="5">
        <v>42000000000</v>
      </c>
      <c r="E185" s="5">
        <v>474000000000</v>
      </c>
      <c r="F185" s="5">
        <v>153000000000</v>
      </c>
      <c r="G185" s="5">
        <v>170000000000</v>
      </c>
    </row>
    <row r="186" spans="3:15" ht="15.5" x14ac:dyDescent="0.35">
      <c r="C186" t="s">
        <v>16</v>
      </c>
      <c r="D186" s="6">
        <v>11.33</v>
      </c>
      <c r="E186" s="6">
        <v>128.96</v>
      </c>
      <c r="F186" s="6">
        <v>41.61</v>
      </c>
      <c r="G186" s="6">
        <v>46.3</v>
      </c>
    </row>
    <row r="187" spans="3:15" ht="15.5" x14ac:dyDescent="0.35">
      <c r="C187" t="s">
        <v>47</v>
      </c>
      <c r="I187" s="6">
        <v>38.99</v>
      </c>
      <c r="J187" s="6">
        <v>33.76</v>
      </c>
      <c r="K187" s="6">
        <v>36.08</v>
      </c>
      <c r="L187" s="6">
        <v>22.62</v>
      </c>
      <c r="M187" s="6">
        <v>19.850000000000001</v>
      </c>
      <c r="N187" s="6">
        <v>11.62</v>
      </c>
      <c r="O187" s="6">
        <v>9.9499999999999993</v>
      </c>
    </row>
    <row r="188" spans="3:15" ht="15.5" x14ac:dyDescent="0.35">
      <c r="C188" t="s">
        <v>61</v>
      </c>
      <c r="I188" s="6">
        <v>100.03</v>
      </c>
      <c r="J188" s="6">
        <v>124.41</v>
      </c>
      <c r="K188" s="6">
        <v>101.44</v>
      </c>
      <c r="L188" s="6">
        <v>139.69999999999999</v>
      </c>
      <c r="M188" s="6">
        <v>216.62</v>
      </c>
      <c r="N188" s="6">
        <v>71.430000000000007</v>
      </c>
      <c r="O188" s="5">
        <v>0</v>
      </c>
    </row>
    <row r="189" spans="3:15" ht="15.5" x14ac:dyDescent="0.35">
      <c r="C189" t="s">
        <v>64</v>
      </c>
      <c r="I189" s="6">
        <v>6.28</v>
      </c>
      <c r="J189" s="6">
        <v>14.24</v>
      </c>
      <c r="K189" s="6">
        <v>30.78</v>
      </c>
      <c r="L189" s="6">
        <v>64.14</v>
      </c>
      <c r="M189" s="6">
        <v>115.99</v>
      </c>
      <c r="N189" s="6">
        <v>26.74</v>
      </c>
      <c r="O189" s="5">
        <v>0</v>
      </c>
    </row>
    <row r="190" spans="3:15" ht="15.5" x14ac:dyDescent="0.35">
      <c r="C190" t="s">
        <v>186</v>
      </c>
      <c r="I190" s="5">
        <v>205480000000</v>
      </c>
      <c r="J190" s="5">
        <v>176820000000</v>
      </c>
      <c r="K190" s="5">
        <v>174940000000</v>
      </c>
      <c r="L190" s="5">
        <v>101160000000</v>
      </c>
      <c r="M190" s="5">
        <v>84880000000</v>
      </c>
      <c r="N190" s="5">
        <v>46240000000</v>
      </c>
      <c r="O190" s="5">
        <v>30150000000</v>
      </c>
    </row>
    <row r="191" spans="3:15" ht="15.5" x14ac:dyDescent="0.35">
      <c r="C191" t="s">
        <v>187</v>
      </c>
      <c r="I191" s="6">
        <v>1.1699999999999999E-2</v>
      </c>
      <c r="J191" s="6">
        <v>1.8700000000000001E-2</v>
      </c>
      <c r="K191" s="6">
        <v>3.6400000000000002E-2</v>
      </c>
      <c r="L191" s="6">
        <v>2.2599999999999999E-2</v>
      </c>
      <c r="M191" s="6">
        <v>2.6499999999999999E-2</v>
      </c>
      <c r="N191" s="6">
        <v>2.4399999999999998E-2</v>
      </c>
      <c r="O191" s="6">
        <v>2.3300000000000001E-2</v>
      </c>
    </row>
    <row r="192" spans="3:15" ht="15.5" x14ac:dyDescent="0.35">
      <c r="C192" t="s">
        <v>188</v>
      </c>
      <c r="I192" s="6">
        <v>4.1399999999999999E-2</v>
      </c>
      <c r="J192" s="6">
        <v>3.7400000000000003E-2</v>
      </c>
      <c r="K192" s="6">
        <v>4.1500000000000002E-2</v>
      </c>
      <c r="L192" s="6">
        <v>2.4399999999999998E-2</v>
      </c>
      <c r="M192" s="6">
        <v>3.1699999999999999E-2</v>
      </c>
      <c r="N192" s="6">
        <v>3.49E-2</v>
      </c>
      <c r="O192" s="6">
        <v>4.4400000000000002E-2</v>
      </c>
    </row>
    <row r="193" spans="3:15" ht="15.5" x14ac:dyDescent="0.35">
      <c r="C193" t="s">
        <v>189</v>
      </c>
      <c r="I193" s="6">
        <v>1.9699999999999999E-2</v>
      </c>
      <c r="J193" s="6">
        <v>3.2599999999999997E-2</v>
      </c>
      <c r="K193" s="6">
        <v>4.9500000000000002E-2</v>
      </c>
      <c r="L193" s="6">
        <v>3.4099999999999998E-2</v>
      </c>
      <c r="M193" s="6">
        <v>4.2599999999999999E-2</v>
      </c>
      <c r="N193" s="6">
        <v>3.7699999999999997E-2</v>
      </c>
      <c r="O193" s="6">
        <v>6.1500000000000006E-2</v>
      </c>
    </row>
    <row r="194" spans="3:15" ht="15.5" x14ac:dyDescent="0.35">
      <c r="C194" t="s">
        <v>190</v>
      </c>
    </row>
    <row r="195" spans="3:15" ht="15.5" x14ac:dyDescent="0.35">
      <c r="C195" t="s">
        <v>58</v>
      </c>
      <c r="I195" s="6">
        <v>4.1399999999999997</v>
      </c>
      <c r="J195" s="6">
        <v>4.6500000000000004</v>
      </c>
      <c r="K195" s="6">
        <v>4.21</v>
      </c>
      <c r="L195" s="6">
        <v>3.41</v>
      </c>
      <c r="M195" s="6">
        <v>6.87</v>
      </c>
      <c r="N195" s="6">
        <v>2.4900000000000002</v>
      </c>
      <c r="O195" s="5">
        <v>0</v>
      </c>
    </row>
    <row r="196" spans="3:15" ht="15.5" x14ac:dyDescent="0.35">
      <c r="C196" t="s">
        <v>55</v>
      </c>
      <c r="I196" s="6">
        <v>942.21</v>
      </c>
      <c r="J196" s="6">
        <v>903.48</v>
      </c>
      <c r="K196" s="6">
        <v>869.55</v>
      </c>
      <c r="L196" s="6">
        <v>926.85</v>
      </c>
      <c r="M196" s="6">
        <v>625.75</v>
      </c>
      <c r="N196" s="6">
        <v>333.38</v>
      </c>
      <c r="O196" s="6">
        <v>224.16</v>
      </c>
    </row>
    <row r="197" spans="3:15" ht="15.5" x14ac:dyDescent="0.35">
      <c r="C197" t="s">
        <v>191</v>
      </c>
      <c r="I197" s="6">
        <v>4.24</v>
      </c>
      <c r="J197" s="6">
        <v>4.71</v>
      </c>
      <c r="K197" s="6">
        <v>4.2300000000000004</v>
      </c>
      <c r="L197" s="6">
        <v>3.41</v>
      </c>
      <c r="M197" s="6">
        <v>6.88</v>
      </c>
      <c r="N197" s="6">
        <v>2.4900000000000002</v>
      </c>
      <c r="O197" s="5">
        <v>0</v>
      </c>
    </row>
    <row r="198" spans="3:15" ht="15.5" x14ac:dyDescent="0.35">
      <c r="C198" t="s">
        <v>192</v>
      </c>
      <c r="I198" s="6">
        <v>919.29</v>
      </c>
      <c r="J198" s="6">
        <v>891.49</v>
      </c>
      <c r="K198" s="6">
        <v>865.45</v>
      </c>
      <c r="L198" s="6">
        <v>926.1</v>
      </c>
      <c r="M198" s="6">
        <v>625.03</v>
      </c>
      <c r="N198" s="6">
        <v>333.11</v>
      </c>
      <c r="O198" s="6">
        <v>223.92</v>
      </c>
    </row>
    <row r="199" spans="3:15" ht="15.5" x14ac:dyDescent="0.35">
      <c r="C199" t="s">
        <v>193</v>
      </c>
    </row>
    <row r="200" spans="3:15" ht="15.5" x14ac:dyDescent="0.35">
      <c r="C200" t="s">
        <v>194</v>
      </c>
    </row>
    <row r="201" spans="3:15" ht="15.5" x14ac:dyDescent="0.35">
      <c r="C201" t="s">
        <v>26</v>
      </c>
    </row>
    <row r="202" spans="3:15" ht="15.5" x14ac:dyDescent="0.35">
      <c r="C202" t="s">
        <v>23</v>
      </c>
    </row>
    <row r="203" spans="3:15" ht="15.5" x14ac:dyDescent="0.35">
      <c r="C203" t="s">
        <v>195</v>
      </c>
    </row>
    <row r="204" spans="3:15" ht="15.5" x14ac:dyDescent="0.35">
      <c r="C204" t="s">
        <v>196</v>
      </c>
      <c r="I204" s="5">
        <v>175000000000</v>
      </c>
      <c r="J204" s="5">
        <v>503000000000</v>
      </c>
      <c r="K204" s="5">
        <v>-124000000000</v>
      </c>
      <c r="L204" s="5">
        <v>-721000000000</v>
      </c>
      <c r="M204" s="5">
        <v>-1027000000000</v>
      </c>
      <c r="N204" s="5">
        <v>-464000000000</v>
      </c>
      <c r="O204" s="5">
        <v>-42000000000</v>
      </c>
    </row>
    <row r="205" spans="3:15" ht="15.5" x14ac:dyDescent="0.35">
      <c r="C205" t="s">
        <v>197</v>
      </c>
      <c r="I205" s="5">
        <v>-23000000000</v>
      </c>
      <c r="J205" s="5">
        <v>-9000000000</v>
      </c>
      <c r="K205" s="5">
        <v>-5000000000</v>
      </c>
      <c r="L205" s="5">
        <v>-2000000000</v>
      </c>
      <c r="M205" s="5">
        <v>-2000000000</v>
      </c>
      <c r="N205" s="5">
        <v>-2000000000</v>
      </c>
      <c r="O205" s="5">
        <v>0</v>
      </c>
    </row>
    <row r="206" spans="3:15" ht="15.5" x14ac:dyDescent="0.35">
      <c r="C206" t="s">
        <v>15</v>
      </c>
      <c r="I206" s="5">
        <v>152000000000</v>
      </c>
      <c r="J206" s="5">
        <v>494000000000</v>
      </c>
      <c r="K206" s="5">
        <v>-129000000000</v>
      </c>
      <c r="L206" s="5">
        <v>-723000000000</v>
      </c>
      <c r="M206" s="5">
        <v>-1028000000000</v>
      </c>
      <c r="N206" s="5">
        <v>-466000000000</v>
      </c>
      <c r="O206" s="5">
        <v>-43000000000</v>
      </c>
    </row>
    <row r="207" spans="3:15" ht="15.5" x14ac:dyDescent="0.35">
      <c r="C207" t="s">
        <v>17</v>
      </c>
      <c r="I207" s="6">
        <v>41.3</v>
      </c>
      <c r="J207" s="6">
        <v>134.44999999999999</v>
      </c>
      <c r="K207" s="6">
        <v>-34.979999999999997</v>
      </c>
      <c r="L207" s="6">
        <v>-218.59</v>
      </c>
      <c r="M207" s="6">
        <v>-310.92</v>
      </c>
      <c r="N207" s="6">
        <v>-154.01</v>
      </c>
      <c r="O207" s="6">
        <v>-19.02</v>
      </c>
    </row>
    <row r="209" spans="2:15" ht="15.5" x14ac:dyDescent="0.35">
      <c r="B209" t="s">
        <v>198</v>
      </c>
      <c r="C209" t="s">
        <v>199</v>
      </c>
      <c r="D209" s="5">
        <v>51000000000</v>
      </c>
      <c r="E209" s="5">
        <v>70000000000</v>
      </c>
      <c r="F209" s="5">
        <v>17000000000</v>
      </c>
      <c r="G209" s="5">
        <v>53000000000</v>
      </c>
      <c r="H209" s="5">
        <v>242000000000</v>
      </c>
      <c r="I209" s="5">
        <v>143000000000</v>
      </c>
      <c r="J209" s="5">
        <v>124000000000</v>
      </c>
      <c r="K209" s="5">
        <v>133000000000</v>
      </c>
      <c r="L209" s="5">
        <v>75000000000</v>
      </c>
      <c r="M209" s="5">
        <v>66000000000</v>
      </c>
      <c r="N209" s="5">
        <v>35000000000</v>
      </c>
      <c r="O209" s="5">
        <v>22000000000</v>
      </c>
    </row>
    <row r="210" spans="2:15" ht="15.5" x14ac:dyDescent="0.35">
      <c r="C210" t="s">
        <v>46</v>
      </c>
      <c r="D210" s="6">
        <v>13.84</v>
      </c>
      <c r="E210" s="6">
        <v>19.09</v>
      </c>
      <c r="F210" s="6">
        <v>4.68</v>
      </c>
      <c r="G210" s="6">
        <v>14.39</v>
      </c>
      <c r="H210" s="6">
        <v>65.86</v>
      </c>
      <c r="I210" s="6">
        <v>38.99</v>
      </c>
      <c r="J210" s="6">
        <v>33.76</v>
      </c>
      <c r="K210" s="6">
        <v>36.08</v>
      </c>
      <c r="L210" s="6">
        <v>20.36</v>
      </c>
      <c r="M210" s="6">
        <v>17.87</v>
      </c>
      <c r="N210" s="6">
        <v>9.57</v>
      </c>
      <c r="O210" s="6">
        <v>6.06</v>
      </c>
    </row>
    <row r="211" spans="2:15" ht="15.5" x14ac:dyDescent="0.35">
      <c r="C211" t="s">
        <v>204</v>
      </c>
      <c r="D211" s="5">
        <v>908000000000</v>
      </c>
      <c r="E211" s="5">
        <v>813000000000</v>
      </c>
      <c r="F211" s="5">
        <v>722000000000</v>
      </c>
      <c r="G211" s="5">
        <v>656000000000</v>
      </c>
      <c r="H211" s="5">
        <v>3442000000000</v>
      </c>
      <c r="I211" s="5">
        <v>2280000000000</v>
      </c>
      <c r="J211" s="5">
        <v>1084000000000</v>
      </c>
      <c r="K211" s="5">
        <v>437000000000</v>
      </c>
      <c r="L211" s="5">
        <v>163000000000</v>
      </c>
      <c r="M211" s="5">
        <v>123000000000</v>
      </c>
      <c r="N211" s="5">
        <v>94000000000</v>
      </c>
      <c r="O211" s="5">
        <v>79000000000</v>
      </c>
    </row>
    <row r="212" spans="2:15" ht="15.5" x14ac:dyDescent="0.35">
      <c r="C212" t="s">
        <v>208</v>
      </c>
      <c r="I212" s="6">
        <v>52.99</v>
      </c>
    </row>
    <row r="213" spans="2:15" ht="15.5" x14ac:dyDescent="0.35">
      <c r="C213" t="s">
        <v>209</v>
      </c>
      <c r="I213" s="6">
        <v>67.11</v>
      </c>
    </row>
    <row r="214" spans="2:15" ht="15.5" x14ac:dyDescent="0.35">
      <c r="C214" t="s">
        <v>210</v>
      </c>
      <c r="I214" s="6">
        <v>6.95</v>
      </c>
    </row>
    <row r="215" spans="2:15" ht="15.5" x14ac:dyDescent="0.35">
      <c r="C215" t="s">
        <v>211</v>
      </c>
      <c r="I215" s="6">
        <v>1.49E-2</v>
      </c>
    </row>
    <row r="216" spans="2:15" ht="15.5" x14ac:dyDescent="0.35">
      <c r="C216" t="s">
        <v>212</v>
      </c>
      <c r="I216" s="6">
        <v>4.1399999999999997</v>
      </c>
    </row>
    <row r="217" spans="2:15" ht="15.5" x14ac:dyDescent="0.35">
      <c r="C217" t="s">
        <v>213</v>
      </c>
      <c r="I217" s="6">
        <v>3.6</v>
      </c>
    </row>
    <row r="218" spans="2:15" ht="15.5" x14ac:dyDescent="0.35">
      <c r="C218" t="s">
        <v>214</v>
      </c>
      <c r="I218" s="6">
        <v>15.17</v>
      </c>
    </row>
    <row r="219" spans="2:15" ht="15.5" x14ac:dyDescent="0.35">
      <c r="C219" t="s">
        <v>215</v>
      </c>
      <c r="I219" s="6">
        <v>15.29</v>
      </c>
    </row>
    <row r="220" spans="2:15" ht="15.5" x14ac:dyDescent="0.35">
      <c r="C220" t="s">
        <v>216</v>
      </c>
      <c r="I220" s="6">
        <v>51.86</v>
      </c>
    </row>
    <row r="221" spans="2:15" ht="15.5" x14ac:dyDescent="0.35">
      <c r="C221" t="s">
        <v>217</v>
      </c>
      <c r="I221" s="6">
        <v>46.82</v>
      </c>
    </row>
    <row r="222" spans="2:15" ht="15.5" x14ac:dyDescent="0.35">
      <c r="C222" t="s">
        <v>218</v>
      </c>
      <c r="I222" s="6">
        <v>4.33</v>
      </c>
    </row>
    <row r="223" spans="2:15" ht="15.5" x14ac:dyDescent="0.35">
      <c r="C223" t="s">
        <v>219</v>
      </c>
      <c r="I223" s="6">
        <v>3.37</v>
      </c>
    </row>
    <row r="224" spans="2:15" ht="15.5" x14ac:dyDescent="0.35">
      <c r="C224" t="s">
        <v>220</v>
      </c>
      <c r="I224" s="5">
        <v>52</v>
      </c>
    </row>
    <row r="225" spans="3:9" ht="15.5" x14ac:dyDescent="0.35">
      <c r="C225" t="s">
        <v>221</v>
      </c>
      <c r="I225" s="6">
        <v>65.86</v>
      </c>
    </row>
    <row r="226" spans="3:9" ht="15.5" x14ac:dyDescent="0.35">
      <c r="C226" t="s">
        <v>222</v>
      </c>
      <c r="I226" s="6">
        <v>843.34</v>
      </c>
    </row>
    <row r="227" spans="3:9" ht="15.5" x14ac:dyDescent="0.35">
      <c r="C227" t="s">
        <v>223</v>
      </c>
      <c r="D227" s="6">
        <v>1.45</v>
      </c>
    </row>
    <row r="228" spans="3:9" ht="15.5" x14ac:dyDescent="0.35">
      <c r="C228" t="s">
        <v>224</v>
      </c>
      <c r="I228" s="6">
        <v>970.24</v>
      </c>
    </row>
    <row r="229" spans="3:9" ht="15.5" x14ac:dyDescent="0.35">
      <c r="C229" t="s">
        <v>225</v>
      </c>
      <c r="I229" s="6">
        <v>228.2</v>
      </c>
    </row>
    <row r="230" spans="3:9" ht="15.5" x14ac:dyDescent="0.35">
      <c r="C230" t="s">
        <v>860</v>
      </c>
      <c r="I230" s="6">
        <v>3.04E-2</v>
      </c>
    </row>
    <row r="231" spans="3:9" ht="15.5" x14ac:dyDescent="0.35">
      <c r="C231" t="s">
        <v>861</v>
      </c>
      <c r="I231" s="6">
        <v>2.9658999999999995</v>
      </c>
    </row>
    <row r="232" spans="3:9" ht="15.5" x14ac:dyDescent="0.35">
      <c r="C232" t="s">
        <v>862</v>
      </c>
      <c r="I232" s="6">
        <v>0.36840000000000006</v>
      </c>
    </row>
    <row r="233" spans="3:9" ht="15.5" x14ac:dyDescent="0.35">
      <c r="C233" t="s">
        <v>863</v>
      </c>
      <c r="I233" s="6">
        <v>0.92010000000000003</v>
      </c>
    </row>
    <row r="234" spans="3:9" ht="15.5" x14ac:dyDescent="0.35">
      <c r="C234" t="s">
        <v>230</v>
      </c>
      <c r="D234" s="6">
        <v>3.47</v>
      </c>
    </row>
    <row r="235" spans="3:9" ht="15.5" x14ac:dyDescent="0.35">
      <c r="C235" t="s">
        <v>232</v>
      </c>
      <c r="D235" s="6">
        <v>4.47</v>
      </c>
    </row>
    <row r="236" spans="3:9" ht="15.5" x14ac:dyDescent="0.35">
      <c r="C236" t="s">
        <v>13</v>
      </c>
      <c r="D236" s="5">
        <v>42000000000</v>
      </c>
    </row>
    <row r="237" spans="3:9" ht="15.5" x14ac:dyDescent="0.35">
      <c r="C237" t="s">
        <v>234</v>
      </c>
      <c r="I237" s="6">
        <v>0.57999999999999996</v>
      </c>
    </row>
    <row r="238" spans="3:9" ht="15.5" x14ac:dyDescent="0.35">
      <c r="C238" t="s">
        <v>235</v>
      </c>
      <c r="I238" s="6">
        <v>1.2E-2</v>
      </c>
    </row>
    <row r="239" spans="3:9" ht="15.5" x14ac:dyDescent="0.35">
      <c r="C239" t="s">
        <v>236</v>
      </c>
      <c r="I239" s="6">
        <v>5.3600000000000002E-2</v>
      </c>
    </row>
    <row r="240" spans="3:9" ht="15.5" x14ac:dyDescent="0.35">
      <c r="C240" t="s">
        <v>237</v>
      </c>
      <c r="I240" s="6">
        <v>1.61E-2</v>
      </c>
    </row>
    <row r="241" spans="3:9" ht="15.5" x14ac:dyDescent="0.35">
      <c r="C241" t="s">
        <v>238</v>
      </c>
      <c r="I241" s="6">
        <v>5.4199999999999998E-2</v>
      </c>
    </row>
    <row r="242" spans="3:9" ht="15.5" x14ac:dyDescent="0.35">
      <c r="C242" t="s">
        <v>864</v>
      </c>
      <c r="I242" s="6">
        <v>0.21479999999999999</v>
      </c>
    </row>
    <row r="243" spans="3:9" ht="15.5" x14ac:dyDescent="0.35">
      <c r="C243" t="s">
        <v>865</v>
      </c>
      <c r="I243" s="6">
        <v>0.20399999999999999</v>
      </c>
    </row>
    <row r="244" spans="3:9" ht="15.5" x14ac:dyDescent="0.35">
      <c r="C244" t="s">
        <v>244</v>
      </c>
      <c r="I244" s="6">
        <v>0.2</v>
      </c>
    </row>
    <row r="245" spans="3:9" ht="15.5" x14ac:dyDescent="0.35">
      <c r="C245" t="s">
        <v>42</v>
      </c>
      <c r="I245" s="5">
        <v>12825000000000</v>
      </c>
    </row>
    <row r="246" spans="3:9" ht="15.5" x14ac:dyDescent="0.35">
      <c r="C246" t="s">
        <v>246</v>
      </c>
      <c r="I246" s="5">
        <v>12819000000000</v>
      </c>
    </row>
    <row r="247" spans="3:9" ht="15.5" x14ac:dyDescent="0.35">
      <c r="C247" t="s">
        <v>247</v>
      </c>
      <c r="I247" s="5">
        <v>3670000000</v>
      </c>
    </row>
    <row r="248" spans="3:9" ht="15.5" x14ac:dyDescent="0.35">
      <c r="C248" t="s">
        <v>248</v>
      </c>
      <c r="I248" s="6">
        <v>0.24329999999999999</v>
      </c>
    </row>
    <row r="249" spans="3:9" ht="15.5" x14ac:dyDescent="0.35">
      <c r="C249" t="s">
        <v>866</v>
      </c>
      <c r="I249" s="6">
        <v>0.191</v>
      </c>
    </row>
    <row r="250" spans="3:9" ht="15.5" x14ac:dyDescent="0.35">
      <c r="C250" t="s">
        <v>249</v>
      </c>
      <c r="D250" s="6">
        <v>0.77249999999999996</v>
      </c>
    </row>
    <row r="251" spans="3:9" ht="15.5" x14ac:dyDescent="0.35">
      <c r="C251" t="s">
        <v>250</v>
      </c>
      <c r="D251" s="6">
        <v>7.1800000000000003E-2</v>
      </c>
    </row>
    <row r="252" spans="3:9" ht="15.5" x14ac:dyDescent="0.35">
      <c r="C252" t="s">
        <v>251</v>
      </c>
      <c r="D252" s="6">
        <v>5.5999999999999994E-2</v>
      </c>
    </row>
    <row r="253" spans="3:9" ht="15.5" x14ac:dyDescent="0.35">
      <c r="C253" t="s">
        <v>252</v>
      </c>
      <c r="D253" s="6">
        <v>0.8266</v>
      </c>
    </row>
    <row r="254" spans="3:9" ht="15.5" x14ac:dyDescent="0.35">
      <c r="C254" t="s">
        <v>253</v>
      </c>
      <c r="D254" s="6">
        <v>0.75780000000000003</v>
      </c>
    </row>
    <row r="255" spans="3:9" ht="15.5" x14ac:dyDescent="0.35">
      <c r="C255" t="s">
        <v>254</v>
      </c>
      <c r="D255" s="6">
        <v>0.34289999999999998</v>
      </c>
    </row>
    <row r="256" spans="3:9" ht="15.5" x14ac:dyDescent="0.35">
      <c r="C256" t="s">
        <v>261</v>
      </c>
      <c r="I256" s="5">
        <v>6</v>
      </c>
    </row>
    <row r="257" spans="3:9" ht="15.5" x14ac:dyDescent="0.35">
      <c r="C257" t="s">
        <v>262</v>
      </c>
      <c r="I257" s="6">
        <v>0.41</v>
      </c>
    </row>
    <row r="258" spans="3:9" ht="15.5" x14ac:dyDescent="0.35">
      <c r="C258" t="s">
        <v>263</v>
      </c>
      <c r="I258" s="6">
        <v>0.88</v>
      </c>
    </row>
    <row r="259" spans="3:9" ht="15.5" x14ac:dyDescent="0.35">
      <c r="C259" t="s">
        <v>264</v>
      </c>
      <c r="I259" s="6">
        <v>0.14000000000000001</v>
      </c>
    </row>
    <row r="260" spans="3:9" ht="15.5" x14ac:dyDescent="0.35">
      <c r="C260" t="s">
        <v>265</v>
      </c>
      <c r="I260" s="6">
        <v>0.39</v>
      </c>
    </row>
    <row r="261" spans="3:9" ht="15.5" x14ac:dyDescent="0.35">
      <c r="C261" t="s">
        <v>266</v>
      </c>
      <c r="I261" s="6">
        <v>0.25</v>
      </c>
    </row>
    <row r="262" spans="3:9" ht="15.5" x14ac:dyDescent="0.35">
      <c r="C262" t="s">
        <v>267</v>
      </c>
      <c r="I262" s="6">
        <v>0.18</v>
      </c>
    </row>
    <row r="263" spans="3:9" ht="15.5" x14ac:dyDescent="0.35">
      <c r="C263" t="s">
        <v>268</v>
      </c>
      <c r="I263" s="6">
        <v>0.66</v>
      </c>
    </row>
    <row r="264" spans="3:9" ht="15.5" x14ac:dyDescent="0.35">
      <c r="C264" t="s">
        <v>269</v>
      </c>
      <c r="I264" s="5">
        <v>3099000000000</v>
      </c>
    </row>
    <row r="265" spans="3:9" ht="15.5" x14ac:dyDescent="0.35">
      <c r="C265" t="s">
        <v>270</v>
      </c>
      <c r="I265" s="5">
        <v>2470000000000</v>
      </c>
    </row>
    <row r="266" spans="3:9" ht="15.5" x14ac:dyDescent="0.35">
      <c r="C266" t="s">
        <v>271</v>
      </c>
      <c r="I266" s="5">
        <v>274000000000</v>
      </c>
    </row>
    <row r="267" spans="3:9" ht="15.5" x14ac:dyDescent="0.35">
      <c r="C267" t="s">
        <v>272</v>
      </c>
      <c r="I267" s="5">
        <v>191000000000</v>
      </c>
    </row>
    <row r="268" spans="3:9" ht="15.5" x14ac:dyDescent="0.35">
      <c r="C268" t="s">
        <v>273</v>
      </c>
      <c r="D268" s="5">
        <v>5000000000</v>
      </c>
    </row>
    <row r="269" spans="3:9" ht="15.5" x14ac:dyDescent="0.35">
      <c r="C269" t="s">
        <v>274</v>
      </c>
      <c r="D269" s="5">
        <v>15943000000000</v>
      </c>
    </row>
    <row r="270" spans="3:9" ht="15.5" x14ac:dyDescent="0.35">
      <c r="C270" t="s">
        <v>275</v>
      </c>
      <c r="D270" s="5">
        <v>12378000000000</v>
      </c>
    </row>
    <row r="271" spans="3:9" ht="15.5" x14ac:dyDescent="0.35">
      <c r="C271" t="s">
        <v>182</v>
      </c>
      <c r="I271" s="5">
        <v>3565000000000</v>
      </c>
    </row>
    <row r="272" spans="3:9" ht="15.5" x14ac:dyDescent="0.35">
      <c r="C272" t="s">
        <v>276</v>
      </c>
      <c r="I272" s="5">
        <v>3565000000000</v>
      </c>
    </row>
    <row r="273" spans="3:9" ht="15.5" x14ac:dyDescent="0.35">
      <c r="C273" t="s">
        <v>277</v>
      </c>
      <c r="I273" s="5">
        <v>845000000000</v>
      </c>
    </row>
    <row r="274" spans="3:9" ht="15.5" x14ac:dyDescent="0.35">
      <c r="C274" t="s">
        <v>278</v>
      </c>
      <c r="I274" s="5">
        <v>-37000000000</v>
      </c>
    </row>
    <row r="275" spans="3:9" ht="15.5" x14ac:dyDescent="0.35">
      <c r="C275" t="s">
        <v>279</v>
      </c>
      <c r="I275" s="5">
        <v>-3000000000</v>
      </c>
    </row>
    <row r="276" spans="3:9" ht="15.5" x14ac:dyDescent="0.35">
      <c r="C276" t="s">
        <v>280</v>
      </c>
      <c r="I276" s="5">
        <v>-7000000000</v>
      </c>
    </row>
    <row r="277" spans="3:9" ht="15.5" x14ac:dyDescent="0.35">
      <c r="C277" t="s">
        <v>281</v>
      </c>
      <c r="I277" s="5">
        <v>839000000000</v>
      </c>
    </row>
  </sheetData>
  <pageMargins left="0.7" right="0.7" top="0.75" bottom="0.75" header="0.3" footer="0.3"/>
  <ignoredErrors>
    <ignoredError sqref="A1:O278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867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868</v>
      </c>
      <c r="D2" s="2" vm="175">
        <f ca="1">IFERROR(_xlfn.STOCKHISTORY("XIDX:" &amp; $C$1, D3, , 0, 0, 1), "Libur")</f>
        <v>600</v>
      </c>
      <c r="E2" s="2" vm="176">
        <f ca="1">IFERROR(_xlfn.STOCKHISTORY("XIDX:" &amp; $C$1, E3, , 0, 0, 1), "Libur")</f>
        <v>535</v>
      </c>
      <c r="H2" s="2" vm="176">
        <f ca="1">IFERROR(INDEX(D2:G2,COUNT(D2:G2)),"")</f>
        <v>535</v>
      </c>
      <c r="I2" s="2" vm="46">
        <f t="shared" ref="I2:O2" ca="1" si="0">IFERROR(_xlfn.STOCKHISTORY("XIDX:" &amp; $C$1, I1, , 0, 0, 1), "Libur")</f>
        <v>680</v>
      </c>
      <c r="J2" s="2" vm="2">
        <f t="shared" ca="1" si="0"/>
        <v>585</v>
      </c>
      <c r="K2" s="2" vm="177">
        <f t="shared" ca="1" si="0"/>
        <v>424</v>
      </c>
      <c r="L2" s="2" vm="178">
        <f t="shared" ca="1" si="0"/>
        <v>575</v>
      </c>
      <c r="M2" s="2" vm="179">
        <f t="shared" ca="1" si="0"/>
        <v>434</v>
      </c>
      <c r="N2" s="2" vm="180">
        <f t="shared" ca="1" si="0"/>
        <v>470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113031719126</v>
      </c>
      <c r="E4" s="2">
        <f>IFERROR(INDEX(E51:E500,MATCH($C$4,$C$51:$C$500,0)),"")</f>
        <v>109726419722</v>
      </c>
      <c r="H4" s="2">
        <f>IFERROR(SUM(D4:G4)*(4/MAX(1,COUNT(D4:G4))),"")</f>
        <v>445516277696</v>
      </c>
      <c r="I4" s="2">
        <f t="shared" ref="I4:O4" si="1">IFERROR(INDEX(I51:I500,MATCH($C$4,$C$51:$C$500,0)),"")</f>
        <v>427810527855</v>
      </c>
      <c r="J4" s="2">
        <f t="shared" si="1"/>
        <v>351937505323</v>
      </c>
      <c r="K4" s="2">
        <f t="shared" si="1"/>
        <v>338297293202</v>
      </c>
      <c r="L4" s="2">
        <f t="shared" si="1"/>
        <v>317610018585</v>
      </c>
      <c r="M4" s="2">
        <f t="shared" si="1"/>
        <v>234803780392</v>
      </c>
      <c r="N4" s="2">
        <f t="shared" si="1"/>
        <v>132093811543</v>
      </c>
      <c r="O4" s="2">
        <f t="shared" si="1"/>
        <v>150495954028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14401159736</v>
      </c>
      <c r="E5" s="2">
        <f>IFERROR(INDEX(E51:E500,MATCH($C$5,$C$51:$C$500,0)),"")</f>
        <v>11852126613</v>
      </c>
      <c r="H5" s="2">
        <f>IFERROR(SUM(D5:G5)*(4/MAX(1,COUNT(D5:G5))),"")</f>
        <v>52506572698</v>
      </c>
      <c r="I5" s="2">
        <f t="shared" ref="I5:O5" si="2">IFERROR(INDEX(I51:I500,MATCH($C$5,$C$51:$C$500,0)),"")</f>
        <v>56089391329</v>
      </c>
      <c r="J5" s="2">
        <f t="shared" si="2"/>
        <v>54938537349</v>
      </c>
      <c r="K5" s="2">
        <f t="shared" si="2"/>
        <v>51513959881</v>
      </c>
      <c r="L5" s="2">
        <f t="shared" si="2"/>
        <v>48684565863</v>
      </c>
      <c r="M5" s="2">
        <f t="shared" si="2"/>
        <v>32964007915</v>
      </c>
      <c r="N5" s="2">
        <f t="shared" si="2"/>
        <v>15646435145</v>
      </c>
      <c r="O5" s="2">
        <f t="shared" si="2"/>
        <v>31511914422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250956612345</v>
      </c>
      <c r="E6" s="2">
        <f>IFERROR(INDEX(E51:E500,MATCH($C$6,$C$51:$C$500,0)),"")</f>
        <v>270155452609</v>
      </c>
      <c r="H6" s="2">
        <f>IFERROR(INDEX(D6:G6,COUNT(D6:G6)),"")</f>
        <v>270155452609</v>
      </c>
      <c r="I6" s="2">
        <f t="shared" ref="I6:O6" si="3">IFERROR(INDEX(I51:I500,MATCH($C$6,$C$51:$C$500,0)),"")</f>
        <v>258303325996</v>
      </c>
      <c r="J6" s="2">
        <f t="shared" si="3"/>
        <v>232613934667</v>
      </c>
      <c r="K6" s="2">
        <f t="shared" si="3"/>
        <v>207612551051</v>
      </c>
      <c r="L6" s="2">
        <f t="shared" si="3"/>
        <v>185074524724</v>
      </c>
      <c r="M6" s="2">
        <f t="shared" si="3"/>
        <v>181585343241</v>
      </c>
      <c r="N6" s="2">
        <f t="shared" si="3"/>
        <v>129912173543</v>
      </c>
      <c r="O6" s="2">
        <f t="shared" si="3"/>
        <v>72171766285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0.8</v>
      </c>
      <c r="E7" s="3">
        <f>IFERROR(INDEX(E51:E500,MATCH($C$7,$C$51:$C$500,0))/1000000000,"")</f>
        <v>0.8</v>
      </c>
      <c r="H7" s="3">
        <f>IFERROR(INDEX(D7:G7,COUNT(D7:G7)),"")</f>
        <v>0.8</v>
      </c>
      <c r="I7" s="3">
        <f t="shared" ref="I7:O7" si="4">IFERROR(INDEX(I51:I500,MATCH($C$7,$C$51:$C$500,0))/1000000000,"")</f>
        <v>0.8</v>
      </c>
      <c r="J7" s="3">
        <f t="shared" si="4"/>
        <v>0.8</v>
      </c>
      <c r="K7" s="3">
        <f t="shared" si="4"/>
        <v>0.8</v>
      </c>
      <c r="L7" s="3">
        <f t="shared" si="4"/>
        <v>0.8</v>
      </c>
      <c r="M7" s="3">
        <f t="shared" si="4"/>
        <v>0.8</v>
      </c>
      <c r="N7" s="3">
        <f t="shared" si="4"/>
        <v>0.8</v>
      </c>
      <c r="O7" s="3">
        <f t="shared" si="4"/>
        <v>0.64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O8" si="5">IFERROR(INDEX(I51:I500,MATCH($C$8,$C$51:$C$500,0)),"")</f>
        <v>22000000000</v>
      </c>
      <c r="J8" s="2">
        <f t="shared" si="5"/>
        <v>32000000000</v>
      </c>
      <c r="K8" s="2">
        <f t="shared" si="5"/>
        <v>47000000000</v>
      </c>
      <c r="L8" s="2">
        <f t="shared" si="5"/>
        <v>20000000000</v>
      </c>
      <c r="M8" s="2">
        <f t="shared" si="5"/>
        <v>5000000000</v>
      </c>
      <c r="N8" s="2">
        <f t="shared" si="5"/>
        <v>12000000000</v>
      </c>
      <c r="O8" s="2">
        <f t="shared" si="5"/>
        <v>-10000000000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11.83</v>
      </c>
      <c r="E9" s="3">
        <f>IFERROR(INDEX(E51:E500,MATCH("Free cash flow per share (Quarter)",$C$51:$C$500,0)),"")</f>
        <v>0.68</v>
      </c>
      <c r="H9" s="3">
        <f>IFERROR(INDEX(D9:G9,COUNT(D9:G9)),"")</f>
        <v>0.68</v>
      </c>
      <c r="I9" s="3">
        <f t="shared" ref="I9:O9" si="6">IFERROR(INDEX(I51:I500,MATCH($C$9,$C$51:$C$500,0)),"")</f>
        <v>27.39</v>
      </c>
      <c r="J9" s="3">
        <f t="shared" si="6"/>
        <v>40.22</v>
      </c>
      <c r="K9" s="3">
        <f t="shared" si="6"/>
        <v>59.07</v>
      </c>
      <c r="L9" s="3">
        <f t="shared" si="6"/>
        <v>24.8</v>
      </c>
      <c r="M9" s="3">
        <f t="shared" si="6"/>
        <v>6.17</v>
      </c>
      <c r="N9" s="3">
        <f t="shared" si="6"/>
        <v>15.35</v>
      </c>
      <c r="O9" s="3">
        <f t="shared" si="6"/>
        <v>-15.41</v>
      </c>
    </row>
    <row r="10" spans="1:15" ht="15.5" x14ac:dyDescent="0.35">
      <c r="C10" t="s">
        <v>18</v>
      </c>
      <c r="D10" s="3">
        <f ca="1">IFERROR(IF(D9=0,"",D2/D9),"")</f>
        <v>50.718512256973796</v>
      </c>
      <c r="E10" s="3">
        <f ca="1">IFERROR(IF(E9=0,"",E2/E9),"")</f>
        <v>786.76470588235293</v>
      </c>
      <c r="I10" s="3">
        <f t="shared" ref="I10:O10" ca="1" si="7">IFERROR(IF(I9=0,"",I2/I9),"")</f>
        <v>24.826579043446515</v>
      </c>
      <c r="J10" s="3">
        <f t="shared" ca="1" si="7"/>
        <v>14.545002486325211</v>
      </c>
      <c r="K10" s="3">
        <f t="shared" ca="1" si="7"/>
        <v>7.1779244963602507</v>
      </c>
      <c r="L10" s="3">
        <f t="shared" ca="1" si="7"/>
        <v>23.18548387096774</v>
      </c>
      <c r="M10" s="3">
        <f t="shared" ca="1" si="7"/>
        <v>70.340356564019444</v>
      </c>
      <c r="N10" s="3">
        <f t="shared" ca="1" si="7"/>
        <v>30.618892508143322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22419462134</v>
      </c>
      <c r="E11" s="2">
        <f>IFERROR(INDEX(E51:E500,MATCH($C$11,$C$51:$C$500,0)),"")</f>
        <v>32749652186</v>
      </c>
      <c r="H11" s="2">
        <f>IFERROR(INDEX(D11:G11,COUNT(D11:G11)),"")</f>
        <v>32749652186</v>
      </c>
      <c r="I11" s="2">
        <f t="shared" ref="I11:O11" si="8">IFERROR(INDEX(I51:I500,MATCH($C$11,$C$51:$C$500,0)),"")</f>
        <v>32290502386</v>
      </c>
      <c r="J11" s="2">
        <f t="shared" si="8"/>
        <v>40997657265</v>
      </c>
      <c r="K11" s="2">
        <f t="shared" si="8"/>
        <v>36778727513</v>
      </c>
      <c r="L11" s="2">
        <f t="shared" si="8"/>
        <v>18963996188</v>
      </c>
      <c r="M11" s="2">
        <f t="shared" si="8"/>
        <v>25156329710</v>
      </c>
      <c r="N11" s="2">
        <f t="shared" si="8"/>
        <v>62523488711</v>
      </c>
      <c r="O11" s="2">
        <f t="shared" si="8"/>
        <v>14648304695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-22000000000</v>
      </c>
      <c r="E12" s="2">
        <f>IFERROR(INDEX(E51:E500,MATCH("Net Debt (Quarter)",$C$51:$C$500,0)),"")</f>
        <v>-32000000000</v>
      </c>
      <c r="H12" s="2">
        <f>IFERROR(INDEX(D12:G12,COUNT(D12:G12)),"")</f>
        <v>-32000000000</v>
      </c>
      <c r="I12" s="2">
        <f t="shared" ref="I12:O12" si="9">IFERROR(INDEX(I51:I500,MATCH($C$12,$C$51:$C$500,0)),"")</f>
        <v>-31000000000</v>
      </c>
      <c r="J12" s="2">
        <f t="shared" si="9"/>
        <v>-41000000000</v>
      </c>
      <c r="K12" s="2">
        <f t="shared" si="9"/>
        <v>-36000000000</v>
      </c>
      <c r="L12" s="2">
        <f t="shared" si="9"/>
        <v>-18000000000</v>
      </c>
      <c r="M12" s="2">
        <f t="shared" si="9"/>
        <v>-25000000000</v>
      </c>
      <c r="N12" s="2">
        <f t="shared" si="9"/>
        <v>-62000000000</v>
      </c>
      <c r="O12" s="2">
        <f t="shared" si="9"/>
        <v>-14000000000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</v>
      </c>
      <c r="E13" s="2">
        <f>IFERROR(INDEX(E51:E500,MATCH("Total Debt (Quarter)",$C$51:$C$500,0)),"")</f>
        <v>1000000000</v>
      </c>
      <c r="H13" s="2">
        <f>IFERROR(INDEX(D13:G13,COUNT(D13:G13)),"")</f>
        <v>1000000000</v>
      </c>
      <c r="I13" s="2">
        <f t="shared" ref="I13:O13" si="10">IFERROR(INDEX(I51:I500,MATCH($C$13,$C$51:$C$500,0)),"")</f>
        <v>1000000000</v>
      </c>
      <c r="J13" s="2">
        <f t="shared" si="10"/>
        <v>0</v>
      </c>
      <c r="K13" s="2">
        <f t="shared" si="10"/>
        <v>1000000000</v>
      </c>
      <c r="L13" s="2">
        <f t="shared" si="10"/>
        <v>1000000000</v>
      </c>
      <c r="M13" s="2">
        <f t="shared" si="10"/>
        <v>1000000000</v>
      </c>
      <c r="N13" s="2">
        <f t="shared" si="10"/>
        <v>1000000000</v>
      </c>
      <c r="O13" s="2">
        <f t="shared" si="10"/>
        <v>1000000000</v>
      </c>
    </row>
    <row r="14" spans="1:15" ht="15.5" x14ac:dyDescent="0.35">
      <c r="C14" t="s">
        <v>27</v>
      </c>
      <c r="D14" s="2">
        <f>IFERROR(INDEX(D51:D500,MATCH($C$14,$C$51:$C$500,0)),"")</f>
        <v>-16796489</v>
      </c>
      <c r="E14" s="2">
        <f>IFERROR(INDEX(E51:E500,MATCH($C$14,$C$51:$C$500,0)),"")</f>
        <v>-20944055</v>
      </c>
      <c r="H14" s="2">
        <f>IFERROR(SUM(D14:G14)*(4/MAX(1,COUNT(D14:G14))),"")</f>
        <v>-75481088</v>
      </c>
      <c r="I14" s="2">
        <f t="shared" ref="I14:O14" si="11">IFERROR(INDEX(I51:I500,MATCH($C$14,$C$51:$C$500,0)),"")</f>
        <v>-75445567</v>
      </c>
      <c r="J14" s="2">
        <f t="shared" si="11"/>
        <v>-54948353</v>
      </c>
      <c r="K14" s="2">
        <f t="shared" si="11"/>
        <v>-98955214</v>
      </c>
      <c r="L14" s="2">
        <f t="shared" si="11"/>
        <v>-60423576</v>
      </c>
      <c r="M14" s="2">
        <f t="shared" si="11"/>
        <v>-70834638</v>
      </c>
      <c r="N14" s="2">
        <f t="shared" si="11"/>
        <v>-103910202</v>
      </c>
      <c r="O14" s="2">
        <f t="shared" si="11"/>
        <v>-51168837</v>
      </c>
    </row>
    <row r="15" spans="1:15" ht="15.5" x14ac:dyDescent="0.35">
      <c r="C15" t="s">
        <v>28</v>
      </c>
      <c r="D15" s="2">
        <f>IFERROR(INDEX(D51:D500,MATCH($C$15,$C$51:$C$500,0)),"")</f>
        <v>-3839165199</v>
      </c>
      <c r="E15" s="2">
        <f>IFERROR(INDEX(E51:E500,MATCH($C$15,$C$51:$C$500,0)),"")</f>
        <v>-2971067924</v>
      </c>
      <c r="H15" s="2">
        <f>IFERROR(SUM(D15:G15)*(4/MAX(1,COUNT(D15:G15))),"")</f>
        <v>-13620466246</v>
      </c>
      <c r="I15" s="2">
        <f t="shared" ref="I15:O15" si="12">IFERROR(INDEX(I51:I500,MATCH($C$15,$C$51:$C$500,0)),"")</f>
        <v>-14811686722</v>
      </c>
      <c r="J15" s="2">
        <f t="shared" si="12"/>
        <v>-14613524014</v>
      </c>
      <c r="K15" s="2">
        <f t="shared" si="12"/>
        <v>-13794734870</v>
      </c>
      <c r="L15" s="2">
        <f t="shared" si="12"/>
        <v>-13246909390</v>
      </c>
      <c r="M15" s="2">
        <f t="shared" si="12"/>
        <v>-8399261030</v>
      </c>
      <c r="N15" s="2">
        <f t="shared" si="12"/>
        <v>-4895398072</v>
      </c>
      <c r="O15" s="2">
        <f t="shared" si="12"/>
        <v>-10756194714</v>
      </c>
    </row>
    <row r="16" spans="1:15" ht="15.5" x14ac:dyDescent="0.35">
      <c r="C16" t="s">
        <v>29</v>
      </c>
      <c r="D16" s="2">
        <f>IFERROR(INDEX(D51:D500,MATCH($C$16,$C$51:$C$500,0)),"")</f>
        <v>18240324935</v>
      </c>
      <c r="E16" s="2">
        <f>IFERROR(INDEX(E51:E500,MATCH($C$16,$C$51:$C$500,0)),"")</f>
        <v>14823194537</v>
      </c>
      <c r="H16" s="2">
        <f>IFERROR(SUM(D16:G16)*(4/MAX(1,COUNT(D16:G16))),"")</f>
        <v>66127038944</v>
      </c>
      <c r="I16" s="2">
        <f t="shared" ref="I16:O16" si="13">IFERROR(INDEX(I51:I500,MATCH($C$16,$C$51:$C$500,0)),"")</f>
        <v>70683316871</v>
      </c>
      <c r="J16" s="2">
        <f t="shared" si="13"/>
        <v>69494992663</v>
      </c>
      <c r="K16" s="2">
        <f t="shared" si="13"/>
        <v>65034627432</v>
      </c>
      <c r="L16" s="2">
        <f t="shared" si="13"/>
        <v>61240255109</v>
      </c>
      <c r="M16" s="2">
        <f t="shared" si="13"/>
        <v>41929492785</v>
      </c>
      <c r="N16" s="2">
        <f t="shared" si="13"/>
        <v>20641616677</v>
      </c>
      <c r="O16" s="2">
        <f t="shared" si="13"/>
        <v>42341703191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480000000000</v>
      </c>
      <c r="E20" s="2">
        <f ca="1">IFERROR(E21*E2,"")</f>
        <v>428000000000</v>
      </c>
      <c r="H20" s="2">
        <f t="shared" ref="H20:O20" ca="1" si="14">IFERROR(H21*H2,"")</f>
        <v>428000000000</v>
      </c>
      <c r="I20" s="2">
        <f t="shared" ca="1" si="14"/>
        <v>544000000000</v>
      </c>
      <c r="J20" s="2">
        <f t="shared" ca="1" si="14"/>
        <v>468000000000</v>
      </c>
      <c r="K20" s="2">
        <f t="shared" ca="1" si="14"/>
        <v>339200000000</v>
      </c>
      <c r="L20" s="2">
        <f t="shared" ca="1" si="14"/>
        <v>460000000000</v>
      </c>
      <c r="M20" s="2">
        <f t="shared" ca="1" si="14"/>
        <v>347200000000</v>
      </c>
      <c r="N20" s="2">
        <f t="shared" ca="1" si="14"/>
        <v>376000000000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800000000</v>
      </c>
      <c r="E21" s="2">
        <f>IFERROR(INDEX(E51:E500,MATCH($C$7,$C$51:$C$500,0)),"")</f>
        <v>800000000</v>
      </c>
      <c r="H21" s="2">
        <f>IFERROR(INDEX(D21:G21,COUNT(D21:G21)),"")</f>
        <v>800000000</v>
      </c>
      <c r="I21" s="2">
        <f t="shared" ref="I21:O21" si="15">IFERROR(INDEX(I51:I500,MATCH($C$7,$C$51:$C$500,0)),"")</f>
        <v>800000000</v>
      </c>
      <c r="J21" s="2">
        <f t="shared" si="15"/>
        <v>800000000</v>
      </c>
      <c r="K21" s="2">
        <f t="shared" si="15"/>
        <v>800000000</v>
      </c>
      <c r="L21" s="2">
        <f t="shared" si="15"/>
        <v>800000000</v>
      </c>
      <c r="M21" s="2">
        <f t="shared" si="15"/>
        <v>800000000</v>
      </c>
      <c r="N21" s="2">
        <f t="shared" si="15"/>
        <v>800000000</v>
      </c>
      <c r="O21" s="2">
        <f t="shared" si="15"/>
        <v>640000000</v>
      </c>
    </row>
    <row r="23" spans="1:15" ht="15.5" x14ac:dyDescent="0.35">
      <c r="B23" t="s">
        <v>43</v>
      </c>
      <c r="C23" t="s">
        <v>44</v>
      </c>
      <c r="D23" s="3">
        <f>IFERROR(D5/D6*100,"")</f>
        <v>5.738505792468283</v>
      </c>
      <c r="E23" s="3">
        <f>IFERROR(E5/E6*100,"")</f>
        <v>4.3871506195929939</v>
      </c>
      <c r="H23" s="3">
        <f t="shared" ref="H23:O23" si="16">IFERROR(H5/H6*100,"")</f>
        <v>19.435688671438196</v>
      </c>
      <c r="I23" s="3">
        <f t="shared" si="16"/>
        <v>21.714544755753</v>
      </c>
      <c r="J23" s="3">
        <f t="shared" si="16"/>
        <v>23.617904674390044</v>
      </c>
      <c r="K23" s="3">
        <f t="shared" si="16"/>
        <v>24.812546072104091</v>
      </c>
      <c r="L23" s="3">
        <f t="shared" si="16"/>
        <v>26.305384782483088</v>
      </c>
      <c r="M23" s="3">
        <f t="shared" si="16"/>
        <v>18.153451884742804</v>
      </c>
      <c r="N23" s="3">
        <f t="shared" si="16"/>
        <v>12.043856028489234</v>
      </c>
      <c r="O23" s="3">
        <f t="shared" si="16"/>
        <v>43.662384951979973</v>
      </c>
    </row>
    <row r="24" spans="1:15" ht="15.5" x14ac:dyDescent="0.35">
      <c r="C24" t="s">
        <v>45</v>
      </c>
      <c r="D24" s="4">
        <f>IFERROR(_xlfn.RRI(5,I23,D23),"")</f>
        <v>-0.23368095486184826</v>
      </c>
      <c r="E24" s="4">
        <f>IFERROR(_xlfn.RRI(5,J23,E23),"")</f>
        <v>-0.28585198089249919</v>
      </c>
      <c r="H24" s="4">
        <f t="shared" ref="H24:O24" si="17">IFERROR(_xlfn.RRI(5,M23,H23),"")</f>
        <v>1.3743641156162667E-2</v>
      </c>
      <c r="I24" s="4">
        <f t="shared" si="17"/>
        <v>0.12511531081013305</v>
      </c>
      <c r="J24" s="4">
        <f t="shared" si="17"/>
        <v>-0.11564470142857031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18</v>
      </c>
      <c r="E25" s="3">
        <f>IFERROR(INDEX(E51:E500,MATCH($A$25,$C$51:$C$500,0)),"")</f>
        <v>14.82</v>
      </c>
      <c r="H25" s="3">
        <f>IFERROR(INDEX(D25:G25,COUNT(D25:G25)),"")</f>
        <v>14.82</v>
      </c>
      <c r="I25" s="3">
        <f t="shared" ref="I25:O25" si="18">IFERROR(INDEX(I51:I500,MATCH($C$25,$C$51:$C$500,0)),"")</f>
        <v>69.84</v>
      </c>
      <c r="J25" s="3">
        <f t="shared" si="18"/>
        <v>68.599999999999994</v>
      </c>
      <c r="K25" s="3">
        <f t="shared" si="18"/>
        <v>64.27</v>
      </c>
      <c r="L25" s="3">
        <f t="shared" si="18"/>
        <v>60.27</v>
      </c>
      <c r="M25" s="3">
        <f t="shared" si="18"/>
        <v>41.91</v>
      </c>
      <c r="N25" s="3">
        <f t="shared" si="18"/>
        <v>19.68</v>
      </c>
      <c r="O25" s="3">
        <f t="shared" si="18"/>
        <v>49.35</v>
      </c>
    </row>
    <row r="26" spans="1:15" ht="15.5" x14ac:dyDescent="0.35">
      <c r="C26" t="s">
        <v>48</v>
      </c>
      <c r="D26" s="4">
        <f>IFERROR(_xlfn.RRI(5,I25,D25),"")</f>
        <v>-0.23751087334515208</v>
      </c>
      <c r="E26" s="4">
        <f>IFERROR(_xlfn.RRI(5,J25,E25),"")</f>
        <v>-0.26395423609884316</v>
      </c>
      <c r="H26" s="4">
        <f t="shared" ref="H26:O26" si="19">IFERROR(_xlfn.RRI(5,M25,H25),"")</f>
        <v>-0.18771934834013804</v>
      </c>
      <c r="I26" s="4">
        <f t="shared" si="19"/>
        <v>0.2882965011959453</v>
      </c>
      <c r="J26" s="4">
        <f t="shared" si="19"/>
        <v>6.8088875430029061E-2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141.28964890750001</v>
      </c>
      <c r="E27" s="3">
        <f>IFERROR(E4/E21,"")</f>
        <v>137.15802465249999</v>
      </c>
      <c r="H27" s="3">
        <f t="shared" ref="H27:O27" si="20">IFERROR(H4/H21,"")</f>
        <v>556.89534712</v>
      </c>
      <c r="I27" s="3">
        <f t="shared" si="20"/>
        <v>534.76315981874995</v>
      </c>
      <c r="J27" s="3">
        <f t="shared" si="20"/>
        <v>439.92188165375001</v>
      </c>
      <c r="K27" s="3">
        <f t="shared" si="20"/>
        <v>422.87161650249999</v>
      </c>
      <c r="L27" s="3">
        <f t="shared" si="20"/>
        <v>397.01252323124999</v>
      </c>
      <c r="M27" s="3">
        <f t="shared" si="20"/>
        <v>293.50472549</v>
      </c>
      <c r="N27" s="3">
        <f t="shared" si="20"/>
        <v>165.11726442874999</v>
      </c>
      <c r="O27" s="3">
        <f t="shared" si="20"/>
        <v>235.14992816874999</v>
      </c>
    </row>
    <row r="28" spans="1:15" ht="15.5" x14ac:dyDescent="0.35">
      <c r="C28" t="s">
        <v>50</v>
      </c>
      <c r="D28" s="4">
        <f>IFERROR(_xlfn.RRI(5,I27,D27),"")</f>
        <v>-0.2337159727523952</v>
      </c>
      <c r="E28" s="4">
        <f>IFERROR(_xlfn.RRI(5,J27,E27),"")</f>
        <v>-0.20791984679567965</v>
      </c>
      <c r="H28" s="4">
        <f t="shared" ref="H28:O28" si="21">IFERROR(_xlfn.RRI(5,M27,H27),"")</f>
        <v>0.13666293450590894</v>
      </c>
      <c r="I28" s="4">
        <f t="shared" si="21"/>
        <v>0.2649512809986152</v>
      </c>
      <c r="J28" s="4">
        <f t="shared" si="21"/>
        <v>0.13345985479457956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-0.78780068728522334</v>
      </c>
      <c r="I29" s="4">
        <f t="shared" si="22"/>
        <v>1.8075801749271272E-2</v>
      </c>
      <c r="J29" s="4">
        <f t="shared" si="22"/>
        <v>6.7372024272599945E-2</v>
      </c>
      <c r="K29" s="4">
        <f t="shared" si="22"/>
        <v>6.6368010618881576E-2</v>
      </c>
      <c r="L29" s="4">
        <f t="shared" si="22"/>
        <v>0.43808160343593433</v>
      </c>
      <c r="M29" s="4">
        <f t="shared" si="22"/>
        <v>1.1295731707317072</v>
      </c>
      <c r="N29" s="4">
        <f t="shared" si="22"/>
        <v>-0.60121580547112463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4.1386896039643829E-2</v>
      </c>
      <c r="I30" s="4">
        <f t="shared" si="23"/>
        <v>0.2155866350827414</v>
      </c>
      <c r="J30" s="4">
        <f t="shared" si="23"/>
        <v>4.032019290457442E-2</v>
      </c>
      <c r="K30" s="4">
        <f t="shared" si="23"/>
        <v>6.5134200454900315E-2</v>
      </c>
      <c r="L30" s="4">
        <f t="shared" si="23"/>
        <v>0.35266143524076449</v>
      </c>
      <c r="M30" s="4">
        <f t="shared" si="23"/>
        <v>0.77755322258654958</v>
      </c>
      <c r="N30" s="4">
        <f t="shared" si="23"/>
        <v>-0.29782132737775135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313.7</v>
      </c>
      <c r="E32" s="3">
        <f>IFERROR(INDEX(E51:E500,MATCH($A$32,$C$51:$C$500,0)),"")</f>
        <v>337.69</v>
      </c>
      <c r="H32" s="3">
        <f>IFERROR(INDEX(D32:G32,COUNT(D32:G32)),"")</f>
        <v>337.69</v>
      </c>
      <c r="I32" s="3">
        <f t="shared" ref="I32:O32" si="24">IFERROR(INDEX(I51:I500,MATCH($C$32,$C$51:$C$500,0)),"")</f>
        <v>322.88</v>
      </c>
      <c r="J32" s="3">
        <f t="shared" si="24"/>
        <v>290.77</v>
      </c>
      <c r="K32" s="3">
        <f t="shared" si="24"/>
        <v>259.08999999999997</v>
      </c>
      <c r="L32" s="3">
        <f t="shared" si="24"/>
        <v>230.7</v>
      </c>
      <c r="M32" s="3">
        <f t="shared" si="24"/>
        <v>226.98</v>
      </c>
      <c r="N32" s="3">
        <f t="shared" si="24"/>
        <v>162.38999999999999</v>
      </c>
      <c r="O32" s="3">
        <f t="shared" si="24"/>
        <v>112.77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1.71</v>
      </c>
      <c r="E33" s="3">
        <f>IFERROR(INDEX(E51:E500,MATCH($A$33,$C$51:$C$500,0)),"")</f>
        <v>1.73</v>
      </c>
      <c r="H33" s="3">
        <f>IFERROR(INDEX(D33:G33,COUNT(D33:G33)),"")</f>
        <v>1.73</v>
      </c>
      <c r="I33" s="3">
        <f t="shared" ref="I33:O33" si="25">IFERROR(INDEX(I51:I500,MATCH($C$33,$C$51:$C$500,0)),"")</f>
        <v>2.11</v>
      </c>
      <c r="J33" s="3">
        <f t="shared" si="25"/>
        <v>2.0099999999999998</v>
      </c>
      <c r="K33" s="3">
        <f t="shared" si="25"/>
        <v>1.64</v>
      </c>
      <c r="L33" s="3">
        <f t="shared" si="25"/>
        <v>2.4900000000000002</v>
      </c>
      <c r="M33" s="3">
        <f t="shared" si="25"/>
        <v>1.91</v>
      </c>
      <c r="N33" s="3">
        <f t="shared" si="25"/>
        <v>2.89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29.72</v>
      </c>
      <c r="E34" s="3">
        <f>IFERROR(INDEX(E51:E500,MATCH($A$34,$C$51:$C$500,0)),"")</f>
        <v>39.47</v>
      </c>
      <c r="H34" s="3">
        <f>IFERROR(INDEX(D34:G34,COUNT(D34:G34)),"")</f>
        <v>39.47</v>
      </c>
      <c r="I34" s="3">
        <f t="shared" ref="I34:O34" si="26">IFERROR(INDEX(I51:I500,MATCH($C$34,$C$51:$C$500,0)),"")</f>
        <v>9.74</v>
      </c>
      <c r="J34" s="3">
        <f t="shared" si="26"/>
        <v>8.5299999999999994</v>
      </c>
      <c r="K34" s="3">
        <f t="shared" si="26"/>
        <v>6.6</v>
      </c>
      <c r="L34" s="3">
        <f t="shared" si="26"/>
        <v>9.5399999999999991</v>
      </c>
      <c r="M34" s="3">
        <f t="shared" si="26"/>
        <v>10.36</v>
      </c>
      <c r="N34" s="3">
        <f t="shared" si="26"/>
        <v>23.88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3.79</v>
      </c>
      <c r="E35" s="3">
        <f>IFERROR(INDEX(E51:E500,MATCH($A$35,$C$51:$C$500,0)),"")</f>
        <v>4.2699999999999996</v>
      </c>
      <c r="H35" s="3">
        <f>IFERROR(INDEX(D35:G35,COUNT(D35:G35)),"")</f>
        <v>4.2699999999999996</v>
      </c>
      <c r="I35" s="3">
        <f t="shared" ref="I35:O35" si="27">IFERROR(INDEX(I51:I500,MATCH($C$35,$C$51:$C$500,0)),"")</f>
        <v>1.27</v>
      </c>
      <c r="J35" s="3">
        <f t="shared" si="27"/>
        <v>1.33</v>
      </c>
      <c r="K35" s="3">
        <f t="shared" si="27"/>
        <v>1</v>
      </c>
      <c r="L35" s="3">
        <f t="shared" si="27"/>
        <v>1.45</v>
      </c>
      <c r="M35" s="3">
        <f t="shared" si="27"/>
        <v>1.48</v>
      </c>
      <c r="N35" s="3">
        <f t="shared" si="27"/>
        <v>2.85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0.63990000000000002</v>
      </c>
      <c r="I36" s="4">
        <f t="shared" si="28"/>
        <v>0.60140000000000005</v>
      </c>
      <c r="J36" s="4">
        <f t="shared" si="28"/>
        <v>0.55390000000000006</v>
      </c>
      <c r="K36" s="4">
        <f t="shared" si="28"/>
        <v>0.57569999999999999</v>
      </c>
      <c r="L36" s="4">
        <f t="shared" si="28"/>
        <v>0.59729999999999994</v>
      </c>
      <c r="M36" s="4">
        <f t="shared" si="28"/>
        <v>0.47720000000000001</v>
      </c>
      <c r="N36" s="4">
        <f t="shared" si="28"/>
        <v>0.6986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42</v>
      </c>
      <c r="I37" s="3">
        <f t="shared" si="29"/>
        <v>42</v>
      </c>
      <c r="J37" s="3">
        <f t="shared" si="29"/>
        <v>38</v>
      </c>
      <c r="K37" s="3">
        <f t="shared" si="29"/>
        <v>37</v>
      </c>
      <c r="L37" s="3">
        <f t="shared" si="29"/>
        <v>36</v>
      </c>
      <c r="M37" s="3">
        <f t="shared" si="29"/>
        <v>20</v>
      </c>
      <c r="N37" s="3">
        <f t="shared" si="29"/>
        <v>13.75</v>
      </c>
      <c r="O37" s="3">
        <f t="shared" si="29"/>
        <v>0</v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113031719126</v>
      </c>
      <c r="E51" s="5">
        <v>109726419722</v>
      </c>
      <c r="F51" s="5">
        <v>110306976193</v>
      </c>
      <c r="G51" s="5">
        <v>123289909286</v>
      </c>
      <c r="I51" s="5">
        <v>427810527855</v>
      </c>
      <c r="J51" s="5">
        <v>351937505323</v>
      </c>
      <c r="K51" s="5">
        <v>338297293202</v>
      </c>
      <c r="L51" s="5">
        <v>317610018585</v>
      </c>
      <c r="M51" s="5">
        <v>234803780392</v>
      </c>
      <c r="N51" s="5">
        <v>132093811543</v>
      </c>
      <c r="O51" s="5">
        <v>150495954028</v>
      </c>
    </row>
    <row r="52" spans="2:15" ht="15.5" x14ac:dyDescent="0.35">
      <c r="C52" t="s">
        <v>75</v>
      </c>
      <c r="D52" s="5">
        <v>-78986290163</v>
      </c>
      <c r="E52" s="5">
        <v>-79312685638</v>
      </c>
      <c r="F52" s="5">
        <v>-77986375530</v>
      </c>
      <c r="G52" s="5">
        <v>-87060884734</v>
      </c>
      <c r="I52" s="5">
        <v>-300377652149</v>
      </c>
      <c r="J52" s="5">
        <v>-237815851202</v>
      </c>
      <c r="K52" s="5">
        <v>-230167221650</v>
      </c>
      <c r="L52" s="5">
        <v>-212501877593</v>
      </c>
      <c r="M52" s="5">
        <v>-167633637032</v>
      </c>
      <c r="N52" s="5">
        <v>-87619052663</v>
      </c>
      <c r="O52" s="5">
        <v>-86353435805</v>
      </c>
    </row>
    <row r="53" spans="2:15" ht="15.5" x14ac:dyDescent="0.35">
      <c r="C53" t="s">
        <v>76</v>
      </c>
      <c r="D53" s="5">
        <v>34045428963</v>
      </c>
      <c r="E53" s="5">
        <v>30413734084</v>
      </c>
      <c r="F53" s="5">
        <v>32320600663</v>
      </c>
      <c r="G53" s="5">
        <v>36229024552</v>
      </c>
      <c r="I53" s="5">
        <v>127432875706</v>
      </c>
      <c r="J53" s="5">
        <v>114121654121</v>
      </c>
      <c r="K53" s="5">
        <v>108130071552</v>
      </c>
      <c r="L53" s="5">
        <v>105108140992</v>
      </c>
      <c r="M53" s="5">
        <v>67170143360</v>
      </c>
      <c r="N53" s="5">
        <v>44474758880</v>
      </c>
      <c r="O53" s="5">
        <v>64142518223</v>
      </c>
    </row>
    <row r="54" spans="2:15" ht="15.5" x14ac:dyDescent="0.35">
      <c r="C54" t="s">
        <v>77</v>
      </c>
      <c r="D54" s="5">
        <v>-18470202418</v>
      </c>
      <c r="E54" s="5">
        <v>-18918589148</v>
      </c>
      <c r="F54" s="5">
        <v>-19606396271</v>
      </c>
      <c r="G54" s="5">
        <v>-16844816171</v>
      </c>
      <c r="I54" s="5">
        <v>-63715368302</v>
      </c>
      <c r="J54" s="5">
        <v>-48147408561</v>
      </c>
      <c r="K54" s="5">
        <v>-47789886775</v>
      </c>
      <c r="L54" s="5">
        <v>-43498557446</v>
      </c>
      <c r="M54" s="5">
        <v>-30380384324</v>
      </c>
      <c r="N54" s="5">
        <v>-24323663004</v>
      </c>
      <c r="O54" s="5">
        <v>-22500707082</v>
      </c>
    </row>
    <row r="55" spans="2:15" ht="15.5" x14ac:dyDescent="0.35">
      <c r="C55" t="s">
        <v>727</v>
      </c>
      <c r="D55" s="5">
        <v>-18470202418</v>
      </c>
      <c r="E55" s="5">
        <v>-18918589148</v>
      </c>
      <c r="F55" s="5">
        <v>-19606396271</v>
      </c>
      <c r="G55" s="5">
        <v>-16844816171</v>
      </c>
      <c r="I55" s="5">
        <v>-63715368302</v>
      </c>
      <c r="J55" s="5">
        <v>-48147408561</v>
      </c>
      <c r="K55" s="5">
        <v>-47789886775</v>
      </c>
      <c r="L55" s="5">
        <v>-43498557446</v>
      </c>
      <c r="M55" s="5">
        <v>-30380384324</v>
      </c>
      <c r="N55" s="5">
        <v>-24323663004</v>
      </c>
      <c r="O55" s="5">
        <v>-22500707082</v>
      </c>
    </row>
    <row r="56" spans="2:15" ht="15.5" x14ac:dyDescent="0.35">
      <c r="C56" t="s">
        <v>80</v>
      </c>
      <c r="D56" s="5">
        <v>15575226545</v>
      </c>
      <c r="E56" s="5">
        <v>11495144936</v>
      </c>
      <c r="F56" s="5">
        <v>12714204392</v>
      </c>
      <c r="G56" s="5">
        <v>19384208381</v>
      </c>
      <c r="I56" s="5">
        <v>63717507404</v>
      </c>
      <c r="J56" s="5">
        <v>65974245560</v>
      </c>
      <c r="K56" s="5">
        <v>60340184777</v>
      </c>
      <c r="L56" s="5">
        <v>61609583546</v>
      </c>
      <c r="M56" s="5">
        <v>36789759036</v>
      </c>
      <c r="N56" s="5">
        <v>20151095876</v>
      </c>
      <c r="O56" s="5">
        <v>41641811141</v>
      </c>
    </row>
    <row r="57" spans="2:15" ht="15.5" x14ac:dyDescent="0.35">
      <c r="C57" t="s">
        <v>81</v>
      </c>
      <c r="D57" s="5">
        <v>2665098390</v>
      </c>
      <c r="E57" s="5">
        <v>3328049601</v>
      </c>
      <c r="F57" s="5">
        <v>359058286</v>
      </c>
      <c r="G57" s="5">
        <v>2901736549</v>
      </c>
      <c r="I57" s="5">
        <v>6965809467</v>
      </c>
      <c r="J57" s="5">
        <v>3520747103</v>
      </c>
      <c r="K57" s="5">
        <v>4694442655</v>
      </c>
      <c r="L57" s="5">
        <v>-369328437</v>
      </c>
      <c r="M57" s="5">
        <v>5139733749</v>
      </c>
      <c r="N57" s="5">
        <v>490520801</v>
      </c>
      <c r="O57" s="5">
        <v>699892050</v>
      </c>
    </row>
    <row r="58" spans="2:15" ht="15.5" x14ac:dyDescent="0.35">
      <c r="C58" t="s">
        <v>83</v>
      </c>
      <c r="D58" s="5">
        <v>1217989508</v>
      </c>
      <c r="E58" s="5">
        <v>1690854792</v>
      </c>
      <c r="F58" s="5">
        <v>-608419988</v>
      </c>
      <c r="G58" s="5">
        <v>3155962522</v>
      </c>
      <c r="I58" s="5">
        <v>5193063801</v>
      </c>
      <c r="J58" s="5">
        <v>4237133727</v>
      </c>
      <c r="K58" s="5">
        <v>3822877194</v>
      </c>
      <c r="L58" s="5">
        <v>2690872564</v>
      </c>
      <c r="M58" s="5">
        <v>4677331454</v>
      </c>
      <c r="N58" s="5">
        <v>476514939</v>
      </c>
      <c r="O58" s="5">
        <v>74664558</v>
      </c>
    </row>
    <row r="59" spans="2:15" ht="15.5" x14ac:dyDescent="0.35">
      <c r="C59" t="s">
        <v>27</v>
      </c>
      <c r="D59" s="5">
        <v>-16796489</v>
      </c>
      <c r="E59" s="5">
        <v>-20944055</v>
      </c>
      <c r="F59" s="5">
        <v>-25245598</v>
      </c>
      <c r="G59" s="5">
        <v>-29446304</v>
      </c>
      <c r="I59" s="5">
        <v>-75445567</v>
      </c>
      <c r="J59" s="5">
        <v>-54948353</v>
      </c>
      <c r="K59" s="5">
        <v>-98955214</v>
      </c>
      <c r="L59" s="5">
        <v>-60423576</v>
      </c>
      <c r="M59" s="5">
        <v>-70834638</v>
      </c>
      <c r="N59" s="5">
        <v>-103910202</v>
      </c>
      <c r="O59" s="5">
        <v>-51168837</v>
      </c>
    </row>
    <row r="60" spans="2:15" ht="15.5" x14ac:dyDescent="0.35">
      <c r="C60" t="s">
        <v>85</v>
      </c>
      <c r="K60" s="5">
        <v>-175933554</v>
      </c>
      <c r="L60" s="5">
        <v>-221912713</v>
      </c>
    </row>
    <row r="61" spans="2:15" ht="15.5" x14ac:dyDescent="0.35">
      <c r="C61" t="s">
        <v>86</v>
      </c>
      <c r="D61" s="5">
        <v>2665098390</v>
      </c>
      <c r="E61" s="5">
        <v>3328049601</v>
      </c>
      <c r="F61" s="5">
        <v>359058286</v>
      </c>
      <c r="G61" s="5">
        <v>2901736549</v>
      </c>
      <c r="I61" s="5">
        <v>6965809467</v>
      </c>
      <c r="J61" s="5">
        <v>3520747103</v>
      </c>
      <c r="K61" s="5">
        <v>4694442655</v>
      </c>
      <c r="L61" s="5">
        <v>-369328437</v>
      </c>
      <c r="M61" s="5">
        <v>5139733749</v>
      </c>
      <c r="N61" s="5">
        <v>490520801</v>
      </c>
      <c r="O61" s="5">
        <v>699892050</v>
      </c>
    </row>
    <row r="62" spans="2:15" ht="15.5" x14ac:dyDescent="0.35">
      <c r="C62" t="s">
        <v>29</v>
      </c>
      <c r="D62" s="5">
        <v>18240324935</v>
      </c>
      <c r="E62" s="5">
        <v>14823194537</v>
      </c>
      <c r="F62" s="5">
        <v>13073262678</v>
      </c>
      <c r="G62" s="5">
        <v>22285944930</v>
      </c>
      <c r="I62" s="5">
        <v>70683316871</v>
      </c>
      <c r="J62" s="5">
        <v>69494992663</v>
      </c>
      <c r="K62" s="5">
        <v>65034627432</v>
      </c>
      <c r="L62" s="5">
        <v>61240255109</v>
      </c>
      <c r="M62" s="5">
        <v>41929492785</v>
      </c>
      <c r="N62" s="5">
        <v>20641616677</v>
      </c>
      <c r="O62" s="5">
        <v>42341703191</v>
      </c>
    </row>
    <row r="63" spans="2:15" ht="15.5" x14ac:dyDescent="0.35">
      <c r="C63" t="s">
        <v>28</v>
      </c>
      <c r="D63" s="5">
        <v>-3839165199</v>
      </c>
      <c r="E63" s="5">
        <v>-2971067924</v>
      </c>
      <c r="F63" s="5">
        <v>-3188130064</v>
      </c>
      <c r="G63" s="5">
        <v>-4253177050</v>
      </c>
      <c r="I63" s="5">
        <v>-14811686722</v>
      </c>
      <c r="J63" s="5">
        <v>-14613524014</v>
      </c>
      <c r="K63" s="5">
        <v>-13794734870</v>
      </c>
      <c r="L63" s="5">
        <v>-13246909390</v>
      </c>
      <c r="M63" s="5">
        <v>-8399261030</v>
      </c>
      <c r="N63" s="5">
        <v>-4895398072</v>
      </c>
      <c r="O63" s="5">
        <v>-10756194714</v>
      </c>
    </row>
    <row r="64" spans="2:15" ht="15.5" x14ac:dyDescent="0.35">
      <c r="C64" t="s">
        <v>87</v>
      </c>
      <c r="D64" s="5">
        <v>14401159736</v>
      </c>
      <c r="E64" s="5">
        <v>11852126613</v>
      </c>
      <c r="F64" s="5">
        <v>9885132614</v>
      </c>
      <c r="G64" s="5">
        <v>18032767880</v>
      </c>
      <c r="I64" s="5">
        <v>55871630149</v>
      </c>
      <c r="J64" s="5">
        <v>54881468649</v>
      </c>
      <c r="K64" s="5">
        <v>51239892562</v>
      </c>
      <c r="L64" s="5">
        <v>47993345719</v>
      </c>
      <c r="M64" s="5">
        <v>33530231755</v>
      </c>
      <c r="N64" s="5">
        <v>15746218605</v>
      </c>
      <c r="O64" s="5">
        <v>31585508477</v>
      </c>
    </row>
    <row r="65" spans="2:15" ht="15.5" x14ac:dyDescent="0.35">
      <c r="C65" t="s">
        <v>88</v>
      </c>
      <c r="F65" s="5">
        <v>217761180</v>
      </c>
      <c r="I65" s="5">
        <v>217761180</v>
      </c>
      <c r="J65" s="5">
        <v>57068700</v>
      </c>
      <c r="K65" s="5">
        <v>98133765</v>
      </c>
      <c r="L65" s="5">
        <v>469307430</v>
      </c>
      <c r="M65" s="5">
        <v>-566223840</v>
      </c>
      <c r="N65" s="5">
        <v>-99783460</v>
      </c>
      <c r="O65" s="5">
        <v>-73594055</v>
      </c>
    </row>
    <row r="66" spans="2:15" ht="15.5" x14ac:dyDescent="0.35">
      <c r="C66" t="s">
        <v>89</v>
      </c>
      <c r="D66" s="5">
        <v>14401159736</v>
      </c>
      <c r="E66" s="5">
        <v>11852126613</v>
      </c>
      <c r="F66" s="5">
        <v>10102893794</v>
      </c>
      <c r="G66" s="5">
        <v>18032767880</v>
      </c>
      <c r="I66" s="5">
        <v>56089391329</v>
      </c>
      <c r="J66" s="5">
        <v>54938537349</v>
      </c>
      <c r="K66" s="5">
        <v>51338026327</v>
      </c>
      <c r="L66" s="5">
        <v>48462653149</v>
      </c>
      <c r="M66" s="5">
        <v>32964007915</v>
      </c>
      <c r="N66" s="5">
        <v>15646435145</v>
      </c>
      <c r="O66" s="5">
        <v>31511914422</v>
      </c>
    </row>
    <row r="67" spans="2:15" ht="15.5" x14ac:dyDescent="0.35">
      <c r="C67" t="s">
        <v>90</v>
      </c>
      <c r="D67" s="5">
        <v>14401159736</v>
      </c>
      <c r="E67" s="5">
        <v>11852126613</v>
      </c>
      <c r="F67" s="5">
        <v>9885132614</v>
      </c>
      <c r="G67" s="5">
        <v>18032767880</v>
      </c>
      <c r="I67" s="5">
        <v>55871630149</v>
      </c>
      <c r="J67" s="5">
        <v>54881468649</v>
      </c>
      <c r="K67" s="5">
        <v>51239892561</v>
      </c>
      <c r="L67" s="5">
        <v>47993345719</v>
      </c>
      <c r="M67" s="5">
        <v>33530231755</v>
      </c>
      <c r="N67" s="5">
        <v>15746218605</v>
      </c>
      <c r="O67" s="5">
        <v>31585508477</v>
      </c>
    </row>
    <row r="68" spans="2:15" ht="15.5" x14ac:dyDescent="0.35">
      <c r="C68" t="s">
        <v>8</v>
      </c>
      <c r="D68" s="5">
        <v>14401159736</v>
      </c>
      <c r="E68" s="5">
        <v>11852126613</v>
      </c>
      <c r="F68" s="5">
        <v>10102893794</v>
      </c>
      <c r="G68" s="5">
        <v>18032767880</v>
      </c>
      <c r="I68" s="5">
        <v>56089391329</v>
      </c>
      <c r="J68" s="5">
        <v>54938537349</v>
      </c>
      <c r="K68" s="5">
        <v>51513959881</v>
      </c>
      <c r="L68" s="5">
        <v>48684565863</v>
      </c>
      <c r="M68" s="5">
        <v>32964007915</v>
      </c>
      <c r="N68" s="5">
        <v>15646435145</v>
      </c>
      <c r="O68" s="5">
        <v>31511914422</v>
      </c>
    </row>
    <row r="69" spans="2:15" ht="15.5" x14ac:dyDescent="0.35">
      <c r="C69" t="s">
        <v>91</v>
      </c>
      <c r="D69" s="5">
        <v>14401159736</v>
      </c>
      <c r="E69" s="5">
        <v>11852126613</v>
      </c>
      <c r="F69" s="5">
        <v>9885132614</v>
      </c>
      <c r="G69" s="5">
        <v>18032767880</v>
      </c>
      <c r="I69" s="5">
        <v>55871630149</v>
      </c>
      <c r="J69" s="5">
        <v>54881468649</v>
      </c>
      <c r="K69" s="5">
        <v>51239892561</v>
      </c>
      <c r="L69" s="5">
        <v>47993345719</v>
      </c>
      <c r="M69" s="5">
        <v>33530231755</v>
      </c>
      <c r="N69" s="5">
        <v>15746218605</v>
      </c>
      <c r="O69" s="5">
        <v>31585508477</v>
      </c>
    </row>
    <row r="70" spans="2:15" ht="15.5" x14ac:dyDescent="0.35">
      <c r="C70" t="s">
        <v>92</v>
      </c>
      <c r="D70" s="5">
        <v>14401159736</v>
      </c>
      <c r="E70" s="5">
        <v>11852126613</v>
      </c>
      <c r="F70" s="5">
        <v>10102893794</v>
      </c>
      <c r="G70" s="5">
        <v>18032767880</v>
      </c>
      <c r="I70" s="5">
        <v>56089391329</v>
      </c>
      <c r="J70" s="5">
        <v>54938537349</v>
      </c>
      <c r="K70" s="5">
        <v>51338026327</v>
      </c>
      <c r="L70" s="5">
        <v>48462653150</v>
      </c>
      <c r="M70" s="5">
        <v>32964007915</v>
      </c>
      <c r="N70" s="5">
        <v>15646435145</v>
      </c>
      <c r="O70" s="5">
        <v>31511914422</v>
      </c>
    </row>
    <row r="71" spans="2:15" ht="15.5" x14ac:dyDescent="0.35">
      <c r="C71" t="s">
        <v>93</v>
      </c>
      <c r="D71" s="5">
        <v>14401159736</v>
      </c>
      <c r="E71" s="5">
        <v>11852126613</v>
      </c>
      <c r="F71" s="5">
        <v>10102893794</v>
      </c>
      <c r="G71" s="5">
        <v>18032767880</v>
      </c>
      <c r="I71" s="5">
        <v>56089391329</v>
      </c>
      <c r="J71" s="5">
        <v>54938537349</v>
      </c>
      <c r="K71" s="5">
        <v>51338026327</v>
      </c>
      <c r="L71" s="5">
        <v>48462653150</v>
      </c>
      <c r="M71" s="5">
        <v>32964007915</v>
      </c>
      <c r="N71" s="5">
        <v>15646435145</v>
      </c>
      <c r="O71" s="5">
        <v>31511914422</v>
      </c>
    </row>
    <row r="73" spans="2:15" ht="15.5" x14ac:dyDescent="0.35">
      <c r="B73" t="s">
        <v>94</v>
      </c>
      <c r="C73" t="s">
        <v>95</v>
      </c>
    </row>
    <row r="74" spans="2:15" ht="15.5" x14ac:dyDescent="0.35">
      <c r="C74" t="s">
        <v>96</v>
      </c>
    </row>
    <row r="75" spans="2:15" ht="15.5" x14ac:dyDescent="0.35">
      <c r="C75" t="s">
        <v>20</v>
      </c>
      <c r="D75" s="5">
        <v>22419462134</v>
      </c>
      <c r="E75" s="5">
        <v>32749652186</v>
      </c>
      <c r="F75" s="5">
        <v>32290502386</v>
      </c>
      <c r="G75" s="5">
        <v>34213888660</v>
      </c>
      <c r="I75" s="5">
        <v>32290502386</v>
      </c>
      <c r="J75" s="5">
        <v>40997657265</v>
      </c>
      <c r="K75" s="5">
        <v>36778727513</v>
      </c>
      <c r="L75" s="5">
        <v>18963996188</v>
      </c>
      <c r="M75" s="5">
        <v>25156329710</v>
      </c>
      <c r="N75" s="5">
        <v>62523488711</v>
      </c>
      <c r="O75" s="5">
        <v>14648304695</v>
      </c>
    </row>
    <row r="76" spans="2:15" ht="15.5" x14ac:dyDescent="0.35">
      <c r="C76" t="s">
        <v>98</v>
      </c>
      <c r="D76" s="5">
        <v>66499317456</v>
      </c>
      <c r="E76" s="5">
        <v>65997709018</v>
      </c>
      <c r="F76" s="5">
        <v>59177151570</v>
      </c>
      <c r="G76" s="5">
        <v>56175353115</v>
      </c>
      <c r="I76" s="5">
        <v>59177151570</v>
      </c>
      <c r="J76" s="5">
        <v>41337416119</v>
      </c>
      <c r="K76" s="5">
        <v>2550988599</v>
      </c>
      <c r="L76" s="5">
        <v>35581608317</v>
      </c>
      <c r="M76" s="5">
        <v>31292824463</v>
      </c>
      <c r="N76" s="5">
        <v>19549957145</v>
      </c>
      <c r="O76" s="5">
        <v>16967579762</v>
      </c>
    </row>
    <row r="77" spans="2:15" ht="15.5" x14ac:dyDescent="0.35">
      <c r="C77" t="s">
        <v>100</v>
      </c>
      <c r="F77" s="5">
        <v>51171646</v>
      </c>
      <c r="I77" s="5">
        <v>51171646</v>
      </c>
      <c r="L77" s="5">
        <v>376283762</v>
      </c>
      <c r="N77" s="5">
        <v>42203100</v>
      </c>
      <c r="O77" s="5">
        <v>1262026959</v>
      </c>
    </row>
    <row r="78" spans="2:15" ht="15.5" x14ac:dyDescent="0.35">
      <c r="C78" t="s">
        <v>99</v>
      </c>
      <c r="D78" s="5">
        <v>500344251</v>
      </c>
      <c r="E78" s="5">
        <v>441218192</v>
      </c>
      <c r="F78" s="5">
        <v>416196569</v>
      </c>
      <c r="G78" s="5">
        <v>377055884</v>
      </c>
      <c r="I78" s="5">
        <v>416196569</v>
      </c>
      <c r="J78" s="5">
        <v>347776446</v>
      </c>
      <c r="K78" s="5">
        <v>407943264</v>
      </c>
      <c r="L78" s="5">
        <v>64310779</v>
      </c>
      <c r="M78" s="5">
        <v>66073684</v>
      </c>
      <c r="N78" s="5">
        <v>47492199</v>
      </c>
      <c r="O78" s="5">
        <v>209154341</v>
      </c>
    </row>
    <row r="79" spans="2:15" ht="15.5" x14ac:dyDescent="0.35">
      <c r="C79" t="s">
        <v>101</v>
      </c>
      <c r="D79" s="5">
        <v>66499317456</v>
      </c>
      <c r="E79" s="5">
        <v>65997709018</v>
      </c>
      <c r="F79" s="5">
        <v>59177151570</v>
      </c>
      <c r="G79" s="5">
        <v>56175353115</v>
      </c>
      <c r="I79" s="5">
        <v>59177151570</v>
      </c>
      <c r="J79" s="5">
        <v>41337416119</v>
      </c>
      <c r="K79" s="5">
        <v>2550988599</v>
      </c>
      <c r="L79" s="5">
        <v>35581608317</v>
      </c>
      <c r="M79" s="5">
        <v>31292824463</v>
      </c>
      <c r="N79" s="5">
        <v>19549957145</v>
      </c>
      <c r="O79" s="5">
        <v>16967579762</v>
      </c>
    </row>
    <row r="80" spans="2:15" ht="15.5" x14ac:dyDescent="0.35">
      <c r="C80" t="s">
        <v>285</v>
      </c>
      <c r="D80" s="5">
        <v>612101442</v>
      </c>
      <c r="E80" s="5">
        <v>475331950</v>
      </c>
      <c r="F80" s="5">
        <v>276029184</v>
      </c>
      <c r="G80" s="5">
        <v>214903111</v>
      </c>
      <c r="I80" s="5">
        <v>276029184</v>
      </c>
      <c r="J80" s="5">
        <v>224260280</v>
      </c>
      <c r="K80" s="5">
        <v>34333785263</v>
      </c>
      <c r="L80" s="5">
        <v>167520005</v>
      </c>
      <c r="M80" s="5">
        <v>139492140</v>
      </c>
      <c r="N80" s="5">
        <v>509037137</v>
      </c>
      <c r="O80" s="5">
        <v>124253776</v>
      </c>
    </row>
    <row r="81" spans="3:15" ht="15.5" x14ac:dyDescent="0.35">
      <c r="C81" t="s">
        <v>286</v>
      </c>
      <c r="D81" s="5">
        <v>612101442</v>
      </c>
      <c r="E81" s="5">
        <v>475331950</v>
      </c>
      <c r="F81" s="5">
        <v>276029184</v>
      </c>
      <c r="G81" s="5">
        <v>214903111</v>
      </c>
      <c r="I81" s="5">
        <v>276029184</v>
      </c>
      <c r="J81" s="5">
        <v>224260280</v>
      </c>
      <c r="K81" s="5">
        <v>34333785263</v>
      </c>
      <c r="L81" s="5">
        <v>167520005</v>
      </c>
      <c r="M81" s="5">
        <v>139492140</v>
      </c>
      <c r="N81" s="5">
        <v>509037137</v>
      </c>
      <c r="O81" s="5">
        <v>124253776</v>
      </c>
    </row>
    <row r="82" spans="3:15" ht="15.5" x14ac:dyDescent="0.35">
      <c r="C82" t="s">
        <v>102</v>
      </c>
      <c r="D82" s="5">
        <v>70138555503</v>
      </c>
      <c r="E82" s="5">
        <v>71279229325</v>
      </c>
      <c r="F82" s="5">
        <v>62753877944</v>
      </c>
      <c r="G82" s="5">
        <v>73960399453</v>
      </c>
      <c r="I82" s="5">
        <v>62753877944</v>
      </c>
      <c r="J82" s="5">
        <v>37295151221</v>
      </c>
      <c r="K82" s="5">
        <v>32985154946</v>
      </c>
      <c r="L82" s="5">
        <v>52822293324</v>
      </c>
      <c r="M82" s="5">
        <v>21763753178</v>
      </c>
      <c r="N82" s="5">
        <v>11768297739</v>
      </c>
      <c r="O82" s="5">
        <v>18803068927</v>
      </c>
    </row>
    <row r="83" spans="3:15" ht="15.5" x14ac:dyDescent="0.35">
      <c r="C83" t="s">
        <v>85</v>
      </c>
      <c r="D83" s="5">
        <v>-68068878</v>
      </c>
      <c r="E83" s="5">
        <v>-68068878</v>
      </c>
      <c r="F83" s="5">
        <v>-68068878</v>
      </c>
      <c r="G83" s="5">
        <v>-285830058</v>
      </c>
      <c r="I83" s="5">
        <v>-68068878</v>
      </c>
      <c r="J83" s="5">
        <v>-285830058</v>
      </c>
      <c r="K83" s="5">
        <v>-342898758</v>
      </c>
      <c r="L83" s="5">
        <v>-441032523</v>
      </c>
      <c r="M83" s="5">
        <v>-911030070</v>
      </c>
      <c r="N83" s="5">
        <v>-344806230</v>
      </c>
      <c r="O83" s="5">
        <v>-245022770</v>
      </c>
    </row>
    <row r="84" spans="3:15" ht="15.5" x14ac:dyDescent="0.35">
      <c r="C84" t="s">
        <v>103</v>
      </c>
      <c r="D84" s="5">
        <v>165316721030</v>
      </c>
      <c r="E84" s="5">
        <v>189485051973</v>
      </c>
      <c r="F84" s="5">
        <v>170616535055</v>
      </c>
      <c r="G84" s="5">
        <v>208650090793</v>
      </c>
      <c r="I84" s="5">
        <v>170616535055</v>
      </c>
      <c r="J84" s="5">
        <v>174970236528</v>
      </c>
      <c r="K84" s="5">
        <v>150751995822</v>
      </c>
      <c r="L84" s="5">
        <v>141029077168</v>
      </c>
      <c r="M84" s="5">
        <v>96106825041</v>
      </c>
      <c r="N84" s="5">
        <v>105804436724</v>
      </c>
      <c r="O84" s="5">
        <v>54515924265</v>
      </c>
    </row>
    <row r="85" spans="3:15" ht="15.5" x14ac:dyDescent="0.35">
      <c r="C85" t="s">
        <v>104</v>
      </c>
    </row>
    <row r="86" spans="3:15" ht="15.5" x14ac:dyDescent="0.35">
      <c r="C86" t="s">
        <v>107</v>
      </c>
    </row>
    <row r="87" spans="3:15" ht="15.5" x14ac:dyDescent="0.35">
      <c r="C87" t="s">
        <v>105</v>
      </c>
      <c r="D87" s="5">
        <v>2101767360</v>
      </c>
      <c r="E87" s="5">
        <v>2330173204</v>
      </c>
      <c r="F87" s="5">
        <v>2909221121</v>
      </c>
      <c r="G87" s="5">
        <v>2856918345</v>
      </c>
      <c r="I87" s="5">
        <v>2909221121</v>
      </c>
      <c r="J87" s="5">
        <v>2627892305</v>
      </c>
      <c r="K87" s="5">
        <v>4693956286</v>
      </c>
      <c r="L87" s="5">
        <v>53106702151</v>
      </c>
      <c r="M87" s="5">
        <v>55975519325</v>
      </c>
      <c r="N87" s="5">
        <v>39002957396</v>
      </c>
      <c r="O87" s="5">
        <v>40214314807</v>
      </c>
    </row>
    <row r="88" spans="3:15" ht="15.5" x14ac:dyDescent="0.35">
      <c r="C88" t="s">
        <v>108</v>
      </c>
      <c r="D88" s="5">
        <v>41378175728</v>
      </c>
      <c r="E88" s="5">
        <v>42038200029</v>
      </c>
      <c r="F88" s="5">
        <v>40459942755</v>
      </c>
      <c r="G88" s="5">
        <v>41813620437</v>
      </c>
      <c r="I88" s="5">
        <v>40459942755</v>
      </c>
      <c r="J88" s="5">
        <v>38421024103</v>
      </c>
      <c r="K88" s="5">
        <v>36549067845</v>
      </c>
      <c r="L88" s="5">
        <v>844707344</v>
      </c>
      <c r="M88" s="5">
        <v>888336314</v>
      </c>
      <c r="N88" s="5">
        <v>681042464</v>
      </c>
      <c r="O88" s="5">
        <v>591419724</v>
      </c>
    </row>
    <row r="89" spans="3:15" ht="15.5" x14ac:dyDescent="0.35">
      <c r="C89" t="s">
        <v>109</v>
      </c>
      <c r="D89" s="5">
        <v>139716319555</v>
      </c>
      <c r="E89" s="5">
        <v>140595829332</v>
      </c>
      <c r="F89" s="5">
        <v>139611890070</v>
      </c>
      <c r="G89" s="5">
        <v>98977094478</v>
      </c>
      <c r="I89" s="5">
        <v>139611890070</v>
      </c>
      <c r="J89" s="5">
        <v>95110823494</v>
      </c>
      <c r="K89" s="5">
        <v>94402395307</v>
      </c>
      <c r="L89" s="5">
        <v>92292339796</v>
      </c>
      <c r="M89" s="5">
        <v>122185938937</v>
      </c>
      <c r="N89" s="5">
        <v>39683999860</v>
      </c>
      <c r="O89" s="5">
        <v>40805734531</v>
      </c>
    </row>
    <row r="90" spans="3:15" ht="15.5" x14ac:dyDescent="0.35">
      <c r="C90" t="s">
        <v>110</v>
      </c>
      <c r="D90" s="5">
        <v>305033040585</v>
      </c>
      <c r="E90" s="5">
        <v>330080881305</v>
      </c>
      <c r="F90" s="5">
        <v>310228425125</v>
      </c>
      <c r="G90" s="5">
        <v>307627185271</v>
      </c>
      <c r="I90" s="5">
        <v>310228425125</v>
      </c>
      <c r="J90" s="5">
        <v>270081060022</v>
      </c>
      <c r="K90" s="5">
        <v>245154391129</v>
      </c>
      <c r="L90" s="5">
        <v>233321416964</v>
      </c>
      <c r="M90" s="5">
        <v>218292763978</v>
      </c>
      <c r="N90" s="5">
        <v>145488436584</v>
      </c>
      <c r="O90" s="5">
        <v>95321658796</v>
      </c>
    </row>
    <row r="91" spans="3:15" ht="15.5" x14ac:dyDescent="0.35">
      <c r="C91" t="s">
        <v>111</v>
      </c>
    </row>
    <row r="92" spans="3:15" ht="15.5" x14ac:dyDescent="0.35">
      <c r="C92" t="s">
        <v>112</v>
      </c>
    </row>
    <row r="93" spans="3:15" ht="15.5" x14ac:dyDescent="0.35">
      <c r="C93" t="s">
        <v>113</v>
      </c>
      <c r="D93" s="5">
        <v>49779140306</v>
      </c>
      <c r="E93" s="5">
        <v>55515549109</v>
      </c>
      <c r="F93" s="5">
        <v>47381442862</v>
      </c>
      <c r="G93" s="5">
        <v>55622003071</v>
      </c>
      <c r="I93" s="5">
        <v>47381442862</v>
      </c>
      <c r="J93" s="5">
        <v>34134755325</v>
      </c>
      <c r="K93" s="5">
        <v>32838652435</v>
      </c>
      <c r="L93" s="5">
        <v>44422605041</v>
      </c>
      <c r="M93" s="5">
        <v>32792773709</v>
      </c>
      <c r="N93" s="5">
        <v>12267520931</v>
      </c>
      <c r="O93" s="5">
        <v>20248403596</v>
      </c>
    </row>
    <row r="94" spans="3:15" ht="15.5" x14ac:dyDescent="0.35">
      <c r="C94" t="s">
        <v>114</v>
      </c>
    </row>
    <row r="95" spans="3:15" ht="15.5" x14ac:dyDescent="0.35">
      <c r="C95" t="s">
        <v>115</v>
      </c>
      <c r="D95" s="5">
        <v>43424815346</v>
      </c>
      <c r="E95" s="5">
        <v>49259341274</v>
      </c>
      <c r="F95" s="5">
        <v>41964446727</v>
      </c>
      <c r="G95" s="5">
        <v>50665301199</v>
      </c>
      <c r="I95" s="5">
        <v>41964446727</v>
      </c>
      <c r="J95" s="5">
        <v>30454917877</v>
      </c>
      <c r="K95" s="5">
        <v>26597053461</v>
      </c>
      <c r="L95" s="5">
        <v>39245945053</v>
      </c>
      <c r="M95" s="5">
        <v>26651448684</v>
      </c>
      <c r="N95" s="5">
        <v>9266677531</v>
      </c>
      <c r="O95" s="5">
        <v>11488269028</v>
      </c>
    </row>
    <row r="96" spans="3:15" ht="15.5" x14ac:dyDescent="0.35">
      <c r="C96" t="s">
        <v>325</v>
      </c>
    </row>
    <row r="97" spans="3:15" ht="15.5" x14ac:dyDescent="0.35">
      <c r="C97" t="s">
        <v>326</v>
      </c>
      <c r="D97" s="5">
        <v>500344251</v>
      </c>
      <c r="E97" s="5">
        <v>441218192</v>
      </c>
      <c r="F97" s="5">
        <v>467368215</v>
      </c>
      <c r="G97" s="5">
        <v>377055884</v>
      </c>
      <c r="I97" s="5">
        <v>467368215</v>
      </c>
      <c r="J97" s="5">
        <v>347776446</v>
      </c>
      <c r="K97" s="5">
        <v>407943264</v>
      </c>
      <c r="L97" s="5">
        <v>440594541</v>
      </c>
      <c r="M97" s="5">
        <v>66073684</v>
      </c>
      <c r="N97" s="5">
        <v>89695299</v>
      </c>
      <c r="O97" s="5">
        <v>1471181300</v>
      </c>
    </row>
    <row r="98" spans="3:15" ht="15.5" x14ac:dyDescent="0.35">
      <c r="C98" t="s">
        <v>119</v>
      </c>
      <c r="D98" s="5">
        <v>3331932092</v>
      </c>
      <c r="E98" s="5">
        <v>1731753050</v>
      </c>
      <c r="F98" s="5">
        <v>2702854420</v>
      </c>
      <c r="G98" s="5">
        <v>1836177116</v>
      </c>
      <c r="I98" s="5">
        <v>2702854420</v>
      </c>
      <c r="J98" s="5">
        <v>1789272303</v>
      </c>
      <c r="K98" s="5">
        <v>4387351323</v>
      </c>
      <c r="L98" s="5">
        <v>2488761085</v>
      </c>
      <c r="M98" s="5">
        <v>4368043187</v>
      </c>
      <c r="N98" s="5">
        <v>928536301</v>
      </c>
      <c r="O98" s="5">
        <v>5805226490</v>
      </c>
    </row>
    <row r="99" spans="3:15" ht="15.5" x14ac:dyDescent="0.35">
      <c r="C99" t="s">
        <v>288</v>
      </c>
      <c r="D99" s="5">
        <v>1534791160</v>
      </c>
      <c r="E99" s="5">
        <v>3040564389</v>
      </c>
      <c r="F99" s="5">
        <v>1166089786</v>
      </c>
      <c r="G99" s="5">
        <v>2059134748</v>
      </c>
      <c r="I99" s="5">
        <v>1166089786</v>
      </c>
      <c r="J99" s="5">
        <v>1180737978</v>
      </c>
      <c r="K99" s="5">
        <v>879530911</v>
      </c>
      <c r="L99" s="5">
        <v>1826374231</v>
      </c>
      <c r="M99" s="5">
        <v>1273366903</v>
      </c>
      <c r="N99" s="5">
        <v>1442299125</v>
      </c>
      <c r="O99" s="5">
        <v>1044421965</v>
      </c>
    </row>
    <row r="100" spans="3:15" ht="15.5" x14ac:dyDescent="0.35">
      <c r="C100" t="s">
        <v>289</v>
      </c>
    </row>
    <row r="101" spans="3:15" ht="15.5" x14ac:dyDescent="0.35">
      <c r="C101" t="s">
        <v>328</v>
      </c>
      <c r="D101" s="5">
        <v>203984901</v>
      </c>
      <c r="E101" s="5">
        <v>316576555</v>
      </c>
      <c r="F101" s="5">
        <v>450353234</v>
      </c>
      <c r="G101" s="5">
        <v>581073965</v>
      </c>
      <c r="I101" s="5">
        <v>450353234</v>
      </c>
      <c r="J101" s="5">
        <v>108693997</v>
      </c>
      <c r="K101" s="5">
        <v>469461610</v>
      </c>
      <c r="L101" s="5">
        <v>458248166</v>
      </c>
      <c r="M101" s="5">
        <v>216740995</v>
      </c>
      <c r="N101" s="5">
        <v>306245077</v>
      </c>
      <c r="O101" s="5">
        <v>628960552</v>
      </c>
    </row>
    <row r="102" spans="3:15" ht="15.5" x14ac:dyDescent="0.35">
      <c r="C102" t="s">
        <v>293</v>
      </c>
      <c r="D102" s="5">
        <v>504832521</v>
      </c>
      <c r="E102" s="5">
        <v>553332782</v>
      </c>
      <c r="F102" s="5">
        <v>614017048</v>
      </c>
      <c r="G102" s="5">
        <v>683051016</v>
      </c>
      <c r="I102" s="5">
        <v>614017048</v>
      </c>
      <c r="J102" s="5">
        <v>360767613</v>
      </c>
      <c r="K102" s="5">
        <v>543871948</v>
      </c>
      <c r="L102" s="5">
        <v>408294623</v>
      </c>
      <c r="M102" s="5">
        <v>425889023</v>
      </c>
      <c r="N102" s="5">
        <v>492585402</v>
      </c>
      <c r="O102" s="5">
        <v>411372995</v>
      </c>
    </row>
    <row r="103" spans="3:15" ht="15.5" x14ac:dyDescent="0.35">
      <c r="C103" t="s">
        <v>121</v>
      </c>
      <c r="D103" s="5">
        <v>4297287934</v>
      </c>
      <c r="E103" s="5">
        <v>4409879588</v>
      </c>
      <c r="F103" s="5">
        <v>4543656267</v>
      </c>
      <c r="G103" s="5">
        <v>3804749998</v>
      </c>
      <c r="I103" s="5">
        <v>4543656267</v>
      </c>
      <c r="J103" s="5">
        <v>3332370030</v>
      </c>
      <c r="K103" s="5">
        <v>4703187643</v>
      </c>
      <c r="L103" s="5">
        <v>3824287199</v>
      </c>
      <c r="M103" s="5">
        <v>3914647028</v>
      </c>
      <c r="N103" s="5">
        <v>3308742110</v>
      </c>
      <c r="O103" s="5">
        <v>2901488915</v>
      </c>
    </row>
    <row r="104" spans="3:15" ht="15.5" x14ac:dyDescent="0.35">
      <c r="C104" t="s">
        <v>122</v>
      </c>
      <c r="D104" s="5">
        <v>4297287934</v>
      </c>
      <c r="E104" s="5">
        <v>4409879588</v>
      </c>
      <c r="F104" s="5">
        <v>4543656267</v>
      </c>
      <c r="G104" s="5">
        <v>3804749998</v>
      </c>
      <c r="I104" s="5">
        <v>4543656267</v>
      </c>
      <c r="J104" s="5">
        <v>3332370030</v>
      </c>
      <c r="K104" s="5">
        <v>4703187643</v>
      </c>
      <c r="L104" s="5">
        <v>3824287199</v>
      </c>
      <c r="M104" s="5">
        <v>3914647028</v>
      </c>
      <c r="N104" s="5">
        <v>3308742110</v>
      </c>
      <c r="O104" s="5">
        <v>2901488915</v>
      </c>
    </row>
    <row r="105" spans="3:15" ht="15.5" x14ac:dyDescent="0.35">
      <c r="C105" t="s">
        <v>294</v>
      </c>
    </row>
    <row r="106" spans="3:15" ht="15.5" x14ac:dyDescent="0.35">
      <c r="C106" t="s">
        <v>295</v>
      </c>
      <c r="D106" s="5">
        <v>203984901</v>
      </c>
      <c r="E106" s="5">
        <v>316576555</v>
      </c>
      <c r="F106" s="5">
        <v>450353234</v>
      </c>
      <c r="G106" s="5">
        <v>581073965</v>
      </c>
      <c r="I106" s="5">
        <v>450353234</v>
      </c>
      <c r="J106" s="5">
        <v>108693997</v>
      </c>
      <c r="K106" s="5">
        <v>469461610</v>
      </c>
      <c r="L106" s="5">
        <v>458248166</v>
      </c>
      <c r="M106" s="5">
        <v>216740995</v>
      </c>
      <c r="N106" s="5">
        <v>306245077</v>
      </c>
      <c r="O106" s="5">
        <v>628960552</v>
      </c>
    </row>
    <row r="107" spans="3:15" ht="15.5" x14ac:dyDescent="0.35">
      <c r="C107" t="s">
        <v>123</v>
      </c>
      <c r="D107" s="5">
        <v>54076428240</v>
      </c>
      <c r="E107" s="5">
        <v>59925428697</v>
      </c>
      <c r="F107" s="5">
        <v>51925099129</v>
      </c>
      <c r="G107" s="5">
        <v>59426753069</v>
      </c>
      <c r="I107" s="5">
        <v>51925099129</v>
      </c>
      <c r="J107" s="5">
        <v>37467125355</v>
      </c>
      <c r="K107" s="5">
        <v>37541840078</v>
      </c>
      <c r="L107" s="5">
        <v>48246892240</v>
      </c>
      <c r="M107" s="5">
        <v>36707420737</v>
      </c>
      <c r="N107" s="5">
        <v>15576263041</v>
      </c>
      <c r="O107" s="5">
        <v>23149892511</v>
      </c>
    </row>
    <row r="108" spans="3:15" ht="15.5" x14ac:dyDescent="0.35">
      <c r="C108" t="s">
        <v>124</v>
      </c>
    </row>
    <row r="109" spans="3:15" ht="15.5" x14ac:dyDescent="0.35">
      <c r="C109" t="s">
        <v>125</v>
      </c>
      <c r="D109" s="5">
        <v>80000000000</v>
      </c>
      <c r="E109" s="5">
        <v>80000000000</v>
      </c>
      <c r="F109" s="5">
        <v>80000000000</v>
      </c>
      <c r="G109" s="5">
        <v>80000000000</v>
      </c>
      <c r="I109" s="5">
        <v>80000000000</v>
      </c>
      <c r="J109" s="5">
        <v>80000000000</v>
      </c>
      <c r="K109" s="5">
        <v>80000000000</v>
      </c>
      <c r="L109" s="5">
        <v>80000000000</v>
      </c>
      <c r="M109" s="5">
        <v>80000000000</v>
      </c>
      <c r="N109" s="5">
        <v>80000000000</v>
      </c>
      <c r="O109" s="5">
        <v>14700000000</v>
      </c>
    </row>
    <row r="110" spans="3:15" ht="15.5" x14ac:dyDescent="0.35">
      <c r="C110" t="s">
        <v>126</v>
      </c>
      <c r="D110" s="5">
        <v>30293972100</v>
      </c>
      <c r="E110" s="5">
        <v>30293972100</v>
      </c>
      <c r="F110" s="5">
        <v>30293972100</v>
      </c>
      <c r="G110" s="5">
        <v>30293972100</v>
      </c>
      <c r="I110" s="5">
        <v>30293972100</v>
      </c>
      <c r="J110" s="5">
        <v>30293972100</v>
      </c>
      <c r="K110" s="5">
        <v>30293972100</v>
      </c>
      <c r="L110" s="5">
        <v>30293972100</v>
      </c>
      <c r="M110" s="5">
        <v>30293972100</v>
      </c>
      <c r="N110" s="5">
        <v>30293972100</v>
      </c>
    </row>
    <row r="111" spans="3:15" ht="15.5" x14ac:dyDescent="0.35">
      <c r="C111" t="s">
        <v>127</v>
      </c>
      <c r="D111" s="5">
        <v>140730709123</v>
      </c>
      <c r="E111" s="5">
        <v>159929549387</v>
      </c>
      <c r="F111" s="5">
        <v>148077422774</v>
      </c>
      <c r="G111" s="5">
        <v>138192290160</v>
      </c>
      <c r="I111" s="5">
        <v>148077422774</v>
      </c>
      <c r="J111" s="5">
        <v>122605792625</v>
      </c>
      <c r="K111" s="5">
        <v>97324323976</v>
      </c>
      <c r="L111" s="5">
        <v>74708497860</v>
      </c>
      <c r="M111" s="5">
        <v>72202401211</v>
      </c>
      <c r="N111" s="5">
        <v>19963007673</v>
      </c>
      <c r="O111" s="5">
        <v>57716789055</v>
      </c>
    </row>
    <row r="112" spans="3:15" ht="15.5" x14ac:dyDescent="0.35">
      <c r="C112" t="s">
        <v>128</v>
      </c>
      <c r="D112" s="5">
        <v>8440000000</v>
      </c>
      <c r="E112" s="5">
        <v>7440000000</v>
      </c>
      <c r="F112" s="5">
        <v>7440000000</v>
      </c>
      <c r="G112" s="5">
        <v>7440000000</v>
      </c>
      <c r="I112" s="5">
        <v>7440000000</v>
      </c>
      <c r="J112" s="5">
        <v>6440000000</v>
      </c>
      <c r="K112" s="5">
        <v>5440000000</v>
      </c>
      <c r="L112" s="5">
        <v>4440000000</v>
      </c>
      <c r="M112" s="5">
        <v>3440000000</v>
      </c>
      <c r="N112" s="5">
        <v>2940000000</v>
      </c>
    </row>
    <row r="113" spans="2:15" ht="15.5" x14ac:dyDescent="0.35">
      <c r="C113" t="s">
        <v>129</v>
      </c>
      <c r="D113" s="5">
        <v>132290709123</v>
      </c>
      <c r="E113" s="5">
        <v>152489549387</v>
      </c>
      <c r="F113" s="5">
        <v>140637422774</v>
      </c>
      <c r="G113" s="5">
        <v>130752290160</v>
      </c>
      <c r="I113" s="5">
        <v>140637422774</v>
      </c>
      <c r="J113" s="5">
        <v>116165792625</v>
      </c>
      <c r="K113" s="5">
        <v>91884323976</v>
      </c>
      <c r="L113" s="5">
        <v>70268497860</v>
      </c>
      <c r="M113" s="5">
        <v>68762401211</v>
      </c>
      <c r="N113" s="5">
        <v>17023007673</v>
      </c>
      <c r="O113" s="5">
        <v>57716789055</v>
      </c>
    </row>
    <row r="114" spans="2:15" ht="15.5" x14ac:dyDescent="0.35">
      <c r="C114" t="s">
        <v>130</v>
      </c>
      <c r="D114" s="5">
        <v>140730709123</v>
      </c>
      <c r="E114" s="5">
        <v>159929549387</v>
      </c>
      <c r="F114" s="5">
        <v>148077422774</v>
      </c>
      <c r="G114" s="5">
        <v>138192290160</v>
      </c>
      <c r="I114" s="5">
        <v>148077422774</v>
      </c>
      <c r="J114" s="5">
        <v>122605792625</v>
      </c>
      <c r="K114" s="5">
        <v>97324323976</v>
      </c>
      <c r="L114" s="5">
        <v>74708497860</v>
      </c>
      <c r="M114" s="5">
        <v>72202401211</v>
      </c>
      <c r="N114" s="5">
        <v>19963007673</v>
      </c>
      <c r="O114" s="5">
        <v>57716789055</v>
      </c>
    </row>
    <row r="115" spans="2:15" ht="15.5" x14ac:dyDescent="0.35">
      <c r="C115" t="s">
        <v>131</v>
      </c>
      <c r="K115" s="5">
        <v>337153733</v>
      </c>
      <c r="L115" s="5">
        <v>513087287</v>
      </c>
    </row>
    <row r="116" spans="2:15" ht="15.5" x14ac:dyDescent="0.35">
      <c r="C116" t="s">
        <v>10</v>
      </c>
      <c r="D116" s="5">
        <v>250956612345</v>
      </c>
      <c r="E116" s="5">
        <v>270155452609</v>
      </c>
      <c r="F116" s="5">
        <v>258303325996</v>
      </c>
      <c r="G116" s="5">
        <v>248200432202</v>
      </c>
      <c r="I116" s="5">
        <v>258303325996</v>
      </c>
      <c r="J116" s="5">
        <v>232613934667</v>
      </c>
      <c r="K116" s="5">
        <v>207612551051</v>
      </c>
      <c r="L116" s="5">
        <v>185074524724</v>
      </c>
      <c r="M116" s="5">
        <v>181585343241</v>
      </c>
      <c r="N116" s="5">
        <v>129912173543</v>
      </c>
      <c r="O116" s="5">
        <v>72171766285</v>
      </c>
    </row>
    <row r="117" spans="2:15" ht="15.5" x14ac:dyDescent="0.35">
      <c r="C117" t="s">
        <v>132</v>
      </c>
      <c r="D117" s="5">
        <v>305033040585</v>
      </c>
      <c r="E117" s="5">
        <v>330080881306</v>
      </c>
      <c r="F117" s="5">
        <v>310228425125</v>
      </c>
      <c r="G117" s="5">
        <v>307627185271</v>
      </c>
      <c r="I117" s="5">
        <v>310228425125</v>
      </c>
      <c r="J117" s="5">
        <v>270081060022</v>
      </c>
      <c r="K117" s="5">
        <v>245154391129</v>
      </c>
      <c r="L117" s="5">
        <v>233321416964</v>
      </c>
      <c r="M117" s="5">
        <v>218292763978</v>
      </c>
      <c r="N117" s="5">
        <v>145488436584</v>
      </c>
      <c r="O117" s="5">
        <v>95321658796</v>
      </c>
    </row>
    <row r="118" spans="2:15" ht="15.5" x14ac:dyDescent="0.35">
      <c r="C118" t="s">
        <v>133</v>
      </c>
      <c r="D118" s="5">
        <v>800000000</v>
      </c>
      <c r="E118" s="5">
        <v>800000000</v>
      </c>
      <c r="F118" s="5">
        <v>800000000</v>
      </c>
      <c r="G118" s="5">
        <v>800000000</v>
      </c>
      <c r="I118" s="5">
        <v>800000000</v>
      </c>
      <c r="J118" s="5">
        <v>800000000</v>
      </c>
      <c r="K118" s="5">
        <v>800000000</v>
      </c>
      <c r="L118" s="5">
        <v>800000000</v>
      </c>
      <c r="M118" s="5">
        <v>800000000</v>
      </c>
      <c r="N118" s="5">
        <v>800000000</v>
      </c>
      <c r="O118" s="5">
        <v>640000000</v>
      </c>
    </row>
    <row r="120" spans="2:15" ht="15.5" x14ac:dyDescent="0.35">
      <c r="B120" t="s">
        <v>134</v>
      </c>
      <c r="C120" t="s">
        <v>135</v>
      </c>
      <c r="D120" s="5">
        <v>9540655436</v>
      </c>
      <c r="E120" s="5">
        <v>681603103</v>
      </c>
      <c r="F120" s="5">
        <v>17150191767</v>
      </c>
      <c r="G120" s="5">
        <v>4831713259</v>
      </c>
      <c r="I120" s="5">
        <v>29243675685</v>
      </c>
      <c r="J120" s="5">
        <v>33924338983</v>
      </c>
      <c r="K120" s="5">
        <v>47534533768</v>
      </c>
      <c r="L120" s="5">
        <v>20187825058</v>
      </c>
      <c r="M120" s="5">
        <v>22914559957</v>
      </c>
      <c r="N120" s="5">
        <v>12465556674</v>
      </c>
      <c r="O120" s="5">
        <v>27105062059</v>
      </c>
    </row>
    <row r="121" spans="2:15" ht="15.5" x14ac:dyDescent="0.35">
      <c r="C121" t="s">
        <v>296</v>
      </c>
      <c r="D121" s="5">
        <v>112523196202</v>
      </c>
      <c r="E121" s="5">
        <v>102928535030</v>
      </c>
      <c r="F121" s="5">
        <v>107424769507</v>
      </c>
      <c r="G121" s="5">
        <v>128805403095</v>
      </c>
      <c r="I121" s="5">
        <v>410090384173</v>
      </c>
      <c r="J121" s="5">
        <v>347013208408</v>
      </c>
      <c r="K121" s="5">
        <v>337383087500</v>
      </c>
      <c r="L121" s="5">
        <v>313325918011</v>
      </c>
      <c r="M121" s="5">
        <v>223021138029</v>
      </c>
      <c r="N121" s="5">
        <v>129531229615</v>
      </c>
      <c r="O121" s="5">
        <v>143569774783</v>
      </c>
    </row>
    <row r="122" spans="2:15" ht="15.5" x14ac:dyDescent="0.35">
      <c r="C122" t="s">
        <v>869</v>
      </c>
      <c r="D122" s="5">
        <v>13397938</v>
      </c>
      <c r="E122" s="5">
        <v>3313025339</v>
      </c>
      <c r="F122" s="5">
        <v>471612087</v>
      </c>
      <c r="G122" s="5">
        <v>882920361</v>
      </c>
      <c r="I122" s="5">
        <v>3149193982</v>
      </c>
      <c r="J122" s="5">
        <v>1257582131</v>
      </c>
      <c r="K122" s="5">
        <v>482474320</v>
      </c>
      <c r="L122" s="5">
        <v>651267880</v>
      </c>
      <c r="M122" s="5">
        <v>1541914545</v>
      </c>
      <c r="N122" s="5">
        <v>1197439164</v>
      </c>
      <c r="O122" s="5">
        <v>409922462</v>
      </c>
    </row>
    <row r="123" spans="2:15" ht="15.5" x14ac:dyDescent="0.35">
      <c r="C123" t="s">
        <v>503</v>
      </c>
      <c r="D123" s="5">
        <v>-91380675508</v>
      </c>
      <c r="E123" s="5">
        <v>-90434323205</v>
      </c>
      <c r="F123" s="5">
        <v>-108298141137</v>
      </c>
      <c r="G123" s="5">
        <v>-111048831022</v>
      </c>
      <c r="I123" s="5">
        <v>-367730394392</v>
      </c>
      <c r="J123" s="5">
        <v>-279535855118</v>
      </c>
      <c r="K123" s="5">
        <v>-259269596898</v>
      </c>
      <c r="L123" s="5">
        <v>-261119399290</v>
      </c>
      <c r="M123" s="5">
        <v>-184696581892</v>
      </c>
      <c r="N123" s="5">
        <v>-102375657802</v>
      </c>
      <c r="O123" s="5">
        <v>-98215110639</v>
      </c>
    </row>
    <row r="124" spans="2:15" ht="15.5" x14ac:dyDescent="0.35">
      <c r="C124" t="s">
        <v>356</v>
      </c>
      <c r="D124" s="5">
        <v>-1889068890</v>
      </c>
      <c r="E124" s="5">
        <v>-4877216973</v>
      </c>
      <c r="F124" s="5">
        <v>-3535341635</v>
      </c>
      <c r="G124" s="5">
        <v>-3279244131</v>
      </c>
      <c r="I124" s="5">
        <v>-16265508078</v>
      </c>
      <c r="J124" s="5">
        <v>-13869303783</v>
      </c>
      <c r="K124" s="5">
        <v>-12208580131</v>
      </c>
      <c r="L124" s="5">
        <v>-15693122748</v>
      </c>
      <c r="M124" s="5">
        <v>-5297921931</v>
      </c>
      <c r="N124" s="5">
        <v>-9807666802</v>
      </c>
      <c r="O124" s="5">
        <v>-8054627055</v>
      </c>
    </row>
    <row r="125" spans="2:15" ht="15.5" x14ac:dyDescent="0.35">
      <c r="C125" t="s">
        <v>573</v>
      </c>
      <c r="D125" s="5">
        <v>-9726194306</v>
      </c>
      <c r="E125" s="5">
        <v>-10248417088</v>
      </c>
      <c r="F125" s="5">
        <v>21087292945</v>
      </c>
      <c r="G125" s="5">
        <v>-10528535044</v>
      </c>
      <c r="J125" s="5">
        <v>-20941292655</v>
      </c>
      <c r="K125" s="5">
        <v>-18852851023</v>
      </c>
      <c r="L125" s="5">
        <v>-16976838795</v>
      </c>
      <c r="M125" s="5">
        <v>-11653988794</v>
      </c>
      <c r="N125" s="5">
        <v>-6079787501</v>
      </c>
      <c r="O125" s="5">
        <v>-10604897492</v>
      </c>
    </row>
    <row r="126" spans="2:15" ht="15.5" x14ac:dyDescent="0.35">
      <c r="C126" t="s">
        <v>144</v>
      </c>
      <c r="D126" s="5">
        <v>-20977888404</v>
      </c>
      <c r="E126" s="5">
        <v>-215405000</v>
      </c>
      <c r="F126" s="5">
        <v>-12234246799</v>
      </c>
      <c r="G126" s="5">
        <v>-225000301</v>
      </c>
      <c r="I126" s="5">
        <v>-31154107600</v>
      </c>
      <c r="J126" s="5">
        <v>-30198820301</v>
      </c>
      <c r="K126" s="5">
        <v>-30002026907</v>
      </c>
      <c r="L126" s="5">
        <v>-27541075908</v>
      </c>
      <c r="M126" s="5">
        <v>-17322633202</v>
      </c>
      <c r="N126" s="5">
        <v>39886770985</v>
      </c>
      <c r="O126" s="5">
        <v>10191277312</v>
      </c>
    </row>
    <row r="127" spans="2:15" ht="15.5" x14ac:dyDescent="0.35">
      <c r="C127" t="s">
        <v>145</v>
      </c>
      <c r="D127" s="5">
        <v>1107042915</v>
      </c>
      <c r="E127" s="5">
        <v>-7048302</v>
      </c>
      <c r="F127" s="5">
        <v>-6839331242</v>
      </c>
      <c r="G127" s="5">
        <v>-338282482</v>
      </c>
      <c r="I127" s="5">
        <v>-6796722964</v>
      </c>
      <c r="J127" s="5">
        <v>493411070</v>
      </c>
      <c r="K127" s="5">
        <v>282224464</v>
      </c>
      <c r="L127" s="5">
        <v>1160917328</v>
      </c>
      <c r="M127" s="5">
        <v>-42959085756</v>
      </c>
      <c r="N127" s="5">
        <v>-4477143643</v>
      </c>
      <c r="O127" s="5">
        <v>-23839642036</v>
      </c>
    </row>
    <row r="128" spans="2:15" ht="15.5" x14ac:dyDescent="0.35">
      <c r="C128" t="s">
        <v>340</v>
      </c>
      <c r="D128" s="5">
        <v>41978521</v>
      </c>
      <c r="E128" s="5">
        <v>132882881</v>
      </c>
      <c r="M128" s="5">
        <v>1500000</v>
      </c>
      <c r="N128" s="5">
        <v>206818182</v>
      </c>
      <c r="O128" s="5">
        <v>84090910</v>
      </c>
    </row>
    <row r="129" spans="3:15" ht="15.5" x14ac:dyDescent="0.35">
      <c r="C129" t="s">
        <v>151</v>
      </c>
      <c r="D129" s="5">
        <v>-78935606</v>
      </c>
      <c r="E129" s="5">
        <v>-139931183</v>
      </c>
      <c r="F129" s="5">
        <v>-6006373284</v>
      </c>
      <c r="G129" s="5">
        <v>-338282482</v>
      </c>
      <c r="I129" s="5">
        <v>-7333765006</v>
      </c>
      <c r="J129" s="5">
        <v>-1749276142</v>
      </c>
      <c r="K129" s="5">
        <v>-280469462</v>
      </c>
      <c r="L129" s="5">
        <v>-345110924</v>
      </c>
      <c r="M129" s="5">
        <v>-17982378119</v>
      </c>
      <c r="N129" s="5">
        <v>-183961825</v>
      </c>
      <c r="O129" s="5">
        <v>-36970422093</v>
      </c>
    </row>
    <row r="130" spans="3:15" ht="15.5" x14ac:dyDescent="0.35">
      <c r="C130" t="s">
        <v>870</v>
      </c>
      <c r="D130" s="5">
        <v>-500000000</v>
      </c>
      <c r="F130" s="5">
        <v>86486486</v>
      </c>
      <c r="I130" s="5">
        <v>86486486</v>
      </c>
      <c r="J130" s="5">
        <v>3770275</v>
      </c>
      <c r="K130" s="5">
        <v>645315314</v>
      </c>
    </row>
    <row r="131" spans="3:15" ht="15.5" x14ac:dyDescent="0.35">
      <c r="C131" t="s">
        <v>871</v>
      </c>
      <c r="F131" s="5">
        <v>-1467444444</v>
      </c>
      <c r="I131" s="5">
        <v>-1467444444</v>
      </c>
      <c r="K131" s="5">
        <v>-1178621388</v>
      </c>
      <c r="L131" s="5">
        <v>-274971748</v>
      </c>
      <c r="M131" s="5">
        <v>-308153637</v>
      </c>
    </row>
    <row r="132" spans="3:15" ht="15.5" x14ac:dyDescent="0.35">
      <c r="C132" t="s">
        <v>304</v>
      </c>
    </row>
    <row r="133" spans="3:15" ht="15.5" x14ac:dyDescent="0.35">
      <c r="C133" t="s">
        <v>680</v>
      </c>
      <c r="M133" s="5">
        <v>-25500000000</v>
      </c>
      <c r="N133" s="5">
        <v>-4500000000</v>
      </c>
    </row>
    <row r="134" spans="3:15" ht="15.5" x14ac:dyDescent="0.35">
      <c r="C134" t="s">
        <v>872</v>
      </c>
      <c r="D134" s="5">
        <v>1644000000</v>
      </c>
      <c r="F134" s="5">
        <v>548000000</v>
      </c>
      <c r="I134" s="5">
        <v>1918000000</v>
      </c>
      <c r="J134" s="5">
        <v>1918000000</v>
      </c>
      <c r="K134" s="5">
        <v>1096000000</v>
      </c>
      <c r="L134" s="5">
        <v>1781000000</v>
      </c>
      <c r="M134" s="5">
        <v>829946000</v>
      </c>
    </row>
    <row r="135" spans="3:15" ht="15.5" x14ac:dyDescent="0.35">
      <c r="C135" t="s">
        <v>150</v>
      </c>
    </row>
    <row r="136" spans="3:15" ht="15.5" x14ac:dyDescent="0.35">
      <c r="C136" t="s">
        <v>509</v>
      </c>
      <c r="J136" s="5">
        <v>320916937</v>
      </c>
    </row>
    <row r="137" spans="3:15" ht="15.5" x14ac:dyDescent="0.35">
      <c r="C137" t="s">
        <v>873</v>
      </c>
      <c r="O137" s="5">
        <v>13046689147</v>
      </c>
    </row>
    <row r="138" spans="3:15" ht="15.5" x14ac:dyDescent="0.35">
      <c r="C138" t="s">
        <v>153</v>
      </c>
      <c r="D138" s="5">
        <v>-20977888404</v>
      </c>
      <c r="E138" s="5">
        <v>-215405000</v>
      </c>
      <c r="F138" s="5">
        <v>-12234246799</v>
      </c>
      <c r="G138" s="5">
        <v>-225000301</v>
      </c>
      <c r="I138" s="5">
        <v>-31154107600</v>
      </c>
      <c r="J138" s="5">
        <v>-30198820301</v>
      </c>
      <c r="K138" s="5">
        <v>-30002026907</v>
      </c>
      <c r="L138" s="5">
        <v>-27541075908</v>
      </c>
      <c r="M138" s="5">
        <v>-17322633202</v>
      </c>
      <c r="N138" s="5">
        <v>39886770985</v>
      </c>
      <c r="O138" s="5">
        <v>10191277312</v>
      </c>
    </row>
    <row r="139" spans="3:15" ht="15.5" x14ac:dyDescent="0.35">
      <c r="C139" t="s">
        <v>874</v>
      </c>
      <c r="K139" s="5">
        <v>-376283762</v>
      </c>
      <c r="L139" s="5">
        <v>1094110897</v>
      </c>
      <c r="M139" s="5">
        <v>-433488103</v>
      </c>
      <c r="N139" s="5">
        <v>-1633924221</v>
      </c>
      <c r="O139" s="5">
        <v>13778619</v>
      </c>
    </row>
    <row r="140" spans="3:15" ht="15.5" x14ac:dyDescent="0.35">
      <c r="C140" t="s">
        <v>875</v>
      </c>
      <c r="D140" s="5">
        <v>-16796489</v>
      </c>
      <c r="E140" s="5">
        <v>-20944055</v>
      </c>
      <c r="F140" s="5">
        <v>-25245596</v>
      </c>
      <c r="G140" s="5">
        <v>-29446306</v>
      </c>
      <c r="I140" s="5">
        <v>-75445567</v>
      </c>
      <c r="J140" s="5">
        <v>-54948353</v>
      </c>
      <c r="K140" s="5">
        <v>-98955214</v>
      </c>
      <c r="L140" s="5">
        <v>-60423576</v>
      </c>
      <c r="M140" s="5">
        <v>-70834638</v>
      </c>
      <c r="N140" s="5">
        <v>-103910202</v>
      </c>
      <c r="O140" s="5">
        <v>-51168837</v>
      </c>
    </row>
    <row r="141" spans="3:15" ht="15.5" x14ac:dyDescent="0.35">
      <c r="C141" t="s">
        <v>711</v>
      </c>
      <c r="D141" s="5">
        <v>-161091915</v>
      </c>
      <c r="E141" s="5">
        <v>-194460945</v>
      </c>
      <c r="F141" s="5">
        <v>-209001203</v>
      </c>
      <c r="G141" s="5">
        <v>-195553995</v>
      </c>
      <c r="I141" s="5">
        <v>-678662033</v>
      </c>
      <c r="J141" s="5">
        <v>-543871948</v>
      </c>
      <c r="K141" s="5">
        <v>-726787931</v>
      </c>
      <c r="L141" s="5">
        <v>-574763229</v>
      </c>
      <c r="M141" s="5">
        <v>-553310461</v>
      </c>
      <c r="N141" s="5">
        <v>-469366705</v>
      </c>
      <c r="O141" s="5">
        <v>-311997028</v>
      </c>
    </row>
    <row r="142" spans="3:15" ht="15.5" x14ac:dyDescent="0.35">
      <c r="C142" t="s">
        <v>876</v>
      </c>
      <c r="O142" s="5">
        <v>74664558</v>
      </c>
    </row>
    <row r="143" spans="3:15" ht="15.5" x14ac:dyDescent="0.35">
      <c r="C143" t="s">
        <v>770</v>
      </c>
      <c r="M143" s="5">
        <v>735000000</v>
      </c>
    </row>
    <row r="144" spans="3:15" ht="15.5" x14ac:dyDescent="0.35">
      <c r="C144" t="s">
        <v>788</v>
      </c>
      <c r="N144" s="5">
        <v>48000000000</v>
      </c>
      <c r="O144" s="5">
        <v>14000000000</v>
      </c>
    </row>
    <row r="145" spans="2:15" ht="15.5" x14ac:dyDescent="0.35">
      <c r="C145" t="s">
        <v>158</v>
      </c>
      <c r="N145" s="5">
        <v>-1706027900</v>
      </c>
    </row>
    <row r="146" spans="2:15" ht="15.5" x14ac:dyDescent="0.35">
      <c r="C146" t="s">
        <v>877</v>
      </c>
      <c r="D146" s="5">
        <v>-20800000000</v>
      </c>
      <c r="F146" s="5">
        <v>-12000000000</v>
      </c>
      <c r="I146" s="5">
        <v>-30400000000</v>
      </c>
      <c r="J146" s="5">
        <v>-29600000000</v>
      </c>
      <c r="K146" s="5">
        <v>-28800000000</v>
      </c>
      <c r="L146" s="5">
        <v>-28000000000</v>
      </c>
      <c r="M146" s="5">
        <v>-17000000000</v>
      </c>
      <c r="N146" s="5">
        <v>-4199999987</v>
      </c>
      <c r="O146" s="5">
        <v>-3534000000</v>
      </c>
    </row>
    <row r="147" spans="2:15" ht="15.5" x14ac:dyDescent="0.35">
      <c r="C147" t="s">
        <v>164</v>
      </c>
      <c r="D147" s="5">
        <v>-10330190053</v>
      </c>
      <c r="E147" s="5">
        <v>459149801</v>
      </c>
      <c r="F147" s="5">
        <v>-1923386274</v>
      </c>
      <c r="G147" s="5">
        <v>4268430476</v>
      </c>
      <c r="I147" s="5">
        <v>-8707154879</v>
      </c>
      <c r="J147" s="5">
        <v>4218929752</v>
      </c>
      <c r="K147" s="5">
        <v>17814731325</v>
      </c>
      <c r="L147" s="5">
        <v>-6192333522</v>
      </c>
      <c r="M147" s="5">
        <v>-37367159001</v>
      </c>
      <c r="N147" s="5">
        <v>47875184016</v>
      </c>
      <c r="O147" s="5">
        <v>13456697335</v>
      </c>
    </row>
    <row r="148" spans="2:15" ht="15.5" x14ac:dyDescent="0.35">
      <c r="C148" t="s">
        <v>165</v>
      </c>
      <c r="E148" s="5">
        <v>32290502386</v>
      </c>
      <c r="I148" s="5">
        <v>40997657265</v>
      </c>
      <c r="J148" s="5">
        <v>36778727513</v>
      </c>
      <c r="K148" s="5">
        <v>18963996188</v>
      </c>
      <c r="L148" s="5">
        <v>25156329710</v>
      </c>
      <c r="M148" s="5">
        <v>62523488711</v>
      </c>
      <c r="N148" s="5">
        <v>14648304695</v>
      </c>
      <c r="O148" s="5">
        <v>1191607360</v>
      </c>
    </row>
    <row r="149" spans="2:15" ht="15.5" x14ac:dyDescent="0.35">
      <c r="C149" t="s">
        <v>166</v>
      </c>
      <c r="D149" s="5">
        <v>-10330190053</v>
      </c>
      <c r="E149" s="5">
        <v>32749652187</v>
      </c>
      <c r="F149" s="5">
        <v>-1923386274</v>
      </c>
      <c r="G149" s="5">
        <v>4268430476</v>
      </c>
      <c r="I149" s="5">
        <v>32290502386</v>
      </c>
      <c r="J149" s="5">
        <v>40997657265</v>
      </c>
      <c r="K149" s="5">
        <v>36778727513</v>
      </c>
      <c r="L149" s="5">
        <v>18963996188</v>
      </c>
      <c r="M149" s="5">
        <v>25156329710</v>
      </c>
      <c r="N149" s="5">
        <v>62523488711</v>
      </c>
      <c r="O149" s="5">
        <v>14648304695</v>
      </c>
    </row>
    <row r="151" spans="2:15" ht="15.5" x14ac:dyDescent="0.35">
      <c r="B151" t="s">
        <v>167</v>
      </c>
      <c r="C151" t="s">
        <v>12</v>
      </c>
      <c r="D151" s="5">
        <v>800000000</v>
      </c>
      <c r="E151" s="5">
        <v>800000000</v>
      </c>
      <c r="F151" s="5">
        <v>800000000</v>
      </c>
      <c r="G151" s="5">
        <v>800000000</v>
      </c>
      <c r="I151" s="5">
        <v>800000000</v>
      </c>
      <c r="J151" s="5">
        <v>800000000</v>
      </c>
      <c r="K151" s="5">
        <v>800000000</v>
      </c>
      <c r="L151" s="5">
        <v>800000000</v>
      </c>
      <c r="M151" s="5">
        <v>800000000</v>
      </c>
      <c r="N151" s="5">
        <v>800000000</v>
      </c>
      <c r="O151" s="5">
        <v>640000000</v>
      </c>
    </row>
    <row r="152" spans="2:15" ht="15.5" x14ac:dyDescent="0.35">
      <c r="C152" t="s">
        <v>168</v>
      </c>
      <c r="D152" s="5">
        <v>18</v>
      </c>
      <c r="E152" s="6">
        <v>14.82</v>
      </c>
      <c r="F152" s="6">
        <v>12.36</v>
      </c>
      <c r="G152" s="6">
        <v>22.54</v>
      </c>
    </row>
    <row r="153" spans="2:15" ht="15.5" x14ac:dyDescent="0.35">
      <c r="C153" t="s">
        <v>169</v>
      </c>
      <c r="D153" s="6">
        <v>29.72</v>
      </c>
      <c r="E153" s="6">
        <v>39.47</v>
      </c>
      <c r="F153" s="6">
        <v>55.02</v>
      </c>
      <c r="G153" s="6">
        <v>28.62</v>
      </c>
    </row>
    <row r="154" spans="2:15" ht="15.5" x14ac:dyDescent="0.35">
      <c r="C154" t="s">
        <v>62</v>
      </c>
      <c r="D154" s="6">
        <v>3.79</v>
      </c>
      <c r="E154" s="6">
        <v>4.2699999999999996</v>
      </c>
      <c r="F154" s="6">
        <v>4.93</v>
      </c>
      <c r="G154" s="6">
        <v>4.1900000000000004</v>
      </c>
    </row>
    <row r="155" spans="2:15" ht="15.5" x14ac:dyDescent="0.35">
      <c r="C155" t="s">
        <v>170</v>
      </c>
      <c r="D155" s="5">
        <v>16340000000</v>
      </c>
      <c r="E155" s="5">
        <v>12260000000</v>
      </c>
      <c r="F155" s="5">
        <v>13470000000</v>
      </c>
      <c r="G155" s="5">
        <v>20130000000</v>
      </c>
    </row>
    <row r="156" spans="2:15" ht="15.5" x14ac:dyDescent="0.35">
      <c r="C156" t="s">
        <v>171</v>
      </c>
      <c r="D156" s="6">
        <v>4.7199999999999999E-2</v>
      </c>
      <c r="E156" s="6">
        <v>3.5900000000000001E-2</v>
      </c>
      <c r="F156" s="6">
        <v>3.1899999999999998E-2</v>
      </c>
      <c r="G156" s="6">
        <v>5.8600000000000006E-2</v>
      </c>
    </row>
    <row r="157" spans="2:15" ht="15.5" x14ac:dyDescent="0.35">
      <c r="C157" t="s">
        <v>172</v>
      </c>
      <c r="D157" s="6">
        <v>5.74E-2</v>
      </c>
      <c r="E157" s="6">
        <v>4.3899999999999995E-2</v>
      </c>
      <c r="F157" s="6">
        <v>3.8300000000000001E-2</v>
      </c>
      <c r="G157" s="6">
        <v>7.2700000000000001E-2</v>
      </c>
    </row>
    <row r="158" spans="2:15" ht="15.5" x14ac:dyDescent="0.35">
      <c r="C158" t="s">
        <v>173</v>
      </c>
      <c r="D158" s="6">
        <v>5.8799999999999998E-2</v>
      </c>
      <c r="E158" s="6">
        <v>4.2800000000000005E-2</v>
      </c>
      <c r="F158" s="6">
        <v>4.9400000000000006E-2</v>
      </c>
      <c r="G158" s="6">
        <v>7.980000000000001E-2</v>
      </c>
    </row>
    <row r="159" spans="2:15" ht="15.5" x14ac:dyDescent="0.35">
      <c r="C159" t="s">
        <v>174</v>
      </c>
      <c r="D159" s="6">
        <v>927.29</v>
      </c>
      <c r="E159" s="6">
        <v>548.85</v>
      </c>
      <c r="F159" s="6">
        <v>503.62</v>
      </c>
      <c r="G159" s="6">
        <v>658.29</v>
      </c>
    </row>
    <row r="160" spans="2:15" ht="15.5" x14ac:dyDescent="0.35">
      <c r="C160" t="s">
        <v>175</v>
      </c>
      <c r="D160" s="5">
        <v>251000000000</v>
      </c>
      <c r="E160" s="5">
        <v>270000000000</v>
      </c>
      <c r="F160" s="5">
        <v>258000000000</v>
      </c>
      <c r="G160" s="5">
        <v>248000000000</v>
      </c>
    </row>
    <row r="161" spans="3:15" ht="15.5" x14ac:dyDescent="0.35">
      <c r="C161" t="s">
        <v>176</v>
      </c>
      <c r="D161" s="6">
        <v>1.71</v>
      </c>
      <c r="E161" s="6">
        <v>1.73</v>
      </c>
      <c r="F161" s="6">
        <v>2.11</v>
      </c>
      <c r="G161" s="6">
        <v>2.08</v>
      </c>
    </row>
    <row r="162" spans="3:15" ht="15.5" x14ac:dyDescent="0.35">
      <c r="C162" t="s">
        <v>177</v>
      </c>
      <c r="D162" s="6">
        <v>313.7</v>
      </c>
      <c r="E162" s="6">
        <v>337.69</v>
      </c>
      <c r="F162" s="6">
        <v>322.88</v>
      </c>
      <c r="G162" s="6">
        <v>310.25</v>
      </c>
    </row>
    <row r="163" spans="3:15" ht="15.5" x14ac:dyDescent="0.35">
      <c r="C163" t="s">
        <v>178</v>
      </c>
      <c r="D163" s="6">
        <v>1.71</v>
      </c>
      <c r="E163" s="6">
        <v>1.73</v>
      </c>
      <c r="F163" s="6">
        <v>2.11</v>
      </c>
      <c r="G163" s="6">
        <v>2.08</v>
      </c>
    </row>
    <row r="164" spans="3:15" ht="15.5" x14ac:dyDescent="0.35">
      <c r="C164" t="s">
        <v>179</v>
      </c>
      <c r="D164" s="6">
        <v>313.7</v>
      </c>
      <c r="E164" s="6">
        <v>337.69</v>
      </c>
      <c r="F164" s="6">
        <v>322.88</v>
      </c>
      <c r="G164" s="6">
        <v>310.25</v>
      </c>
    </row>
    <row r="165" spans="3:15" ht="15.5" x14ac:dyDescent="0.35">
      <c r="C165" t="s">
        <v>180</v>
      </c>
      <c r="D165" s="5">
        <v>1000000000</v>
      </c>
      <c r="E165" s="5">
        <v>1000000000</v>
      </c>
      <c r="F165" s="5">
        <v>1000000000</v>
      </c>
      <c r="G165" s="5">
        <v>1000000000</v>
      </c>
    </row>
    <row r="166" spans="3:15" ht="15.5" x14ac:dyDescent="0.35">
      <c r="C166" t="s">
        <v>181</v>
      </c>
      <c r="D166" s="5">
        <v>0</v>
      </c>
      <c r="E166" s="5">
        <v>0</v>
      </c>
      <c r="F166" s="5">
        <v>0</v>
      </c>
      <c r="G166" s="5">
        <v>1000000000</v>
      </c>
    </row>
    <row r="167" spans="3:15" ht="15.5" x14ac:dyDescent="0.35">
      <c r="C167" t="s">
        <v>182</v>
      </c>
      <c r="D167" s="5">
        <v>251000000000</v>
      </c>
      <c r="E167" s="5">
        <v>270000000000</v>
      </c>
      <c r="F167" s="5">
        <v>258000000000</v>
      </c>
      <c r="G167" s="5">
        <v>248000000000</v>
      </c>
    </row>
    <row r="168" spans="3:15" ht="15.5" x14ac:dyDescent="0.35">
      <c r="C168" t="s">
        <v>24</v>
      </c>
      <c r="D168" s="5">
        <v>1000000000</v>
      </c>
      <c r="E168" s="5">
        <v>1000000000</v>
      </c>
      <c r="F168" s="5">
        <v>1000000000</v>
      </c>
      <c r="G168" s="5">
        <v>1000000000</v>
      </c>
    </row>
    <row r="169" spans="3:15" ht="15.5" x14ac:dyDescent="0.35">
      <c r="C169" t="s">
        <v>21</v>
      </c>
      <c r="D169" s="5">
        <v>-22000000000</v>
      </c>
      <c r="E169" s="5">
        <v>-32000000000</v>
      </c>
      <c r="F169" s="5">
        <v>-31000000000</v>
      </c>
      <c r="G169" s="5">
        <v>-33000000000</v>
      </c>
    </row>
    <row r="170" spans="3:15" ht="15.5" x14ac:dyDescent="0.35">
      <c r="C170" t="s">
        <v>183</v>
      </c>
      <c r="D170" s="5">
        <v>116000000000</v>
      </c>
      <c r="E170" s="5">
        <v>134000000000</v>
      </c>
      <c r="F170" s="5">
        <v>123000000000</v>
      </c>
      <c r="G170" s="5">
        <v>153000000000</v>
      </c>
    </row>
    <row r="171" spans="3:15" ht="15.5" x14ac:dyDescent="0.35">
      <c r="C171" t="s">
        <v>184</v>
      </c>
      <c r="D171" s="5">
        <v>10000000000</v>
      </c>
      <c r="E171" s="5">
        <v>1000000000</v>
      </c>
      <c r="F171" s="5">
        <v>17000000000</v>
      </c>
      <c r="G171" s="5">
        <v>5000000000</v>
      </c>
    </row>
    <row r="172" spans="3:15" ht="15.5" x14ac:dyDescent="0.35">
      <c r="C172" t="s">
        <v>185</v>
      </c>
      <c r="D172" s="5">
        <v>0</v>
      </c>
      <c r="E172" s="5">
        <v>0</v>
      </c>
      <c r="F172" s="5">
        <v>-6000000000</v>
      </c>
      <c r="G172" s="5">
        <v>0</v>
      </c>
    </row>
    <row r="173" spans="3:15" ht="15.5" x14ac:dyDescent="0.35">
      <c r="C173" t="s">
        <v>13</v>
      </c>
      <c r="D173" s="5">
        <v>9000000000</v>
      </c>
      <c r="E173" s="5">
        <v>1000000000</v>
      </c>
      <c r="F173" s="5">
        <v>11000000000</v>
      </c>
      <c r="G173" s="5">
        <v>4000000000</v>
      </c>
    </row>
    <row r="174" spans="3:15" ht="15.5" x14ac:dyDescent="0.35">
      <c r="C174" t="s">
        <v>16</v>
      </c>
      <c r="D174" s="6">
        <v>11.83</v>
      </c>
      <c r="E174" s="6">
        <v>0.68</v>
      </c>
      <c r="F174" s="6">
        <v>13.93</v>
      </c>
      <c r="G174" s="6">
        <v>5.62</v>
      </c>
    </row>
    <row r="175" spans="3:15" ht="15.5" x14ac:dyDescent="0.35">
      <c r="C175" t="s">
        <v>47</v>
      </c>
      <c r="I175" s="6">
        <v>69.84</v>
      </c>
      <c r="J175" s="6">
        <v>68.599999999999994</v>
      </c>
      <c r="K175" s="6">
        <v>64.27</v>
      </c>
      <c r="L175" s="6">
        <v>60.27</v>
      </c>
      <c r="M175" s="6">
        <v>41.91</v>
      </c>
      <c r="N175" s="6">
        <v>19.68</v>
      </c>
      <c r="O175" s="6">
        <v>49.35</v>
      </c>
    </row>
    <row r="176" spans="3:15" ht="15.5" x14ac:dyDescent="0.35">
      <c r="C176" t="s">
        <v>61</v>
      </c>
      <c r="I176" s="6">
        <v>9.74</v>
      </c>
      <c r="J176" s="6">
        <v>8.5299999999999994</v>
      </c>
      <c r="K176" s="6">
        <v>6.6</v>
      </c>
      <c r="L176" s="6">
        <v>9.5399999999999991</v>
      </c>
      <c r="M176" s="6">
        <v>10.36</v>
      </c>
      <c r="N176" s="6">
        <v>23.88</v>
      </c>
      <c r="O176" s="5">
        <v>0</v>
      </c>
    </row>
    <row r="177" spans="3:15" ht="15.5" x14ac:dyDescent="0.35">
      <c r="C177" t="s">
        <v>64</v>
      </c>
      <c r="I177" s="6">
        <v>1.27</v>
      </c>
      <c r="J177" s="6">
        <v>1.33</v>
      </c>
      <c r="K177" s="5">
        <v>1</v>
      </c>
      <c r="L177" s="6">
        <v>1.45</v>
      </c>
      <c r="M177" s="6">
        <v>1.48</v>
      </c>
      <c r="N177" s="6">
        <v>2.85</v>
      </c>
      <c r="O177" s="5">
        <v>0</v>
      </c>
    </row>
    <row r="178" spans="3:15" ht="15.5" x14ac:dyDescent="0.35">
      <c r="C178" t="s">
        <v>186</v>
      </c>
      <c r="I178" s="5">
        <v>66610000000</v>
      </c>
      <c r="J178" s="6">
        <v>68540000000.000008</v>
      </c>
      <c r="K178" s="5">
        <v>62760000000</v>
      </c>
      <c r="L178" s="5">
        <v>63950000000</v>
      </c>
      <c r="M178" s="5">
        <v>38670000000</v>
      </c>
      <c r="N178" s="5">
        <v>21580000000</v>
      </c>
      <c r="O178" s="5">
        <v>42700000000</v>
      </c>
    </row>
    <row r="179" spans="3:15" ht="15.5" x14ac:dyDescent="0.35">
      <c r="C179" t="s">
        <v>187</v>
      </c>
      <c r="I179" s="6">
        <v>0.18010000000000001</v>
      </c>
      <c r="J179" s="6">
        <v>0.20319999999999999</v>
      </c>
      <c r="K179" s="6">
        <v>0.2097</v>
      </c>
      <c r="L179" s="6">
        <v>0.20660000000000001</v>
      </c>
      <c r="M179" s="6">
        <v>0.15359999999999999</v>
      </c>
      <c r="N179" s="6">
        <v>0.1082</v>
      </c>
      <c r="O179" s="6">
        <v>0.33140000000000003</v>
      </c>
    </row>
    <row r="180" spans="3:15" ht="15.5" x14ac:dyDescent="0.35">
      <c r="C180" t="s">
        <v>188</v>
      </c>
      <c r="I180" s="6">
        <v>0.21629999999999999</v>
      </c>
      <c r="J180" s="6">
        <v>0.2359</v>
      </c>
      <c r="K180" s="6">
        <v>0.24809999999999999</v>
      </c>
      <c r="L180" s="6">
        <v>0.26119999999999999</v>
      </c>
      <c r="M180" s="6">
        <v>0.18469999999999998</v>
      </c>
      <c r="N180" s="6">
        <v>0.12119999999999999</v>
      </c>
      <c r="O180" s="6">
        <v>0.43759999999999999</v>
      </c>
    </row>
    <row r="181" spans="3:15" ht="15.5" x14ac:dyDescent="0.35">
      <c r="C181" t="s">
        <v>189</v>
      </c>
      <c r="I181" s="6">
        <v>0.2555</v>
      </c>
      <c r="J181" s="6">
        <v>0.2944</v>
      </c>
      <c r="K181" s="6">
        <v>0.30079999999999996</v>
      </c>
      <c r="L181" s="6">
        <v>0.32909999999999995</v>
      </c>
      <c r="M181" s="6">
        <v>0.23089999999999999</v>
      </c>
      <c r="N181" s="6">
        <v>0.19350000000000001</v>
      </c>
      <c r="O181" s="6">
        <v>1.1093999999999999</v>
      </c>
    </row>
    <row r="182" spans="3:15" ht="15.5" x14ac:dyDescent="0.35">
      <c r="C182" t="s">
        <v>190</v>
      </c>
      <c r="I182" s="6">
        <v>844.55</v>
      </c>
      <c r="J182" s="6">
        <v>1200.6600000000001</v>
      </c>
      <c r="K182" s="6">
        <v>609.77</v>
      </c>
      <c r="L182" s="6">
        <v>1019.63</v>
      </c>
      <c r="M182" s="6">
        <v>519.38</v>
      </c>
      <c r="N182" s="6">
        <v>193.93</v>
      </c>
      <c r="O182" s="6">
        <v>813.81</v>
      </c>
    </row>
    <row r="183" spans="3:15" ht="15.5" x14ac:dyDescent="0.35">
      <c r="C183" t="s">
        <v>58</v>
      </c>
      <c r="I183" s="6">
        <v>2.11</v>
      </c>
      <c r="J183" s="6">
        <v>2.0099999999999998</v>
      </c>
      <c r="K183" s="6">
        <v>1.64</v>
      </c>
      <c r="L183" s="6">
        <v>2.4900000000000002</v>
      </c>
      <c r="M183" s="6">
        <v>1.91</v>
      </c>
      <c r="N183" s="6">
        <v>2.89</v>
      </c>
      <c r="O183" s="5">
        <v>0</v>
      </c>
    </row>
    <row r="184" spans="3:15" ht="15.5" x14ac:dyDescent="0.35">
      <c r="C184" t="s">
        <v>55</v>
      </c>
      <c r="I184" s="6">
        <v>322.88</v>
      </c>
      <c r="J184" s="6">
        <v>290.77</v>
      </c>
      <c r="K184" s="6">
        <v>259.08999999999997</v>
      </c>
      <c r="L184" s="6">
        <v>230.7</v>
      </c>
      <c r="M184" s="6">
        <v>226.98</v>
      </c>
      <c r="N184" s="6">
        <v>162.38999999999999</v>
      </c>
      <c r="O184" s="6">
        <v>112.77</v>
      </c>
    </row>
    <row r="185" spans="3:15" ht="15.5" x14ac:dyDescent="0.35">
      <c r="C185" t="s">
        <v>191</v>
      </c>
      <c r="I185" s="6">
        <v>2.11</v>
      </c>
      <c r="J185" s="6">
        <v>2.0099999999999998</v>
      </c>
      <c r="K185" s="6">
        <v>1.64</v>
      </c>
      <c r="L185" s="6">
        <v>2.4900000000000002</v>
      </c>
      <c r="M185" s="6">
        <v>1.91</v>
      </c>
      <c r="N185" s="6">
        <v>2.89</v>
      </c>
      <c r="O185" s="5">
        <v>0</v>
      </c>
    </row>
    <row r="186" spans="3:15" ht="15.5" x14ac:dyDescent="0.35">
      <c r="C186" t="s">
        <v>192</v>
      </c>
      <c r="I186" s="6">
        <v>322.88</v>
      </c>
      <c r="J186" s="6">
        <v>290.77</v>
      </c>
      <c r="K186" s="6">
        <v>259.08999999999997</v>
      </c>
      <c r="L186" s="6">
        <v>230.7</v>
      </c>
      <c r="M186" s="6">
        <v>226.98</v>
      </c>
      <c r="N186" s="6">
        <v>162.38999999999999</v>
      </c>
      <c r="O186" s="6">
        <v>112.77</v>
      </c>
    </row>
    <row r="187" spans="3:15" ht="15.5" x14ac:dyDescent="0.35">
      <c r="C187" t="s">
        <v>193</v>
      </c>
      <c r="I187" s="5">
        <v>1000000000</v>
      </c>
      <c r="J187" s="5">
        <v>0</v>
      </c>
      <c r="K187" s="5">
        <v>1000000000</v>
      </c>
      <c r="L187" s="5">
        <v>0</v>
      </c>
      <c r="M187" s="5">
        <v>0</v>
      </c>
      <c r="N187" s="5">
        <v>0</v>
      </c>
      <c r="O187" s="5">
        <v>0</v>
      </c>
    </row>
    <row r="188" spans="3:15" ht="15.5" x14ac:dyDescent="0.35">
      <c r="C188" t="s">
        <v>194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1000000000</v>
      </c>
    </row>
    <row r="189" spans="3:15" ht="15.5" x14ac:dyDescent="0.35">
      <c r="C189" t="s">
        <v>26</v>
      </c>
      <c r="I189" s="5">
        <v>1000000000</v>
      </c>
      <c r="J189" s="5">
        <v>0</v>
      </c>
      <c r="K189" s="5">
        <v>1000000000</v>
      </c>
      <c r="L189" s="5">
        <v>1000000000</v>
      </c>
      <c r="M189" s="5">
        <v>1000000000</v>
      </c>
      <c r="N189" s="5">
        <v>1000000000</v>
      </c>
      <c r="O189" s="5">
        <v>1000000000</v>
      </c>
    </row>
    <row r="190" spans="3:15" ht="15.5" x14ac:dyDescent="0.35">
      <c r="C190" t="s">
        <v>23</v>
      </c>
      <c r="I190" s="5">
        <v>-31000000000</v>
      </c>
      <c r="J190" s="5">
        <v>-41000000000</v>
      </c>
      <c r="K190" s="5">
        <v>-36000000000</v>
      </c>
      <c r="L190" s="5">
        <v>-18000000000</v>
      </c>
      <c r="M190" s="5">
        <v>-25000000000</v>
      </c>
      <c r="N190" s="5">
        <v>-62000000000</v>
      </c>
      <c r="O190" s="5">
        <v>-14000000000</v>
      </c>
    </row>
    <row r="191" spans="3:15" ht="15.5" x14ac:dyDescent="0.35">
      <c r="C191" t="s">
        <v>195</v>
      </c>
      <c r="I191" s="5">
        <v>123000000000</v>
      </c>
      <c r="J191" s="5">
        <v>141000000000</v>
      </c>
      <c r="K191" s="5">
        <v>118000000000</v>
      </c>
      <c r="L191" s="5">
        <v>97000000000</v>
      </c>
      <c r="M191" s="5">
        <v>63000000000</v>
      </c>
      <c r="N191" s="5">
        <v>94000000000</v>
      </c>
      <c r="O191" s="5">
        <v>34000000000</v>
      </c>
    </row>
    <row r="192" spans="3:15" ht="15.5" x14ac:dyDescent="0.35">
      <c r="C192" t="s">
        <v>196</v>
      </c>
      <c r="I192" s="5">
        <v>29000000000</v>
      </c>
      <c r="J192" s="5">
        <v>34000000000</v>
      </c>
      <c r="K192" s="5">
        <v>48000000000</v>
      </c>
      <c r="L192" s="5">
        <v>20000000000</v>
      </c>
      <c r="M192" s="5">
        <v>23000000000</v>
      </c>
      <c r="N192" s="5">
        <v>12000000000</v>
      </c>
      <c r="O192" s="5">
        <v>27000000000</v>
      </c>
    </row>
    <row r="193" spans="2:15" ht="15.5" x14ac:dyDescent="0.35">
      <c r="C193" t="s">
        <v>197</v>
      </c>
      <c r="I193" s="5">
        <v>-7000000000</v>
      </c>
      <c r="J193" s="5">
        <v>-2000000000</v>
      </c>
      <c r="K193" s="5">
        <v>0</v>
      </c>
      <c r="L193" s="5">
        <v>0</v>
      </c>
      <c r="M193" s="5">
        <v>-18000000000</v>
      </c>
      <c r="N193" s="5">
        <v>0</v>
      </c>
      <c r="O193" s="5">
        <v>-37000000000</v>
      </c>
    </row>
    <row r="194" spans="2:15" ht="15.5" x14ac:dyDescent="0.35">
      <c r="C194" t="s">
        <v>15</v>
      </c>
      <c r="I194" s="5">
        <v>22000000000</v>
      </c>
      <c r="J194" s="5">
        <v>32000000000</v>
      </c>
      <c r="K194" s="5">
        <v>47000000000</v>
      </c>
      <c r="L194" s="5">
        <v>20000000000</v>
      </c>
      <c r="M194" s="5">
        <v>5000000000</v>
      </c>
      <c r="N194" s="5">
        <v>12000000000</v>
      </c>
      <c r="O194" s="5">
        <v>-10000000000</v>
      </c>
    </row>
    <row r="195" spans="2:15" ht="15.5" x14ac:dyDescent="0.35">
      <c r="C195" t="s">
        <v>17</v>
      </c>
      <c r="I195" s="6">
        <v>27.39</v>
      </c>
      <c r="J195" s="6">
        <v>40.22</v>
      </c>
      <c r="K195" s="6">
        <v>59.07</v>
      </c>
      <c r="L195" s="6">
        <v>24.8</v>
      </c>
      <c r="M195" s="6">
        <v>6.17</v>
      </c>
      <c r="N195" s="6">
        <v>15.35</v>
      </c>
      <c r="O195" s="6">
        <v>-15.41</v>
      </c>
    </row>
    <row r="197" spans="2:15" ht="15.5" x14ac:dyDescent="0.35">
      <c r="B197" t="s">
        <v>198</v>
      </c>
      <c r="C197" t="s">
        <v>199</v>
      </c>
      <c r="D197" s="5">
        <v>14000000000</v>
      </c>
      <c r="E197" s="5">
        <v>12000000000</v>
      </c>
      <c r="F197" s="5">
        <v>10000000000</v>
      </c>
      <c r="G197" s="5">
        <v>18000000000</v>
      </c>
      <c r="H197" s="5">
        <v>53000000000</v>
      </c>
      <c r="I197" s="5">
        <v>56000000000</v>
      </c>
      <c r="J197" s="5">
        <v>55000000000</v>
      </c>
      <c r="K197" s="5">
        <v>51000000000</v>
      </c>
      <c r="L197" s="5">
        <v>48000000000</v>
      </c>
      <c r="M197" s="5">
        <v>34000000000</v>
      </c>
      <c r="N197" s="5">
        <v>16000000000</v>
      </c>
      <c r="O197" s="5">
        <v>32000000000</v>
      </c>
    </row>
    <row r="198" spans="2:15" ht="15.5" x14ac:dyDescent="0.35">
      <c r="C198" t="s">
        <v>200</v>
      </c>
      <c r="H198" s="5">
        <v>42</v>
      </c>
      <c r="I198" s="5">
        <v>42</v>
      </c>
      <c r="J198" s="5">
        <v>38</v>
      </c>
      <c r="K198" s="5">
        <v>37</v>
      </c>
      <c r="L198" s="5">
        <v>36</v>
      </c>
      <c r="M198" s="5">
        <v>20</v>
      </c>
      <c r="N198" s="6">
        <v>13.75</v>
      </c>
    </row>
    <row r="199" spans="2:15" ht="15.5" x14ac:dyDescent="0.35">
      <c r="C199" t="s">
        <v>66</v>
      </c>
      <c r="H199" s="6">
        <v>0.63990000000000002</v>
      </c>
      <c r="I199" s="6">
        <v>0.60140000000000005</v>
      </c>
      <c r="J199" s="6">
        <v>0.55390000000000006</v>
      </c>
      <c r="K199" s="6">
        <v>0.57569999999999999</v>
      </c>
      <c r="L199" s="6">
        <v>0.59729999999999994</v>
      </c>
      <c r="M199" s="6">
        <v>0.47720000000000001</v>
      </c>
      <c r="N199" s="6">
        <v>0.6986</v>
      </c>
    </row>
    <row r="200" spans="2:15" ht="15.5" x14ac:dyDescent="0.35">
      <c r="C200" t="s">
        <v>201</v>
      </c>
      <c r="H200" s="6">
        <v>8.4000000000000005E-2</v>
      </c>
      <c r="I200" s="6">
        <v>7.9199999999999993E-2</v>
      </c>
      <c r="J200" s="6">
        <v>6.13E-2</v>
      </c>
      <c r="K200" s="6">
        <v>7.400000000000001E-2</v>
      </c>
      <c r="L200" s="6">
        <v>6.7900000000000002E-2</v>
      </c>
      <c r="M200" s="6">
        <v>3.2000000000000001E-2</v>
      </c>
      <c r="N200" s="6">
        <v>2.8199999999999999E-2</v>
      </c>
    </row>
    <row r="201" spans="2:15" ht="15.5" x14ac:dyDescent="0.35">
      <c r="C201" t="s">
        <v>46</v>
      </c>
      <c r="D201" s="5">
        <v>18</v>
      </c>
      <c r="E201" s="6">
        <v>14.82</v>
      </c>
      <c r="F201" s="6">
        <v>12.36</v>
      </c>
      <c r="G201" s="6">
        <v>22.54</v>
      </c>
      <c r="H201" s="6">
        <v>65.63</v>
      </c>
      <c r="I201" s="6">
        <v>69.84</v>
      </c>
      <c r="J201" s="6">
        <v>68.599999999999994</v>
      </c>
      <c r="K201" s="6">
        <v>64.27</v>
      </c>
      <c r="L201" s="6">
        <v>60.27</v>
      </c>
      <c r="M201" s="6">
        <v>41.91</v>
      </c>
      <c r="N201" s="6">
        <v>19.68</v>
      </c>
      <c r="O201" s="6">
        <v>39.479999999999997</v>
      </c>
    </row>
    <row r="202" spans="2:15" ht="15.5" x14ac:dyDescent="0.35">
      <c r="C202" t="s">
        <v>68</v>
      </c>
      <c r="H202" s="5">
        <v>42</v>
      </c>
      <c r="I202" s="5">
        <v>42</v>
      </c>
      <c r="J202" s="5">
        <v>38</v>
      </c>
      <c r="K202" s="5">
        <v>37</v>
      </c>
      <c r="L202" s="5">
        <v>36</v>
      </c>
      <c r="M202" s="5">
        <v>20</v>
      </c>
      <c r="N202" s="6">
        <v>13.75</v>
      </c>
    </row>
    <row r="203" spans="2:15" ht="15.5" x14ac:dyDescent="0.35">
      <c r="C203" t="s">
        <v>202</v>
      </c>
      <c r="H203" s="6">
        <v>0.63990000000000002</v>
      </c>
      <c r="I203" s="6">
        <v>0.60140000000000005</v>
      </c>
      <c r="J203" s="6">
        <v>0.55390000000000006</v>
      </c>
      <c r="K203" s="6">
        <v>0.57569999999999999</v>
      </c>
      <c r="L203" s="6">
        <v>0.59729999999999994</v>
      </c>
      <c r="M203" s="6">
        <v>0.47720000000000001</v>
      </c>
      <c r="N203" s="6">
        <v>0.6986</v>
      </c>
    </row>
    <row r="204" spans="2:15" ht="15.5" x14ac:dyDescent="0.35">
      <c r="C204" t="s">
        <v>203</v>
      </c>
      <c r="H204" s="6">
        <v>8.4000000000000005E-2</v>
      </c>
      <c r="I204" s="6">
        <v>7.9199999999999993E-2</v>
      </c>
      <c r="J204" s="6">
        <v>6.13E-2</v>
      </c>
      <c r="K204" s="6">
        <v>7.400000000000001E-2</v>
      </c>
      <c r="L204" s="6">
        <v>6.7900000000000002E-2</v>
      </c>
      <c r="M204" s="6">
        <v>3.2000000000000001E-2</v>
      </c>
      <c r="N204" s="6">
        <v>2.8199999999999999E-2</v>
      </c>
    </row>
    <row r="205" spans="2:15" ht="15.5" x14ac:dyDescent="0.35">
      <c r="C205" t="s">
        <v>204</v>
      </c>
      <c r="D205" s="5">
        <v>113000000000</v>
      </c>
      <c r="E205" s="5">
        <v>110000000000</v>
      </c>
      <c r="F205" s="5">
        <v>110000000000</v>
      </c>
      <c r="G205" s="5">
        <v>123000000000</v>
      </c>
      <c r="H205" s="5">
        <v>446000000000</v>
      </c>
      <c r="I205" s="5">
        <v>428000000000</v>
      </c>
      <c r="J205" s="5">
        <v>352000000000</v>
      </c>
      <c r="K205" s="5">
        <v>338000000000</v>
      </c>
      <c r="L205" s="5">
        <v>318000000000</v>
      </c>
      <c r="M205" s="5">
        <v>235000000000</v>
      </c>
      <c r="N205" s="5">
        <v>132000000000</v>
      </c>
      <c r="O205" s="5">
        <v>150000000000</v>
      </c>
    </row>
    <row r="206" spans="2:15" ht="15.5" x14ac:dyDescent="0.35">
      <c r="C206" t="s">
        <v>205</v>
      </c>
      <c r="H206" s="5">
        <v>42</v>
      </c>
      <c r="I206" s="5">
        <v>42</v>
      </c>
      <c r="J206" s="5">
        <v>38</v>
      </c>
      <c r="K206" s="5">
        <v>37</v>
      </c>
      <c r="L206" s="5">
        <v>36</v>
      </c>
      <c r="M206" s="5">
        <v>20</v>
      </c>
      <c r="N206" s="6">
        <v>13.75</v>
      </c>
    </row>
    <row r="207" spans="2:15" ht="15.5" x14ac:dyDescent="0.35">
      <c r="C207" t="s">
        <v>206</v>
      </c>
      <c r="H207" s="6">
        <v>0.63990000000000002</v>
      </c>
      <c r="I207" s="6">
        <v>0.60140000000000005</v>
      </c>
      <c r="J207" s="6">
        <v>0.55390000000000006</v>
      </c>
      <c r="K207" s="6">
        <v>0.57569999999999999</v>
      </c>
      <c r="L207" s="6">
        <v>0.59729999999999994</v>
      </c>
      <c r="M207" s="6">
        <v>0.47720000000000001</v>
      </c>
      <c r="N207" s="6">
        <v>0.6986</v>
      </c>
    </row>
    <row r="208" spans="2:15" ht="15.5" x14ac:dyDescent="0.35">
      <c r="C208" t="s">
        <v>207</v>
      </c>
      <c r="H208" s="6">
        <v>8.4000000000000005E-2</v>
      </c>
      <c r="I208" s="6">
        <v>7.9199999999999993E-2</v>
      </c>
      <c r="J208" s="6">
        <v>6.13E-2</v>
      </c>
      <c r="K208" s="6">
        <v>7.400000000000001E-2</v>
      </c>
      <c r="L208" s="6">
        <v>6.7900000000000002E-2</v>
      </c>
      <c r="M208" s="6">
        <v>3.2000000000000001E-2</v>
      </c>
      <c r="N208" s="6">
        <v>2.8199999999999999E-2</v>
      </c>
    </row>
    <row r="209" spans="3:9" ht="15.5" x14ac:dyDescent="0.35">
      <c r="C209" t="s">
        <v>208</v>
      </c>
      <c r="I209" s="6">
        <v>7.62</v>
      </c>
    </row>
    <row r="210" spans="3:9" ht="15.5" x14ac:dyDescent="0.35">
      <c r="C210" t="s">
        <v>209</v>
      </c>
      <c r="I210" s="6">
        <v>7.38</v>
      </c>
    </row>
    <row r="211" spans="3:9" ht="15.5" x14ac:dyDescent="0.35">
      <c r="C211" t="s">
        <v>210</v>
      </c>
      <c r="I211" s="6">
        <v>6.95</v>
      </c>
    </row>
    <row r="212" spans="3:9" ht="15.5" x14ac:dyDescent="0.35">
      <c r="C212" t="s">
        <v>211</v>
      </c>
      <c r="I212" s="6">
        <v>0.13539999999999999</v>
      </c>
    </row>
    <row r="213" spans="3:9" ht="15.5" x14ac:dyDescent="0.35">
      <c r="C213" t="s">
        <v>212</v>
      </c>
      <c r="I213" s="6">
        <v>0.88</v>
      </c>
    </row>
    <row r="214" spans="3:9" ht="15.5" x14ac:dyDescent="0.35">
      <c r="C214" t="s">
        <v>213</v>
      </c>
      <c r="I214" s="6">
        <v>1.59</v>
      </c>
    </row>
    <row r="215" spans="3:9" ht="15.5" x14ac:dyDescent="0.35">
      <c r="C215" t="s">
        <v>214</v>
      </c>
      <c r="I215" s="6">
        <v>12.42</v>
      </c>
    </row>
    <row r="216" spans="3:9" ht="15.5" x14ac:dyDescent="0.35">
      <c r="C216" t="s">
        <v>215</v>
      </c>
      <c r="I216" s="6">
        <v>15.6</v>
      </c>
    </row>
    <row r="217" spans="3:9" ht="15.5" x14ac:dyDescent="0.35">
      <c r="C217" t="s">
        <v>216</v>
      </c>
      <c r="I217" s="6">
        <v>6.39</v>
      </c>
    </row>
    <row r="218" spans="3:9" ht="15.5" x14ac:dyDescent="0.35">
      <c r="C218" t="s">
        <v>217</v>
      </c>
      <c r="I218" s="6">
        <v>6.08</v>
      </c>
    </row>
    <row r="219" spans="3:9" ht="15.5" x14ac:dyDescent="0.35">
      <c r="C219" t="s">
        <v>218</v>
      </c>
      <c r="I219" s="6">
        <v>4.08</v>
      </c>
    </row>
    <row r="220" spans="3:9" ht="15.5" x14ac:dyDescent="0.35">
      <c r="C220" t="s">
        <v>219</v>
      </c>
      <c r="I220" s="6">
        <v>1.46</v>
      </c>
    </row>
    <row r="221" spans="3:9" ht="15.5" x14ac:dyDescent="0.35">
      <c r="C221" t="s">
        <v>220</v>
      </c>
      <c r="I221" s="6">
        <v>67.709999999999994</v>
      </c>
    </row>
    <row r="222" spans="3:9" ht="15.5" x14ac:dyDescent="0.35">
      <c r="C222" t="s">
        <v>221</v>
      </c>
      <c r="I222" s="6">
        <v>65.63</v>
      </c>
    </row>
    <row r="223" spans="3:9" ht="15.5" x14ac:dyDescent="0.35">
      <c r="C223" t="s">
        <v>222</v>
      </c>
      <c r="I223" s="6">
        <v>570.44000000000005</v>
      </c>
    </row>
    <row r="224" spans="3:9" ht="15.5" x14ac:dyDescent="0.35">
      <c r="C224" t="s">
        <v>223</v>
      </c>
      <c r="D224" s="6">
        <v>28.02</v>
      </c>
    </row>
    <row r="225" spans="3:9" ht="15.5" x14ac:dyDescent="0.35">
      <c r="C225" t="s">
        <v>224</v>
      </c>
      <c r="I225" s="6">
        <v>313.7</v>
      </c>
    </row>
    <row r="226" spans="3:9" ht="15.5" x14ac:dyDescent="0.35">
      <c r="C226" t="s">
        <v>225</v>
      </c>
      <c r="I226" s="6">
        <v>32.049999999999997</v>
      </c>
    </row>
    <row r="227" spans="3:9" ht="15.5" x14ac:dyDescent="0.35">
      <c r="C227" t="s">
        <v>226</v>
      </c>
      <c r="D227" s="6">
        <v>3.32</v>
      </c>
    </row>
    <row r="228" spans="3:9" ht="15.5" x14ac:dyDescent="0.35">
      <c r="C228" t="s">
        <v>227</v>
      </c>
      <c r="D228" s="6">
        <v>1.91</v>
      </c>
    </row>
    <row r="229" spans="3:9" ht="15.5" x14ac:dyDescent="0.35">
      <c r="C229" t="s">
        <v>230</v>
      </c>
      <c r="D229" s="6">
        <v>0.22</v>
      </c>
    </row>
    <row r="230" spans="3:9" ht="15.5" x14ac:dyDescent="0.35">
      <c r="C230" t="s">
        <v>232</v>
      </c>
      <c r="D230" s="6">
        <v>1.22</v>
      </c>
    </row>
    <row r="231" spans="3:9" ht="15.5" x14ac:dyDescent="0.35">
      <c r="C231" t="s">
        <v>233</v>
      </c>
      <c r="I231" s="6">
        <v>640.13</v>
      </c>
    </row>
    <row r="232" spans="3:9" ht="15.5" x14ac:dyDescent="0.35">
      <c r="C232" t="s">
        <v>13</v>
      </c>
      <c r="D232" s="5">
        <v>9000000000</v>
      </c>
    </row>
    <row r="233" spans="3:9" ht="15.5" x14ac:dyDescent="0.35">
      <c r="C233" t="s">
        <v>234</v>
      </c>
      <c r="I233" s="6">
        <v>10.17</v>
      </c>
    </row>
    <row r="234" spans="3:9" ht="15.5" x14ac:dyDescent="0.35">
      <c r="C234" t="s">
        <v>235</v>
      </c>
      <c r="I234" s="6">
        <v>0.17760000000000001</v>
      </c>
    </row>
    <row r="235" spans="3:9" ht="15.5" x14ac:dyDescent="0.35">
      <c r="C235" t="s">
        <v>236</v>
      </c>
      <c r="I235" s="6">
        <v>0.21590000000000001</v>
      </c>
    </row>
    <row r="236" spans="3:9" ht="15.5" x14ac:dyDescent="0.35">
      <c r="C236" t="s">
        <v>237</v>
      </c>
      <c r="I236" s="6">
        <v>0.22339999999999999</v>
      </c>
    </row>
    <row r="237" spans="3:9" ht="15.5" x14ac:dyDescent="0.35">
      <c r="C237" t="s">
        <v>238</v>
      </c>
      <c r="I237" s="6">
        <v>0.17920000000000003</v>
      </c>
    </row>
    <row r="238" spans="3:9" ht="15.5" x14ac:dyDescent="0.35">
      <c r="C238" t="s">
        <v>239</v>
      </c>
      <c r="D238" s="6">
        <v>53.34</v>
      </c>
    </row>
    <row r="239" spans="3:9" ht="15.5" x14ac:dyDescent="0.35">
      <c r="C239" t="s">
        <v>240</v>
      </c>
      <c r="D239" s="6">
        <v>81.459999999999994</v>
      </c>
    </row>
    <row r="240" spans="3:9" ht="15.5" x14ac:dyDescent="0.35">
      <c r="C240" t="s">
        <v>241</v>
      </c>
      <c r="D240" s="6">
        <v>53.39</v>
      </c>
    </row>
    <row r="241" spans="3:9" ht="15.5" x14ac:dyDescent="0.35">
      <c r="C241" t="s">
        <v>242</v>
      </c>
      <c r="D241" s="6">
        <v>81.41</v>
      </c>
    </row>
    <row r="242" spans="3:9" ht="15.5" x14ac:dyDescent="0.35">
      <c r="C242" t="s">
        <v>243</v>
      </c>
      <c r="D242" s="6">
        <v>1.71</v>
      </c>
    </row>
    <row r="243" spans="3:9" ht="15.5" x14ac:dyDescent="0.35">
      <c r="C243" t="s">
        <v>244</v>
      </c>
      <c r="I243" s="6">
        <v>1.44</v>
      </c>
    </row>
    <row r="244" spans="3:9" ht="15.5" x14ac:dyDescent="0.35">
      <c r="C244" t="s">
        <v>245</v>
      </c>
      <c r="I244" s="6">
        <v>4.57</v>
      </c>
    </row>
    <row r="245" spans="3:9" ht="15.5" x14ac:dyDescent="0.35">
      <c r="C245" t="s">
        <v>42</v>
      </c>
      <c r="I245" s="5">
        <v>400000000000</v>
      </c>
    </row>
    <row r="246" spans="3:9" ht="15.5" x14ac:dyDescent="0.35">
      <c r="C246" t="s">
        <v>246</v>
      </c>
      <c r="I246" s="5">
        <v>378000000000</v>
      </c>
    </row>
    <row r="247" spans="3:9" ht="15.5" x14ac:dyDescent="0.35">
      <c r="C247" t="s">
        <v>247</v>
      </c>
      <c r="I247" s="5">
        <v>800000000</v>
      </c>
    </row>
    <row r="248" spans="3:9" ht="15.5" x14ac:dyDescent="0.35">
      <c r="C248" t="s">
        <v>248</v>
      </c>
      <c r="I248" s="6">
        <v>0.19539999999999999</v>
      </c>
    </row>
    <row r="249" spans="3:9" ht="15.5" x14ac:dyDescent="0.35">
      <c r="C249" t="s">
        <v>249</v>
      </c>
      <c r="D249" s="6">
        <v>0.30120000000000002</v>
      </c>
    </row>
    <row r="250" spans="3:9" ht="15.5" x14ac:dyDescent="0.35">
      <c r="C250" t="s">
        <v>250</v>
      </c>
      <c r="D250" s="6">
        <v>0.13780000000000001</v>
      </c>
    </row>
    <row r="251" spans="3:9" ht="15.5" x14ac:dyDescent="0.35">
      <c r="C251" t="s">
        <v>251</v>
      </c>
      <c r="D251" s="6">
        <v>0.12740000000000001</v>
      </c>
    </row>
    <row r="252" spans="3:9" ht="15.5" x14ac:dyDescent="0.35">
      <c r="C252" t="s">
        <v>252</v>
      </c>
      <c r="D252" s="6">
        <v>8.6400000000000005E-2</v>
      </c>
    </row>
    <row r="253" spans="3:9" ht="15.5" x14ac:dyDescent="0.35">
      <c r="C253" t="s">
        <v>253</v>
      </c>
      <c r="D253" s="6">
        <v>8.7100000000000011E-2</v>
      </c>
    </row>
    <row r="254" spans="3:9" ht="15.5" x14ac:dyDescent="0.35">
      <c r="C254" t="s">
        <v>254</v>
      </c>
      <c r="D254" s="6">
        <v>-4.7199999999999999E-2</v>
      </c>
    </row>
    <row r="255" spans="3:9" ht="15.5" x14ac:dyDescent="0.35">
      <c r="C255" t="s">
        <v>255</v>
      </c>
      <c r="I255" s="5">
        <v>26</v>
      </c>
    </row>
    <row r="256" spans="3:9" ht="15.5" x14ac:dyDescent="0.35">
      <c r="C256" t="s">
        <v>256</v>
      </c>
      <c r="I256" s="5">
        <v>42</v>
      </c>
    </row>
    <row r="257" spans="3:9" ht="15.5" x14ac:dyDescent="0.35">
      <c r="C257" t="s">
        <v>257</v>
      </c>
      <c r="I257" s="6">
        <v>0.63990000000000002</v>
      </c>
    </row>
    <row r="258" spans="3:9" ht="15.5" x14ac:dyDescent="0.35">
      <c r="C258" t="s">
        <v>258</v>
      </c>
      <c r="I258" s="6">
        <v>8.4000000000000005E-2</v>
      </c>
    </row>
    <row r="259" spans="3:9" ht="15.5" x14ac:dyDescent="0.35">
      <c r="C259" t="s">
        <v>259</v>
      </c>
      <c r="I259" t="s">
        <v>716</v>
      </c>
    </row>
    <row r="260" spans="3:9" ht="15.5" x14ac:dyDescent="0.35">
      <c r="C260" t="s">
        <v>261</v>
      </c>
      <c r="I260" s="5">
        <v>6</v>
      </c>
    </row>
    <row r="261" spans="3:9" ht="15.5" x14ac:dyDescent="0.35">
      <c r="C261" t="s">
        <v>262</v>
      </c>
      <c r="I261" s="6">
        <v>0.44</v>
      </c>
    </row>
    <row r="262" spans="3:9" ht="15.5" x14ac:dyDescent="0.35">
      <c r="C262" t="s">
        <v>263</v>
      </c>
      <c r="I262" s="6">
        <v>0.33</v>
      </c>
    </row>
    <row r="263" spans="3:9" ht="15.5" x14ac:dyDescent="0.35">
      <c r="C263" t="s">
        <v>264</v>
      </c>
      <c r="I263" s="6">
        <v>0.76</v>
      </c>
    </row>
    <row r="264" spans="3:9" ht="15.5" x14ac:dyDescent="0.35">
      <c r="C264" t="s">
        <v>265</v>
      </c>
      <c r="I264" s="6">
        <v>0.86</v>
      </c>
    </row>
    <row r="265" spans="3:9" ht="15.5" x14ac:dyDescent="0.35">
      <c r="C265" t="s">
        <v>266</v>
      </c>
      <c r="I265" s="6">
        <v>0.61</v>
      </c>
    </row>
    <row r="266" spans="3:9" ht="15.5" x14ac:dyDescent="0.35">
      <c r="C266" t="s">
        <v>267</v>
      </c>
      <c r="I266" s="6">
        <v>0.39</v>
      </c>
    </row>
    <row r="267" spans="3:9" ht="15.5" x14ac:dyDescent="0.35">
      <c r="C267" t="s">
        <v>268</v>
      </c>
      <c r="I267" s="6">
        <v>0.65</v>
      </c>
    </row>
    <row r="268" spans="3:9" ht="15.5" x14ac:dyDescent="0.35">
      <c r="C268" t="s">
        <v>269</v>
      </c>
      <c r="I268" s="5">
        <v>456000000000</v>
      </c>
    </row>
    <row r="269" spans="3:9" ht="15.5" x14ac:dyDescent="0.35">
      <c r="C269" t="s">
        <v>270</v>
      </c>
      <c r="I269" s="5">
        <v>133000000000</v>
      </c>
    </row>
    <row r="270" spans="3:9" ht="15.5" x14ac:dyDescent="0.35">
      <c r="C270" t="s">
        <v>271</v>
      </c>
      <c r="I270" s="5">
        <v>62000000000</v>
      </c>
    </row>
    <row r="271" spans="3:9" ht="15.5" x14ac:dyDescent="0.35">
      <c r="C271" t="s">
        <v>272</v>
      </c>
      <c r="I271" s="5">
        <v>54000000000</v>
      </c>
    </row>
    <row r="272" spans="3:9" ht="15.5" x14ac:dyDescent="0.35">
      <c r="C272" t="s">
        <v>273</v>
      </c>
      <c r="D272" s="5">
        <v>22000000000</v>
      </c>
    </row>
    <row r="273" spans="3:9" ht="15.5" x14ac:dyDescent="0.35">
      <c r="C273" t="s">
        <v>274</v>
      </c>
      <c r="D273" s="5">
        <v>305000000000</v>
      </c>
    </row>
    <row r="274" spans="3:9" ht="15.5" x14ac:dyDescent="0.35">
      <c r="C274" t="s">
        <v>275</v>
      </c>
      <c r="D274" s="5">
        <v>54000000000</v>
      </c>
    </row>
    <row r="275" spans="3:9" ht="15.5" x14ac:dyDescent="0.35">
      <c r="C275" t="s">
        <v>183</v>
      </c>
      <c r="D275" s="5">
        <v>116000000000</v>
      </c>
    </row>
    <row r="276" spans="3:9" ht="15.5" x14ac:dyDescent="0.35">
      <c r="C276" t="s">
        <v>182</v>
      </c>
      <c r="I276" s="5">
        <v>251000000000</v>
      </c>
    </row>
    <row r="277" spans="3:9" ht="15.5" x14ac:dyDescent="0.35">
      <c r="C277" t="s">
        <v>181</v>
      </c>
      <c r="D277" s="5">
        <v>0</v>
      </c>
    </row>
    <row r="278" spans="3:9" ht="15.5" x14ac:dyDescent="0.35">
      <c r="C278" t="s">
        <v>180</v>
      </c>
      <c r="D278" s="5">
        <v>1000000000</v>
      </c>
    </row>
    <row r="279" spans="3:9" ht="15.5" x14ac:dyDescent="0.35">
      <c r="C279" t="s">
        <v>24</v>
      </c>
      <c r="D279" s="5">
        <v>1000000000</v>
      </c>
    </row>
    <row r="280" spans="3:9" ht="15.5" x14ac:dyDescent="0.35">
      <c r="C280" t="s">
        <v>21</v>
      </c>
      <c r="D280" s="5">
        <v>-22000000000</v>
      </c>
    </row>
    <row r="281" spans="3:9" ht="15.5" x14ac:dyDescent="0.35">
      <c r="C281" t="s">
        <v>276</v>
      </c>
      <c r="I281" s="5">
        <v>251000000000</v>
      </c>
    </row>
    <row r="282" spans="3:9" ht="15.5" x14ac:dyDescent="0.35">
      <c r="C282" t="s">
        <v>277</v>
      </c>
      <c r="I282" s="5">
        <v>32000000000</v>
      </c>
    </row>
    <row r="283" spans="3:9" ht="15.5" x14ac:dyDescent="0.35">
      <c r="C283" t="s">
        <v>278</v>
      </c>
      <c r="I283" s="5">
        <v>-6000000000</v>
      </c>
    </row>
    <row r="284" spans="3:9" ht="15.5" x14ac:dyDescent="0.35">
      <c r="C284" t="s">
        <v>279</v>
      </c>
      <c r="I284" s="5">
        <v>-34000000000</v>
      </c>
    </row>
    <row r="285" spans="3:9" ht="15.5" x14ac:dyDescent="0.35">
      <c r="C285" t="s">
        <v>280</v>
      </c>
      <c r="I285" s="5">
        <v>-7000000000</v>
      </c>
    </row>
    <row r="286" spans="3:9" ht="15.5" x14ac:dyDescent="0.35">
      <c r="C286" t="s">
        <v>281</v>
      </c>
      <c r="I286" s="5">
        <v>26000000000</v>
      </c>
    </row>
  </sheetData>
  <pageMargins left="0.7" right="0.7" top="0.75" bottom="0.75" header="0.3" footer="0.3"/>
  <ignoredErrors>
    <ignoredError sqref="A1:O287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878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879</v>
      </c>
      <c r="D2" s="2" vm="22">
        <f ca="1">IFERROR(_xlfn.STOCKHISTORY("XIDX:" &amp; $C$1, D3, , 0, 0, 1), "Libur")</f>
        <v>142</v>
      </c>
      <c r="E2" s="2" vm="181">
        <f ca="1">IFERROR(_xlfn.STOCKHISTORY("XIDX:" &amp; $C$1, E3, , 0, 0, 1), "Libur")</f>
        <v>131</v>
      </c>
      <c r="H2" s="2" vm="181">
        <f ca="1">IFERROR(INDEX(D2:G2,COUNT(D2:G2)),"")</f>
        <v>131</v>
      </c>
      <c r="I2" s="2" vm="182">
        <f t="shared" ref="I2:O2" ca="1" si="0">IFERROR(_xlfn.STOCKHISTORY("XIDX:" &amp; $C$1, I1, , 0, 0, 1), "Libur")</f>
        <v>258</v>
      </c>
      <c r="J2" s="2" vm="183">
        <f t="shared" ca="1" si="0"/>
        <v>278</v>
      </c>
      <c r="K2" s="2" vm="184">
        <f t="shared" ca="1" si="0"/>
        <v>200</v>
      </c>
      <c r="L2" s="2" vm="155">
        <f t="shared" ca="1" si="0"/>
        <v>228</v>
      </c>
      <c r="M2" s="2" vm="185">
        <f t="shared" ca="1" si="0"/>
        <v>394</v>
      </c>
      <c r="N2" s="2" vm="186">
        <f t="shared" ca="1" si="0"/>
        <v>298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14241469052</v>
      </c>
      <c r="E4" s="2">
        <f>IFERROR(INDEX(E51:E500,MATCH($C$4,$C$51:$C$500,0)),"")</f>
        <v>15193567963</v>
      </c>
      <c r="H4" s="2">
        <f>IFERROR(SUM(D4:G4)*(4/MAX(1,COUNT(D4:G4))),"")</f>
        <v>58870074030</v>
      </c>
      <c r="I4" s="2">
        <f t="shared" ref="I4:O4" si="1">IFERROR(INDEX(I51:I500,MATCH($C$4,$C$51:$C$500,0)),"")</f>
        <v>37426376051</v>
      </c>
      <c r="J4" s="2">
        <f t="shared" si="1"/>
        <v>15123139103</v>
      </c>
      <c r="K4" s="2">
        <f t="shared" si="1"/>
        <v>65608463022</v>
      </c>
      <c r="L4" s="2">
        <f t="shared" si="1"/>
        <v>32201432195</v>
      </c>
      <c r="M4" s="2">
        <f t="shared" si="1"/>
        <v>63302355439</v>
      </c>
      <c r="N4" s="2">
        <f t="shared" si="1"/>
        <v>75820719507</v>
      </c>
      <c r="O4" s="2">
        <f t="shared" si="1"/>
        <v>72329941765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200423783</v>
      </c>
      <c r="E5" s="2">
        <f>IFERROR(INDEX(E51:E500,MATCH($C$5,$C$51:$C$500,0)),"")</f>
        <v>2753108919</v>
      </c>
      <c r="H5" s="2">
        <f>IFERROR(SUM(D5:G5)*(4/MAX(1,COUNT(D5:G5))),"")</f>
        <v>5907065404</v>
      </c>
      <c r="I5" s="2">
        <f t="shared" ref="I5:O5" si="2">IFERROR(INDEX(I51:I500,MATCH($C$5,$C$51:$C$500,0)),"")</f>
        <v>-3217382685</v>
      </c>
      <c r="J5" s="2">
        <f t="shared" si="2"/>
        <v>-12120770615</v>
      </c>
      <c r="K5" s="2">
        <f t="shared" si="2"/>
        <v>2367229384</v>
      </c>
      <c r="L5" s="2">
        <f t="shared" si="2"/>
        <v>1512125497</v>
      </c>
      <c r="M5" s="2">
        <f t="shared" si="2"/>
        <v>10097631267</v>
      </c>
      <c r="N5" s="2">
        <f t="shared" si="2"/>
        <v>7344804055</v>
      </c>
      <c r="O5" s="2">
        <f t="shared" si="2"/>
        <v>11941391446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112152470742</v>
      </c>
      <c r="E6" s="2">
        <f>IFERROR(INDEX(E51:E500,MATCH($C$6,$C$51:$C$500,0)),"")</f>
        <v>112399728533</v>
      </c>
      <c r="H6" s="2">
        <f>IFERROR(INDEX(D6:G6,COUNT(D6:G6)),"")</f>
        <v>112399728533</v>
      </c>
      <c r="I6" s="2">
        <f t="shared" ref="I6:O6" si="3">IFERROR(INDEX(I51:I500,MATCH($C$6,$C$51:$C$500,0)),"")</f>
        <v>109987689612</v>
      </c>
      <c r="J6" s="2">
        <f t="shared" si="3"/>
        <v>114385144560</v>
      </c>
      <c r="K6" s="2">
        <f t="shared" si="3"/>
        <v>128154353527</v>
      </c>
      <c r="L6" s="2">
        <f t="shared" si="3"/>
        <v>126100992373</v>
      </c>
      <c r="M6" s="2">
        <f t="shared" si="3"/>
        <v>127087482647</v>
      </c>
      <c r="N6" s="2">
        <f t="shared" si="3"/>
        <v>119405495291</v>
      </c>
      <c r="O6" s="2">
        <f t="shared" si="3"/>
        <v>67988151235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</v>
      </c>
      <c r="E7" s="3">
        <f>IFERROR(INDEX(E51:E500,MATCH($C$7,$C$51:$C$500,0))/1000000000,"")</f>
        <v>1</v>
      </c>
      <c r="H7" s="3">
        <f>IFERROR(INDEX(D7:G7,COUNT(D7:G7)),"")</f>
        <v>1</v>
      </c>
      <c r="I7" s="3">
        <f t="shared" ref="I7:O7" si="4">IFERROR(INDEX(I51:I500,MATCH($C$7,$C$51:$C$500,0))/1000000000,"")</f>
        <v>1</v>
      </c>
      <c r="J7" s="3">
        <f t="shared" si="4"/>
        <v>1</v>
      </c>
      <c r="K7" s="3">
        <f t="shared" si="4"/>
        <v>1</v>
      </c>
      <c r="L7" s="3">
        <f t="shared" si="4"/>
        <v>1</v>
      </c>
      <c r="M7" s="3">
        <f t="shared" si="4"/>
        <v>1</v>
      </c>
      <c r="N7" s="3">
        <f t="shared" si="4"/>
        <v>1</v>
      </c>
      <c r="O7" s="3">
        <f t="shared" si="4"/>
        <v>0.8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-4000000000</v>
      </c>
      <c r="E8" s="2">
        <f>IFERROR(INDEX(E51:E500,MATCH("Free cash flow (Quarter)",$C$51:$C$500,0)),"")</f>
        <v>-14000000000</v>
      </c>
      <c r="H8" s="2">
        <f>IFERROR(INDEX(D8:G8,COUNT(D8:G8)),"")</f>
        <v>-14000000000</v>
      </c>
      <c r="I8" s="2">
        <f t="shared" ref="I8:O8" si="5">IFERROR(INDEX(I51:I500,MATCH($C$8,$C$51:$C$500,0)),"")</f>
        <v>-66000000000</v>
      </c>
      <c r="J8" s="2">
        <f t="shared" si="5"/>
        <v>-66000000000</v>
      </c>
      <c r="K8" s="2">
        <f t="shared" si="5"/>
        <v>-27000000000</v>
      </c>
      <c r="L8" s="2">
        <f t="shared" si="5"/>
        <v>-5000000000</v>
      </c>
      <c r="M8" s="2">
        <f t="shared" si="5"/>
        <v>7000000000</v>
      </c>
      <c r="N8" s="2">
        <f t="shared" si="5"/>
        <v>-60000000000</v>
      </c>
      <c r="O8" s="2">
        <f t="shared" si="5"/>
        <v>-59000000000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-4.37</v>
      </c>
      <c r="E9" s="3">
        <f>IFERROR(INDEX(E51:E500,MATCH("Free cash flow per share (Quarter)",$C$51:$C$500,0)),"")</f>
        <v>-13.58</v>
      </c>
      <c r="H9" s="3">
        <f>IFERROR(INDEX(D9:G9,COUNT(D9:G9)),"")</f>
        <v>-13.58</v>
      </c>
      <c r="I9" s="3">
        <f t="shared" ref="I9:O9" si="6">IFERROR(INDEX(I51:I500,MATCH($C$9,$C$51:$C$500,0)),"")</f>
        <v>-65.69</v>
      </c>
      <c r="J9" s="3">
        <f t="shared" si="6"/>
        <v>-66.14</v>
      </c>
      <c r="K9" s="3">
        <f t="shared" si="6"/>
        <v>-26.55</v>
      </c>
      <c r="L9" s="3">
        <f t="shared" si="6"/>
        <v>-5.23</v>
      </c>
      <c r="M9" s="3">
        <f t="shared" si="6"/>
        <v>6.58</v>
      </c>
      <c r="N9" s="3">
        <f t="shared" si="6"/>
        <v>-59.76</v>
      </c>
      <c r="O9" s="3">
        <f t="shared" si="6"/>
        <v>-74.08</v>
      </c>
    </row>
    <row r="10" spans="1:15" ht="15.5" x14ac:dyDescent="0.35">
      <c r="C10" t="s">
        <v>18</v>
      </c>
      <c r="D10" s="3">
        <f ca="1">IFERROR(IF(D9=0,"",D2/D9),"")</f>
        <v>-32.494279176201374</v>
      </c>
      <c r="E10" s="3">
        <f ca="1">IFERROR(IF(E9=0,"",E2/E9),"")</f>
        <v>-9.6465390279823264</v>
      </c>
      <c r="I10" s="3">
        <f t="shared" ref="I10:O10" ca="1" si="7">IFERROR(IF(I9=0,"",I2/I9),"")</f>
        <v>-3.9275384381184351</v>
      </c>
      <c r="J10" s="3">
        <f t="shared" ca="1" si="7"/>
        <v>-4.2032053220441483</v>
      </c>
      <c r="K10" s="3">
        <f t="shared" ca="1" si="7"/>
        <v>-7.5329566854990579</v>
      </c>
      <c r="L10" s="3">
        <f t="shared" ca="1" si="7"/>
        <v>-43.594646271510513</v>
      </c>
      <c r="M10" s="3">
        <f t="shared" ca="1" si="7"/>
        <v>59.878419452887535</v>
      </c>
      <c r="N10" s="3">
        <f t="shared" ca="1" si="7"/>
        <v>-4.9866131191432395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9322492069</v>
      </c>
      <c r="E11" s="2">
        <f>IFERROR(INDEX(E51:E500,MATCH($C$11,$C$51:$C$500,0)),"")</f>
        <v>8380167220</v>
      </c>
      <c r="H11" s="2">
        <f>IFERROR(INDEX(D11:G11,COUNT(D11:G11)),"")</f>
        <v>8380167220</v>
      </c>
      <c r="I11" s="2">
        <f t="shared" ref="I11:O11" si="8">IFERROR(INDEX(I51:I500,MATCH($C$11,$C$51:$C$500,0)),"")</f>
        <v>11128242555</v>
      </c>
      <c r="J11" s="2">
        <f t="shared" si="8"/>
        <v>8462175175</v>
      </c>
      <c r="K11" s="2">
        <f t="shared" si="8"/>
        <v>12013303986</v>
      </c>
      <c r="L11" s="2">
        <f t="shared" si="8"/>
        <v>28125478448</v>
      </c>
      <c r="M11" s="2">
        <f t="shared" si="8"/>
        <v>14258746850</v>
      </c>
      <c r="N11" s="2">
        <f t="shared" si="8"/>
        <v>5924300258</v>
      </c>
      <c r="O11" s="2">
        <f t="shared" si="8"/>
        <v>4401540071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183000000000</v>
      </c>
      <c r="E12" s="2">
        <f>IFERROR(INDEX(E51:E500,MATCH("Net Debt (Quarter)",$C$51:$C$500,0)),"")</f>
        <v>178000000000</v>
      </c>
      <c r="H12" s="2">
        <f>IFERROR(INDEX(D12:G12,COUNT(D12:G12)),"")</f>
        <v>178000000000</v>
      </c>
      <c r="I12" s="2">
        <f t="shared" ref="I12:O12" si="9">IFERROR(INDEX(I51:I500,MATCH($C$12,$C$51:$C$500,0)),"")</f>
        <v>163000000000</v>
      </c>
      <c r="J12" s="2">
        <f t="shared" si="9"/>
        <v>96000000000</v>
      </c>
      <c r="K12" s="2">
        <f t="shared" si="9"/>
        <v>30000000000</v>
      </c>
      <c r="L12" s="2">
        <f t="shared" si="9"/>
        <v>6000000000</v>
      </c>
      <c r="M12" s="2">
        <f t="shared" si="9"/>
        <v>-2000000000</v>
      </c>
      <c r="N12" s="2">
        <f t="shared" si="9"/>
        <v>-1000000000</v>
      </c>
      <c r="O12" s="2">
        <f t="shared" si="9"/>
        <v>-4000000000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192000000000</v>
      </c>
      <c r="E13" s="2">
        <f>IFERROR(INDEX(E51:E500,MATCH("Total Debt (Quarter)",$C$51:$C$500,0)),"")</f>
        <v>186000000000</v>
      </c>
      <c r="H13" s="2">
        <f>IFERROR(INDEX(D13:G13,COUNT(D13:G13)),"")</f>
        <v>186000000000</v>
      </c>
      <c r="I13" s="2">
        <f t="shared" ref="I13:O13" si="10">IFERROR(INDEX(I51:I500,MATCH($C$13,$C$51:$C$500,0)),"")</f>
        <v>175000000000</v>
      </c>
      <c r="J13" s="2">
        <f t="shared" si="10"/>
        <v>104000000000</v>
      </c>
      <c r="K13" s="2">
        <f t="shared" si="10"/>
        <v>42000000000</v>
      </c>
      <c r="L13" s="2">
        <f t="shared" si="10"/>
        <v>34000000000</v>
      </c>
      <c r="M13" s="2">
        <f t="shared" si="10"/>
        <v>12000000000</v>
      </c>
      <c r="N13" s="2">
        <f t="shared" si="10"/>
        <v>5000000000</v>
      </c>
      <c r="O13" s="2">
        <f t="shared" si="10"/>
        <v>0</v>
      </c>
    </row>
    <row r="14" spans="1:15" ht="15.5" x14ac:dyDescent="0.35">
      <c r="C14" t="s">
        <v>27</v>
      </c>
      <c r="D14" s="2">
        <f>IFERROR(INDEX(D51:D500,MATCH($C$14,$C$51:$C$500,0)),"")</f>
        <v>-657568384</v>
      </c>
      <c r="E14" s="2">
        <f>IFERROR(INDEX(E51:E500,MATCH($C$14,$C$51:$C$500,0)),"")</f>
        <v>-1152055081</v>
      </c>
      <c r="H14" s="2">
        <f>IFERROR(SUM(D14:G14)*(4/MAX(1,COUNT(D14:G14))),"")</f>
        <v>-3619246930</v>
      </c>
      <c r="I14" s="2">
        <f t="shared" ref="I14:O14" si="11">IFERROR(INDEX(I51:I500,MATCH($C$14,$C$51:$C$500,0)),"")</f>
        <v>-3175158828</v>
      </c>
      <c r="J14" s="2">
        <f t="shared" si="11"/>
        <v>-2790947738</v>
      </c>
      <c r="K14" s="2">
        <f t="shared" si="11"/>
        <v>-842114089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-33850080</v>
      </c>
      <c r="J15" s="2">
        <f t="shared" si="12"/>
        <v>0</v>
      </c>
      <c r="K15" s="2">
        <f t="shared" si="12"/>
        <v>-58794780</v>
      </c>
      <c r="L15" s="2">
        <f t="shared" si="12"/>
        <v>0</v>
      </c>
      <c r="M15" s="2">
        <f t="shared" si="12"/>
        <v>-880000</v>
      </c>
      <c r="N15" s="2">
        <f t="shared" si="12"/>
        <v>-12688720</v>
      </c>
      <c r="O15" s="2">
        <f t="shared" si="12"/>
        <v>-26760500</v>
      </c>
    </row>
    <row r="16" spans="1:15" ht="15.5" x14ac:dyDescent="0.35">
      <c r="C16" t="s">
        <v>29</v>
      </c>
      <c r="D16" s="2">
        <f>IFERROR(INDEX(D51:D500,MATCH($C$16,$C$51:$C$500,0)),"")</f>
        <v>-247257791</v>
      </c>
      <c r="E16" s="2">
        <f>IFERROR(INDEX(E51:E500,MATCH($C$16,$C$51:$C$500,0)),"")</f>
        <v>2412038921</v>
      </c>
      <c r="H16" s="2">
        <f>IFERROR(SUM(D16:G16)*(4/MAX(1,COUNT(D16:G16))),"")</f>
        <v>4329562260</v>
      </c>
      <c r="I16" s="2">
        <f t="shared" ref="I16:O16" si="13">IFERROR(INDEX(I51:I500,MATCH($C$16,$C$51:$C$500,0)),"")</f>
        <v>-4283656997</v>
      </c>
      <c r="J16" s="2">
        <f t="shared" si="13"/>
        <v>-13860818950</v>
      </c>
      <c r="K16" s="2">
        <f t="shared" si="13"/>
        <v>1157758817</v>
      </c>
      <c r="L16" s="2">
        <f t="shared" si="13"/>
        <v>721876100</v>
      </c>
      <c r="M16" s="2">
        <f t="shared" si="13"/>
        <v>9072601203</v>
      </c>
      <c r="N16" s="2">
        <f t="shared" si="13"/>
        <v>7320212486</v>
      </c>
      <c r="O16" s="2">
        <f t="shared" si="13"/>
        <v>11977192757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142000000000</v>
      </c>
      <c r="E20" s="2">
        <f ca="1">IFERROR(E21*E2,"")</f>
        <v>131000000000</v>
      </c>
      <c r="H20" s="2">
        <f t="shared" ref="H20:O20" ca="1" si="14">IFERROR(H21*H2,"")</f>
        <v>131000000000</v>
      </c>
      <c r="I20" s="2">
        <f t="shared" ca="1" si="14"/>
        <v>258000000000</v>
      </c>
      <c r="J20" s="2">
        <f t="shared" ca="1" si="14"/>
        <v>278000000000</v>
      </c>
      <c r="K20" s="2">
        <f t="shared" ca="1" si="14"/>
        <v>200000000000</v>
      </c>
      <c r="L20" s="2">
        <f t="shared" ca="1" si="14"/>
        <v>228000000000</v>
      </c>
      <c r="M20" s="2">
        <f t="shared" ca="1" si="14"/>
        <v>394000000000</v>
      </c>
      <c r="N20" s="2">
        <f t="shared" ca="1" si="14"/>
        <v>298000000000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1000000000</v>
      </c>
      <c r="E21" s="2">
        <f>IFERROR(INDEX(E51:E500,MATCH($C$7,$C$51:$C$500,0)),"")</f>
        <v>1000000000</v>
      </c>
      <c r="H21" s="2">
        <f>IFERROR(INDEX(D21:G21,COUNT(D21:G21)),"")</f>
        <v>1000000000</v>
      </c>
      <c r="I21" s="2">
        <f t="shared" ref="I21:O21" si="15">IFERROR(INDEX(I51:I500,MATCH($C$7,$C$51:$C$500,0)),"")</f>
        <v>1000000000</v>
      </c>
      <c r="J21" s="2">
        <f t="shared" si="15"/>
        <v>1000000000</v>
      </c>
      <c r="K21" s="2">
        <f t="shared" si="15"/>
        <v>1000000000</v>
      </c>
      <c r="L21" s="2">
        <f t="shared" si="15"/>
        <v>1000000000</v>
      </c>
      <c r="M21" s="2">
        <f t="shared" si="15"/>
        <v>1000000000</v>
      </c>
      <c r="N21" s="2">
        <f t="shared" si="15"/>
        <v>1000000000</v>
      </c>
      <c r="O21" s="2">
        <f t="shared" si="15"/>
        <v>800000000</v>
      </c>
    </row>
    <row r="23" spans="1:15" ht="15.5" x14ac:dyDescent="0.35">
      <c r="B23" t="s">
        <v>43</v>
      </c>
      <c r="C23" t="s">
        <v>44</v>
      </c>
      <c r="D23" s="3">
        <f>IFERROR(D5/D6*100,"")</f>
        <v>0.17870652485317318</v>
      </c>
      <c r="E23" s="3">
        <f>IFERROR(E5/E6*100,"")</f>
        <v>2.4493910749897414</v>
      </c>
      <c r="H23" s="3">
        <f t="shared" ref="H23:O23" si="16">IFERROR(H5/H6*100,"")</f>
        <v>5.2554089596984346</v>
      </c>
      <c r="I23" s="3">
        <f t="shared" si="16"/>
        <v>-2.925220719109435</v>
      </c>
      <c r="J23" s="3">
        <f t="shared" si="16"/>
        <v>-10.596455214201463</v>
      </c>
      <c r="K23" s="3">
        <f t="shared" si="16"/>
        <v>1.8471704775142608</v>
      </c>
      <c r="L23" s="3">
        <f t="shared" si="16"/>
        <v>1.1991384592178416</v>
      </c>
      <c r="M23" s="3">
        <f t="shared" si="16"/>
        <v>7.9454176419933704</v>
      </c>
      <c r="N23" s="3">
        <f t="shared" si="16"/>
        <v>6.151144080178363</v>
      </c>
      <c r="O23" s="3">
        <f t="shared" si="16"/>
        <v>17.563930227672707</v>
      </c>
    </row>
    <row r="24" spans="1:15" ht="15.5" x14ac:dyDescent="0.35">
      <c r="C24" t="s">
        <v>45</v>
      </c>
      <c r="D24" s="4" t="str">
        <f>IFERROR(_xlfn.RRI(5,I23,D23),"")</f>
        <v/>
      </c>
      <c r="E24" s="4" t="str">
        <f>IFERROR(_xlfn.RRI(5,J23,E23),"")</f>
        <v/>
      </c>
      <c r="H24" s="4">
        <f t="shared" ref="H24:O24" si="17">IFERROR(_xlfn.RRI(5,M23,H23),"")</f>
        <v>-7.9342792688719688E-2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0.2</v>
      </c>
      <c r="E25" s="3">
        <f>IFERROR(INDEX(E51:E500,MATCH($A$25,$C$51:$C$500,0)),"")</f>
        <v>2.75</v>
      </c>
      <c r="H25" s="3">
        <f>IFERROR(INDEX(D25:G25,COUNT(D25:G25)),"")</f>
        <v>2.75</v>
      </c>
      <c r="I25" s="3">
        <f t="shared" ref="I25:O25" si="18">IFERROR(INDEX(I51:I500,MATCH($C$25,$C$51:$C$500,0)),"")</f>
        <v>-3.14</v>
      </c>
      <c r="J25" s="3">
        <f t="shared" si="18"/>
        <v>-12.21</v>
      </c>
      <c r="K25" s="3">
        <f t="shared" si="18"/>
        <v>2.41</v>
      </c>
      <c r="L25" s="3">
        <f t="shared" si="18"/>
        <v>1.42</v>
      </c>
      <c r="M25" s="3">
        <f t="shared" si="18"/>
        <v>10.039999999999999</v>
      </c>
      <c r="N25" s="3">
        <f t="shared" si="18"/>
        <v>7.31</v>
      </c>
      <c r="O25" s="3">
        <f t="shared" si="18"/>
        <v>14.95</v>
      </c>
    </row>
    <row r="26" spans="1:15" ht="15.5" x14ac:dyDescent="0.35">
      <c r="C26" t="s">
        <v>48</v>
      </c>
      <c r="D26" s="4" t="str">
        <f>IFERROR(_xlfn.RRI(5,I25,D25),"")</f>
        <v/>
      </c>
      <c r="E26" s="4" t="str">
        <f>IFERROR(_xlfn.RRI(5,J25,E25),"")</f>
        <v/>
      </c>
      <c r="H26" s="4">
        <f t="shared" ref="H26:O26" si="19">IFERROR(_xlfn.RRI(5,M25,H25),"")</f>
        <v>-0.22817330346901332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14.241469051999999</v>
      </c>
      <c r="E27" s="3">
        <f>IFERROR(E4/E21,"")</f>
        <v>15.193567963</v>
      </c>
      <c r="H27" s="3">
        <f t="shared" ref="H27:O27" si="20">IFERROR(H4/H21,"")</f>
        <v>58.870074029999998</v>
      </c>
      <c r="I27" s="3">
        <f t="shared" si="20"/>
        <v>37.426376050999998</v>
      </c>
      <c r="J27" s="3">
        <f t="shared" si="20"/>
        <v>15.123139103</v>
      </c>
      <c r="K27" s="3">
        <f t="shared" si="20"/>
        <v>65.608463021999995</v>
      </c>
      <c r="L27" s="3">
        <f t="shared" si="20"/>
        <v>32.201432195000002</v>
      </c>
      <c r="M27" s="3">
        <f t="shared" si="20"/>
        <v>63.302355439000003</v>
      </c>
      <c r="N27" s="3">
        <f t="shared" si="20"/>
        <v>75.820719507000007</v>
      </c>
      <c r="O27" s="3">
        <f t="shared" si="20"/>
        <v>90.412427206250001</v>
      </c>
    </row>
    <row r="28" spans="1:15" ht="15.5" x14ac:dyDescent="0.35">
      <c r="C28" t="s">
        <v>50</v>
      </c>
      <c r="D28" s="4">
        <f>IFERROR(_xlfn.RRI(5,I27,D27),"")</f>
        <v>-0.17571878477809522</v>
      </c>
      <c r="E28" s="4">
        <f>IFERROR(_xlfn.RRI(5,J27,E27),"")</f>
        <v>9.2967510635899586E-4</v>
      </c>
      <c r="H28" s="4">
        <f t="shared" ref="H28:O28" si="21">IFERROR(_xlfn.RRI(5,M27,H27),"")</f>
        <v>-1.4413054700848194E-2</v>
      </c>
      <c r="I28" s="4">
        <f t="shared" si="21"/>
        <v>-0.13168365709934349</v>
      </c>
      <c r="J28" s="4">
        <f t="shared" si="21"/>
        <v>-0.30066902645680993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-1.8757961783439492</v>
      </c>
      <c r="I29" s="4">
        <f t="shared" si="22"/>
        <v>-0.74283374283374282</v>
      </c>
      <c r="J29" s="4">
        <f t="shared" si="22"/>
        <v>-6.0663900414937757</v>
      </c>
      <c r="K29" s="4">
        <f t="shared" si="22"/>
        <v>0.69718309859154948</v>
      </c>
      <c r="L29" s="4">
        <f t="shared" si="22"/>
        <v>-0.85856573705179284</v>
      </c>
      <c r="M29" s="4">
        <f t="shared" si="22"/>
        <v>0.37346101231190149</v>
      </c>
      <c r="N29" s="4">
        <f t="shared" si="22"/>
        <v>-0.51103678929765883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0.57295683530190589</v>
      </c>
      <c r="I30" s="4">
        <f t="shared" si="23"/>
        <v>1.4747756266802883</v>
      </c>
      <c r="J30" s="4">
        <f t="shared" si="23"/>
        <v>-0.7694940803912923</v>
      </c>
      <c r="K30" s="4">
        <f t="shared" si="23"/>
        <v>1.0374392860758281</v>
      </c>
      <c r="L30" s="4">
        <f t="shared" si="23"/>
        <v>-0.49130751973312836</v>
      </c>
      <c r="M30" s="4">
        <f t="shared" si="23"/>
        <v>-0.16510479126809485</v>
      </c>
      <c r="N30" s="4">
        <f t="shared" si="23"/>
        <v>-0.16139050958075932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90.04</v>
      </c>
      <c r="E32" s="3">
        <f>IFERROR(INDEX(E51:E500,MATCH($A$32,$C$51:$C$500,0)),"")</f>
        <v>89.84</v>
      </c>
      <c r="H32" s="3">
        <f>IFERROR(INDEX(D32:G32,COUNT(D32:G32)),"")</f>
        <v>89.84</v>
      </c>
      <c r="I32" s="3">
        <f t="shared" ref="I32:O32" si="24">IFERROR(INDEX(I51:I500,MATCH($C$32,$C$51:$C$500,0)),"")</f>
        <v>87.09</v>
      </c>
      <c r="J32" s="3">
        <f t="shared" si="24"/>
        <v>90.31</v>
      </c>
      <c r="K32" s="3">
        <f t="shared" si="24"/>
        <v>102.43</v>
      </c>
      <c r="L32" s="3">
        <f t="shared" si="24"/>
        <v>100.06</v>
      </c>
      <c r="M32" s="3">
        <f t="shared" si="24"/>
        <v>100.35</v>
      </c>
      <c r="N32" s="3">
        <f t="shared" si="24"/>
        <v>91.7</v>
      </c>
      <c r="O32" s="3">
        <f t="shared" si="24"/>
        <v>66.62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1.45</v>
      </c>
      <c r="E33" s="3">
        <f>IFERROR(INDEX(E51:E500,MATCH($A$33,$C$51:$C$500,0)),"")</f>
        <v>1.6</v>
      </c>
      <c r="H33" s="3">
        <f>IFERROR(INDEX(D33:G33,COUNT(D33:G33)),"")</f>
        <v>1.6</v>
      </c>
      <c r="I33" s="3">
        <f t="shared" ref="I33:O33" si="25">IFERROR(INDEX(I51:I500,MATCH($C$33,$C$51:$C$500,0)),"")</f>
        <v>2.96</v>
      </c>
      <c r="J33" s="3">
        <f t="shared" si="25"/>
        <v>3.08</v>
      </c>
      <c r="K33" s="3">
        <f t="shared" si="25"/>
        <v>1.95</v>
      </c>
      <c r="L33" s="3">
        <f t="shared" si="25"/>
        <v>2.2799999999999998</v>
      </c>
      <c r="M33" s="3">
        <f t="shared" si="25"/>
        <v>3.93</v>
      </c>
      <c r="N33" s="3">
        <f t="shared" si="25"/>
        <v>3.25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655</v>
      </c>
      <c r="E34" s="3">
        <f>IFERROR(INDEX(E51:E500,MATCH($A$34,$C$51:$C$500,0)),"")</f>
        <v>52.36</v>
      </c>
      <c r="H34" s="3">
        <f>IFERROR(INDEX(D34:G34,COUNT(D34:G34)),"")</f>
        <v>52.36</v>
      </c>
      <c r="I34" s="3">
        <f t="shared" ref="I34:O34" si="26">IFERROR(INDEX(I51:I500,MATCH($C$34,$C$51:$C$500,0)),"")</f>
        <v>-82.17</v>
      </c>
      <c r="J34" s="3">
        <f t="shared" si="26"/>
        <v>-22.77</v>
      </c>
      <c r="K34" s="3">
        <f t="shared" si="26"/>
        <v>82.99</v>
      </c>
      <c r="L34" s="3">
        <f t="shared" si="26"/>
        <v>160.56</v>
      </c>
      <c r="M34" s="3">
        <f t="shared" si="26"/>
        <v>39.24</v>
      </c>
      <c r="N34" s="3">
        <f t="shared" si="26"/>
        <v>40.770000000000003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9.1999999999999993</v>
      </c>
      <c r="E35" s="3">
        <f>IFERROR(INDEX(E51:E500,MATCH($A$35,$C$51:$C$500,0)),"")</f>
        <v>9.48</v>
      </c>
      <c r="H35" s="3">
        <f>IFERROR(INDEX(D35:G35,COUNT(D35:G35)),"")</f>
        <v>9.48</v>
      </c>
      <c r="I35" s="3">
        <f t="shared" ref="I35:O35" si="27">IFERROR(INDEX(I51:I500,MATCH($C$35,$C$51:$C$500,0)),"")</f>
        <v>6.89</v>
      </c>
      <c r="J35" s="3">
        <f t="shared" si="27"/>
        <v>18.38</v>
      </c>
      <c r="K35" s="3">
        <f t="shared" si="27"/>
        <v>3.05</v>
      </c>
      <c r="L35" s="3">
        <f t="shared" si="27"/>
        <v>7.08</v>
      </c>
      <c r="M35" s="3">
        <f t="shared" si="27"/>
        <v>6.22</v>
      </c>
      <c r="N35" s="3">
        <f t="shared" si="27"/>
        <v>3.93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0.17929999999999999</v>
      </c>
      <c r="N36" s="4">
        <f t="shared" si="28"/>
        <v>0.19829999999999998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1.8</v>
      </c>
      <c r="N37" s="3">
        <f t="shared" si="29"/>
        <v>1.45</v>
      </c>
      <c r="O37" s="3">
        <f t="shared" si="29"/>
        <v>0</v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14241469052</v>
      </c>
      <c r="E51" s="5">
        <v>15193567963</v>
      </c>
      <c r="F51" s="5">
        <v>12727017817</v>
      </c>
      <c r="G51" s="5">
        <v>6723485195</v>
      </c>
      <c r="I51" s="5">
        <v>37426376051</v>
      </c>
      <c r="J51" s="5">
        <v>15123139103</v>
      </c>
      <c r="K51" s="5">
        <v>65608463022</v>
      </c>
      <c r="L51" s="5">
        <v>32201432195</v>
      </c>
      <c r="M51" s="5">
        <v>63302355439</v>
      </c>
      <c r="N51" s="5">
        <v>75820719507</v>
      </c>
      <c r="O51" s="5">
        <v>72329941765</v>
      </c>
    </row>
    <row r="52" spans="2:15" ht="15.5" x14ac:dyDescent="0.35">
      <c r="C52" t="s">
        <v>75</v>
      </c>
      <c r="D52" s="5">
        <v>-8306094192</v>
      </c>
      <c r="E52" s="5">
        <v>-7723008140</v>
      </c>
      <c r="F52" s="5">
        <v>-8018785733</v>
      </c>
      <c r="G52" s="5">
        <v>-3258136456</v>
      </c>
      <c r="I52" s="5">
        <v>-23697649318</v>
      </c>
      <c r="J52" s="5">
        <v>-10863744894</v>
      </c>
      <c r="K52" s="5">
        <v>-48220028987</v>
      </c>
      <c r="L52" s="5">
        <v>-18369177980</v>
      </c>
      <c r="M52" s="5">
        <v>-40256008132</v>
      </c>
      <c r="N52" s="5">
        <v>-49557339158</v>
      </c>
      <c r="O52" s="5">
        <v>-47469199476</v>
      </c>
    </row>
    <row r="53" spans="2:15" ht="15.5" x14ac:dyDescent="0.35">
      <c r="C53" t="s">
        <v>76</v>
      </c>
      <c r="D53" s="5">
        <v>5935374860</v>
      </c>
      <c r="E53" s="5">
        <v>7470559823</v>
      </c>
      <c r="F53" s="5">
        <v>4708232084</v>
      </c>
      <c r="G53" s="5">
        <v>3465348739</v>
      </c>
      <c r="I53" s="5">
        <v>13728726733</v>
      </c>
      <c r="J53" s="5">
        <v>4259394209</v>
      </c>
      <c r="K53" s="5">
        <v>17388434035</v>
      </c>
      <c r="L53" s="5">
        <v>13832254215</v>
      </c>
      <c r="M53" s="5">
        <v>23046347307</v>
      </c>
      <c r="N53" s="5">
        <v>26263380349</v>
      </c>
      <c r="O53" s="5">
        <v>24860742289</v>
      </c>
    </row>
    <row r="54" spans="2:15" ht="15.5" x14ac:dyDescent="0.35">
      <c r="C54" t="s">
        <v>77</v>
      </c>
      <c r="D54" s="5">
        <v>-5381513428</v>
      </c>
      <c r="E54" s="5">
        <v>-3469209731</v>
      </c>
      <c r="F54" s="5">
        <v>-3406045205</v>
      </c>
      <c r="G54" s="5">
        <v>-3810706808</v>
      </c>
      <c r="I54" s="5">
        <v>-14149133148</v>
      </c>
      <c r="J54" s="5">
        <v>-13939789972</v>
      </c>
      <c r="K54" s="5">
        <v>-14146089461</v>
      </c>
      <c r="L54" s="5">
        <v>-13698184786</v>
      </c>
      <c r="M54" s="5">
        <v>-11883440453</v>
      </c>
      <c r="N54" s="5">
        <v>-16527437017</v>
      </c>
      <c r="O54" s="5">
        <v>-10161884059</v>
      </c>
    </row>
    <row r="55" spans="2:15" ht="15.5" x14ac:dyDescent="0.35">
      <c r="C55" t="s">
        <v>78</v>
      </c>
      <c r="D55" s="5">
        <v>-1711296074</v>
      </c>
      <c r="E55" s="5">
        <v>-839794834</v>
      </c>
      <c r="F55" s="5">
        <v>-244463158</v>
      </c>
      <c r="G55" s="5">
        <v>-1182415409</v>
      </c>
      <c r="I55" s="5">
        <v>-2881779945</v>
      </c>
      <c r="J55" s="5">
        <v>-2824424370</v>
      </c>
      <c r="K55" s="5">
        <v>-3081729885</v>
      </c>
      <c r="L55" s="5">
        <v>-3191722797</v>
      </c>
      <c r="M55" s="5">
        <v>-3191736883</v>
      </c>
      <c r="N55" s="5">
        <v>-8049295507</v>
      </c>
      <c r="O55" s="5">
        <v>-3268210883</v>
      </c>
    </row>
    <row r="56" spans="2:15" ht="15.5" x14ac:dyDescent="0.35">
      <c r="C56" t="s">
        <v>79</v>
      </c>
      <c r="D56" s="5">
        <v>-3670217354</v>
      </c>
      <c r="E56" s="5">
        <v>-2629414897</v>
      </c>
      <c r="F56" s="5">
        <v>-3161582047</v>
      </c>
      <c r="G56" s="5">
        <v>-2628291399</v>
      </c>
      <c r="I56" s="5">
        <v>-11267353203</v>
      </c>
      <c r="J56" s="5">
        <v>-11115365602</v>
      </c>
      <c r="K56" s="5">
        <v>-11064359576</v>
      </c>
      <c r="L56" s="5">
        <v>-10506461989</v>
      </c>
      <c r="M56" s="5">
        <v>-8691703570</v>
      </c>
      <c r="N56" s="5">
        <v>-8478141510</v>
      </c>
      <c r="O56" s="5">
        <v>-6893673176</v>
      </c>
    </row>
    <row r="57" spans="2:15" ht="15.5" x14ac:dyDescent="0.35">
      <c r="C57" t="s">
        <v>80</v>
      </c>
      <c r="D57" s="5">
        <v>553861432</v>
      </c>
      <c r="E57" s="5">
        <v>4001350092</v>
      </c>
      <c r="F57" s="5">
        <v>1302186879</v>
      </c>
      <c r="G57" s="5">
        <v>-345358069</v>
      </c>
      <c r="I57" s="5">
        <v>-420406415</v>
      </c>
      <c r="J57" s="5">
        <v>-9680395763</v>
      </c>
      <c r="K57" s="5">
        <v>3242344574</v>
      </c>
      <c r="L57" s="5">
        <v>134069429</v>
      </c>
      <c r="M57" s="5">
        <v>11162906854</v>
      </c>
      <c r="N57" s="5">
        <v>9735943332</v>
      </c>
      <c r="O57" s="5">
        <v>14698858230</v>
      </c>
    </row>
    <row r="58" spans="2:15" ht="15.5" x14ac:dyDescent="0.35">
      <c r="C58" t="s">
        <v>81</v>
      </c>
      <c r="D58" s="5">
        <v>-801119223</v>
      </c>
      <c r="E58" s="5">
        <v>-1589311171</v>
      </c>
      <c r="F58" s="5">
        <v>-700680601</v>
      </c>
      <c r="G58" s="5">
        <v>-1000301944</v>
      </c>
      <c r="I58" s="5">
        <v>-3863250582</v>
      </c>
      <c r="J58" s="5">
        <v>-4180423187</v>
      </c>
      <c r="K58" s="5">
        <v>-2084585757</v>
      </c>
      <c r="L58" s="5">
        <v>587806671</v>
      </c>
      <c r="M58" s="5">
        <v>-2090305651</v>
      </c>
      <c r="N58" s="5">
        <v>-2415730846</v>
      </c>
      <c r="O58" s="5">
        <v>-2721665473</v>
      </c>
    </row>
    <row r="59" spans="2:15" ht="15.5" x14ac:dyDescent="0.35">
      <c r="C59" t="s">
        <v>351</v>
      </c>
      <c r="D59" s="5">
        <v>-521712644</v>
      </c>
      <c r="E59" s="5">
        <v>-587710816</v>
      </c>
      <c r="F59" s="5">
        <v>-339019628</v>
      </c>
      <c r="G59" s="5">
        <v>-235924104</v>
      </c>
      <c r="I59" s="5">
        <v>-1172646411</v>
      </c>
      <c r="J59" s="5">
        <v>-280484595</v>
      </c>
      <c r="K59" s="5">
        <v>-1800924145</v>
      </c>
      <c r="L59" s="5">
        <v>-1280053427</v>
      </c>
      <c r="M59" s="5">
        <v>-2471864472</v>
      </c>
      <c r="N59" s="5">
        <v>-3010846896</v>
      </c>
      <c r="O59" s="5">
        <v>-2882660019</v>
      </c>
    </row>
    <row r="60" spans="2:15" ht="15.5" x14ac:dyDescent="0.35">
      <c r="C60" t="s">
        <v>27</v>
      </c>
      <c r="D60" s="5">
        <v>-657568384</v>
      </c>
      <c r="E60" s="5">
        <v>-1152055081</v>
      </c>
      <c r="F60" s="5">
        <v>-755460629</v>
      </c>
      <c r="G60" s="5">
        <v>-887050439</v>
      </c>
      <c r="I60" s="5">
        <v>-3175158828</v>
      </c>
      <c r="J60" s="5">
        <v>-2790947738</v>
      </c>
      <c r="K60" s="5">
        <v>-842114089</v>
      </c>
    </row>
    <row r="61" spans="2:15" ht="15.5" x14ac:dyDescent="0.35">
      <c r="C61" t="s">
        <v>85</v>
      </c>
      <c r="D61" s="5">
        <v>378161805</v>
      </c>
      <c r="E61" s="5">
        <v>150454726</v>
      </c>
      <c r="F61" s="5">
        <v>393799656</v>
      </c>
      <c r="G61" s="5">
        <v>122672599</v>
      </c>
      <c r="I61" s="5">
        <v>484554657</v>
      </c>
      <c r="J61" s="5">
        <v>-1108990854</v>
      </c>
      <c r="K61" s="5">
        <v>558452477</v>
      </c>
      <c r="L61" s="5">
        <v>1867860098</v>
      </c>
      <c r="M61" s="5">
        <v>381558821</v>
      </c>
      <c r="N61" s="5">
        <v>595116050</v>
      </c>
      <c r="O61" s="5">
        <v>160994546</v>
      </c>
    </row>
    <row r="62" spans="2:15" ht="15.5" x14ac:dyDescent="0.35">
      <c r="C62" t="s">
        <v>86</v>
      </c>
      <c r="D62" s="5">
        <v>-801119223</v>
      </c>
      <c r="E62" s="5">
        <v>-1589311171</v>
      </c>
      <c r="F62" s="5">
        <v>-700680601</v>
      </c>
      <c r="G62" s="5">
        <v>-1000301944</v>
      </c>
      <c r="I62" s="5">
        <v>-3863250582</v>
      </c>
      <c r="J62" s="5">
        <v>-4180423187</v>
      </c>
      <c r="K62" s="5">
        <v>-2084585757</v>
      </c>
      <c r="L62" s="5">
        <v>587806671</v>
      </c>
      <c r="M62" s="5">
        <v>-2090305651</v>
      </c>
      <c r="N62" s="5">
        <v>-2415730846</v>
      </c>
      <c r="O62" s="5">
        <v>-2721665473</v>
      </c>
    </row>
    <row r="63" spans="2:15" ht="15.5" x14ac:dyDescent="0.35">
      <c r="C63" t="s">
        <v>29</v>
      </c>
      <c r="D63" s="5">
        <v>-247257791</v>
      </c>
      <c r="E63" s="5">
        <v>2412038921</v>
      </c>
      <c r="F63" s="5">
        <v>601506278</v>
      </c>
      <c r="G63" s="5">
        <v>-1345660013</v>
      </c>
      <c r="I63" s="5">
        <v>-4283656997</v>
      </c>
      <c r="J63" s="5">
        <v>-13860818950</v>
      </c>
      <c r="K63" s="5">
        <v>1157758817</v>
      </c>
      <c r="L63" s="5">
        <v>721876100</v>
      </c>
      <c r="M63" s="5">
        <v>9072601203</v>
      </c>
      <c r="N63" s="5">
        <v>7320212486</v>
      </c>
      <c r="O63" s="5">
        <v>11977192757</v>
      </c>
    </row>
    <row r="64" spans="2:15" ht="15.5" x14ac:dyDescent="0.35">
      <c r="C64" t="s">
        <v>28</v>
      </c>
      <c r="F64" s="5">
        <v>-33850080</v>
      </c>
      <c r="I64" s="5">
        <v>-33850080</v>
      </c>
      <c r="K64" s="5">
        <v>-58794780</v>
      </c>
      <c r="M64" s="5">
        <v>-880000</v>
      </c>
      <c r="N64" s="5">
        <v>-12688720</v>
      </c>
      <c r="O64" s="5">
        <v>-26760500</v>
      </c>
    </row>
    <row r="65" spans="2:15" ht="15.5" x14ac:dyDescent="0.35">
      <c r="C65" t="s">
        <v>374</v>
      </c>
      <c r="M65" s="5">
        <v>-880000</v>
      </c>
      <c r="N65" s="5">
        <v>-12688720</v>
      </c>
      <c r="O65" s="5">
        <v>-26760500</v>
      </c>
    </row>
    <row r="66" spans="2:15" ht="15.5" x14ac:dyDescent="0.35">
      <c r="C66" t="s">
        <v>375</v>
      </c>
      <c r="F66" s="5">
        <v>-33850080</v>
      </c>
      <c r="I66" s="5">
        <v>-33850080</v>
      </c>
    </row>
    <row r="67" spans="2:15" ht="15.5" x14ac:dyDescent="0.35">
      <c r="C67" t="s">
        <v>376</v>
      </c>
      <c r="F67" s="5">
        <v>-33850080</v>
      </c>
      <c r="I67" s="5">
        <v>-33850080</v>
      </c>
      <c r="K67" s="5">
        <v>-58794780</v>
      </c>
      <c r="M67" s="5">
        <v>-880000</v>
      </c>
      <c r="N67" s="5">
        <v>-12688720</v>
      </c>
      <c r="O67" s="5">
        <v>-26760500</v>
      </c>
    </row>
    <row r="68" spans="2:15" ht="15.5" x14ac:dyDescent="0.35">
      <c r="C68" t="s">
        <v>428</v>
      </c>
      <c r="D68" s="5">
        <v>-247257791</v>
      </c>
      <c r="E68" s="5">
        <v>2412038921</v>
      </c>
      <c r="F68" s="5">
        <v>567656198</v>
      </c>
      <c r="G68" s="5">
        <v>-1345660013</v>
      </c>
      <c r="I68" s="5">
        <v>-4317507077</v>
      </c>
      <c r="J68" s="5">
        <v>-13860818950</v>
      </c>
      <c r="K68" s="5">
        <v>1098964037</v>
      </c>
      <c r="L68" s="5">
        <v>721876100</v>
      </c>
      <c r="M68" s="5">
        <v>9071721203</v>
      </c>
      <c r="N68" s="5">
        <v>7307523766</v>
      </c>
      <c r="O68" s="5">
        <v>11950432257</v>
      </c>
    </row>
    <row r="69" spans="2:15" ht="15.5" x14ac:dyDescent="0.35">
      <c r="C69" t="s">
        <v>87</v>
      </c>
      <c r="D69" s="5">
        <v>-247257791</v>
      </c>
      <c r="E69" s="5">
        <v>2412038921</v>
      </c>
      <c r="F69" s="5">
        <v>567656198</v>
      </c>
      <c r="G69" s="5">
        <v>-1345660013</v>
      </c>
      <c r="I69" s="5">
        <v>-4317507077</v>
      </c>
      <c r="J69" s="5">
        <v>-13860818950</v>
      </c>
      <c r="K69" s="5">
        <v>1098964037</v>
      </c>
      <c r="L69" s="5">
        <v>721876100</v>
      </c>
      <c r="M69" s="5">
        <v>9071721203</v>
      </c>
      <c r="N69" s="5">
        <v>7307523766</v>
      </c>
      <c r="O69" s="5">
        <v>11950432257</v>
      </c>
    </row>
    <row r="70" spans="2:15" ht="15.5" x14ac:dyDescent="0.35">
      <c r="C70" t="s">
        <v>88</v>
      </c>
      <c r="F70" s="5">
        <v>-79947871</v>
      </c>
      <c r="I70" s="5">
        <v>-79947871</v>
      </c>
      <c r="J70" s="5">
        <v>91609983</v>
      </c>
      <c r="K70" s="5">
        <v>-45602883</v>
      </c>
      <c r="L70" s="5">
        <v>91633626</v>
      </c>
      <c r="M70" s="5">
        <v>60266154</v>
      </c>
      <c r="N70" s="5">
        <v>37280289</v>
      </c>
      <c r="O70" s="5">
        <v>-9040811</v>
      </c>
    </row>
    <row r="71" spans="2:15" ht="15.5" x14ac:dyDescent="0.35">
      <c r="C71" t="s">
        <v>89</v>
      </c>
      <c r="D71" s="5">
        <v>-247257791</v>
      </c>
      <c r="E71" s="5">
        <v>2412038921</v>
      </c>
      <c r="F71" s="5">
        <v>487708327</v>
      </c>
      <c r="G71" s="5">
        <v>-1345660013</v>
      </c>
      <c r="I71" s="5">
        <v>-4397454948</v>
      </c>
      <c r="J71" s="5">
        <v>-13769208967</v>
      </c>
      <c r="K71" s="5">
        <v>1053361154</v>
      </c>
      <c r="L71" s="5">
        <v>813509726</v>
      </c>
      <c r="M71" s="5">
        <v>9131987357</v>
      </c>
      <c r="N71" s="5">
        <v>7344804055</v>
      </c>
      <c r="O71" s="5">
        <v>11941391446</v>
      </c>
    </row>
    <row r="72" spans="2:15" ht="15.5" x14ac:dyDescent="0.35">
      <c r="C72" t="s">
        <v>90</v>
      </c>
      <c r="D72" s="5">
        <v>-247257791</v>
      </c>
      <c r="E72" s="5">
        <v>2412038921</v>
      </c>
      <c r="F72" s="5">
        <v>567656198</v>
      </c>
      <c r="G72" s="5">
        <v>-1345660013</v>
      </c>
      <c r="I72" s="5">
        <v>-4317507077</v>
      </c>
      <c r="J72" s="5">
        <v>-13860818950</v>
      </c>
      <c r="K72" s="5">
        <v>1098964037</v>
      </c>
      <c r="L72" s="5">
        <v>721876100</v>
      </c>
      <c r="M72" s="5">
        <v>9071721203</v>
      </c>
      <c r="N72" s="5">
        <v>7307523766</v>
      </c>
      <c r="O72" s="5">
        <v>11950432257</v>
      </c>
    </row>
    <row r="73" spans="2:15" ht="15.5" x14ac:dyDescent="0.35">
      <c r="C73" t="s">
        <v>8</v>
      </c>
      <c r="D73" s="5">
        <v>200423783</v>
      </c>
      <c r="E73" s="5">
        <v>2753108919</v>
      </c>
      <c r="F73" s="5">
        <v>774243425</v>
      </c>
      <c r="G73" s="5">
        <v>-1016575106</v>
      </c>
      <c r="I73" s="5">
        <v>-3217382685</v>
      </c>
      <c r="J73" s="5">
        <v>-12120770615</v>
      </c>
      <c r="K73" s="5">
        <v>2367229384</v>
      </c>
      <c r="L73" s="5">
        <v>1512125497</v>
      </c>
      <c r="M73" s="5">
        <v>10097631267</v>
      </c>
      <c r="N73" s="5">
        <v>7344804055</v>
      </c>
      <c r="O73" s="5">
        <v>11941391446</v>
      </c>
    </row>
    <row r="74" spans="2:15" ht="15.5" x14ac:dyDescent="0.35">
      <c r="C74" t="s">
        <v>284</v>
      </c>
      <c r="D74" s="5">
        <v>-447681574</v>
      </c>
      <c r="E74" s="5">
        <v>-341069998</v>
      </c>
      <c r="F74" s="5">
        <v>-286535098</v>
      </c>
      <c r="G74" s="5">
        <v>-329084907</v>
      </c>
      <c r="I74" s="5">
        <v>-1180072263</v>
      </c>
      <c r="J74" s="5">
        <v>-1648438352</v>
      </c>
      <c r="K74" s="5">
        <v>-1313868230</v>
      </c>
      <c r="L74" s="5">
        <v>-698615771</v>
      </c>
      <c r="M74" s="5">
        <v>-965643910</v>
      </c>
    </row>
    <row r="75" spans="2:15" ht="15.5" x14ac:dyDescent="0.35">
      <c r="C75" t="s">
        <v>91</v>
      </c>
      <c r="D75" s="5">
        <v>-247257791</v>
      </c>
      <c r="E75" s="5">
        <v>2412038921</v>
      </c>
      <c r="F75" s="5">
        <v>567656198</v>
      </c>
      <c r="G75" s="5">
        <v>-1345660013</v>
      </c>
      <c r="I75" s="5">
        <v>-4317507077</v>
      </c>
      <c r="J75" s="5">
        <v>-13860818950</v>
      </c>
      <c r="K75" s="5">
        <v>1098964037</v>
      </c>
      <c r="L75" s="5">
        <v>721876100</v>
      </c>
      <c r="M75" s="5">
        <v>9071721203</v>
      </c>
      <c r="N75" s="5">
        <v>7307523766</v>
      </c>
      <c r="O75" s="5">
        <v>11950432257</v>
      </c>
    </row>
    <row r="76" spans="2:15" ht="15.5" x14ac:dyDescent="0.35">
      <c r="C76" t="s">
        <v>92</v>
      </c>
      <c r="D76" s="5">
        <v>-247257791</v>
      </c>
      <c r="E76" s="5">
        <v>2412038921</v>
      </c>
      <c r="F76" s="5">
        <v>487708327</v>
      </c>
      <c r="G76" s="5">
        <v>-1345660013</v>
      </c>
      <c r="I76" s="5">
        <v>-4397454948</v>
      </c>
      <c r="J76" s="5">
        <v>-13769208967</v>
      </c>
      <c r="K76" s="5">
        <v>1053361154</v>
      </c>
      <c r="L76" s="5">
        <v>813509726</v>
      </c>
      <c r="M76" s="5">
        <v>9131987357</v>
      </c>
      <c r="N76" s="5">
        <v>7344804055</v>
      </c>
      <c r="O76" s="5">
        <v>11941391446</v>
      </c>
    </row>
    <row r="77" spans="2:15" ht="15.5" x14ac:dyDescent="0.35">
      <c r="C77" t="s">
        <v>93</v>
      </c>
      <c r="D77" s="5">
        <v>-247257791</v>
      </c>
      <c r="E77" s="5">
        <v>2412038921</v>
      </c>
      <c r="F77" s="5">
        <v>487708327</v>
      </c>
      <c r="G77" s="5">
        <v>-1345660013</v>
      </c>
      <c r="I77" s="5">
        <v>-4397454948</v>
      </c>
      <c r="J77" s="5">
        <v>-13769208967</v>
      </c>
      <c r="K77" s="5">
        <v>1053361154</v>
      </c>
      <c r="L77" s="5">
        <v>813509726</v>
      </c>
      <c r="M77" s="5">
        <v>9131987357</v>
      </c>
      <c r="N77" s="5">
        <v>7344804055</v>
      </c>
      <c r="O77" s="5">
        <v>11941391446</v>
      </c>
    </row>
    <row r="79" spans="2:15" ht="15.5" x14ac:dyDescent="0.35">
      <c r="B79" t="s">
        <v>94</v>
      </c>
      <c r="C79" t="s">
        <v>95</v>
      </c>
    </row>
    <row r="80" spans="2:15" ht="15.5" x14ac:dyDescent="0.35">
      <c r="C80" t="s">
        <v>96</v>
      </c>
    </row>
    <row r="81" spans="3:15" ht="15.5" x14ac:dyDescent="0.35">
      <c r="C81" t="s">
        <v>20</v>
      </c>
      <c r="D81" s="5">
        <v>9322492069</v>
      </c>
      <c r="E81" s="5">
        <v>8380167220</v>
      </c>
      <c r="F81" s="5">
        <v>11128242555</v>
      </c>
      <c r="G81" s="5">
        <v>10995430378</v>
      </c>
      <c r="I81" s="5">
        <v>11128242555</v>
      </c>
      <c r="J81" s="5">
        <v>8462175175</v>
      </c>
      <c r="K81" s="5">
        <v>12013303986</v>
      </c>
      <c r="L81" s="5">
        <v>28125478448</v>
      </c>
      <c r="M81" s="5">
        <v>14258746850</v>
      </c>
      <c r="N81" s="5">
        <v>5924300258</v>
      </c>
      <c r="O81" s="5">
        <v>4401540071</v>
      </c>
    </row>
    <row r="82" spans="3:15" ht="15.5" x14ac:dyDescent="0.35">
      <c r="C82" t="s">
        <v>98</v>
      </c>
      <c r="D82" s="5">
        <v>7153107622</v>
      </c>
      <c r="E82" s="5">
        <v>7449473414</v>
      </c>
      <c r="F82" s="5">
        <v>7982760007</v>
      </c>
      <c r="G82" s="5">
        <v>4521537969</v>
      </c>
      <c r="I82" s="5">
        <v>7982760007</v>
      </c>
      <c r="J82" s="5">
        <v>3906478279</v>
      </c>
      <c r="K82" s="5">
        <v>20032446880</v>
      </c>
      <c r="L82" s="5">
        <v>8713440959</v>
      </c>
      <c r="M82" s="5">
        <v>2068002725</v>
      </c>
      <c r="N82" s="5">
        <v>3439849753</v>
      </c>
      <c r="O82" s="5">
        <v>1565656718</v>
      </c>
    </row>
    <row r="83" spans="3:15" ht="15.5" x14ac:dyDescent="0.35">
      <c r="C83" t="s">
        <v>99</v>
      </c>
      <c r="D83" s="5">
        <v>3408690399</v>
      </c>
      <c r="E83" s="5">
        <v>2174063439</v>
      </c>
      <c r="F83" s="5">
        <v>1816758872</v>
      </c>
      <c r="G83" s="5">
        <v>1267842350</v>
      </c>
      <c r="I83" s="5">
        <v>1816758872</v>
      </c>
      <c r="J83" s="5">
        <v>921827083</v>
      </c>
      <c r="K83" s="5">
        <v>867514385</v>
      </c>
      <c r="L83" s="5">
        <v>514423054</v>
      </c>
      <c r="M83" s="5">
        <v>472124156</v>
      </c>
      <c r="N83" s="5">
        <v>54287827</v>
      </c>
      <c r="O83" s="5">
        <v>220000000</v>
      </c>
    </row>
    <row r="84" spans="3:15" ht="15.5" x14ac:dyDescent="0.35">
      <c r="C84" t="s">
        <v>100</v>
      </c>
      <c r="D84" s="5">
        <v>11873300000</v>
      </c>
      <c r="E84" s="5">
        <v>11934500000</v>
      </c>
      <c r="F84" s="5">
        <v>12358100000</v>
      </c>
      <c r="G84" s="5">
        <v>12931700000</v>
      </c>
      <c r="I84" s="5">
        <v>12358100000</v>
      </c>
      <c r="J84" s="5">
        <v>13946500000</v>
      </c>
      <c r="K84" s="5">
        <v>14192500000</v>
      </c>
      <c r="L84" s="5">
        <v>14492500000</v>
      </c>
      <c r="M84" s="5">
        <v>14542500000</v>
      </c>
      <c r="N84" s="5">
        <v>14712500000</v>
      </c>
      <c r="O84" s="5">
        <v>3780000000</v>
      </c>
    </row>
    <row r="85" spans="3:15" ht="15.5" x14ac:dyDescent="0.35">
      <c r="C85" t="s">
        <v>101</v>
      </c>
      <c r="D85" s="5">
        <v>7153107622</v>
      </c>
      <c r="E85" s="5">
        <v>7449473414</v>
      </c>
      <c r="F85" s="5">
        <v>7982760007</v>
      </c>
      <c r="G85" s="5">
        <v>4521537969</v>
      </c>
      <c r="I85" s="5">
        <v>7982760007</v>
      </c>
      <c r="J85" s="5">
        <v>3906478279</v>
      </c>
      <c r="K85" s="5">
        <v>20032446880</v>
      </c>
      <c r="L85" s="5">
        <v>8713440959</v>
      </c>
      <c r="M85" s="5">
        <v>2068002725</v>
      </c>
      <c r="N85" s="5">
        <v>3439849753</v>
      </c>
      <c r="O85" s="5">
        <v>1565656718</v>
      </c>
    </row>
    <row r="86" spans="3:15" ht="15.5" x14ac:dyDescent="0.35">
      <c r="C86" t="s">
        <v>285</v>
      </c>
      <c r="D86" s="5">
        <v>1143539847</v>
      </c>
      <c r="E86" s="5">
        <v>491894804</v>
      </c>
      <c r="F86" s="5">
        <v>259431472</v>
      </c>
      <c r="G86" s="5">
        <v>214284424</v>
      </c>
      <c r="I86" s="5">
        <v>259431472</v>
      </c>
      <c r="J86" s="5">
        <v>110096797</v>
      </c>
      <c r="K86" s="5">
        <v>553300819</v>
      </c>
      <c r="L86" s="5">
        <v>278500000</v>
      </c>
      <c r="M86" s="5">
        <v>460200000</v>
      </c>
      <c r="N86" s="5">
        <v>54150000</v>
      </c>
      <c r="O86" s="5">
        <v>580800000</v>
      </c>
    </row>
    <row r="87" spans="3:15" ht="15.5" x14ac:dyDescent="0.35">
      <c r="C87" t="s">
        <v>286</v>
      </c>
      <c r="D87" s="5">
        <v>1143539847</v>
      </c>
      <c r="E87" s="5">
        <v>491894804</v>
      </c>
      <c r="F87" s="5">
        <v>259431472</v>
      </c>
      <c r="G87" s="5">
        <v>214284424</v>
      </c>
      <c r="I87" s="5">
        <v>259431472</v>
      </c>
      <c r="J87" s="5">
        <v>110096797</v>
      </c>
      <c r="K87" s="5">
        <v>553300819</v>
      </c>
      <c r="L87" s="5">
        <v>278500000</v>
      </c>
      <c r="M87" s="5">
        <v>460200000</v>
      </c>
      <c r="N87" s="5">
        <v>54150000</v>
      </c>
      <c r="O87" s="5">
        <v>580800000</v>
      </c>
    </row>
    <row r="88" spans="3:15" ht="15.5" x14ac:dyDescent="0.35">
      <c r="C88" t="s">
        <v>102</v>
      </c>
      <c r="D88" s="5">
        <v>619428530588</v>
      </c>
      <c r="E88" s="5">
        <v>589130402203</v>
      </c>
      <c r="F88" s="5">
        <v>552940225194</v>
      </c>
      <c r="G88" s="5">
        <v>531192408842</v>
      </c>
      <c r="I88" s="5">
        <v>552940225194</v>
      </c>
      <c r="J88" s="5">
        <v>428683035407</v>
      </c>
      <c r="K88" s="5">
        <v>255460749961</v>
      </c>
      <c r="L88" s="5">
        <v>228411483273</v>
      </c>
      <c r="M88" s="5">
        <v>187781489885</v>
      </c>
      <c r="N88" s="5">
        <v>191566874850</v>
      </c>
      <c r="O88" s="5">
        <v>95790604771</v>
      </c>
    </row>
    <row r="89" spans="3:15" ht="15.5" x14ac:dyDescent="0.35">
      <c r="C89" t="s">
        <v>85</v>
      </c>
      <c r="D89" s="5">
        <v>119952519</v>
      </c>
      <c r="E89" s="5">
        <v>119952519</v>
      </c>
      <c r="F89" s="5">
        <v>119952519</v>
      </c>
      <c r="G89" s="5">
        <v>199900390</v>
      </c>
      <c r="I89" s="5">
        <v>119952519</v>
      </c>
      <c r="J89" s="5">
        <v>199900390</v>
      </c>
      <c r="K89" s="5">
        <v>108290407</v>
      </c>
      <c r="L89" s="5">
        <v>152444036</v>
      </c>
      <c r="M89" s="5">
        <v>62259664</v>
      </c>
      <c r="N89" s="5">
        <v>1993510</v>
      </c>
      <c r="O89" s="5">
        <v>-35286779</v>
      </c>
    </row>
    <row r="90" spans="3:15" ht="15.5" x14ac:dyDescent="0.35">
      <c r="C90" t="s">
        <v>103</v>
      </c>
      <c r="D90" s="5">
        <v>646177883592</v>
      </c>
      <c r="E90" s="5">
        <v>614393101732</v>
      </c>
      <c r="F90" s="5">
        <v>581237181504</v>
      </c>
      <c r="G90" s="5">
        <v>555370460306</v>
      </c>
      <c r="I90" s="5">
        <v>581237181504</v>
      </c>
      <c r="J90" s="5">
        <v>457504455495</v>
      </c>
      <c r="K90" s="5">
        <v>314724026848</v>
      </c>
      <c r="L90" s="5">
        <v>302405776005</v>
      </c>
      <c r="M90" s="5">
        <v>208869852172</v>
      </c>
      <c r="N90" s="5">
        <v>203799566579</v>
      </c>
      <c r="O90" s="5">
        <v>107065212193</v>
      </c>
    </row>
    <row r="91" spans="3:15" ht="15.5" x14ac:dyDescent="0.35">
      <c r="C91" t="s">
        <v>104</v>
      </c>
    </row>
    <row r="92" spans="3:15" ht="15.5" x14ac:dyDescent="0.35">
      <c r="C92" t="s">
        <v>404</v>
      </c>
      <c r="D92" s="5">
        <v>36952466978</v>
      </c>
      <c r="E92" s="5">
        <v>36685982145</v>
      </c>
      <c r="F92" s="5">
        <v>36527272145</v>
      </c>
      <c r="G92" s="5">
        <v>13395817569</v>
      </c>
      <c r="I92" s="5">
        <v>36527272145</v>
      </c>
      <c r="J92" s="5">
        <v>13176884819</v>
      </c>
      <c r="K92" s="5">
        <v>12501720819</v>
      </c>
      <c r="L92" s="5">
        <v>12499220819</v>
      </c>
      <c r="M92" s="5">
        <v>13462599319</v>
      </c>
      <c r="N92" s="5">
        <v>13456540069</v>
      </c>
      <c r="O92" s="5">
        <v>60229975569</v>
      </c>
    </row>
    <row r="93" spans="3:15" ht="15.5" x14ac:dyDescent="0.35">
      <c r="C93" t="s">
        <v>353</v>
      </c>
      <c r="D93" s="5">
        <v>4560249038</v>
      </c>
      <c r="E93" s="5">
        <v>4600169757</v>
      </c>
      <c r="F93" s="5">
        <v>4640090475</v>
      </c>
      <c r="G93" s="5">
        <v>4680011193</v>
      </c>
      <c r="I93" s="5">
        <v>4640090475</v>
      </c>
      <c r="J93" s="5">
        <v>4799773348</v>
      </c>
      <c r="K93" s="5">
        <v>4888747686</v>
      </c>
    </row>
    <row r="94" spans="3:15" ht="15.5" x14ac:dyDescent="0.35">
      <c r="C94" t="s">
        <v>105</v>
      </c>
      <c r="D94" s="5">
        <v>9692534858</v>
      </c>
      <c r="E94" s="5">
        <v>9893498799</v>
      </c>
      <c r="F94" s="5">
        <v>10111003305</v>
      </c>
      <c r="G94" s="5">
        <v>10201631362</v>
      </c>
      <c r="I94" s="5">
        <v>10111003305</v>
      </c>
      <c r="J94" s="5">
        <v>10516166921</v>
      </c>
      <c r="K94" s="5">
        <v>10807781061</v>
      </c>
      <c r="L94" s="5">
        <v>1655248593</v>
      </c>
      <c r="M94" s="5">
        <v>2133586185</v>
      </c>
      <c r="N94" s="5">
        <v>2713155183</v>
      </c>
      <c r="O94" s="5">
        <v>3405322539</v>
      </c>
    </row>
    <row r="95" spans="3:15" ht="15.5" x14ac:dyDescent="0.35">
      <c r="C95" t="s">
        <v>106</v>
      </c>
      <c r="K95" s="5">
        <v>75825004</v>
      </c>
      <c r="L95" s="5">
        <v>176925004</v>
      </c>
      <c r="M95" s="5">
        <v>278025004</v>
      </c>
      <c r="N95" s="5">
        <v>381781254</v>
      </c>
      <c r="O95" s="5">
        <v>9513104</v>
      </c>
    </row>
    <row r="96" spans="3:15" ht="15.5" x14ac:dyDescent="0.35">
      <c r="C96" t="s">
        <v>109</v>
      </c>
      <c r="D96" s="5">
        <v>52798971352</v>
      </c>
      <c r="E96" s="5">
        <v>52418522583</v>
      </c>
      <c r="F96" s="5">
        <v>52493377837</v>
      </c>
      <c r="G96" s="5">
        <v>29558668780</v>
      </c>
      <c r="I96" s="5">
        <v>52493377837</v>
      </c>
      <c r="J96" s="5">
        <v>29538661847</v>
      </c>
      <c r="K96" s="5">
        <v>30131473379</v>
      </c>
      <c r="L96" s="5">
        <v>14331394416</v>
      </c>
      <c r="M96" s="5">
        <v>15874210508</v>
      </c>
      <c r="N96" s="5">
        <v>16551476506</v>
      </c>
      <c r="O96" s="5">
        <v>64557811212</v>
      </c>
    </row>
    <row r="97" spans="3:15" ht="15.5" x14ac:dyDescent="0.35">
      <c r="C97" t="s">
        <v>110</v>
      </c>
      <c r="D97" s="5">
        <v>698976854944</v>
      </c>
      <c r="E97" s="5">
        <v>666811624315</v>
      </c>
      <c r="F97" s="5">
        <v>633730559341</v>
      </c>
      <c r="G97" s="5">
        <v>584929129086</v>
      </c>
      <c r="I97" s="5">
        <v>633730559341</v>
      </c>
      <c r="J97" s="5">
        <v>487043117342</v>
      </c>
      <c r="K97" s="5">
        <v>344855500227</v>
      </c>
      <c r="L97" s="5">
        <v>316737170421</v>
      </c>
      <c r="M97" s="5">
        <v>224744062680</v>
      </c>
      <c r="N97" s="5">
        <v>220351043085</v>
      </c>
      <c r="O97" s="5">
        <v>171623023405</v>
      </c>
    </row>
    <row r="98" spans="3:15" ht="15.5" x14ac:dyDescent="0.35">
      <c r="C98" t="s">
        <v>111</v>
      </c>
    </row>
    <row r="99" spans="3:15" ht="15.5" x14ac:dyDescent="0.35">
      <c r="C99" t="s">
        <v>112</v>
      </c>
    </row>
    <row r="100" spans="3:15" ht="15.5" x14ac:dyDescent="0.35">
      <c r="C100" t="s">
        <v>113</v>
      </c>
      <c r="D100" s="5">
        <v>573873003251</v>
      </c>
      <c r="E100" s="5">
        <v>541399314831</v>
      </c>
      <c r="F100" s="5">
        <v>510306688778</v>
      </c>
      <c r="G100" s="5">
        <v>461554969949</v>
      </c>
      <c r="I100" s="5">
        <v>510306688778</v>
      </c>
      <c r="J100" s="5">
        <v>357768994930</v>
      </c>
      <c r="K100" s="5">
        <v>201582594891</v>
      </c>
      <c r="L100" s="5">
        <v>170717918113</v>
      </c>
      <c r="M100" s="5">
        <v>79186691840</v>
      </c>
      <c r="N100" s="5">
        <v>85745487246</v>
      </c>
      <c r="O100" s="5">
        <v>99516449950</v>
      </c>
    </row>
    <row r="101" spans="3:15" ht="15.5" x14ac:dyDescent="0.35">
      <c r="C101" t="s">
        <v>327</v>
      </c>
      <c r="D101" s="5">
        <v>192022666688</v>
      </c>
      <c r="E101" s="5">
        <v>185973291688</v>
      </c>
      <c r="F101" s="5">
        <v>174517666688</v>
      </c>
      <c r="G101" s="5">
        <v>158907666678</v>
      </c>
      <c r="I101" s="5">
        <v>174517666688</v>
      </c>
      <c r="J101" s="5">
        <v>104426271965</v>
      </c>
      <c r="K101" s="5">
        <v>41599603700</v>
      </c>
      <c r="L101" s="5">
        <v>15000000000</v>
      </c>
      <c r="M101" s="5">
        <v>4899719360</v>
      </c>
    </row>
    <row r="102" spans="3:15" ht="15.5" x14ac:dyDescent="0.35">
      <c r="C102" t="s">
        <v>114</v>
      </c>
    </row>
    <row r="103" spans="3:15" ht="15.5" x14ac:dyDescent="0.35">
      <c r="C103" t="s">
        <v>115</v>
      </c>
      <c r="D103" s="5">
        <v>79868276933</v>
      </c>
      <c r="E103" s="5">
        <v>66372463315</v>
      </c>
      <c r="F103" s="5">
        <v>51325171853</v>
      </c>
      <c r="G103" s="5">
        <v>38743284068</v>
      </c>
      <c r="I103" s="5">
        <v>51325171853</v>
      </c>
      <c r="J103" s="5">
        <v>46136576800</v>
      </c>
      <c r="K103" s="5">
        <v>25521248450</v>
      </c>
      <c r="L103" s="5">
        <v>42369695807</v>
      </c>
      <c r="M103" s="5">
        <v>9693901529</v>
      </c>
      <c r="N103" s="5">
        <v>21470992201</v>
      </c>
      <c r="O103" s="5">
        <v>20791275739</v>
      </c>
    </row>
    <row r="104" spans="3:15" ht="15.5" x14ac:dyDescent="0.35">
      <c r="C104" t="s">
        <v>325</v>
      </c>
    </row>
    <row r="105" spans="3:15" ht="15.5" x14ac:dyDescent="0.35">
      <c r="C105" t="s">
        <v>326</v>
      </c>
      <c r="D105" s="5">
        <v>11873300000</v>
      </c>
      <c r="E105" s="5">
        <v>11934500000</v>
      </c>
      <c r="F105" s="5">
        <v>12358100000</v>
      </c>
      <c r="G105" s="5">
        <v>12931700000</v>
      </c>
      <c r="I105" s="5">
        <v>12358100000</v>
      </c>
      <c r="J105" s="5">
        <v>13946500000</v>
      </c>
      <c r="K105" s="5">
        <v>14192500000</v>
      </c>
      <c r="L105" s="5">
        <v>14492500000</v>
      </c>
      <c r="M105" s="5">
        <v>14542500000</v>
      </c>
      <c r="N105" s="5">
        <v>14712500000</v>
      </c>
      <c r="O105" s="5">
        <v>3780000000</v>
      </c>
    </row>
    <row r="106" spans="3:15" ht="15.5" x14ac:dyDescent="0.35">
      <c r="C106" t="s">
        <v>119</v>
      </c>
      <c r="D106" s="5">
        <v>386418684</v>
      </c>
      <c r="E106" s="5">
        <v>482164266</v>
      </c>
      <c r="F106" s="5">
        <v>677099449</v>
      </c>
      <c r="G106" s="5">
        <v>424719612</v>
      </c>
      <c r="I106" s="5">
        <v>677099449</v>
      </c>
      <c r="J106" s="5">
        <v>585943360</v>
      </c>
      <c r="K106" s="5">
        <v>1168337508</v>
      </c>
      <c r="L106" s="5">
        <v>631190119</v>
      </c>
      <c r="M106" s="5">
        <v>264167741</v>
      </c>
      <c r="N106" s="5">
        <v>253329582</v>
      </c>
      <c r="O106" s="5">
        <v>414128308</v>
      </c>
    </row>
    <row r="107" spans="3:15" ht="15.5" x14ac:dyDescent="0.35">
      <c r="C107" t="s">
        <v>288</v>
      </c>
      <c r="E107" s="5">
        <v>6600000</v>
      </c>
      <c r="F107" s="5">
        <v>216450000</v>
      </c>
      <c r="I107" s="5">
        <v>216450000</v>
      </c>
      <c r="J107" s="5">
        <v>216800500</v>
      </c>
      <c r="K107" s="5">
        <v>207347500</v>
      </c>
      <c r="L107" s="5">
        <v>162151500</v>
      </c>
      <c r="M107" s="5">
        <v>164438500</v>
      </c>
      <c r="N107" s="5">
        <v>140257500</v>
      </c>
      <c r="O107" s="5">
        <v>422767900</v>
      </c>
    </row>
    <row r="108" spans="3:15" ht="15.5" x14ac:dyDescent="0.35">
      <c r="C108" t="s">
        <v>289</v>
      </c>
    </row>
    <row r="109" spans="3:15" ht="15.5" x14ac:dyDescent="0.35">
      <c r="C109" t="s">
        <v>290</v>
      </c>
      <c r="L109" s="5">
        <v>4830000000</v>
      </c>
      <c r="M109" s="5">
        <v>3435000000</v>
      </c>
    </row>
    <row r="110" spans="3:15" ht="15.5" x14ac:dyDescent="0.35">
      <c r="C110" t="s">
        <v>292</v>
      </c>
      <c r="O110" s="5">
        <v>44432788</v>
      </c>
    </row>
    <row r="111" spans="3:15" ht="15.5" x14ac:dyDescent="0.35">
      <c r="C111" t="s">
        <v>293</v>
      </c>
      <c r="L111" s="5">
        <v>9720000000</v>
      </c>
      <c r="M111" s="5">
        <v>450000000</v>
      </c>
      <c r="N111" s="5">
        <v>5000000000</v>
      </c>
      <c r="O111" s="5">
        <v>44432788</v>
      </c>
    </row>
    <row r="112" spans="3:15" ht="15.5" x14ac:dyDescent="0.35">
      <c r="C112" t="s">
        <v>121</v>
      </c>
      <c r="D112" s="5">
        <v>12951380951</v>
      </c>
      <c r="E112" s="5">
        <v>13012580951</v>
      </c>
      <c r="F112" s="5">
        <v>13436180951</v>
      </c>
      <c r="G112" s="5">
        <v>13874177852</v>
      </c>
      <c r="I112" s="5">
        <v>13436180951</v>
      </c>
      <c r="J112" s="5">
        <v>14888977852</v>
      </c>
      <c r="K112" s="5">
        <v>15118551809</v>
      </c>
      <c r="L112" s="5">
        <v>19918259935</v>
      </c>
      <c r="M112" s="5">
        <v>18469888193</v>
      </c>
      <c r="N112" s="5">
        <v>15200060549</v>
      </c>
      <c r="O112" s="5">
        <v>4118422220</v>
      </c>
    </row>
    <row r="113" spans="3:15" ht="15.5" x14ac:dyDescent="0.35">
      <c r="C113" t="s">
        <v>122</v>
      </c>
      <c r="D113" s="5">
        <v>12951380951</v>
      </c>
      <c r="E113" s="5">
        <v>13012580951</v>
      </c>
      <c r="F113" s="5">
        <v>13436180951</v>
      </c>
      <c r="G113" s="5">
        <v>13874177852</v>
      </c>
      <c r="I113" s="5">
        <v>13436180951</v>
      </c>
      <c r="J113" s="5">
        <v>14888977852</v>
      </c>
      <c r="K113" s="5">
        <v>15118551809</v>
      </c>
      <c r="L113" s="5">
        <v>19918259935</v>
      </c>
      <c r="M113" s="5">
        <v>18469888193</v>
      </c>
      <c r="N113" s="5">
        <v>15200060549</v>
      </c>
      <c r="O113" s="5">
        <v>4118422220</v>
      </c>
    </row>
    <row r="114" spans="3:15" ht="15.5" x14ac:dyDescent="0.35">
      <c r="C114" t="s">
        <v>880</v>
      </c>
    </row>
    <row r="115" spans="3:15" ht="15.5" x14ac:dyDescent="0.35">
      <c r="C115" t="s">
        <v>881</v>
      </c>
      <c r="L115" s="5">
        <v>4830000000</v>
      </c>
      <c r="M115" s="5">
        <v>3435000000</v>
      </c>
    </row>
    <row r="116" spans="3:15" ht="15.5" x14ac:dyDescent="0.35">
      <c r="C116" t="s">
        <v>123</v>
      </c>
      <c r="D116" s="5">
        <v>586824384202</v>
      </c>
      <c r="E116" s="5">
        <v>554411895782</v>
      </c>
      <c r="F116" s="5">
        <v>523742869729</v>
      </c>
      <c r="G116" s="5">
        <v>475429147801</v>
      </c>
      <c r="I116" s="5">
        <v>523742869729</v>
      </c>
      <c r="J116" s="5">
        <v>372657972782</v>
      </c>
      <c r="K116" s="5">
        <v>216701146700</v>
      </c>
      <c r="L116" s="5">
        <v>190636178048</v>
      </c>
      <c r="M116" s="5">
        <v>97656580033</v>
      </c>
      <c r="N116" s="5">
        <v>100945547795</v>
      </c>
      <c r="O116" s="5">
        <v>103634872170</v>
      </c>
    </row>
    <row r="117" spans="3:15" ht="15.5" x14ac:dyDescent="0.35">
      <c r="C117" t="s">
        <v>124</v>
      </c>
    </row>
    <row r="118" spans="3:15" ht="15.5" x14ac:dyDescent="0.35">
      <c r="C118" t="s">
        <v>125</v>
      </c>
      <c r="D118" s="5">
        <v>50000000000</v>
      </c>
      <c r="E118" s="5">
        <v>50000000000</v>
      </c>
      <c r="F118" s="5">
        <v>50000000000</v>
      </c>
      <c r="G118" s="5">
        <v>50000000000</v>
      </c>
      <c r="I118" s="5">
        <v>50000000000</v>
      </c>
      <c r="J118" s="5">
        <v>50000000000</v>
      </c>
      <c r="K118" s="5">
        <v>50000000000</v>
      </c>
      <c r="L118" s="5">
        <v>50000000000</v>
      </c>
      <c r="M118" s="5">
        <v>50000000000</v>
      </c>
      <c r="N118" s="5">
        <v>50000000000</v>
      </c>
      <c r="O118" s="5">
        <v>40000000000</v>
      </c>
    </row>
    <row r="119" spans="3:15" ht="15.5" x14ac:dyDescent="0.35">
      <c r="C119" t="s">
        <v>126</v>
      </c>
      <c r="D119" s="5">
        <v>21052540000</v>
      </c>
      <c r="E119" s="5">
        <v>21052540000</v>
      </c>
      <c r="F119" s="5">
        <v>21052540000</v>
      </c>
      <c r="G119" s="5">
        <v>21052540000</v>
      </c>
      <c r="I119" s="5">
        <v>21052540000</v>
      </c>
      <c r="J119" s="5">
        <v>21052540000</v>
      </c>
      <c r="K119" s="5">
        <v>21052540000</v>
      </c>
      <c r="L119" s="5">
        <v>21052540000</v>
      </c>
      <c r="M119" s="5">
        <v>21052540000</v>
      </c>
      <c r="N119" s="5">
        <v>21052540000</v>
      </c>
    </row>
    <row r="120" spans="3:15" ht="15.5" x14ac:dyDescent="0.35">
      <c r="C120" t="s">
        <v>127</v>
      </c>
      <c r="D120" s="5">
        <v>18871551703</v>
      </c>
      <c r="E120" s="5">
        <v>18671127920</v>
      </c>
      <c r="F120" s="5">
        <v>15918019001</v>
      </c>
      <c r="G120" s="5">
        <v>15063827705</v>
      </c>
      <c r="I120" s="5">
        <v>15918019001</v>
      </c>
      <c r="J120" s="5">
        <v>19055453815</v>
      </c>
      <c r="K120" s="5">
        <v>31267834413</v>
      </c>
      <c r="L120" s="5">
        <v>28856451400</v>
      </c>
      <c r="M120" s="5">
        <v>29234510275</v>
      </c>
      <c r="N120" s="5">
        <v>20647145162</v>
      </c>
      <c r="O120" s="5">
        <v>13333478871</v>
      </c>
    </row>
    <row r="121" spans="3:15" ht="15.5" x14ac:dyDescent="0.35">
      <c r="C121" t="s">
        <v>128</v>
      </c>
      <c r="D121" s="5">
        <v>500000000</v>
      </c>
      <c r="E121" s="5">
        <v>500000000</v>
      </c>
      <c r="F121" s="5">
        <v>500000000</v>
      </c>
      <c r="G121" s="5">
        <v>500000000</v>
      </c>
      <c r="I121" s="5">
        <v>500000000</v>
      </c>
      <c r="J121" s="5">
        <v>500000000</v>
      </c>
      <c r="K121" s="5">
        <v>400000000</v>
      </c>
      <c r="L121" s="5">
        <v>300000000</v>
      </c>
      <c r="M121" s="5">
        <v>200000000</v>
      </c>
      <c r="N121" s="5">
        <v>100000000</v>
      </c>
    </row>
    <row r="122" spans="3:15" ht="15.5" x14ac:dyDescent="0.35">
      <c r="C122" t="s">
        <v>129</v>
      </c>
      <c r="D122" s="5">
        <v>18371551703</v>
      </c>
      <c r="E122" s="5">
        <v>18171127920</v>
      </c>
      <c r="F122" s="5">
        <v>15418019001</v>
      </c>
      <c r="G122" s="5">
        <v>14563827705</v>
      </c>
      <c r="I122" s="5">
        <v>15418019001</v>
      </c>
      <c r="J122" s="5">
        <v>18555453815</v>
      </c>
      <c r="K122" s="5">
        <v>30867834413</v>
      </c>
      <c r="L122" s="5">
        <v>28556451400</v>
      </c>
      <c r="M122" s="5">
        <v>29034510275</v>
      </c>
      <c r="N122" s="5">
        <v>20547145162</v>
      </c>
      <c r="O122" s="5">
        <v>13333478871</v>
      </c>
    </row>
    <row r="123" spans="3:15" ht="15.5" x14ac:dyDescent="0.35">
      <c r="C123" t="s">
        <v>130</v>
      </c>
      <c r="D123" s="5">
        <v>18871551703</v>
      </c>
      <c r="E123" s="5">
        <v>18671127920</v>
      </c>
      <c r="F123" s="5">
        <v>15918019001</v>
      </c>
      <c r="G123" s="5">
        <v>15063827705</v>
      </c>
      <c r="I123" s="5">
        <v>15918019001</v>
      </c>
      <c r="J123" s="5">
        <v>19055453815</v>
      </c>
      <c r="K123" s="5">
        <v>31267834413</v>
      </c>
      <c r="L123" s="5">
        <v>28856451400</v>
      </c>
      <c r="M123" s="5">
        <v>29234510275</v>
      </c>
      <c r="N123" s="5">
        <v>20647145162</v>
      </c>
      <c r="O123" s="5">
        <v>13333478871</v>
      </c>
    </row>
    <row r="124" spans="3:15" ht="15.5" x14ac:dyDescent="0.35">
      <c r="C124" t="s">
        <v>131</v>
      </c>
      <c r="D124" s="5">
        <v>22108426520</v>
      </c>
      <c r="E124" s="5">
        <v>22556108094</v>
      </c>
      <c r="F124" s="5">
        <v>22897178092</v>
      </c>
      <c r="G124" s="5">
        <v>23183713190</v>
      </c>
      <c r="I124" s="5">
        <v>22897178092</v>
      </c>
      <c r="J124" s="5">
        <v>24077250355</v>
      </c>
      <c r="K124" s="5">
        <v>25725688707</v>
      </c>
      <c r="L124" s="5">
        <v>26039556937</v>
      </c>
      <c r="M124" s="5">
        <v>26738172708</v>
      </c>
      <c r="N124" s="5">
        <v>27703816619</v>
      </c>
      <c r="O124" s="5">
        <v>14689959143</v>
      </c>
    </row>
    <row r="125" spans="3:15" ht="15.5" x14ac:dyDescent="0.35">
      <c r="C125" t="s">
        <v>10</v>
      </c>
      <c r="D125" s="5">
        <v>112152470742</v>
      </c>
      <c r="E125" s="5">
        <v>112399728533</v>
      </c>
      <c r="F125" s="5">
        <v>109987689612</v>
      </c>
      <c r="G125" s="5">
        <v>109499981285</v>
      </c>
      <c r="I125" s="5">
        <v>109987689612</v>
      </c>
      <c r="J125" s="5">
        <v>114385144560</v>
      </c>
      <c r="K125" s="5">
        <v>128154353527</v>
      </c>
      <c r="L125" s="5">
        <v>126100992373</v>
      </c>
      <c r="M125" s="5">
        <v>127087482647</v>
      </c>
      <c r="N125" s="5">
        <v>119405495291</v>
      </c>
      <c r="O125" s="5">
        <v>67988151235</v>
      </c>
    </row>
    <row r="126" spans="3:15" ht="15.5" x14ac:dyDescent="0.35">
      <c r="C126" t="s">
        <v>132</v>
      </c>
      <c r="D126" s="5">
        <v>698976854944</v>
      </c>
      <c r="E126" s="5">
        <v>666811624315</v>
      </c>
      <c r="F126" s="5">
        <v>633730559341</v>
      </c>
      <c r="G126" s="5">
        <v>584929129086</v>
      </c>
      <c r="I126" s="5">
        <v>633730559341</v>
      </c>
      <c r="J126" s="5">
        <v>487043117342</v>
      </c>
      <c r="K126" s="5">
        <v>344855500227</v>
      </c>
      <c r="L126" s="5">
        <v>316737170421</v>
      </c>
      <c r="M126" s="5">
        <v>224744062680</v>
      </c>
      <c r="N126" s="5">
        <v>220351043086</v>
      </c>
      <c r="O126" s="5">
        <v>171623023405</v>
      </c>
    </row>
    <row r="127" spans="3:15" ht="15.5" x14ac:dyDescent="0.35">
      <c r="C127" t="s">
        <v>133</v>
      </c>
      <c r="D127" s="5">
        <v>1000000000</v>
      </c>
      <c r="E127" s="5">
        <v>1000000000</v>
      </c>
      <c r="F127" s="5">
        <v>1000000000</v>
      </c>
      <c r="G127" s="5">
        <v>1000000000</v>
      </c>
      <c r="I127" s="5">
        <v>1000000000</v>
      </c>
      <c r="J127" s="5">
        <v>1000000000</v>
      </c>
      <c r="K127" s="5">
        <v>1000000000</v>
      </c>
      <c r="L127" s="5">
        <v>1000000000</v>
      </c>
      <c r="M127" s="5">
        <v>1000000000</v>
      </c>
      <c r="N127" s="5">
        <v>1000000000</v>
      </c>
      <c r="O127" s="5">
        <v>800000000</v>
      </c>
    </row>
    <row r="129" spans="2:15" ht="15.5" x14ac:dyDescent="0.35">
      <c r="B129" t="s">
        <v>134</v>
      </c>
      <c r="C129" t="s">
        <v>135</v>
      </c>
      <c r="D129" s="5">
        <v>-4333140151</v>
      </c>
      <c r="E129" s="5">
        <v>-13564900335</v>
      </c>
      <c r="F129" s="5">
        <v>-14754795638</v>
      </c>
      <c r="G129" s="5">
        <v>-8378002331</v>
      </c>
      <c r="I129" s="5">
        <v>-65153518147</v>
      </c>
      <c r="J129" s="5">
        <v>-65494158230</v>
      </c>
      <c r="K129" s="5">
        <v>-21955590535</v>
      </c>
      <c r="L129" s="5">
        <v>-5091795002</v>
      </c>
      <c r="M129" s="5">
        <v>6768208209</v>
      </c>
      <c r="N129" s="5">
        <v>-59700004025</v>
      </c>
      <c r="O129" s="5">
        <v>-56756318921</v>
      </c>
    </row>
    <row r="130" spans="2:15" ht="15.5" x14ac:dyDescent="0.35">
      <c r="C130" t="s">
        <v>296</v>
      </c>
      <c r="D130" s="5">
        <v>26337804437</v>
      </c>
      <c r="E130" s="5">
        <v>19936704224</v>
      </c>
      <c r="F130" s="5">
        <v>28562312555</v>
      </c>
      <c r="G130" s="5">
        <v>31975390694</v>
      </c>
      <c r="I130" s="5">
        <v>109145128878</v>
      </c>
      <c r="J130" s="5">
        <v>104450028150</v>
      </c>
      <c r="K130" s="5">
        <v>84187542816</v>
      </c>
      <c r="L130" s="5">
        <v>64634111040</v>
      </c>
      <c r="M130" s="5">
        <v>69089922885</v>
      </c>
      <c r="N130" s="5">
        <v>55149301392</v>
      </c>
      <c r="O130" s="5">
        <v>69050569789</v>
      </c>
    </row>
    <row r="131" spans="2:15" ht="15.5" x14ac:dyDescent="0.35">
      <c r="C131" t="s">
        <v>138</v>
      </c>
      <c r="D131" s="5">
        <v>-20808663398</v>
      </c>
      <c r="E131" s="5">
        <v>-25365127549</v>
      </c>
      <c r="F131" s="5">
        <v>-36598315609</v>
      </c>
      <c r="G131" s="5">
        <v>-31492068496</v>
      </c>
      <c r="I131" s="5">
        <v>-144300686141</v>
      </c>
      <c r="J131" s="5">
        <v>-148306580859</v>
      </c>
      <c r="K131" s="5">
        <v>-88459104281</v>
      </c>
      <c r="L131" s="5">
        <v>-57058909045</v>
      </c>
      <c r="M131" s="5">
        <v>-48253773089</v>
      </c>
      <c r="N131" s="5">
        <v>-100654510745</v>
      </c>
      <c r="O131" s="5">
        <v>-114704553745</v>
      </c>
    </row>
    <row r="132" spans="2:15" ht="15.5" x14ac:dyDescent="0.35">
      <c r="C132" t="s">
        <v>591</v>
      </c>
      <c r="D132" s="5">
        <v>-1073930369</v>
      </c>
      <c r="E132" s="5">
        <v>-1124977973</v>
      </c>
      <c r="F132" s="5">
        <v>-941113508</v>
      </c>
      <c r="G132" s="5">
        <v>-1002796366</v>
      </c>
      <c r="I132" s="5">
        <v>-4450873953</v>
      </c>
      <c r="J132" s="5">
        <v>-5595292073</v>
      </c>
      <c r="K132" s="5">
        <v>-5692218180</v>
      </c>
      <c r="L132" s="5">
        <v>-5480493175</v>
      </c>
      <c r="M132" s="5">
        <v>-5398134976</v>
      </c>
      <c r="N132" s="5">
        <v>-4107082298</v>
      </c>
      <c r="O132" s="5">
        <v>-3067470211</v>
      </c>
    </row>
    <row r="133" spans="2:15" ht="15.5" x14ac:dyDescent="0.35">
      <c r="C133" t="s">
        <v>882</v>
      </c>
      <c r="D133" s="5">
        <v>-2744567890</v>
      </c>
      <c r="E133" s="5">
        <v>-1447601844</v>
      </c>
      <c r="F133" s="5">
        <v>-704151726</v>
      </c>
      <c r="G133" s="5">
        <v>-2529099636</v>
      </c>
      <c r="I133" s="5">
        <v>-6851288000</v>
      </c>
      <c r="J133" s="5">
        <v>-6859588106</v>
      </c>
      <c r="K133" s="5">
        <v>-5991319498</v>
      </c>
      <c r="L133" s="5">
        <v>-5277647771</v>
      </c>
      <c r="M133" s="5">
        <v>-6535261859</v>
      </c>
      <c r="N133" s="5">
        <v>-7646897848</v>
      </c>
      <c r="O133" s="5">
        <v>-4196277650</v>
      </c>
    </row>
    <row r="134" spans="2:15" ht="15.5" x14ac:dyDescent="0.35">
      <c r="C134" t="s">
        <v>332</v>
      </c>
      <c r="D134" s="5">
        <v>-5223798778</v>
      </c>
      <c r="E134" s="5">
        <v>-4811531219</v>
      </c>
      <c r="F134" s="5">
        <v>-4333189567</v>
      </c>
      <c r="G134" s="5">
        <v>-4219427274</v>
      </c>
      <c r="I134" s="5">
        <v>-15248526836</v>
      </c>
      <c r="J134" s="5">
        <v>-6130116145</v>
      </c>
      <c r="K134" s="5">
        <v>-3671933179</v>
      </c>
    </row>
    <row r="135" spans="2:15" ht="15.5" x14ac:dyDescent="0.35">
      <c r="C135" t="s">
        <v>143</v>
      </c>
      <c r="D135" s="5">
        <v>-819984153</v>
      </c>
      <c r="E135" s="5">
        <v>-752365974</v>
      </c>
      <c r="F135" s="5">
        <v>-740337783</v>
      </c>
      <c r="G135" s="5">
        <v>-1110001253</v>
      </c>
      <c r="I135" s="5">
        <v>-3447272095</v>
      </c>
      <c r="J135" s="5">
        <v>-3052609197</v>
      </c>
      <c r="K135" s="5">
        <v>-2328558213</v>
      </c>
      <c r="L135" s="5">
        <v>-1908856051</v>
      </c>
      <c r="M135" s="5">
        <v>-2134544752</v>
      </c>
      <c r="N135" s="5">
        <v>-2440814526</v>
      </c>
      <c r="O135" s="5">
        <v>-3838587104</v>
      </c>
    </row>
    <row r="136" spans="2:15" ht="15.5" x14ac:dyDescent="0.35">
      <c r="C136" t="s">
        <v>144</v>
      </c>
      <c r="D136" s="5">
        <v>5308175000</v>
      </c>
      <c r="E136" s="5">
        <v>10832025000</v>
      </c>
      <c r="F136" s="5">
        <v>15186400010</v>
      </c>
      <c r="G136" s="5">
        <v>12660458115</v>
      </c>
      <c r="I136" s="5">
        <v>68502994723</v>
      </c>
      <c r="J136" s="5">
        <v>62584668265</v>
      </c>
      <c r="K136" s="5">
        <v>12474802881</v>
      </c>
      <c r="L136" s="5">
        <v>19096980640</v>
      </c>
      <c r="M136" s="5">
        <v>1758669360</v>
      </c>
      <c r="N136" s="5">
        <v>61400257212</v>
      </c>
      <c r="O136" s="5">
        <v>52103389400</v>
      </c>
    </row>
    <row r="137" spans="2:15" ht="15.5" x14ac:dyDescent="0.35">
      <c r="C137" t="s">
        <v>145</v>
      </c>
      <c r="D137" s="5">
        <v>-32710000</v>
      </c>
      <c r="E137" s="5">
        <v>-15200000</v>
      </c>
      <c r="F137" s="5">
        <v>-298791395</v>
      </c>
      <c r="G137" s="5">
        <v>-205592001</v>
      </c>
      <c r="I137" s="5">
        <v>-683408396</v>
      </c>
      <c r="J137" s="5">
        <v>-641638846</v>
      </c>
      <c r="K137" s="5">
        <v>-6631386808</v>
      </c>
      <c r="L137" s="5">
        <v>-138454040</v>
      </c>
      <c r="M137" s="5">
        <v>-192430977</v>
      </c>
      <c r="N137" s="5">
        <v>-177493000</v>
      </c>
      <c r="O137" s="5">
        <v>-2396375735</v>
      </c>
    </row>
    <row r="138" spans="2:15" ht="15.5" x14ac:dyDescent="0.35">
      <c r="C138" t="s">
        <v>151</v>
      </c>
      <c r="D138" s="5">
        <v>-32710000</v>
      </c>
      <c r="E138" s="5">
        <v>-15200000</v>
      </c>
      <c r="F138" s="5">
        <v>-148791395</v>
      </c>
      <c r="G138" s="5">
        <v>-205592001</v>
      </c>
      <c r="I138" s="5">
        <v>-533408396</v>
      </c>
      <c r="J138" s="5">
        <v>-641638846</v>
      </c>
      <c r="K138" s="5">
        <v>-4591386808</v>
      </c>
      <c r="L138" s="5">
        <v>-138454040</v>
      </c>
      <c r="M138" s="5">
        <v>-192430977</v>
      </c>
      <c r="N138" s="5">
        <v>-63593000</v>
      </c>
      <c r="O138" s="5">
        <v>-1592875735</v>
      </c>
    </row>
    <row r="139" spans="2:15" ht="15.5" x14ac:dyDescent="0.35">
      <c r="C139" t="s">
        <v>883</v>
      </c>
      <c r="F139" s="5">
        <v>-150000000</v>
      </c>
      <c r="I139" s="5">
        <v>-150000000</v>
      </c>
      <c r="K139" s="5">
        <v>-2040000000</v>
      </c>
    </row>
    <row r="140" spans="2:15" ht="15.5" x14ac:dyDescent="0.35">
      <c r="C140" t="s">
        <v>884</v>
      </c>
      <c r="O140" s="5">
        <v>400000000</v>
      </c>
    </row>
    <row r="141" spans="2:15" ht="15.5" x14ac:dyDescent="0.35">
      <c r="C141" t="s">
        <v>472</v>
      </c>
      <c r="O141" s="5">
        <v>-913000000</v>
      </c>
    </row>
    <row r="142" spans="2:15" ht="15.5" x14ac:dyDescent="0.35">
      <c r="C142" t="s">
        <v>760</v>
      </c>
      <c r="N142" s="5">
        <v>-113900000</v>
      </c>
      <c r="O142" s="5">
        <v>-290500000</v>
      </c>
    </row>
    <row r="143" spans="2:15" ht="15.5" x14ac:dyDescent="0.35">
      <c r="C143" t="s">
        <v>153</v>
      </c>
      <c r="D143" s="5">
        <v>5308175000</v>
      </c>
      <c r="E143" s="5">
        <v>10832025000</v>
      </c>
      <c r="F143" s="5">
        <v>15186400010</v>
      </c>
      <c r="G143" s="5">
        <v>12660458115</v>
      </c>
      <c r="I143" s="5">
        <v>68502994723</v>
      </c>
      <c r="J143" s="5">
        <v>62584668265</v>
      </c>
      <c r="K143" s="5">
        <v>12474802881</v>
      </c>
      <c r="L143" s="5">
        <v>19096980640</v>
      </c>
      <c r="M143" s="5">
        <v>1758669360</v>
      </c>
      <c r="N143" s="5">
        <v>61400257212</v>
      </c>
      <c r="O143" s="5">
        <v>52103389400</v>
      </c>
    </row>
    <row r="144" spans="2:15" ht="15.5" x14ac:dyDescent="0.35">
      <c r="C144" t="s">
        <v>596</v>
      </c>
      <c r="D144" s="5">
        <v>8830000000</v>
      </c>
      <c r="E144" s="5">
        <v>12250000000</v>
      </c>
      <c r="F144" s="5">
        <v>15739883449</v>
      </c>
      <c r="G144" s="5">
        <v>14003218532</v>
      </c>
      <c r="I144" s="5">
        <v>73902225261</v>
      </c>
      <c r="J144" s="5">
        <v>143688063946</v>
      </c>
    </row>
    <row r="145" spans="2:15" ht="15.5" x14ac:dyDescent="0.35">
      <c r="C145" t="s">
        <v>159</v>
      </c>
      <c r="D145" s="5">
        <v>-2780625000</v>
      </c>
      <c r="E145" s="5">
        <v>-794375000</v>
      </c>
      <c r="F145" s="5">
        <v>-129883439</v>
      </c>
      <c r="G145" s="5">
        <v>-987218532</v>
      </c>
      <c r="I145" s="5">
        <v>-3810830538</v>
      </c>
      <c r="J145" s="5">
        <v>-80861395681</v>
      </c>
      <c r="K145" s="5">
        <v>12049603700</v>
      </c>
      <c r="L145" s="5">
        <v>20765280640</v>
      </c>
      <c r="M145" s="5">
        <v>3784719360</v>
      </c>
      <c r="N145" s="5">
        <v>5000000000</v>
      </c>
    </row>
    <row r="146" spans="2:15" ht="15.5" x14ac:dyDescent="0.35">
      <c r="C146" t="s">
        <v>623</v>
      </c>
      <c r="N146" s="5">
        <v>34000000000</v>
      </c>
      <c r="O146" s="5">
        <v>33900000000</v>
      </c>
    </row>
    <row r="147" spans="2:15" ht="15.5" x14ac:dyDescent="0.35">
      <c r="C147" t="s">
        <v>161</v>
      </c>
      <c r="L147" s="5">
        <v>-1800000000</v>
      </c>
      <c r="M147" s="5">
        <v>-1450000000</v>
      </c>
    </row>
    <row r="148" spans="2:15" ht="15.5" x14ac:dyDescent="0.35">
      <c r="C148" t="s">
        <v>368</v>
      </c>
      <c r="N148" s="5">
        <v>-2034460000</v>
      </c>
    </row>
    <row r="149" spans="2:15" ht="15.5" x14ac:dyDescent="0.35">
      <c r="C149" t="s">
        <v>366</v>
      </c>
      <c r="K149" s="5">
        <v>1000000000</v>
      </c>
      <c r="N149" s="5">
        <v>13020000000</v>
      </c>
      <c r="O149" s="5">
        <v>14700000000</v>
      </c>
    </row>
    <row r="150" spans="2:15" ht="15.5" x14ac:dyDescent="0.35">
      <c r="C150" t="s">
        <v>885</v>
      </c>
      <c r="D150" s="5">
        <v>-600000000</v>
      </c>
      <c r="E150" s="5">
        <v>-200000000</v>
      </c>
      <c r="G150" s="5">
        <v>68058115</v>
      </c>
      <c r="J150" s="5">
        <v>4000000</v>
      </c>
      <c r="K150" s="5">
        <v>-274800819</v>
      </c>
      <c r="L150" s="5">
        <v>181700000</v>
      </c>
      <c r="M150" s="5">
        <v>-406050000</v>
      </c>
      <c r="N150" s="5">
        <v>526650000</v>
      </c>
      <c r="O150" s="5">
        <v>449605400</v>
      </c>
    </row>
    <row r="151" spans="2:15" ht="15.5" x14ac:dyDescent="0.35">
      <c r="C151" t="s">
        <v>310</v>
      </c>
      <c r="D151" s="5">
        <v>-141200000</v>
      </c>
      <c r="E151" s="5">
        <v>-423600000</v>
      </c>
      <c r="F151" s="5">
        <v>-423600000</v>
      </c>
      <c r="G151" s="5">
        <v>-423600000</v>
      </c>
      <c r="I151" s="5">
        <v>-1588400000</v>
      </c>
      <c r="J151" s="5">
        <v>-246000000</v>
      </c>
      <c r="K151" s="5">
        <v>-300000000</v>
      </c>
      <c r="L151" s="5">
        <v>-50000000</v>
      </c>
      <c r="M151" s="5">
        <v>-170000000</v>
      </c>
      <c r="N151" s="5">
        <v>10932500000</v>
      </c>
      <c r="O151" s="5">
        <v>3117900000</v>
      </c>
    </row>
    <row r="152" spans="2:15" ht="15.5" x14ac:dyDescent="0.35">
      <c r="C152" t="s">
        <v>711</v>
      </c>
      <c r="N152" s="5">
        <v>-44432788</v>
      </c>
      <c r="O152" s="5">
        <v>-64116000</v>
      </c>
    </row>
    <row r="153" spans="2:15" ht="15.5" x14ac:dyDescent="0.35">
      <c r="C153" t="s">
        <v>164</v>
      </c>
      <c r="D153" s="5">
        <v>942324849</v>
      </c>
      <c r="E153" s="5">
        <v>-2748075335</v>
      </c>
      <c r="F153" s="5">
        <v>132812977</v>
      </c>
      <c r="G153" s="5">
        <v>4076863783</v>
      </c>
      <c r="I153" s="5">
        <v>2666068180</v>
      </c>
      <c r="J153" s="5">
        <v>-3551128811</v>
      </c>
      <c r="K153" s="5">
        <v>-16112174462</v>
      </c>
      <c r="L153" s="5">
        <v>13866731598</v>
      </c>
      <c r="M153" s="5">
        <v>8334446592</v>
      </c>
      <c r="N153" s="5">
        <v>1522760187</v>
      </c>
      <c r="O153" s="5">
        <v>-7049305256</v>
      </c>
    </row>
    <row r="154" spans="2:15" ht="15.5" x14ac:dyDescent="0.35">
      <c r="C154" t="s">
        <v>165</v>
      </c>
      <c r="E154" s="5">
        <v>11128242555</v>
      </c>
      <c r="I154" s="5">
        <v>8462175175</v>
      </c>
      <c r="J154" s="5">
        <v>12013303986</v>
      </c>
      <c r="K154" s="5">
        <v>28125478448</v>
      </c>
      <c r="L154" s="5">
        <v>14258746850</v>
      </c>
      <c r="M154" s="5">
        <v>5924300258</v>
      </c>
      <c r="N154" s="5">
        <v>4401540071</v>
      </c>
      <c r="O154" s="5">
        <v>11450845327</v>
      </c>
    </row>
    <row r="155" spans="2:15" ht="15.5" x14ac:dyDescent="0.35">
      <c r="C155" t="s">
        <v>166</v>
      </c>
      <c r="D155" s="5">
        <v>942324849</v>
      </c>
      <c r="E155" s="5">
        <v>8380167220</v>
      </c>
      <c r="F155" s="5">
        <v>132812977</v>
      </c>
      <c r="G155" s="5">
        <v>4076863783</v>
      </c>
      <c r="I155" s="5">
        <v>11128243355</v>
      </c>
      <c r="J155" s="5">
        <v>8462175175</v>
      </c>
      <c r="K155" s="5">
        <v>12013303986</v>
      </c>
      <c r="L155" s="5">
        <v>28125478448</v>
      </c>
      <c r="M155" s="5">
        <v>14258746850</v>
      </c>
      <c r="N155" s="5">
        <v>5924300258</v>
      </c>
      <c r="O155" s="5">
        <v>4401540071</v>
      </c>
    </row>
    <row r="157" spans="2:15" ht="15.5" x14ac:dyDescent="0.35">
      <c r="B157" t="s">
        <v>167</v>
      </c>
      <c r="C157" t="s">
        <v>12</v>
      </c>
      <c r="D157" s="5">
        <v>1000000000</v>
      </c>
      <c r="E157" s="5">
        <v>1000000000</v>
      </c>
      <c r="F157" s="5">
        <v>1000000000</v>
      </c>
      <c r="G157" s="5">
        <v>1000000000</v>
      </c>
      <c r="I157" s="5">
        <v>1000000000</v>
      </c>
      <c r="J157" s="5">
        <v>1000000000</v>
      </c>
      <c r="K157" s="5">
        <v>1000000000</v>
      </c>
      <c r="L157" s="5">
        <v>1000000000</v>
      </c>
      <c r="M157" s="5">
        <v>1000000000</v>
      </c>
      <c r="N157" s="5">
        <v>1000000000</v>
      </c>
      <c r="O157" s="5">
        <v>800000000</v>
      </c>
    </row>
    <row r="158" spans="2:15" ht="15.5" x14ac:dyDescent="0.35">
      <c r="C158" t="s">
        <v>168</v>
      </c>
      <c r="D158" s="6">
        <v>0.2</v>
      </c>
      <c r="E158" s="6">
        <v>2.75</v>
      </c>
      <c r="F158" s="6">
        <v>0.85</v>
      </c>
      <c r="G158" s="6">
        <v>-1.02</v>
      </c>
    </row>
    <row r="159" spans="2:15" ht="15.5" x14ac:dyDescent="0.35">
      <c r="C159" t="s">
        <v>169</v>
      </c>
      <c r="D159" s="5">
        <v>655</v>
      </c>
      <c r="E159" s="6">
        <v>52.36</v>
      </c>
      <c r="F159" s="6">
        <v>303.52999999999997</v>
      </c>
      <c r="G159" s="6">
        <v>-186.27</v>
      </c>
    </row>
    <row r="160" spans="2:15" ht="15.5" x14ac:dyDescent="0.35">
      <c r="C160" t="s">
        <v>62</v>
      </c>
      <c r="D160" s="6">
        <v>9.1999999999999993</v>
      </c>
      <c r="E160" s="6">
        <v>9.48</v>
      </c>
      <c r="F160" s="6">
        <v>20.27</v>
      </c>
      <c r="G160" s="6">
        <v>28.26</v>
      </c>
    </row>
    <row r="161" spans="3:7" ht="15.5" x14ac:dyDescent="0.35">
      <c r="C161" t="s">
        <v>170</v>
      </c>
      <c r="D161" s="5">
        <v>830000000</v>
      </c>
      <c r="E161" s="6">
        <v>4269999999.9999995</v>
      </c>
      <c r="F161" s="5">
        <v>1580000000</v>
      </c>
      <c r="G161" s="5">
        <v>-70000000</v>
      </c>
    </row>
    <row r="162" spans="3:7" ht="15.5" x14ac:dyDescent="0.35">
      <c r="C162" t="s">
        <v>171</v>
      </c>
      <c r="D162" s="6">
        <v>2.9999999999999997E-4</v>
      </c>
      <c r="E162" s="6">
        <v>4.0999999999999995E-3</v>
      </c>
      <c r="F162" s="6">
        <v>1.2999999999999999E-3</v>
      </c>
      <c r="G162" s="6">
        <v>-1.7000000000000001E-3</v>
      </c>
    </row>
    <row r="163" spans="3:7" ht="15.5" x14ac:dyDescent="0.35">
      <c r="C163" t="s">
        <v>172</v>
      </c>
      <c r="D163" s="6">
        <v>2.2000000000000001E-3</v>
      </c>
      <c r="E163" s="6">
        <v>3.0600000000000002E-2</v>
      </c>
      <c r="F163" s="6">
        <v>9.7999999999999997E-3</v>
      </c>
      <c r="G163" s="6">
        <v>-1.18E-2</v>
      </c>
    </row>
    <row r="164" spans="3:7" ht="15.5" x14ac:dyDescent="0.35">
      <c r="C164" t="s">
        <v>173</v>
      </c>
      <c r="D164" s="6">
        <v>4.4000000000000003E-3</v>
      </c>
      <c r="E164" s="6">
        <v>3.2199999999999999E-2</v>
      </c>
      <c r="F164" s="6">
        <v>1.06E-2</v>
      </c>
      <c r="G164" s="6">
        <v>-2.8000000000000004E-3</v>
      </c>
    </row>
    <row r="165" spans="3:7" ht="15.5" x14ac:dyDescent="0.35">
      <c r="C165" t="s">
        <v>174</v>
      </c>
      <c r="D165" s="6">
        <v>0.84</v>
      </c>
      <c r="E165" s="6">
        <v>3.47</v>
      </c>
      <c r="F165" s="6">
        <v>1.72</v>
      </c>
      <c r="G165" s="6">
        <v>-0.39</v>
      </c>
    </row>
    <row r="166" spans="3:7" ht="15.5" x14ac:dyDescent="0.35">
      <c r="C166" t="s">
        <v>175</v>
      </c>
      <c r="D166" s="5">
        <v>112000000000</v>
      </c>
      <c r="E166" s="5">
        <v>112000000000</v>
      </c>
      <c r="F166" s="5">
        <v>110000000000</v>
      </c>
      <c r="G166" s="5">
        <v>109000000000</v>
      </c>
    </row>
    <row r="167" spans="3:7" ht="15.5" x14ac:dyDescent="0.35">
      <c r="C167" t="s">
        <v>176</v>
      </c>
      <c r="D167" s="6">
        <v>1.45</v>
      </c>
      <c r="E167" s="6">
        <v>1.6</v>
      </c>
      <c r="F167" s="6">
        <v>2.96</v>
      </c>
      <c r="G167" s="6">
        <v>2.2000000000000002</v>
      </c>
    </row>
    <row r="168" spans="3:7" ht="15.5" x14ac:dyDescent="0.35">
      <c r="C168" t="s">
        <v>177</v>
      </c>
      <c r="D168" s="6">
        <v>90.04</v>
      </c>
      <c r="E168" s="6">
        <v>89.84</v>
      </c>
      <c r="F168" s="6">
        <v>87.09</v>
      </c>
      <c r="G168" s="6">
        <v>86.32</v>
      </c>
    </row>
    <row r="169" spans="3:7" ht="15.5" x14ac:dyDescent="0.35">
      <c r="C169" t="s">
        <v>178</v>
      </c>
      <c r="D169" s="6">
        <v>1.45</v>
      </c>
      <c r="E169" s="6">
        <v>1.6</v>
      </c>
      <c r="F169" s="6">
        <v>2.96</v>
      </c>
      <c r="G169" s="6">
        <v>2.2000000000000002</v>
      </c>
    </row>
    <row r="170" spans="3:7" ht="15.5" x14ac:dyDescent="0.35">
      <c r="C170" t="s">
        <v>179</v>
      </c>
      <c r="D170" s="6">
        <v>90.04</v>
      </c>
      <c r="E170" s="6">
        <v>89.84</v>
      </c>
      <c r="F170" s="6">
        <v>87.09</v>
      </c>
      <c r="G170" s="6">
        <v>86.32</v>
      </c>
    </row>
    <row r="171" spans="3:7" ht="15.5" x14ac:dyDescent="0.35">
      <c r="C171" t="s">
        <v>180</v>
      </c>
      <c r="D171" s="5">
        <v>192000000000</v>
      </c>
      <c r="E171" s="5">
        <v>186000000000</v>
      </c>
      <c r="F171" s="5">
        <v>175000000000</v>
      </c>
      <c r="G171" s="5">
        <v>159000000000</v>
      </c>
    </row>
    <row r="172" spans="3:7" ht="15.5" x14ac:dyDescent="0.35">
      <c r="C172" t="s">
        <v>181</v>
      </c>
    </row>
    <row r="173" spans="3:7" ht="15.5" x14ac:dyDescent="0.35">
      <c r="C173" t="s">
        <v>182</v>
      </c>
      <c r="D173" s="5">
        <v>90000000000</v>
      </c>
      <c r="E173" s="5">
        <v>90000000000</v>
      </c>
      <c r="F173" s="5">
        <v>87000000000</v>
      </c>
      <c r="G173" s="5">
        <v>86000000000</v>
      </c>
    </row>
    <row r="174" spans="3:7" ht="15.5" x14ac:dyDescent="0.35">
      <c r="C174" t="s">
        <v>24</v>
      </c>
      <c r="D174" s="5">
        <v>192000000000</v>
      </c>
      <c r="E174" s="5">
        <v>186000000000</v>
      </c>
      <c r="F174" s="5">
        <v>175000000000</v>
      </c>
      <c r="G174" s="5">
        <v>159000000000</v>
      </c>
    </row>
    <row r="175" spans="3:7" ht="15.5" x14ac:dyDescent="0.35">
      <c r="C175" t="s">
        <v>21</v>
      </c>
      <c r="D175" s="5">
        <v>183000000000</v>
      </c>
      <c r="E175" s="5">
        <v>178000000000</v>
      </c>
      <c r="F175" s="5">
        <v>163000000000</v>
      </c>
      <c r="G175" s="5">
        <v>148000000000</v>
      </c>
    </row>
    <row r="176" spans="3:7" ht="15.5" x14ac:dyDescent="0.35">
      <c r="C176" t="s">
        <v>183</v>
      </c>
      <c r="D176" s="5">
        <v>72000000000</v>
      </c>
      <c r="E176" s="5">
        <v>73000000000</v>
      </c>
      <c r="F176" s="5">
        <v>71000000000</v>
      </c>
      <c r="G176" s="5">
        <v>94000000000</v>
      </c>
    </row>
    <row r="177" spans="3:15" ht="15.5" x14ac:dyDescent="0.35">
      <c r="C177" t="s">
        <v>184</v>
      </c>
      <c r="D177" s="5">
        <v>-4000000000</v>
      </c>
      <c r="E177" s="5">
        <v>-14000000000</v>
      </c>
      <c r="F177" s="5">
        <v>-15000000000</v>
      </c>
      <c r="G177" s="5">
        <v>-8000000000</v>
      </c>
    </row>
    <row r="178" spans="3:15" ht="15.5" x14ac:dyDescent="0.35">
      <c r="C178" t="s">
        <v>185</v>
      </c>
      <c r="D178" s="5">
        <v>0</v>
      </c>
      <c r="E178" s="5">
        <v>0</v>
      </c>
      <c r="F178" s="5">
        <v>0</v>
      </c>
      <c r="G178" s="5">
        <v>0</v>
      </c>
    </row>
    <row r="179" spans="3:15" ht="15.5" x14ac:dyDescent="0.35">
      <c r="C179" t="s">
        <v>13</v>
      </c>
      <c r="D179" s="5">
        <v>-4000000000</v>
      </c>
      <c r="E179" s="5">
        <v>-14000000000</v>
      </c>
      <c r="F179" s="5">
        <v>-15000000000</v>
      </c>
      <c r="G179" s="5">
        <v>-9000000000</v>
      </c>
    </row>
    <row r="180" spans="3:15" ht="15.5" x14ac:dyDescent="0.35">
      <c r="C180" t="s">
        <v>16</v>
      </c>
      <c r="D180" s="6">
        <v>-4.37</v>
      </c>
      <c r="E180" s="6">
        <v>-13.58</v>
      </c>
      <c r="F180" s="6">
        <v>-14.9</v>
      </c>
      <c r="G180" s="6">
        <v>-8.58</v>
      </c>
    </row>
    <row r="181" spans="3:15" ht="15.5" x14ac:dyDescent="0.35">
      <c r="C181" t="s">
        <v>47</v>
      </c>
      <c r="I181" s="6">
        <v>-3.14</v>
      </c>
      <c r="J181" s="6">
        <v>-12.21</v>
      </c>
      <c r="K181" s="6">
        <v>2.41</v>
      </c>
      <c r="L181" s="6">
        <v>1.42</v>
      </c>
      <c r="M181" s="6">
        <v>10.039999999999999</v>
      </c>
      <c r="N181" s="6">
        <v>7.31</v>
      </c>
      <c r="O181" s="6">
        <v>14.95</v>
      </c>
    </row>
    <row r="182" spans="3:15" ht="15.5" x14ac:dyDescent="0.35">
      <c r="C182" t="s">
        <v>61</v>
      </c>
      <c r="I182" s="6">
        <v>-82.17</v>
      </c>
      <c r="J182" s="6">
        <v>-22.77</v>
      </c>
      <c r="K182" s="6">
        <v>82.99</v>
      </c>
      <c r="L182" s="6">
        <v>160.56</v>
      </c>
      <c r="M182" s="6">
        <v>39.24</v>
      </c>
      <c r="N182" s="6">
        <v>40.770000000000003</v>
      </c>
      <c r="O182" s="5">
        <v>0</v>
      </c>
    </row>
    <row r="183" spans="3:15" ht="15.5" x14ac:dyDescent="0.35">
      <c r="C183" t="s">
        <v>64</v>
      </c>
      <c r="I183" s="6">
        <v>6.89</v>
      </c>
      <c r="J183" s="6">
        <v>18.38</v>
      </c>
      <c r="K183" s="6">
        <v>3.05</v>
      </c>
      <c r="L183" s="6">
        <v>7.08</v>
      </c>
      <c r="M183" s="6">
        <v>6.22</v>
      </c>
      <c r="N183" s="6">
        <v>3.93</v>
      </c>
      <c r="O183" s="5">
        <v>0</v>
      </c>
    </row>
    <row r="184" spans="3:15" ht="15.5" x14ac:dyDescent="0.35">
      <c r="C184" t="s">
        <v>186</v>
      </c>
      <c r="I184" s="5">
        <v>680000000</v>
      </c>
      <c r="J184" s="5">
        <v>-8580000000</v>
      </c>
      <c r="K184" s="5">
        <v>4240000000</v>
      </c>
      <c r="L184" s="5">
        <v>850000000</v>
      </c>
      <c r="M184" s="5">
        <v>12040000000</v>
      </c>
      <c r="N184" s="5">
        <v>10520000000</v>
      </c>
      <c r="O184" s="5">
        <v>15310000000</v>
      </c>
    </row>
    <row r="185" spans="3:15" ht="15.5" x14ac:dyDescent="0.35">
      <c r="C185" t="s">
        <v>187</v>
      </c>
      <c r="I185" s="6">
        <v>-5.0000000000000001E-3</v>
      </c>
      <c r="J185" s="6">
        <v>-2.5099999999999997E-2</v>
      </c>
      <c r="K185" s="6">
        <v>6.9999999999999993E-3</v>
      </c>
      <c r="L185" s="6">
        <v>4.5000000000000005E-3</v>
      </c>
      <c r="M185" s="6">
        <v>4.4699999999999997E-2</v>
      </c>
      <c r="N185" s="6">
        <v>3.32E-2</v>
      </c>
      <c r="O185" s="6">
        <v>6.9699999999999998E-2</v>
      </c>
    </row>
    <row r="186" spans="3:15" ht="15.5" x14ac:dyDescent="0.35">
      <c r="C186" t="s">
        <v>188</v>
      </c>
      <c r="I186" s="6">
        <v>-3.6000000000000004E-2</v>
      </c>
      <c r="J186" s="6">
        <v>-0.13519999999999999</v>
      </c>
      <c r="K186" s="6">
        <v>2.35E-2</v>
      </c>
      <c r="L186" s="6">
        <v>1.4199999999999999E-2</v>
      </c>
      <c r="M186" s="6">
        <v>0.1</v>
      </c>
      <c r="N186" s="6">
        <v>7.980000000000001E-2</v>
      </c>
      <c r="O186" s="6">
        <v>0.22440000000000002</v>
      </c>
    </row>
    <row r="187" spans="3:15" ht="15.5" x14ac:dyDescent="0.35">
      <c r="C187" t="s">
        <v>189</v>
      </c>
      <c r="I187" s="6">
        <v>-3.3E-3</v>
      </c>
      <c r="J187" s="6">
        <v>-7.0999999999999994E-2</v>
      </c>
      <c r="K187" s="6">
        <v>2.2400000000000003E-2</v>
      </c>
      <c r="L187" s="6">
        <v>8.9999999999999998E-4</v>
      </c>
      <c r="M187" s="6">
        <v>7.9699999999999993E-2</v>
      </c>
      <c r="N187" s="6">
        <v>9.4200000000000006E-2</v>
      </c>
      <c r="O187" s="6">
        <v>0.40770000000000001</v>
      </c>
    </row>
    <row r="188" spans="3:15" ht="15.5" x14ac:dyDescent="0.35">
      <c r="C188" t="s">
        <v>190</v>
      </c>
      <c r="I188" s="6">
        <v>-0.13</v>
      </c>
      <c r="J188" s="6">
        <v>-3.47</v>
      </c>
      <c r="K188" s="6">
        <v>3.85</v>
      </c>
    </row>
    <row r="189" spans="3:15" ht="15.5" x14ac:dyDescent="0.35">
      <c r="C189" t="s">
        <v>58</v>
      </c>
      <c r="I189" s="6">
        <v>2.96</v>
      </c>
      <c r="J189" s="6">
        <v>3.08</v>
      </c>
      <c r="K189" s="6">
        <v>1.95</v>
      </c>
      <c r="L189" s="6">
        <v>2.2799999999999998</v>
      </c>
      <c r="M189" s="6">
        <v>3.93</v>
      </c>
      <c r="N189" s="6">
        <v>3.25</v>
      </c>
      <c r="O189" s="5">
        <v>0</v>
      </c>
    </row>
    <row r="190" spans="3:15" ht="15.5" x14ac:dyDescent="0.35">
      <c r="C190" t="s">
        <v>55</v>
      </c>
      <c r="I190" s="6">
        <v>87.09</v>
      </c>
      <c r="J190" s="6">
        <v>90.31</v>
      </c>
      <c r="K190" s="6">
        <v>102.43</v>
      </c>
      <c r="L190" s="6">
        <v>100.06</v>
      </c>
      <c r="M190" s="6">
        <v>100.35</v>
      </c>
      <c r="N190" s="6">
        <v>91.7</v>
      </c>
      <c r="O190" s="6">
        <v>66.62</v>
      </c>
    </row>
    <row r="191" spans="3:15" ht="15.5" x14ac:dyDescent="0.35">
      <c r="C191" t="s">
        <v>191</v>
      </c>
      <c r="I191" s="6">
        <v>2.96</v>
      </c>
      <c r="J191" s="6">
        <v>3.08</v>
      </c>
      <c r="K191" s="6">
        <v>1.95</v>
      </c>
      <c r="L191" s="6">
        <v>2.2799999999999998</v>
      </c>
      <c r="M191" s="6">
        <v>3.94</v>
      </c>
      <c r="N191" s="6">
        <v>3.26</v>
      </c>
      <c r="O191" s="5">
        <v>0</v>
      </c>
    </row>
    <row r="192" spans="3:15" ht="15.5" x14ac:dyDescent="0.35">
      <c r="C192" t="s">
        <v>192</v>
      </c>
      <c r="I192" s="6">
        <v>87.09</v>
      </c>
      <c r="J192" s="6">
        <v>90.31</v>
      </c>
      <c r="K192" s="6">
        <v>102.35</v>
      </c>
      <c r="L192" s="6">
        <v>99.88</v>
      </c>
      <c r="M192" s="6">
        <v>100.07</v>
      </c>
      <c r="N192" s="6">
        <v>91.32</v>
      </c>
      <c r="O192" s="6">
        <v>66.61</v>
      </c>
    </row>
    <row r="193" spans="2:15" ht="15.5" x14ac:dyDescent="0.35">
      <c r="C193" t="s">
        <v>193</v>
      </c>
      <c r="I193" s="5">
        <v>175000000000</v>
      </c>
      <c r="J193" s="5">
        <v>104000000000</v>
      </c>
      <c r="K193" s="5">
        <v>42000000000</v>
      </c>
      <c r="L193" s="5">
        <v>25000000000</v>
      </c>
      <c r="M193" s="5">
        <v>5000000000</v>
      </c>
      <c r="N193" s="5">
        <v>5000000000</v>
      </c>
      <c r="O193" s="5">
        <v>0</v>
      </c>
    </row>
    <row r="194" spans="2:15" ht="15.5" x14ac:dyDescent="0.35">
      <c r="C194" t="s">
        <v>194</v>
      </c>
      <c r="L194" s="5">
        <v>10000000000</v>
      </c>
      <c r="M194" s="5">
        <v>7000000000</v>
      </c>
    </row>
    <row r="195" spans="2:15" ht="15.5" x14ac:dyDescent="0.35">
      <c r="C195" t="s">
        <v>26</v>
      </c>
      <c r="I195" s="5">
        <v>175000000000</v>
      </c>
      <c r="J195" s="5">
        <v>104000000000</v>
      </c>
      <c r="K195" s="5">
        <v>42000000000</v>
      </c>
      <c r="L195" s="5">
        <v>34000000000</v>
      </c>
      <c r="M195" s="5">
        <v>12000000000</v>
      </c>
      <c r="N195" s="5">
        <v>5000000000</v>
      </c>
      <c r="O195" s="5">
        <v>0</v>
      </c>
    </row>
    <row r="196" spans="2:15" ht="15.5" x14ac:dyDescent="0.35">
      <c r="C196" t="s">
        <v>23</v>
      </c>
      <c r="I196" s="5">
        <v>163000000000</v>
      </c>
      <c r="J196" s="5">
        <v>96000000000</v>
      </c>
      <c r="K196" s="5">
        <v>30000000000</v>
      </c>
      <c r="L196" s="5">
        <v>6000000000</v>
      </c>
      <c r="M196" s="5">
        <v>-2000000000</v>
      </c>
      <c r="N196" s="5">
        <v>-1000000000</v>
      </c>
      <c r="O196" s="5">
        <v>-4000000000</v>
      </c>
    </row>
    <row r="197" spans="2:15" ht="15.5" x14ac:dyDescent="0.35">
      <c r="C197" t="s">
        <v>195</v>
      </c>
      <c r="I197" s="5">
        <v>71000000000</v>
      </c>
      <c r="J197" s="5">
        <v>100000000000</v>
      </c>
      <c r="K197" s="5">
        <v>113000000000</v>
      </c>
      <c r="L197" s="5">
        <v>132000000000</v>
      </c>
      <c r="M197" s="5">
        <v>130000000000</v>
      </c>
      <c r="N197" s="5">
        <v>118000000000</v>
      </c>
      <c r="O197" s="5">
        <v>8000000000</v>
      </c>
    </row>
    <row r="198" spans="2:15" ht="15.5" x14ac:dyDescent="0.35">
      <c r="C198" t="s">
        <v>196</v>
      </c>
      <c r="I198" s="5">
        <v>-65000000000</v>
      </c>
      <c r="J198" s="5">
        <v>-65000000000</v>
      </c>
      <c r="K198" s="5">
        <v>-22000000000</v>
      </c>
      <c r="L198" s="5">
        <v>-5000000000</v>
      </c>
      <c r="M198" s="5">
        <v>7000000000</v>
      </c>
      <c r="N198" s="5">
        <v>-60000000000</v>
      </c>
      <c r="O198" s="5">
        <v>-57000000000</v>
      </c>
    </row>
    <row r="199" spans="2:15" ht="15.5" x14ac:dyDescent="0.35">
      <c r="C199" t="s">
        <v>197</v>
      </c>
      <c r="I199" s="5">
        <v>-1000000000</v>
      </c>
      <c r="J199" s="5">
        <v>-1000000000</v>
      </c>
      <c r="K199" s="5">
        <v>-5000000000</v>
      </c>
      <c r="L199" s="5">
        <v>0</v>
      </c>
      <c r="M199" s="5">
        <v>0</v>
      </c>
      <c r="N199" s="5">
        <v>0</v>
      </c>
      <c r="O199" s="5">
        <v>-3000000000</v>
      </c>
    </row>
    <row r="200" spans="2:15" ht="15.5" x14ac:dyDescent="0.35">
      <c r="C200" t="s">
        <v>15</v>
      </c>
      <c r="I200" s="5">
        <v>-66000000000</v>
      </c>
      <c r="J200" s="5">
        <v>-66000000000</v>
      </c>
      <c r="K200" s="5">
        <v>-27000000000</v>
      </c>
      <c r="L200" s="5">
        <v>-5000000000</v>
      </c>
      <c r="M200" s="5">
        <v>7000000000</v>
      </c>
      <c r="N200" s="5">
        <v>-60000000000</v>
      </c>
      <c r="O200" s="5">
        <v>-59000000000</v>
      </c>
    </row>
    <row r="201" spans="2:15" ht="15.5" x14ac:dyDescent="0.35">
      <c r="C201" t="s">
        <v>17</v>
      </c>
      <c r="I201" s="6">
        <v>-65.69</v>
      </c>
      <c r="J201" s="6">
        <v>-66.14</v>
      </c>
      <c r="K201" s="6">
        <v>-26.55</v>
      </c>
      <c r="L201" s="6">
        <v>-5.23</v>
      </c>
      <c r="M201" s="6">
        <v>6.58</v>
      </c>
      <c r="N201" s="6">
        <v>-59.76</v>
      </c>
      <c r="O201" s="6">
        <v>-74.08</v>
      </c>
    </row>
    <row r="203" spans="2:15" ht="15.5" x14ac:dyDescent="0.35">
      <c r="B203" t="s">
        <v>198</v>
      </c>
      <c r="C203" t="s">
        <v>199</v>
      </c>
      <c r="D203" s="5">
        <v>200000000</v>
      </c>
      <c r="E203" s="5">
        <v>3000000000</v>
      </c>
      <c r="F203" s="5">
        <v>854000000</v>
      </c>
      <c r="G203" s="5">
        <v>-1000000000</v>
      </c>
      <c r="H203" s="5">
        <v>6000000000</v>
      </c>
      <c r="I203" s="5">
        <v>-3000000000</v>
      </c>
      <c r="J203" s="5">
        <v>-12000000000</v>
      </c>
      <c r="K203" s="5">
        <v>2000000000</v>
      </c>
      <c r="L203" s="5">
        <v>1000000000</v>
      </c>
      <c r="M203" s="5">
        <v>10000000000</v>
      </c>
      <c r="N203" s="5">
        <v>7000000000</v>
      </c>
      <c r="O203" s="5">
        <v>12000000000</v>
      </c>
    </row>
    <row r="204" spans="2:15" ht="15.5" x14ac:dyDescent="0.35">
      <c r="C204" t="s">
        <v>200</v>
      </c>
      <c r="M204" s="6">
        <v>1.8</v>
      </c>
      <c r="N204" s="6">
        <v>1.45</v>
      </c>
    </row>
    <row r="205" spans="2:15" ht="15.5" x14ac:dyDescent="0.35">
      <c r="C205" t="s">
        <v>66</v>
      </c>
      <c r="M205" s="6">
        <v>0.17929999999999999</v>
      </c>
      <c r="N205" s="6">
        <v>0.19829999999999998</v>
      </c>
    </row>
    <row r="206" spans="2:15" ht="15.5" x14ac:dyDescent="0.35">
      <c r="C206" t="s">
        <v>201</v>
      </c>
      <c r="M206" s="6">
        <v>3.7000000000000002E-3</v>
      </c>
      <c r="N206" s="6">
        <v>3.7000000000000002E-3</v>
      </c>
    </row>
    <row r="207" spans="2:15" ht="15.5" x14ac:dyDescent="0.35">
      <c r="C207" t="s">
        <v>46</v>
      </c>
      <c r="D207" s="6">
        <v>0.2</v>
      </c>
      <c r="E207" s="6">
        <v>2.75</v>
      </c>
      <c r="F207" s="6">
        <v>0.85</v>
      </c>
      <c r="G207" s="6">
        <v>-1.02</v>
      </c>
      <c r="H207" s="6">
        <v>5.91</v>
      </c>
      <c r="I207" s="6">
        <v>-3.14</v>
      </c>
      <c r="J207" s="6">
        <v>-12.21</v>
      </c>
      <c r="K207" s="6">
        <v>2.41</v>
      </c>
      <c r="L207" s="6">
        <v>1.42</v>
      </c>
      <c r="M207" s="6">
        <v>10.039999999999999</v>
      </c>
      <c r="N207" s="6">
        <v>7.31</v>
      </c>
      <c r="O207" s="6">
        <v>11.96</v>
      </c>
    </row>
    <row r="208" spans="2:15" ht="15.5" x14ac:dyDescent="0.35">
      <c r="C208" t="s">
        <v>68</v>
      </c>
      <c r="M208" s="6">
        <v>1.8</v>
      </c>
      <c r="N208" s="6">
        <v>1.45</v>
      </c>
    </row>
    <row r="209" spans="3:15" ht="15.5" x14ac:dyDescent="0.35">
      <c r="C209" t="s">
        <v>202</v>
      </c>
      <c r="M209" s="6">
        <v>0.17929999999999999</v>
      </c>
      <c r="N209" s="6">
        <v>0.19829999999999998</v>
      </c>
    </row>
    <row r="210" spans="3:15" ht="15.5" x14ac:dyDescent="0.35">
      <c r="C210" t="s">
        <v>203</v>
      </c>
      <c r="M210" s="6">
        <v>3.7000000000000002E-3</v>
      </c>
      <c r="N210" s="6">
        <v>3.7000000000000002E-3</v>
      </c>
    </row>
    <row r="211" spans="3:15" ht="15.5" x14ac:dyDescent="0.35">
      <c r="C211" t="s">
        <v>204</v>
      </c>
      <c r="D211" s="5">
        <v>14000000000</v>
      </c>
      <c r="E211" s="5">
        <v>15000000000</v>
      </c>
      <c r="F211" s="5">
        <v>13000000000</v>
      </c>
      <c r="G211" s="5">
        <v>7000000000</v>
      </c>
      <c r="H211" s="5">
        <v>59000000000</v>
      </c>
      <c r="I211" s="5">
        <v>37000000000</v>
      </c>
      <c r="J211" s="5">
        <v>15000000000</v>
      </c>
      <c r="K211" s="5">
        <v>66000000000</v>
      </c>
      <c r="L211" s="5">
        <v>32000000000</v>
      </c>
      <c r="M211" s="5">
        <v>63000000000</v>
      </c>
      <c r="N211" s="5">
        <v>76000000000</v>
      </c>
      <c r="O211" s="5">
        <v>72000000000</v>
      </c>
    </row>
    <row r="212" spans="3:15" ht="15.5" x14ac:dyDescent="0.35">
      <c r="C212" t="s">
        <v>205</v>
      </c>
      <c r="M212" s="6">
        <v>1.8</v>
      </c>
      <c r="N212" s="6">
        <v>1.45</v>
      </c>
    </row>
    <row r="213" spans="3:15" ht="15.5" x14ac:dyDescent="0.35">
      <c r="C213" t="s">
        <v>206</v>
      </c>
      <c r="M213" s="6">
        <v>0.17929999999999999</v>
      </c>
      <c r="N213" s="6">
        <v>0.19829999999999998</v>
      </c>
    </row>
    <row r="214" spans="3:15" ht="15.5" x14ac:dyDescent="0.35">
      <c r="C214" t="s">
        <v>207</v>
      </c>
      <c r="M214" s="6">
        <v>3.7000000000000002E-3</v>
      </c>
      <c r="N214" s="6">
        <v>3.7000000000000002E-3</v>
      </c>
    </row>
    <row r="215" spans="3:15" ht="15.5" x14ac:dyDescent="0.35">
      <c r="C215" t="s">
        <v>208</v>
      </c>
      <c r="I215" s="6">
        <v>21.67</v>
      </c>
    </row>
    <row r="216" spans="3:15" ht="15.5" x14ac:dyDescent="0.35">
      <c r="C216" t="s">
        <v>209</v>
      </c>
      <c r="I216" s="6">
        <v>45.86</v>
      </c>
    </row>
    <row r="217" spans="3:15" ht="15.5" x14ac:dyDescent="0.35">
      <c r="C217" t="s">
        <v>210</v>
      </c>
      <c r="I217" s="6">
        <v>6.95</v>
      </c>
    </row>
    <row r="218" spans="3:15" ht="15.5" x14ac:dyDescent="0.35">
      <c r="C218" t="s">
        <v>211</v>
      </c>
      <c r="I218" s="6">
        <v>2.18E-2</v>
      </c>
    </row>
    <row r="219" spans="3:15" ht="15.5" x14ac:dyDescent="0.35">
      <c r="C219" t="s">
        <v>212</v>
      </c>
      <c r="I219" s="6">
        <v>2.62</v>
      </c>
    </row>
    <row r="220" spans="3:15" ht="15.5" x14ac:dyDescent="0.35">
      <c r="C220" t="s">
        <v>213</v>
      </c>
      <c r="I220" s="6">
        <v>1.42</v>
      </c>
    </row>
    <row r="221" spans="3:15" ht="15.5" x14ac:dyDescent="0.35">
      <c r="C221" t="s">
        <v>214</v>
      </c>
      <c r="I221" s="6">
        <v>-3.12</v>
      </c>
    </row>
    <row r="222" spans="3:15" ht="15.5" x14ac:dyDescent="0.35">
      <c r="C222" t="s">
        <v>215</v>
      </c>
      <c r="I222" s="6">
        <v>-3.09</v>
      </c>
    </row>
    <row r="223" spans="3:15" ht="15.5" x14ac:dyDescent="0.35">
      <c r="C223" t="s">
        <v>216</v>
      </c>
      <c r="I223" s="6">
        <v>60.38</v>
      </c>
    </row>
    <row r="224" spans="3:15" ht="15.5" x14ac:dyDescent="0.35">
      <c r="C224" t="s">
        <v>217</v>
      </c>
      <c r="I224" s="6">
        <v>50.33</v>
      </c>
    </row>
    <row r="225" spans="3:9" ht="15.5" x14ac:dyDescent="0.35">
      <c r="C225" t="s">
        <v>218</v>
      </c>
      <c r="I225" s="6">
        <v>0.62</v>
      </c>
    </row>
    <row r="226" spans="3:9" ht="15.5" x14ac:dyDescent="0.35">
      <c r="C226" t="s">
        <v>219</v>
      </c>
      <c r="I226" s="6">
        <v>1.51</v>
      </c>
    </row>
    <row r="227" spans="3:9" ht="15.5" x14ac:dyDescent="0.35">
      <c r="C227" t="s">
        <v>220</v>
      </c>
      <c r="I227" s="6">
        <v>2.79</v>
      </c>
    </row>
    <row r="228" spans="3:9" ht="15.5" x14ac:dyDescent="0.35">
      <c r="C228" t="s">
        <v>221</v>
      </c>
      <c r="I228" s="6">
        <v>5.91</v>
      </c>
    </row>
    <row r="229" spans="3:9" ht="15.5" x14ac:dyDescent="0.35">
      <c r="C229" t="s">
        <v>222</v>
      </c>
      <c r="I229" s="6">
        <v>48.89</v>
      </c>
    </row>
    <row r="230" spans="3:9" ht="15.5" x14ac:dyDescent="0.35">
      <c r="C230" t="s">
        <v>223</v>
      </c>
      <c r="D230" s="6">
        <v>9.32</v>
      </c>
    </row>
    <row r="231" spans="3:9" ht="15.5" x14ac:dyDescent="0.35">
      <c r="C231" t="s">
        <v>224</v>
      </c>
      <c r="I231" s="6">
        <v>90.04</v>
      </c>
    </row>
    <row r="232" spans="3:9" ht="15.5" x14ac:dyDescent="0.35">
      <c r="C232" t="s">
        <v>225</v>
      </c>
      <c r="I232" s="6">
        <v>-41.43</v>
      </c>
    </row>
    <row r="233" spans="3:9" ht="15.5" x14ac:dyDescent="0.35">
      <c r="C233" t="s">
        <v>226</v>
      </c>
      <c r="D233" s="6">
        <v>1.1299999999999999</v>
      </c>
    </row>
    <row r="234" spans="3:9" ht="15.5" x14ac:dyDescent="0.35">
      <c r="C234" t="s">
        <v>227</v>
      </c>
      <c r="D234" s="6">
        <v>0.05</v>
      </c>
    </row>
    <row r="235" spans="3:9" ht="15.5" x14ac:dyDescent="0.35">
      <c r="C235" t="s">
        <v>228</v>
      </c>
      <c r="D235" s="6">
        <v>2.13</v>
      </c>
    </row>
    <row r="236" spans="3:9" ht="15.5" x14ac:dyDescent="0.35">
      <c r="C236" t="s">
        <v>230</v>
      </c>
      <c r="D236" s="6">
        <v>6.52</v>
      </c>
    </row>
    <row r="237" spans="3:9" ht="15.5" x14ac:dyDescent="0.35">
      <c r="C237" t="s">
        <v>231</v>
      </c>
      <c r="D237" s="6">
        <v>0.27</v>
      </c>
    </row>
    <row r="238" spans="3:9" ht="15.5" x14ac:dyDescent="0.35">
      <c r="C238" t="s">
        <v>232</v>
      </c>
      <c r="D238" s="6">
        <v>7.76</v>
      </c>
    </row>
    <row r="239" spans="3:9" ht="15.5" x14ac:dyDescent="0.35">
      <c r="C239" t="s">
        <v>233</v>
      </c>
      <c r="I239" s="6">
        <v>1.6</v>
      </c>
    </row>
    <row r="240" spans="3:9" ht="15.5" x14ac:dyDescent="0.35">
      <c r="C240" t="s">
        <v>13</v>
      </c>
      <c r="D240" s="5">
        <v>-4000000000</v>
      </c>
    </row>
    <row r="241" spans="3:9" ht="15.5" x14ac:dyDescent="0.35">
      <c r="C241" t="s">
        <v>234</v>
      </c>
      <c r="I241" s="6">
        <v>0.98</v>
      </c>
    </row>
    <row r="242" spans="3:9" ht="15.5" x14ac:dyDescent="0.35">
      <c r="C242" t="s">
        <v>235</v>
      </c>
      <c r="I242" s="6">
        <v>4.0000000000000001E-3</v>
      </c>
    </row>
    <row r="243" spans="3:9" ht="15.5" x14ac:dyDescent="0.35">
      <c r="C243" t="s">
        <v>236</v>
      </c>
      <c r="I243" s="6">
        <v>3.1E-2</v>
      </c>
    </row>
    <row r="244" spans="3:9" ht="15.5" x14ac:dyDescent="0.35">
      <c r="C244" t="s">
        <v>237</v>
      </c>
      <c r="I244" s="6">
        <v>4.4000000000000004E-2</v>
      </c>
    </row>
    <row r="245" spans="3:9" ht="15.5" x14ac:dyDescent="0.35">
      <c r="C245" t="s">
        <v>238</v>
      </c>
      <c r="I245" s="6">
        <v>1.7899999999999999E-2</v>
      </c>
    </row>
    <row r="246" spans="3:9" ht="15.5" x14ac:dyDescent="0.35">
      <c r="C246" t="s">
        <v>239</v>
      </c>
      <c r="D246" s="6">
        <v>46.65</v>
      </c>
    </row>
    <row r="247" spans="3:9" ht="15.5" x14ac:dyDescent="0.35">
      <c r="C247" t="s">
        <v>240</v>
      </c>
      <c r="D247" s="6">
        <v>6620.37</v>
      </c>
    </row>
    <row r="248" spans="3:9" ht="15.5" x14ac:dyDescent="0.35">
      <c r="C248" t="s">
        <v>241</v>
      </c>
      <c r="D248" s="6">
        <v>801.09</v>
      </c>
    </row>
    <row r="249" spans="3:9" ht="15.5" x14ac:dyDescent="0.35">
      <c r="C249" t="s">
        <v>242</v>
      </c>
      <c r="D249" s="6">
        <v>5865.93</v>
      </c>
    </row>
    <row r="250" spans="3:9" ht="15.5" x14ac:dyDescent="0.35">
      <c r="C250" t="s">
        <v>243</v>
      </c>
      <c r="D250" s="6">
        <v>1.95</v>
      </c>
    </row>
    <row r="251" spans="3:9" ht="15.5" x14ac:dyDescent="0.35">
      <c r="C251" t="s">
        <v>244</v>
      </c>
      <c r="I251" s="6">
        <v>7.0000000000000007E-2</v>
      </c>
    </row>
    <row r="252" spans="3:9" ht="15.5" x14ac:dyDescent="0.35">
      <c r="C252" t="s">
        <v>245</v>
      </c>
      <c r="I252" s="6">
        <v>0.05</v>
      </c>
    </row>
    <row r="253" spans="3:9" ht="15.5" x14ac:dyDescent="0.35">
      <c r="C253" t="s">
        <v>42</v>
      </c>
      <c r="I253" s="5">
        <v>128000000000</v>
      </c>
    </row>
    <row r="254" spans="3:9" ht="15.5" x14ac:dyDescent="0.35">
      <c r="C254" t="s">
        <v>246</v>
      </c>
      <c r="I254" s="5">
        <v>333000000000</v>
      </c>
    </row>
    <row r="255" spans="3:9" ht="15.5" x14ac:dyDescent="0.35">
      <c r="C255" t="s">
        <v>247</v>
      </c>
      <c r="I255" s="5">
        <v>1000000000</v>
      </c>
    </row>
    <row r="256" spans="3:9" ht="15.5" x14ac:dyDescent="0.35">
      <c r="C256" t="s">
        <v>248</v>
      </c>
      <c r="I256" s="6">
        <v>0.14730000000000001</v>
      </c>
    </row>
    <row r="257" spans="3:9" ht="15.5" x14ac:dyDescent="0.35">
      <c r="C257" t="s">
        <v>249</v>
      </c>
      <c r="D257" s="6">
        <v>0.4168</v>
      </c>
    </row>
    <row r="258" spans="3:9" ht="15.5" x14ac:dyDescent="0.35">
      <c r="C258" t="s">
        <v>250</v>
      </c>
      <c r="D258" s="6">
        <v>3.8900000000000004E-2</v>
      </c>
    </row>
    <row r="259" spans="3:9" ht="15.5" x14ac:dyDescent="0.35">
      <c r="C259" t="s">
        <v>251</v>
      </c>
      <c r="D259" s="6">
        <v>1.41E-2</v>
      </c>
    </row>
    <row r="260" spans="3:9" ht="15.5" x14ac:dyDescent="0.35">
      <c r="C260" t="s">
        <v>252</v>
      </c>
      <c r="D260" s="6">
        <v>5.4228999999999994</v>
      </c>
    </row>
    <row r="261" spans="3:9" ht="15.5" x14ac:dyDescent="0.35">
      <c r="C261" t="s">
        <v>253</v>
      </c>
      <c r="D261" s="6">
        <v>13.443399999999999</v>
      </c>
    </row>
    <row r="262" spans="3:9" ht="15.5" x14ac:dyDescent="0.35">
      <c r="C262" t="s">
        <v>254</v>
      </c>
      <c r="D262" s="6">
        <v>1.0601</v>
      </c>
    </row>
    <row r="263" spans="3:9" ht="15.5" x14ac:dyDescent="0.35">
      <c r="C263" t="s">
        <v>255</v>
      </c>
      <c r="I263" s="6">
        <v>1.45</v>
      </c>
    </row>
    <row r="264" spans="3:9" ht="15.5" x14ac:dyDescent="0.35">
      <c r="C264" t="s">
        <v>259</v>
      </c>
      <c r="I264" t="s">
        <v>886</v>
      </c>
    </row>
    <row r="265" spans="3:9" ht="15.5" x14ac:dyDescent="0.35">
      <c r="C265" t="s">
        <v>261</v>
      </c>
      <c r="I265" s="5">
        <v>6</v>
      </c>
    </row>
    <row r="266" spans="3:9" ht="15.5" x14ac:dyDescent="0.35">
      <c r="C266" t="s">
        <v>262</v>
      </c>
      <c r="I266" s="6">
        <v>0.16</v>
      </c>
    </row>
    <row r="267" spans="3:9" ht="15.5" x14ac:dyDescent="0.35">
      <c r="C267" t="s">
        <v>263</v>
      </c>
      <c r="I267" s="6">
        <v>0.13</v>
      </c>
    </row>
    <row r="268" spans="3:9" ht="15.5" x14ac:dyDescent="0.35">
      <c r="C268" t="s">
        <v>264</v>
      </c>
      <c r="I268" s="6">
        <v>0.19</v>
      </c>
    </row>
    <row r="269" spans="3:9" ht="15.5" x14ac:dyDescent="0.35">
      <c r="C269" t="s">
        <v>265</v>
      </c>
      <c r="I269" s="6">
        <v>0.25</v>
      </c>
    </row>
    <row r="270" spans="3:9" ht="15.5" x14ac:dyDescent="0.35">
      <c r="C270" t="s">
        <v>266</v>
      </c>
      <c r="I270" s="6">
        <v>0.33</v>
      </c>
    </row>
    <row r="271" spans="3:9" ht="15.5" x14ac:dyDescent="0.35">
      <c r="C271" t="s">
        <v>267</v>
      </c>
      <c r="I271" s="6">
        <v>0.43</v>
      </c>
    </row>
    <row r="272" spans="3:9" ht="15.5" x14ac:dyDescent="0.35">
      <c r="C272" t="s">
        <v>268</v>
      </c>
      <c r="I272" s="6">
        <v>0.01</v>
      </c>
    </row>
    <row r="273" spans="3:9" ht="15.5" x14ac:dyDescent="0.35">
      <c r="C273" t="s">
        <v>269</v>
      </c>
      <c r="I273" s="5">
        <v>49000000000</v>
      </c>
    </row>
    <row r="274" spans="3:9" ht="15.5" x14ac:dyDescent="0.35">
      <c r="C274" t="s">
        <v>270</v>
      </c>
      <c r="I274" s="5">
        <v>22000000000</v>
      </c>
    </row>
    <row r="275" spans="3:9" ht="15.5" x14ac:dyDescent="0.35">
      <c r="C275" t="s">
        <v>271</v>
      </c>
      <c r="I275" s="5">
        <v>7000000000</v>
      </c>
    </row>
    <row r="276" spans="3:9" ht="15.5" x14ac:dyDescent="0.35">
      <c r="C276" t="s">
        <v>272</v>
      </c>
      <c r="I276" s="5">
        <v>3000000000</v>
      </c>
    </row>
    <row r="277" spans="3:9" ht="15.5" x14ac:dyDescent="0.35">
      <c r="C277" t="s">
        <v>273</v>
      </c>
      <c r="D277" s="5">
        <v>9000000000</v>
      </c>
    </row>
    <row r="278" spans="3:9" ht="15.5" x14ac:dyDescent="0.35">
      <c r="C278" t="s">
        <v>274</v>
      </c>
      <c r="D278" s="5">
        <v>699000000000</v>
      </c>
    </row>
    <row r="279" spans="3:9" ht="15.5" x14ac:dyDescent="0.35">
      <c r="C279" t="s">
        <v>275</v>
      </c>
      <c r="D279" s="5">
        <v>587000000000</v>
      </c>
    </row>
    <row r="280" spans="3:9" ht="15.5" x14ac:dyDescent="0.35">
      <c r="C280" t="s">
        <v>183</v>
      </c>
      <c r="D280" s="5">
        <v>72000000000</v>
      </c>
    </row>
    <row r="281" spans="3:9" ht="15.5" x14ac:dyDescent="0.35">
      <c r="C281" t="s">
        <v>182</v>
      </c>
      <c r="I281" s="5">
        <v>90000000000</v>
      </c>
    </row>
    <row r="282" spans="3:9" ht="15.5" x14ac:dyDescent="0.35">
      <c r="C282" t="s">
        <v>180</v>
      </c>
      <c r="D282" s="5">
        <v>192000000000</v>
      </c>
    </row>
    <row r="283" spans="3:9" ht="15.5" x14ac:dyDescent="0.35">
      <c r="C283" t="s">
        <v>24</v>
      </c>
      <c r="D283" s="5">
        <v>192000000000</v>
      </c>
    </row>
    <row r="284" spans="3:9" ht="15.5" x14ac:dyDescent="0.35">
      <c r="C284" t="s">
        <v>21</v>
      </c>
      <c r="D284" s="5">
        <v>183000000000</v>
      </c>
    </row>
    <row r="285" spans="3:9" ht="15.5" x14ac:dyDescent="0.35">
      <c r="C285" t="s">
        <v>276</v>
      </c>
      <c r="I285" s="5">
        <v>112000000000</v>
      </c>
    </row>
    <row r="286" spans="3:9" ht="15.5" x14ac:dyDescent="0.35">
      <c r="C286" t="s">
        <v>277</v>
      </c>
      <c r="I286" s="5">
        <v>-41000000000</v>
      </c>
    </row>
    <row r="287" spans="3:9" ht="15.5" x14ac:dyDescent="0.35">
      <c r="C287" t="s">
        <v>278</v>
      </c>
      <c r="I287" s="5">
        <v>-1000000000</v>
      </c>
    </row>
    <row r="288" spans="3:9" ht="15.5" x14ac:dyDescent="0.35">
      <c r="C288" t="s">
        <v>279</v>
      </c>
      <c r="I288" s="5">
        <v>44000000000</v>
      </c>
    </row>
    <row r="289" spans="3:9" ht="15.5" x14ac:dyDescent="0.35">
      <c r="C289" t="s">
        <v>280</v>
      </c>
      <c r="I289" s="5">
        <v>0</v>
      </c>
    </row>
    <row r="290" spans="3:9" ht="15.5" x14ac:dyDescent="0.35">
      <c r="C290" t="s">
        <v>281</v>
      </c>
      <c r="I290" s="5">
        <v>-41000000000</v>
      </c>
    </row>
  </sheetData>
  <pageMargins left="0.7" right="0.7" top="0.75" bottom="0.75" header="0.3" footer="0.3"/>
  <ignoredErrors>
    <ignoredError sqref="A1:O291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887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888</v>
      </c>
      <c r="D2" s="2" vm="187">
        <f ca="1">IFERROR(_xlfn.STOCKHISTORY("XIDX:" &amp; $C$1, D3, , 0, 0, 1), "Libur")</f>
        <v>2100</v>
      </c>
      <c r="E2" s="2" vm="93">
        <f ca="1">IFERROR(_xlfn.STOCKHISTORY("XIDX:" &amp; $C$1, E3, , 0, 0, 1), "Libur")</f>
        <v>1060</v>
      </c>
      <c r="H2" s="2" vm="93">
        <f ca="1">IFERROR(INDEX(D2:G2,COUNT(D2:G2)),"")</f>
        <v>1060</v>
      </c>
      <c r="I2" s="2" vm="188">
        <f t="shared" ref="I2:O2" ca="1" si="0">IFERROR(_xlfn.STOCKHISTORY("XIDX:" &amp; $C$1, I1, , 0, 0, 1), "Libur")</f>
        <v>1370</v>
      </c>
      <c r="J2" s="2" vm="189">
        <f t="shared" ca="1" si="0"/>
        <v>635</v>
      </c>
      <c r="K2" s="2" vm="190">
        <f t="shared" ca="1" si="0"/>
        <v>500</v>
      </c>
      <c r="L2" s="2" t="str">
        <f t="shared" ca="1" si="0"/>
        <v>Libur</v>
      </c>
      <c r="M2" s="2" vm="191">
        <f t="shared" ca="1" si="0"/>
        <v>637.5</v>
      </c>
      <c r="N2" s="2" vm="192">
        <f t="shared" ca="1" si="0"/>
        <v>460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2726781000000</v>
      </c>
      <c r="E4" s="2">
        <f>IFERROR(INDEX(E51:E500,MATCH($C$4,$C$51:$C$500,0)),"")</f>
        <v>2635637000000</v>
      </c>
      <c r="H4" s="2">
        <f>IFERROR(SUM(D4:G4)*(4/MAX(1,COUNT(D4:G4))),"")</f>
        <v>10724836000000</v>
      </c>
      <c r="I4" s="2">
        <f t="shared" ref="I4:O4" si="1">IFERROR(INDEX(I51:I500,MATCH($C$4,$C$51:$C$500,0)),"")</f>
        <v>10779187000000</v>
      </c>
      <c r="J4" s="2">
        <f t="shared" si="1"/>
        <v>10057938000000</v>
      </c>
      <c r="K4" s="2">
        <f t="shared" si="1"/>
        <v>8197755000000</v>
      </c>
      <c r="L4" s="2">
        <f t="shared" si="1"/>
        <v>7290121000000</v>
      </c>
      <c r="M4" s="2">
        <f t="shared" si="1"/>
        <v>7076164000000</v>
      </c>
      <c r="N4" s="2">
        <f t="shared" si="1"/>
        <v>6163939000000</v>
      </c>
      <c r="O4" s="2">
        <f t="shared" si="1"/>
        <v>5048301000000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183064000000</v>
      </c>
      <c r="E5" s="2">
        <f>IFERROR(INDEX(E51:E500,MATCH($C$5,$C$51:$C$500,0)),"")</f>
        <v>189858000000</v>
      </c>
      <c r="H5" s="2">
        <f>IFERROR(SUM(D5:G5)*(4/MAX(1,COUNT(D5:G5))),"")</f>
        <v>745844000000</v>
      </c>
      <c r="I5" s="2">
        <f t="shared" ref="I5:O5" si="2">IFERROR(INDEX(I51:I500,MATCH($C$5,$C$51:$C$500,0)),"")</f>
        <v>588674000000</v>
      </c>
      <c r="J5" s="2">
        <f t="shared" si="2"/>
        <v>468418000000</v>
      </c>
      <c r="K5" s="2">
        <f t="shared" si="2"/>
        <v>371331000000</v>
      </c>
      <c r="L5" s="2">
        <f t="shared" si="2"/>
        <v>372617000000</v>
      </c>
      <c r="M5" s="2">
        <f t="shared" si="2"/>
        <v>552793000000</v>
      </c>
      <c r="N5" s="2">
        <f t="shared" si="2"/>
        <v>164727000000</v>
      </c>
      <c r="O5" s="2">
        <f t="shared" si="2"/>
        <v>113473000000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2454603000000</v>
      </c>
      <c r="E6" s="2">
        <f>IFERROR(INDEX(E51:E500,MATCH($C$6,$C$51:$C$500,0)),"")</f>
        <v>2772860000000</v>
      </c>
      <c r="H6" s="2">
        <f>IFERROR(INDEX(D6:G6,COUNT(D6:G6)),"")</f>
        <v>2772860000000</v>
      </c>
      <c r="I6" s="2">
        <f t="shared" ref="I6:O6" si="3">IFERROR(INDEX(I51:I500,MATCH($C$6,$C$51:$C$500,0)),"")</f>
        <v>2583002000000</v>
      </c>
      <c r="J6" s="2">
        <f t="shared" si="3"/>
        <v>2715216000000</v>
      </c>
      <c r="K6" s="2">
        <f t="shared" si="3"/>
        <v>2399098000000</v>
      </c>
      <c r="L6" s="2">
        <f t="shared" si="3"/>
        <v>2427555000000</v>
      </c>
      <c r="M6" s="2">
        <f t="shared" si="3"/>
        <v>2208291000000</v>
      </c>
      <c r="N6" s="2">
        <f t="shared" si="3"/>
        <v>2206102000000</v>
      </c>
      <c r="O6" s="2">
        <f t="shared" si="3"/>
        <v>1313993000000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12.69</v>
      </c>
      <c r="E7" s="3">
        <f>IFERROR(INDEX(E51:E500,MATCH($C$7,$C$51:$C$500,0))/1000000000,"")</f>
        <v>12.69</v>
      </c>
      <c r="H7" s="3">
        <f>IFERROR(INDEX(D7:G7,COUNT(D7:G7)),"")</f>
        <v>12.69</v>
      </c>
      <c r="I7" s="3">
        <f t="shared" ref="I7:O7" si="4">IFERROR(INDEX(I51:I500,MATCH($C$7,$C$51:$C$500,0))/1000000000,"")</f>
        <v>12.69</v>
      </c>
      <c r="J7" s="3">
        <f t="shared" si="4"/>
        <v>12.69</v>
      </c>
      <c r="K7" s="3">
        <f t="shared" si="4"/>
        <v>12.69</v>
      </c>
      <c r="L7" s="3">
        <f t="shared" si="4"/>
        <v>1.27</v>
      </c>
      <c r="M7" s="3">
        <f t="shared" si="4"/>
        <v>1.27</v>
      </c>
      <c r="N7" s="3">
        <f t="shared" si="4"/>
        <v>1.27</v>
      </c>
      <c r="O7" s="3">
        <f t="shared" si="4"/>
        <v>1.27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319000000000</v>
      </c>
      <c r="E8" s="2">
        <f>IFERROR(INDEX(E51:E500,MATCH("Free cash flow (Quarter)",$C$51:$C$500,0)),"")</f>
        <v>137000000000</v>
      </c>
      <c r="H8" s="2">
        <f>IFERROR(INDEX(D8:G8,COUNT(D8:G8)),"")</f>
        <v>137000000000</v>
      </c>
      <c r="I8" s="2">
        <f t="shared" ref="I8:O8" si="5">IFERROR(INDEX(I51:I500,MATCH($C$8,$C$51:$C$500,0)),"")</f>
        <v>851000000000</v>
      </c>
      <c r="J8" s="2">
        <f t="shared" si="5"/>
        <v>-167000000000</v>
      </c>
      <c r="K8" s="2">
        <f t="shared" si="5"/>
        <v>171000000000</v>
      </c>
      <c r="L8" s="2">
        <f t="shared" si="5"/>
        <v>327000000000</v>
      </c>
      <c r="M8" s="2">
        <f t="shared" si="5"/>
        <v>581000000000</v>
      </c>
      <c r="N8" s="2">
        <f t="shared" si="5"/>
        <v>540000000000</v>
      </c>
      <c r="O8" s="2">
        <f t="shared" si="5"/>
        <v>-29000000000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25.11</v>
      </c>
      <c r="E9" s="3">
        <f>IFERROR(INDEX(E51:E500,MATCH("Free cash flow per share (Quarter)",$C$51:$C$500,0)),"")</f>
        <v>10.78</v>
      </c>
      <c r="H9" s="3">
        <f>IFERROR(INDEX(D9:G9,COUNT(D9:G9)),"")</f>
        <v>10.78</v>
      </c>
      <c r="I9" s="3">
        <f t="shared" ref="I9:O9" si="6">IFERROR(INDEX(I51:I500,MATCH($C$9,$C$51:$C$500,0)),"")</f>
        <v>67.02</v>
      </c>
      <c r="J9" s="3">
        <f t="shared" si="6"/>
        <v>-13.17</v>
      </c>
      <c r="K9" s="3">
        <f t="shared" si="6"/>
        <v>13.48</v>
      </c>
      <c r="L9" s="3">
        <f t="shared" si="6"/>
        <v>257.31</v>
      </c>
      <c r="M9" s="3">
        <f t="shared" si="6"/>
        <v>457.73</v>
      </c>
      <c r="N9" s="3">
        <f t="shared" si="6"/>
        <v>425.35</v>
      </c>
      <c r="O9" s="3">
        <f t="shared" si="6"/>
        <v>-22.75</v>
      </c>
    </row>
    <row r="10" spans="1:15" ht="15.5" x14ac:dyDescent="0.35">
      <c r="C10" t="s">
        <v>18</v>
      </c>
      <c r="D10" s="3">
        <f ca="1">IFERROR(IF(D9=0,"",D2/D9),"")</f>
        <v>83.632019115890088</v>
      </c>
      <c r="E10" s="3">
        <f ca="1">IFERROR(IF(E9=0,"",E2/E9),"")</f>
        <v>98.330241187384047</v>
      </c>
      <c r="I10" s="3">
        <f t="shared" ref="I10:O10" ca="1" si="7">IFERROR(IF(I9=0,"",I2/I9),"")</f>
        <v>20.441659206207103</v>
      </c>
      <c r="J10" s="3">
        <f t="shared" ca="1" si="7"/>
        <v>-48.215641609719057</v>
      </c>
      <c r="K10" s="3">
        <f t="shared" ca="1" si="7"/>
        <v>37.091988130563799</v>
      </c>
      <c r="L10" s="3" t="str">
        <f t="shared" ca="1" si="7"/>
        <v/>
      </c>
      <c r="M10" s="3">
        <f t="shared" ca="1" si="7"/>
        <v>1.3927424464203788</v>
      </c>
      <c r="N10" s="3">
        <f t="shared" ca="1" si="7"/>
        <v>1.081462325143999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720577000000</v>
      </c>
      <c r="E11" s="2">
        <f>IFERROR(INDEX(E51:E500,MATCH($C$11,$C$51:$C$500,0)),"")</f>
        <v>818826000000</v>
      </c>
      <c r="H11" s="2">
        <f>IFERROR(INDEX(D11:G11,COUNT(D11:G11)),"")</f>
        <v>818826000000</v>
      </c>
      <c r="I11" s="2">
        <f t="shared" ref="I11:O11" si="8">IFERROR(INDEX(I51:I500,MATCH($C$11,$C$51:$C$500,0)),"")</f>
        <v>1104126000000</v>
      </c>
      <c r="J11" s="2">
        <f t="shared" si="8"/>
        <v>422446000000</v>
      </c>
      <c r="K11" s="2">
        <f t="shared" si="8"/>
        <v>688466000000</v>
      </c>
      <c r="L11" s="2">
        <f t="shared" si="8"/>
        <v>1126831000000</v>
      </c>
      <c r="M11" s="2">
        <f t="shared" si="8"/>
        <v>953297000000</v>
      </c>
      <c r="N11" s="2">
        <f t="shared" si="8"/>
        <v>903571000000</v>
      </c>
      <c r="O11" s="2">
        <f t="shared" si="8"/>
        <v>263055000000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-721000000000</v>
      </c>
      <c r="E12" s="2">
        <f>IFERROR(INDEX(E51:E500,MATCH("Net Debt (Quarter)",$C$51:$C$500,0)),"")</f>
        <v>-819000000000</v>
      </c>
      <c r="H12" s="2">
        <f>IFERROR(INDEX(D12:G12,COUNT(D12:G12)),"")</f>
        <v>-819000000000</v>
      </c>
      <c r="I12" s="2">
        <f t="shared" ref="I12:O12" si="9">IFERROR(INDEX(I51:I500,MATCH($C$12,$C$51:$C$500,0)),"")</f>
        <v>-1104000000000</v>
      </c>
      <c r="J12" s="2">
        <f t="shared" si="9"/>
        <v>-422000000000</v>
      </c>
      <c r="K12" s="2">
        <f t="shared" si="9"/>
        <v>-688000000000</v>
      </c>
      <c r="L12" s="2">
        <f t="shared" si="9"/>
        <v>-1127000000000</v>
      </c>
      <c r="M12" s="2">
        <f t="shared" si="9"/>
        <v>-953000000000</v>
      </c>
      <c r="N12" s="2">
        <f t="shared" si="9"/>
        <v>-904000000000</v>
      </c>
      <c r="O12" s="2">
        <f t="shared" si="9"/>
        <v>251000000000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514000000000</v>
      </c>
    </row>
    <row r="14" spans="1:15" ht="15.5" x14ac:dyDescent="0.35">
      <c r="C14" t="s">
        <v>27</v>
      </c>
      <c r="D14" s="2">
        <f>IFERROR(INDEX(D51:D500,MATCH($C$14,$C$51:$C$500,0)),"")</f>
        <v>-103000000</v>
      </c>
      <c r="E14" s="2">
        <f>IFERROR(INDEX(E51:E500,MATCH($C$14,$C$51:$C$500,0)),"")</f>
        <v>-145000000</v>
      </c>
      <c r="H14" s="2">
        <f>IFERROR(SUM(D14:G14)*(4/MAX(1,COUNT(D14:G14))),"")</f>
        <v>-496000000</v>
      </c>
      <c r="I14" s="2">
        <f t="shared" ref="I14:O14" si="11">IFERROR(INDEX(I51:I500,MATCH($C$14,$C$51:$C$500,0)),"")</f>
        <v>-447000000</v>
      </c>
      <c r="J14" s="2">
        <f t="shared" si="11"/>
        <v>-1574000000</v>
      </c>
      <c r="K14" s="2">
        <f t="shared" si="11"/>
        <v>-1699000000</v>
      </c>
      <c r="L14" s="2">
        <f t="shared" si="11"/>
        <v>-1446000000</v>
      </c>
      <c r="M14" s="2">
        <f t="shared" si="11"/>
        <v>-2333000000</v>
      </c>
      <c r="N14" s="2">
        <f t="shared" si="11"/>
        <v>-7589000000</v>
      </c>
      <c r="O14" s="2">
        <f t="shared" si="11"/>
        <v>-26461000000</v>
      </c>
    </row>
    <row r="15" spans="1:15" ht="15.5" x14ac:dyDescent="0.35">
      <c r="C15" t="s">
        <v>28</v>
      </c>
      <c r="D15" s="2">
        <f>IFERROR(INDEX(D51:D500,MATCH($C$15,$C$51:$C$500,0)),"")</f>
        <v>-51643000000</v>
      </c>
      <c r="E15" s="2">
        <f>IFERROR(INDEX(E51:E500,MATCH($C$15,$C$51:$C$500,0)),"")</f>
        <v>-51495000000</v>
      </c>
      <c r="H15" s="2">
        <f>IFERROR(SUM(D15:G15)*(4/MAX(1,COUNT(D15:G15))),"")</f>
        <v>-206276000000</v>
      </c>
      <c r="I15" s="2">
        <f t="shared" ref="I15:O15" si="12">IFERROR(INDEX(I51:I500,MATCH($C$15,$C$51:$C$500,0)),"")</f>
        <v>-171543000000</v>
      </c>
      <c r="J15" s="2">
        <f t="shared" si="12"/>
        <v>-125387000000</v>
      </c>
      <c r="K15" s="2">
        <f t="shared" si="12"/>
        <v>-92055000000</v>
      </c>
      <c r="L15" s="2">
        <f t="shared" si="12"/>
        <v>-98622000000</v>
      </c>
      <c r="M15" s="2">
        <f t="shared" si="12"/>
        <v>-140066000000</v>
      </c>
      <c r="N15" s="2">
        <f t="shared" si="12"/>
        <v>-77474000000</v>
      </c>
      <c r="O15" s="2">
        <f t="shared" si="12"/>
        <v>-73847000000</v>
      </c>
    </row>
    <row r="16" spans="1:15" ht="15.5" x14ac:dyDescent="0.35">
      <c r="C16" t="s">
        <v>29</v>
      </c>
      <c r="D16" s="2">
        <f>IFERROR(INDEX(D51:D500,MATCH($C$16,$C$51:$C$500,0)),"")</f>
        <v>234707000000</v>
      </c>
      <c r="E16" s="2">
        <f>IFERROR(INDEX(E51:E500,MATCH($C$16,$C$51:$C$500,0)),"")</f>
        <v>241353000000</v>
      </c>
      <c r="H16" s="2">
        <f>IFERROR(SUM(D16:G16)*(4/MAX(1,COUNT(D16:G16))),"")</f>
        <v>952120000000</v>
      </c>
      <c r="I16" s="2">
        <f t="shared" ref="I16:O16" si="13">IFERROR(INDEX(I51:I500,MATCH($C$16,$C$51:$C$500,0)),"")</f>
        <v>771864000000</v>
      </c>
      <c r="J16" s="2">
        <f t="shared" si="13"/>
        <v>588038000000</v>
      </c>
      <c r="K16" s="2">
        <f t="shared" si="13"/>
        <v>463396000000</v>
      </c>
      <c r="L16" s="2">
        <f t="shared" si="13"/>
        <v>455637000000</v>
      </c>
      <c r="M16" s="2">
        <f t="shared" si="13"/>
        <v>691157000000</v>
      </c>
      <c r="N16" s="2">
        <f t="shared" si="13"/>
        <v>249674000000</v>
      </c>
      <c r="O16" s="2">
        <f t="shared" si="13"/>
        <v>192549000000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26649000000000</v>
      </c>
      <c r="E20" s="2">
        <f ca="1">IFERROR(E21*E2,"")</f>
        <v>13451400000000</v>
      </c>
      <c r="H20" s="2">
        <f t="shared" ref="H20:O20" ca="1" si="14">IFERROR(H21*H2,"")</f>
        <v>13451400000000</v>
      </c>
      <c r="I20" s="2">
        <f t="shared" ca="1" si="14"/>
        <v>17385300000000</v>
      </c>
      <c r="J20" s="2">
        <f t="shared" ca="1" si="14"/>
        <v>8058150000000</v>
      </c>
      <c r="K20" s="2">
        <f t="shared" ca="1" si="14"/>
        <v>6345000000000</v>
      </c>
      <c r="L20" s="2" t="str">
        <f t="shared" ca="1" si="14"/>
        <v/>
      </c>
      <c r="M20" s="2">
        <f t="shared" ca="1" si="14"/>
        <v>809625000000</v>
      </c>
      <c r="N20" s="2">
        <f t="shared" ca="1" si="14"/>
        <v>584200000000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12690000000</v>
      </c>
      <c r="E21" s="2">
        <f>IFERROR(INDEX(E51:E500,MATCH($C$7,$C$51:$C$500,0)),"")</f>
        <v>12690000000</v>
      </c>
      <c r="H21" s="2">
        <f>IFERROR(INDEX(D21:G21,COUNT(D21:G21)),"")</f>
        <v>12690000000</v>
      </c>
      <c r="I21" s="2">
        <f t="shared" ref="I21:O21" si="15">IFERROR(INDEX(I51:I500,MATCH($C$7,$C$51:$C$500,0)),"")</f>
        <v>12690000000</v>
      </c>
      <c r="J21" s="2">
        <f t="shared" si="15"/>
        <v>12690000000</v>
      </c>
      <c r="K21" s="2">
        <f t="shared" si="15"/>
        <v>12690000000</v>
      </c>
      <c r="L21" s="2">
        <f t="shared" si="15"/>
        <v>1270000000</v>
      </c>
      <c r="M21" s="2">
        <f t="shared" si="15"/>
        <v>1270000000</v>
      </c>
      <c r="N21" s="2">
        <f t="shared" si="15"/>
        <v>1270000000</v>
      </c>
      <c r="O21" s="2">
        <f t="shared" si="15"/>
        <v>1270000000</v>
      </c>
    </row>
    <row r="23" spans="1:15" ht="15.5" x14ac:dyDescent="0.35">
      <c r="B23" t="s">
        <v>43</v>
      </c>
      <c r="C23" t="s">
        <v>44</v>
      </c>
      <c r="D23" s="3">
        <f>IFERROR(D5/D6*100,"")</f>
        <v>7.4579881145749445</v>
      </c>
      <c r="E23" s="3">
        <f>IFERROR(E5/E6*100,"")</f>
        <v>6.8470099464091234</v>
      </c>
      <c r="H23" s="3">
        <f t="shared" ref="H23:O23" si="16">IFERROR(H5/H6*100,"")</f>
        <v>26.898004226682922</v>
      </c>
      <c r="I23" s="3">
        <f t="shared" si="16"/>
        <v>22.790303685401714</v>
      </c>
      <c r="J23" s="3">
        <f t="shared" si="16"/>
        <v>17.25159250682082</v>
      </c>
      <c r="K23" s="3">
        <f t="shared" si="16"/>
        <v>15.477942126582574</v>
      </c>
      <c r="L23" s="3">
        <f t="shared" si="16"/>
        <v>15.34947714881846</v>
      </c>
      <c r="M23" s="3">
        <f t="shared" si="16"/>
        <v>25.03261571957681</v>
      </c>
      <c r="N23" s="3">
        <f t="shared" si="16"/>
        <v>7.4668804978192309</v>
      </c>
      <c r="O23" s="3">
        <f t="shared" si="16"/>
        <v>8.6357385465523802</v>
      </c>
    </row>
    <row r="24" spans="1:15" ht="15.5" x14ac:dyDescent="0.35">
      <c r="C24" t="s">
        <v>45</v>
      </c>
      <c r="D24" s="4">
        <f>IFERROR(_xlfn.RRI(5,I23,D23),"")</f>
        <v>-0.20021304744587143</v>
      </c>
      <c r="E24" s="4">
        <f>IFERROR(_xlfn.RRI(5,J23,E23),"")</f>
        <v>-0.16874484134412004</v>
      </c>
      <c r="H24" s="4">
        <f t="shared" ref="H24:O24" si="17">IFERROR(_xlfn.RRI(5,M23,H23),"")</f>
        <v>1.4478307535023438E-2</v>
      </c>
      <c r="I24" s="4">
        <f t="shared" si="17"/>
        <v>0.25003502651417797</v>
      </c>
      <c r="J24" s="4">
        <f t="shared" si="17"/>
        <v>0.14843373469170573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14.42</v>
      </c>
      <c r="E25" s="3">
        <f>IFERROR(INDEX(E51:E500,MATCH($A$25,$C$51:$C$500,0)),"")</f>
        <v>14.96</v>
      </c>
      <c r="H25" s="3">
        <f>IFERROR(INDEX(D25:G25,COUNT(D25:G25)),"")</f>
        <v>14.96</v>
      </c>
      <c r="I25" s="3">
        <f t="shared" ref="I25:O25" si="18">IFERROR(INDEX(I51:I500,MATCH($C$25,$C$51:$C$500,0)),"")</f>
        <v>47.3</v>
      </c>
      <c r="J25" s="3">
        <f t="shared" si="18"/>
        <v>36.450000000000003</v>
      </c>
      <c r="K25" s="3">
        <f t="shared" si="18"/>
        <v>29.26</v>
      </c>
      <c r="L25" s="3">
        <f t="shared" si="18"/>
        <v>281.07</v>
      </c>
      <c r="M25" s="3">
        <f t="shared" si="18"/>
        <v>433.49</v>
      </c>
      <c r="N25" s="3">
        <f t="shared" si="18"/>
        <v>135.61000000000001</v>
      </c>
      <c r="O25" s="3">
        <f t="shared" si="18"/>
        <v>93.33</v>
      </c>
    </row>
    <row r="26" spans="1:15" ht="15.5" x14ac:dyDescent="0.35">
      <c r="C26" t="s">
        <v>48</v>
      </c>
      <c r="D26" s="4">
        <f>IFERROR(_xlfn.RRI(5,I25,D25),"")</f>
        <v>-0.21146527381296043</v>
      </c>
      <c r="E26" s="4">
        <f>IFERROR(_xlfn.RRI(5,J25,E25),"")</f>
        <v>-0.16315155750960808</v>
      </c>
      <c r="H26" s="4">
        <f t="shared" ref="H26:O26" si="19">IFERROR(_xlfn.RRI(5,M25,H25),"")</f>
        <v>-0.48997613032336662</v>
      </c>
      <c r="I26" s="4">
        <f t="shared" si="19"/>
        <v>-0.18994616026858802</v>
      </c>
      <c r="J26" s="4">
        <f t="shared" si="19"/>
        <v>-0.17141846007910666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214.87635933806146</v>
      </c>
      <c r="E27" s="3">
        <f>IFERROR(E4/E21,"")</f>
        <v>207.69401103230891</v>
      </c>
      <c r="H27" s="3">
        <f t="shared" ref="H27:O27" si="20">IFERROR(H4/H21,"")</f>
        <v>845.14074074074074</v>
      </c>
      <c r="I27" s="3">
        <f t="shared" si="20"/>
        <v>849.42371946414505</v>
      </c>
      <c r="J27" s="3">
        <f t="shared" si="20"/>
        <v>792.58770685579191</v>
      </c>
      <c r="K27" s="3">
        <f t="shared" si="20"/>
        <v>646.00118203309694</v>
      </c>
      <c r="L27" s="3">
        <f t="shared" si="20"/>
        <v>5740.2527559055115</v>
      </c>
      <c r="M27" s="3">
        <f t="shared" si="20"/>
        <v>5571.7826771653545</v>
      </c>
      <c r="N27" s="3">
        <f t="shared" si="20"/>
        <v>4853.4952755905515</v>
      </c>
      <c r="O27" s="3">
        <f t="shared" si="20"/>
        <v>3975.040157480315</v>
      </c>
    </row>
    <row r="28" spans="1:15" ht="15.5" x14ac:dyDescent="0.35">
      <c r="C28" t="s">
        <v>50</v>
      </c>
      <c r="D28" s="4">
        <f>IFERROR(_xlfn.RRI(5,I27,D27),"")</f>
        <v>-0.2403512096850704</v>
      </c>
      <c r="E28" s="4">
        <f>IFERROR(_xlfn.RRI(5,J27,E27),"")</f>
        <v>-0.23497552713574621</v>
      </c>
      <c r="H28" s="4">
        <f t="shared" ref="H28:O28" si="21">IFERROR(_xlfn.RRI(5,M27,H27),"")</f>
        <v>-0.31421659151402026</v>
      </c>
      <c r="I28" s="4">
        <f t="shared" si="21"/>
        <v>-0.29431001415343649</v>
      </c>
      <c r="J28" s="4">
        <f t="shared" si="21"/>
        <v>-0.27566217894996248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-0.68372093023255809</v>
      </c>
      <c r="I29" s="4">
        <f t="shared" si="22"/>
        <v>0.29766803840877898</v>
      </c>
      <c r="J29" s="4">
        <f t="shared" si="22"/>
        <v>0.24572795625427207</v>
      </c>
      <c r="K29" s="4">
        <f t="shared" si="22"/>
        <v>-0.89589781904863564</v>
      </c>
      <c r="L29" s="4">
        <f t="shared" si="22"/>
        <v>-0.35161134051535214</v>
      </c>
      <c r="M29" s="4">
        <f t="shared" si="22"/>
        <v>2.1965931715950147</v>
      </c>
      <c r="N29" s="4">
        <f t="shared" si="22"/>
        <v>0.45301617914925552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-5.0422170057909492E-3</v>
      </c>
      <c r="I30" s="4">
        <f t="shared" si="23"/>
        <v>7.1709429905016456E-2</v>
      </c>
      <c r="J30" s="4">
        <f t="shared" si="23"/>
        <v>0.22691370991204288</v>
      </c>
      <c r="K30" s="4">
        <f t="shared" si="23"/>
        <v>-0.88746119561224923</v>
      </c>
      <c r="L30" s="4">
        <f t="shared" si="23"/>
        <v>3.0236297519390377E-2</v>
      </c>
      <c r="M30" s="4">
        <f t="shared" si="23"/>
        <v>0.14799383965350724</v>
      </c>
      <c r="N30" s="4">
        <f t="shared" si="23"/>
        <v>0.22099276568493051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193.4</v>
      </c>
      <c r="E32" s="3">
        <f>IFERROR(INDEX(E51:E500,MATCH($A$32,$C$51:$C$500,0)),"")</f>
        <v>218.48</v>
      </c>
      <c r="H32" s="3">
        <f>IFERROR(INDEX(D32:G32,COUNT(D32:G32)),"")</f>
        <v>218.48</v>
      </c>
      <c r="I32" s="3">
        <f t="shared" ref="I32:O32" si="24">IFERROR(INDEX(I51:I500,MATCH($C$32,$C$51:$C$500,0)),"")</f>
        <v>203.52</v>
      </c>
      <c r="J32" s="3">
        <f t="shared" si="24"/>
        <v>213.94</v>
      </c>
      <c r="K32" s="3">
        <f t="shared" si="24"/>
        <v>189.03</v>
      </c>
      <c r="L32" s="3">
        <f t="shared" si="24"/>
        <v>1912.71</v>
      </c>
      <c r="M32" s="3">
        <f t="shared" si="24"/>
        <v>1739.47</v>
      </c>
      <c r="N32" s="3">
        <f t="shared" si="24"/>
        <v>1736.91</v>
      </c>
      <c r="O32" s="3">
        <f t="shared" si="24"/>
        <v>1034.07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5.48</v>
      </c>
      <c r="E33" s="3">
        <f>IFERROR(INDEX(E51:E500,MATCH($A$33,$C$51:$C$500,0)),"")</f>
        <v>9.15</v>
      </c>
      <c r="H33" s="3">
        <f>IFERROR(INDEX(D33:G33,COUNT(D33:G33)),"")</f>
        <v>9.15</v>
      </c>
      <c r="I33" s="3">
        <f t="shared" ref="I33:O33" si="25">IFERROR(INDEX(I51:I500,MATCH($C$33,$C$51:$C$500,0)),"")</f>
        <v>6.73</v>
      </c>
      <c r="J33" s="3">
        <f t="shared" si="25"/>
        <v>2.97</v>
      </c>
      <c r="K33" s="3">
        <f t="shared" si="25"/>
        <v>2.65</v>
      </c>
      <c r="L33" s="3">
        <f t="shared" si="25"/>
        <v>2.84</v>
      </c>
      <c r="M33" s="3">
        <f t="shared" si="25"/>
        <v>3.66</v>
      </c>
      <c r="N33" s="3">
        <f t="shared" si="25"/>
        <v>2.65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73.510000000000005</v>
      </c>
      <c r="E34" s="3">
        <f>IFERROR(INDEX(E51:E500,MATCH($A$34,$C$51:$C$500,0)),"")</f>
        <v>133.69</v>
      </c>
      <c r="H34" s="3">
        <f>IFERROR(INDEX(D34:G34,COUNT(D34:G34)),"")</f>
        <v>133.69</v>
      </c>
      <c r="I34" s="3">
        <f t="shared" ref="I34:O34" si="26">IFERROR(INDEX(I51:I500,MATCH($C$34,$C$51:$C$500,0)),"")</f>
        <v>28.96</v>
      </c>
      <c r="J34" s="3">
        <f t="shared" si="26"/>
        <v>17.420000000000002</v>
      </c>
      <c r="K34" s="3">
        <f t="shared" si="26"/>
        <v>17.09</v>
      </c>
      <c r="L34" s="3">
        <f t="shared" si="26"/>
        <v>19.3</v>
      </c>
      <c r="M34" s="3">
        <f t="shared" si="26"/>
        <v>14.71</v>
      </c>
      <c r="N34" s="3">
        <f t="shared" si="26"/>
        <v>33.92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4.93</v>
      </c>
      <c r="E35" s="3">
        <f>IFERROR(INDEX(E51:E500,MATCH($A$35,$C$51:$C$500,0)),"")</f>
        <v>9.6300000000000008</v>
      </c>
      <c r="H35" s="3">
        <f>IFERROR(INDEX(D35:G35,COUNT(D35:G35)),"")</f>
        <v>9.6300000000000008</v>
      </c>
      <c r="I35" s="3">
        <f t="shared" ref="I35:O35" si="27">IFERROR(INDEX(I51:I500,MATCH($C$35,$C$51:$C$500,0)),"")</f>
        <v>1.61</v>
      </c>
      <c r="J35" s="3">
        <f t="shared" si="27"/>
        <v>0.8</v>
      </c>
      <c r="K35" s="3">
        <f t="shared" si="27"/>
        <v>0.77</v>
      </c>
      <c r="L35" s="3">
        <f t="shared" si="27"/>
        <v>0.94</v>
      </c>
      <c r="M35" s="3">
        <f t="shared" si="27"/>
        <v>1.1399999999999999</v>
      </c>
      <c r="N35" s="3">
        <f t="shared" si="27"/>
        <v>0.95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1.2354000000000001</v>
      </c>
      <c r="I36" s="4">
        <f t="shared" si="28"/>
        <v>1.5349000000000002</v>
      </c>
      <c r="J36" s="4">
        <f t="shared" si="28"/>
        <v>0.6502</v>
      </c>
      <c r="K36" s="4">
        <f t="shared" si="28"/>
        <v>1.0834000000000001</v>
      </c>
      <c r="L36" s="4">
        <f t="shared" si="28"/>
        <v>0.8395999999999999</v>
      </c>
      <c r="M36" s="4">
        <f t="shared" si="28"/>
        <v>0.44189999999999996</v>
      </c>
      <c r="N36" s="4">
        <f t="shared" si="28"/>
        <v>1.7403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72.599999999999994</v>
      </c>
      <c r="I37" s="3">
        <f t="shared" si="29"/>
        <v>72.599999999999994</v>
      </c>
      <c r="J37" s="3">
        <f t="shared" si="29"/>
        <v>23.7</v>
      </c>
      <c r="K37" s="3">
        <f t="shared" si="29"/>
        <v>31.7</v>
      </c>
      <c r="L37" s="3">
        <f t="shared" si="29"/>
        <v>23.6</v>
      </c>
      <c r="M37" s="3">
        <f t="shared" si="29"/>
        <v>19.7</v>
      </c>
      <c r="N37" s="3">
        <f t="shared" si="29"/>
        <v>23.6</v>
      </c>
      <c r="O37" s="3">
        <f t="shared" si="29"/>
        <v>0</v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2726781000000</v>
      </c>
      <c r="E51" s="5">
        <v>2635637000000</v>
      </c>
      <c r="F51" s="5">
        <v>2854681000000</v>
      </c>
      <c r="G51" s="5">
        <v>2755513000000</v>
      </c>
      <c r="I51" s="5">
        <v>10779187000000</v>
      </c>
      <c r="J51" s="5">
        <v>10057938000000</v>
      </c>
      <c r="K51" s="5">
        <v>8197755000000</v>
      </c>
      <c r="L51" s="5">
        <v>7290121000000</v>
      </c>
      <c r="M51" s="5">
        <v>7076164000000</v>
      </c>
      <c r="N51" s="5">
        <v>6163939000000</v>
      </c>
      <c r="O51" s="5">
        <v>5048301000000</v>
      </c>
    </row>
    <row r="52" spans="2:15" ht="15.5" x14ac:dyDescent="0.35">
      <c r="C52" t="s">
        <v>75</v>
      </c>
      <c r="D52" s="5">
        <v>-2187454000000</v>
      </c>
      <c r="E52" s="5">
        <v>-2103343000000</v>
      </c>
      <c r="F52" s="5">
        <v>-2359327000000</v>
      </c>
      <c r="G52" s="5">
        <v>-2307403000000</v>
      </c>
      <c r="I52" s="5">
        <v>-8974751000000</v>
      </c>
      <c r="J52" s="5">
        <v>-8517100000000</v>
      </c>
      <c r="K52" s="5">
        <v>-6888399000000</v>
      </c>
      <c r="L52" s="5">
        <v>-5951730000000</v>
      </c>
      <c r="M52" s="5">
        <v>-5506811000000</v>
      </c>
      <c r="N52" s="5">
        <v>-4817626000000</v>
      </c>
      <c r="O52" s="5">
        <v>-4032575000000</v>
      </c>
    </row>
    <row r="53" spans="2:15" ht="15.5" x14ac:dyDescent="0.35">
      <c r="C53" t="s">
        <v>76</v>
      </c>
      <c r="D53" s="5">
        <v>539327000000</v>
      </c>
      <c r="E53" s="5">
        <v>532294000000</v>
      </c>
      <c r="F53" s="5">
        <v>495354000000</v>
      </c>
      <c r="G53" s="5">
        <v>448110000000</v>
      </c>
      <c r="I53" s="5">
        <v>1804436000000</v>
      </c>
      <c r="J53" s="5">
        <v>1540838000000</v>
      </c>
      <c r="K53" s="5">
        <v>1309356000000</v>
      </c>
      <c r="L53" s="5">
        <v>1338391000000</v>
      </c>
      <c r="M53" s="5">
        <v>1569353000000</v>
      </c>
      <c r="N53" s="5">
        <v>1346313000000</v>
      </c>
      <c r="O53" s="5">
        <v>1015726000000</v>
      </c>
    </row>
    <row r="54" spans="2:15" ht="15.5" x14ac:dyDescent="0.35">
      <c r="C54" t="s">
        <v>77</v>
      </c>
      <c r="D54" s="5">
        <v>-310816000000</v>
      </c>
      <c r="E54" s="5">
        <v>-295836000000</v>
      </c>
      <c r="F54" s="5">
        <v>-292669000000</v>
      </c>
      <c r="G54" s="5">
        <v>-260145000000</v>
      </c>
      <c r="I54" s="5">
        <v>-1082421000000</v>
      </c>
      <c r="J54" s="5">
        <v>-969591000000</v>
      </c>
      <c r="K54" s="5">
        <v>-870686000000</v>
      </c>
      <c r="L54" s="5">
        <v>-894732000000</v>
      </c>
      <c r="M54" s="5">
        <v>-891230000000</v>
      </c>
      <c r="N54" s="5">
        <v>-1086470000000</v>
      </c>
      <c r="O54" s="5">
        <v>-770258000000</v>
      </c>
    </row>
    <row r="55" spans="2:15" ht="15.5" x14ac:dyDescent="0.35">
      <c r="C55" t="s">
        <v>78</v>
      </c>
      <c r="D55" s="5">
        <v>-255071000000</v>
      </c>
      <c r="E55" s="5">
        <v>-241399000000</v>
      </c>
      <c r="F55" s="5">
        <v>-234865000000</v>
      </c>
      <c r="G55" s="5">
        <v>-211413000000</v>
      </c>
      <c r="I55" s="5">
        <v>-881840000000</v>
      </c>
      <c r="J55" s="5">
        <v>-789224000000</v>
      </c>
      <c r="K55" s="5">
        <v>-714610000000</v>
      </c>
      <c r="L55" s="5">
        <v>-733928000000</v>
      </c>
      <c r="M55" s="5">
        <v>-749437000000</v>
      </c>
      <c r="N55" s="5">
        <v>-665571000000</v>
      </c>
      <c r="O55" s="5">
        <v>-580766000000</v>
      </c>
    </row>
    <row r="56" spans="2:15" ht="15.5" x14ac:dyDescent="0.35">
      <c r="C56" t="s">
        <v>79</v>
      </c>
      <c r="D56" s="5">
        <v>-46328000000</v>
      </c>
      <c r="E56" s="5">
        <v>-47996000000</v>
      </c>
      <c r="F56" s="5">
        <v>-41686000000</v>
      </c>
      <c r="G56" s="5">
        <v>-32987000000</v>
      </c>
      <c r="I56" s="5">
        <v>-150124000000</v>
      </c>
      <c r="J56" s="5">
        <v>-153912000000</v>
      </c>
      <c r="K56" s="5">
        <v>-133011000000</v>
      </c>
      <c r="L56" s="5">
        <v>-140685000000</v>
      </c>
      <c r="M56" s="5">
        <v>-139214000000</v>
      </c>
      <c r="N56" s="5">
        <v>-390673000000</v>
      </c>
      <c r="O56" s="5">
        <v>-158132000000</v>
      </c>
    </row>
    <row r="57" spans="2:15" ht="15.5" x14ac:dyDescent="0.35">
      <c r="C57" t="s">
        <v>889</v>
      </c>
      <c r="D57" s="5">
        <v>-9017000000</v>
      </c>
      <c r="E57" s="5">
        <v>-9450000000</v>
      </c>
      <c r="F57" s="5">
        <v>-6912000000</v>
      </c>
      <c r="G57" s="5">
        <v>-7187000000</v>
      </c>
      <c r="I57" s="5">
        <v>-28063000000</v>
      </c>
      <c r="J57" s="5">
        <v>-25492000000</v>
      </c>
      <c r="K57" s="5">
        <v>-22606000000</v>
      </c>
      <c r="L57" s="5">
        <v>-22396000000</v>
      </c>
      <c r="M57" s="5">
        <v>-23262000000</v>
      </c>
      <c r="N57" s="5">
        <v>-18124000000</v>
      </c>
      <c r="O57" s="5">
        <v>-15336000000</v>
      </c>
    </row>
    <row r="58" spans="2:15" ht="15.5" x14ac:dyDescent="0.35">
      <c r="C58" t="s">
        <v>85</v>
      </c>
      <c r="F58" s="5">
        <v>-4159000000</v>
      </c>
      <c r="G58" s="5">
        <v>-7488000000</v>
      </c>
      <c r="I58" s="5">
        <v>-11647000000</v>
      </c>
      <c r="J58" s="5">
        <v>5767000000</v>
      </c>
      <c r="K58" s="5">
        <v>-10000000</v>
      </c>
      <c r="L58" s="5">
        <v>15889000000</v>
      </c>
      <c r="M58" s="5">
        <v>2619000000</v>
      </c>
      <c r="N58" s="5">
        <v>-7394000000</v>
      </c>
      <c r="O58" s="5">
        <v>-4992000000</v>
      </c>
    </row>
    <row r="59" spans="2:15" ht="15.5" x14ac:dyDescent="0.35">
      <c r="C59" t="s">
        <v>80</v>
      </c>
      <c r="D59" s="5">
        <v>228511000000</v>
      </c>
      <c r="E59" s="5">
        <v>236458000000</v>
      </c>
      <c r="F59" s="5">
        <v>202685000000</v>
      </c>
      <c r="G59" s="5">
        <v>187965000000</v>
      </c>
      <c r="I59" s="5">
        <v>722015000000</v>
      </c>
      <c r="J59" s="5">
        <v>571247000000</v>
      </c>
      <c r="K59" s="5">
        <v>438670000000</v>
      </c>
      <c r="L59" s="5">
        <v>443659000000</v>
      </c>
      <c r="M59" s="5">
        <v>678123000000</v>
      </c>
      <c r="N59" s="5">
        <v>259843000000</v>
      </c>
      <c r="O59" s="5">
        <v>245468000000</v>
      </c>
    </row>
    <row r="60" spans="2:15" ht="15.5" x14ac:dyDescent="0.35">
      <c r="C60" t="s">
        <v>81</v>
      </c>
      <c r="D60" s="5">
        <v>6196000000</v>
      </c>
      <c r="E60" s="5">
        <v>4895000000</v>
      </c>
      <c r="F60" s="5">
        <v>5879000000</v>
      </c>
      <c r="G60" s="5">
        <v>6385000000</v>
      </c>
      <c r="I60" s="5">
        <v>49849000000</v>
      </c>
      <c r="J60" s="5">
        <v>16791000000</v>
      </c>
      <c r="K60" s="5">
        <v>24726000000</v>
      </c>
      <c r="L60" s="5">
        <v>11978000000</v>
      </c>
      <c r="M60" s="5">
        <v>13034000000</v>
      </c>
      <c r="N60" s="5">
        <v>-10169000000</v>
      </c>
      <c r="O60" s="5">
        <v>-52919000000</v>
      </c>
    </row>
    <row r="61" spans="2:15" ht="15.5" x14ac:dyDescent="0.35">
      <c r="C61" t="s">
        <v>83</v>
      </c>
      <c r="D61" s="5">
        <v>6299000000</v>
      </c>
      <c r="E61" s="5">
        <v>5040000000</v>
      </c>
      <c r="F61" s="5">
        <v>6057000000</v>
      </c>
      <c r="G61" s="5">
        <v>6086000000</v>
      </c>
      <c r="I61" s="5">
        <v>21203000000</v>
      </c>
      <c r="J61" s="5">
        <v>18365000000</v>
      </c>
      <c r="K61" s="5">
        <v>26425000000</v>
      </c>
      <c r="L61" s="5">
        <v>13424000000</v>
      </c>
      <c r="M61" s="5">
        <v>15367000000</v>
      </c>
      <c r="N61" s="5">
        <v>5952000000</v>
      </c>
      <c r="O61" s="5">
        <v>5710000000</v>
      </c>
    </row>
    <row r="62" spans="2:15" ht="15.5" x14ac:dyDescent="0.35">
      <c r="C62" t="s">
        <v>27</v>
      </c>
      <c r="D62" s="5">
        <v>-103000000</v>
      </c>
      <c r="E62" s="5">
        <v>-145000000</v>
      </c>
      <c r="F62" s="5">
        <v>-178000000</v>
      </c>
      <c r="G62" s="5">
        <v>299000000</v>
      </c>
      <c r="I62" s="5">
        <v>-447000000</v>
      </c>
      <c r="J62" s="5">
        <v>-1574000000</v>
      </c>
      <c r="K62" s="5">
        <v>-1699000000</v>
      </c>
      <c r="L62" s="5">
        <v>-1446000000</v>
      </c>
      <c r="M62" s="5">
        <v>-2333000000</v>
      </c>
      <c r="N62" s="5">
        <v>-7589000000</v>
      </c>
      <c r="O62" s="5">
        <v>-26461000000</v>
      </c>
    </row>
    <row r="63" spans="2:15" ht="15.5" x14ac:dyDescent="0.35">
      <c r="C63" t="s">
        <v>86</v>
      </c>
      <c r="D63" s="5">
        <v>6196000000</v>
      </c>
      <c r="E63" s="5">
        <v>4895000000</v>
      </c>
      <c r="F63" s="5">
        <v>5879000000</v>
      </c>
      <c r="G63" s="5">
        <v>6385000000</v>
      </c>
      <c r="I63" s="5">
        <v>49849000000</v>
      </c>
      <c r="J63" s="5">
        <v>16791000000</v>
      </c>
      <c r="K63" s="5">
        <v>24726000000</v>
      </c>
      <c r="L63" s="5">
        <v>11978000000</v>
      </c>
      <c r="M63" s="5">
        <v>13034000000</v>
      </c>
      <c r="N63" s="5">
        <v>-10169000000</v>
      </c>
      <c r="O63" s="5">
        <v>-52919000000</v>
      </c>
    </row>
    <row r="64" spans="2:15" ht="15.5" x14ac:dyDescent="0.35">
      <c r="C64" t="s">
        <v>29</v>
      </c>
      <c r="D64" s="5">
        <v>234707000000</v>
      </c>
      <c r="E64" s="5">
        <v>241353000000</v>
      </c>
      <c r="F64" s="5">
        <v>208564000000</v>
      </c>
      <c r="G64" s="5">
        <v>194350000000</v>
      </c>
      <c r="I64" s="5">
        <v>771864000000</v>
      </c>
      <c r="J64" s="5">
        <v>588038000000</v>
      </c>
      <c r="K64" s="5">
        <v>463396000000</v>
      </c>
      <c r="L64" s="5">
        <v>455637000000</v>
      </c>
      <c r="M64" s="5">
        <v>691157000000</v>
      </c>
      <c r="N64" s="5">
        <v>249674000000</v>
      </c>
      <c r="O64" s="5">
        <v>192549000000</v>
      </c>
    </row>
    <row r="65" spans="2:15" ht="15.5" x14ac:dyDescent="0.35">
      <c r="C65" t="s">
        <v>28</v>
      </c>
      <c r="D65" s="5">
        <v>-51643000000</v>
      </c>
      <c r="E65" s="5">
        <v>-51495000000</v>
      </c>
      <c r="F65" s="5">
        <v>-48336000000</v>
      </c>
      <c r="G65" s="5">
        <v>-44617000000</v>
      </c>
      <c r="I65" s="5">
        <v>-171543000000</v>
      </c>
      <c r="J65" s="5">
        <v>-125387000000</v>
      </c>
      <c r="K65" s="5">
        <v>-92055000000</v>
      </c>
      <c r="L65" s="5">
        <v>-98622000000</v>
      </c>
      <c r="M65" s="5">
        <v>-140066000000</v>
      </c>
      <c r="N65" s="5">
        <v>-77474000000</v>
      </c>
      <c r="O65" s="5">
        <v>-73847000000</v>
      </c>
    </row>
    <row r="66" spans="2:15" ht="15.5" x14ac:dyDescent="0.35">
      <c r="C66" t="s">
        <v>87</v>
      </c>
      <c r="D66" s="5">
        <v>183064000000</v>
      </c>
      <c r="E66" s="5">
        <v>189858000000</v>
      </c>
      <c r="F66" s="5">
        <v>160228000000</v>
      </c>
      <c r="G66" s="5">
        <v>149733000000</v>
      </c>
      <c r="I66" s="5">
        <v>600321000000</v>
      </c>
      <c r="J66" s="5">
        <v>462651000000</v>
      </c>
      <c r="K66" s="5">
        <v>371341000000</v>
      </c>
      <c r="L66" s="5">
        <v>357015000000</v>
      </c>
      <c r="M66" s="5">
        <v>551091000000</v>
      </c>
      <c r="N66" s="5">
        <v>172200000000</v>
      </c>
      <c r="O66" s="5">
        <v>118702000000</v>
      </c>
    </row>
    <row r="67" spans="2:15" ht="15.5" x14ac:dyDescent="0.35">
      <c r="C67" t="s">
        <v>88</v>
      </c>
      <c r="F67" s="5">
        <v>-4159000000</v>
      </c>
      <c r="G67" s="5">
        <v>-7488000000</v>
      </c>
      <c r="I67" s="5">
        <v>-11647000000</v>
      </c>
      <c r="J67" s="5">
        <v>5767000000</v>
      </c>
      <c r="K67" s="5">
        <v>-10000000</v>
      </c>
      <c r="L67" s="5">
        <v>15889000000</v>
      </c>
      <c r="M67" s="5">
        <v>2619000000</v>
      </c>
      <c r="N67" s="5">
        <v>-7394000000</v>
      </c>
      <c r="O67" s="5">
        <v>-4992000000</v>
      </c>
    </row>
    <row r="68" spans="2:15" ht="15.5" x14ac:dyDescent="0.35">
      <c r="C68" t="s">
        <v>352</v>
      </c>
      <c r="F68" s="5">
        <v>-4159000000</v>
      </c>
      <c r="G68" s="5">
        <v>-7488000000</v>
      </c>
      <c r="I68" s="5">
        <v>-11647000000</v>
      </c>
      <c r="J68" s="5">
        <v>5767000000</v>
      </c>
      <c r="K68" s="5">
        <v>-10000000</v>
      </c>
      <c r="L68" s="5">
        <v>15889000000</v>
      </c>
      <c r="M68" s="5">
        <v>2619000000</v>
      </c>
      <c r="N68" s="5">
        <v>-7394000000</v>
      </c>
      <c r="O68" s="5">
        <v>-4992000000</v>
      </c>
    </row>
    <row r="69" spans="2:15" ht="15.5" x14ac:dyDescent="0.35">
      <c r="C69" t="s">
        <v>89</v>
      </c>
      <c r="D69" s="5">
        <v>183064000000</v>
      </c>
      <c r="E69" s="5">
        <v>189858000000</v>
      </c>
      <c r="F69" s="5">
        <v>156069000000</v>
      </c>
      <c r="G69" s="5">
        <v>142245000000</v>
      </c>
      <c r="I69" s="5">
        <v>588674000000</v>
      </c>
      <c r="J69" s="5">
        <v>468418000000</v>
      </c>
      <c r="K69" s="5">
        <v>371331000000</v>
      </c>
      <c r="L69" s="5">
        <v>372904000000</v>
      </c>
      <c r="M69" s="5">
        <v>553710000000</v>
      </c>
      <c r="N69" s="5">
        <v>164806000000</v>
      </c>
      <c r="O69" s="5">
        <v>113710000000</v>
      </c>
    </row>
    <row r="70" spans="2:15" ht="15.5" x14ac:dyDescent="0.35">
      <c r="C70" t="s">
        <v>90</v>
      </c>
      <c r="D70" s="5">
        <v>183064000000</v>
      </c>
      <c r="E70" s="5">
        <v>189858000000</v>
      </c>
      <c r="F70" s="5">
        <v>160228000000</v>
      </c>
      <c r="G70" s="5">
        <v>149733000000</v>
      </c>
      <c r="I70" s="5">
        <v>600321000000</v>
      </c>
      <c r="J70" s="5">
        <v>462651000000</v>
      </c>
      <c r="K70" s="5">
        <v>371341000000</v>
      </c>
      <c r="L70" s="5">
        <v>357015000000</v>
      </c>
      <c r="M70" s="5">
        <v>551091000000</v>
      </c>
      <c r="N70" s="5">
        <v>172200000000</v>
      </c>
      <c r="O70" s="5">
        <v>118702000000</v>
      </c>
    </row>
    <row r="71" spans="2:15" ht="15.5" x14ac:dyDescent="0.35">
      <c r="C71" t="s">
        <v>8</v>
      </c>
      <c r="D71" s="5">
        <v>183064000000</v>
      </c>
      <c r="E71" s="5">
        <v>189858000000</v>
      </c>
      <c r="F71" s="5">
        <v>156069000000</v>
      </c>
      <c r="G71" s="5">
        <v>142245000000</v>
      </c>
      <c r="I71" s="5">
        <v>588674000000</v>
      </c>
      <c r="J71" s="5">
        <v>468418000000</v>
      </c>
      <c r="K71" s="5">
        <v>371331000000</v>
      </c>
      <c r="L71" s="5">
        <v>372617000000</v>
      </c>
      <c r="M71" s="5">
        <v>552793000000</v>
      </c>
      <c r="N71" s="5">
        <v>164727000000</v>
      </c>
      <c r="O71" s="5">
        <v>113473000000</v>
      </c>
    </row>
    <row r="72" spans="2:15" ht="15.5" x14ac:dyDescent="0.35">
      <c r="C72" t="s">
        <v>284</v>
      </c>
      <c r="L72" s="5">
        <v>287000000</v>
      </c>
      <c r="M72" s="5">
        <v>917000000</v>
      </c>
      <c r="N72" s="5">
        <v>79000000</v>
      </c>
      <c r="O72" s="5">
        <v>237000000</v>
      </c>
    </row>
    <row r="73" spans="2:15" ht="15.5" x14ac:dyDescent="0.35">
      <c r="C73" t="s">
        <v>91</v>
      </c>
      <c r="D73" s="5">
        <v>183064000000</v>
      </c>
      <c r="E73" s="5">
        <v>189858000000</v>
      </c>
      <c r="F73" s="5">
        <v>160228000000</v>
      </c>
      <c r="G73" s="5">
        <v>149733000000</v>
      </c>
      <c r="I73" s="5">
        <v>600321000000</v>
      </c>
      <c r="J73" s="5">
        <v>462651000000</v>
      </c>
      <c r="K73" s="5">
        <v>371341000000</v>
      </c>
      <c r="L73" s="5">
        <v>357015000000</v>
      </c>
      <c r="M73" s="5">
        <v>551091000000</v>
      </c>
      <c r="N73" s="5">
        <v>172200000000</v>
      </c>
      <c r="O73" s="5">
        <v>118702000000</v>
      </c>
    </row>
    <row r="74" spans="2:15" ht="15.5" x14ac:dyDescent="0.35">
      <c r="C74" t="s">
        <v>92</v>
      </c>
      <c r="D74" s="5">
        <v>183064000000</v>
      </c>
      <c r="E74" s="5">
        <v>189858000000</v>
      </c>
      <c r="F74" s="5">
        <v>156069000000</v>
      </c>
      <c r="G74" s="5">
        <v>142245000000</v>
      </c>
      <c r="I74" s="5">
        <v>588674000000</v>
      </c>
      <c r="J74" s="5">
        <v>468418000000</v>
      </c>
      <c r="K74" s="5">
        <v>371331000000</v>
      </c>
      <c r="L74" s="5">
        <v>372904000000</v>
      </c>
      <c r="M74" s="5">
        <v>553710000000</v>
      </c>
      <c r="N74" s="5">
        <v>164806000000</v>
      </c>
      <c r="O74" s="5">
        <v>113710000000</v>
      </c>
    </row>
    <row r="75" spans="2:15" ht="15.5" x14ac:dyDescent="0.35">
      <c r="C75" t="s">
        <v>93</v>
      </c>
      <c r="D75" s="5">
        <v>183064000000</v>
      </c>
      <c r="E75" s="5">
        <v>189858000000</v>
      </c>
      <c r="F75" s="5">
        <v>156069000000</v>
      </c>
      <c r="G75" s="5">
        <v>142245000000</v>
      </c>
      <c r="I75" s="5">
        <v>588674000000</v>
      </c>
      <c r="J75" s="5">
        <v>468418000000</v>
      </c>
      <c r="K75" s="5">
        <v>371331000000</v>
      </c>
      <c r="L75" s="5">
        <v>372904000000</v>
      </c>
      <c r="M75" s="5">
        <v>553710000000</v>
      </c>
      <c r="N75" s="5">
        <v>164806000000</v>
      </c>
      <c r="O75" s="5">
        <v>113710000000</v>
      </c>
    </row>
    <row r="77" spans="2:15" ht="15.5" x14ac:dyDescent="0.35">
      <c r="B77" t="s">
        <v>94</v>
      </c>
      <c r="C77" t="s">
        <v>95</v>
      </c>
    </row>
    <row r="78" spans="2:15" ht="15.5" x14ac:dyDescent="0.35">
      <c r="C78" t="s">
        <v>96</v>
      </c>
    </row>
    <row r="79" spans="2:15" ht="15.5" x14ac:dyDescent="0.35">
      <c r="C79" t="s">
        <v>20</v>
      </c>
      <c r="D79" s="5">
        <v>720577000000</v>
      </c>
      <c r="E79" s="5">
        <v>818826000000</v>
      </c>
      <c r="F79" s="5">
        <v>1104126000000</v>
      </c>
      <c r="G79" s="5">
        <v>917241000000</v>
      </c>
      <c r="I79" s="5">
        <v>1104126000000</v>
      </c>
      <c r="J79" s="5">
        <v>422446000000</v>
      </c>
      <c r="K79" s="5">
        <v>688466000000</v>
      </c>
      <c r="L79" s="5">
        <v>1126831000000</v>
      </c>
      <c r="M79" s="5">
        <v>953297000000</v>
      </c>
      <c r="N79" s="5">
        <v>903571000000</v>
      </c>
      <c r="O79" s="5">
        <v>263055000000</v>
      </c>
    </row>
    <row r="80" spans="2:15" ht="15.5" x14ac:dyDescent="0.35">
      <c r="C80" t="s">
        <v>98</v>
      </c>
      <c r="D80" s="5">
        <v>2147109000000</v>
      </c>
      <c r="E80" s="5">
        <v>2146728000000</v>
      </c>
      <c r="F80" s="5">
        <v>1987071000000</v>
      </c>
      <c r="G80" s="5">
        <v>2134318000000</v>
      </c>
      <c r="I80" s="5">
        <v>1987071000000</v>
      </c>
      <c r="J80" s="5">
        <v>1851763000000</v>
      </c>
      <c r="K80" s="5">
        <v>1456108000000</v>
      </c>
      <c r="L80" s="5">
        <v>1211152000000</v>
      </c>
      <c r="M80" s="5">
        <v>911402000000</v>
      </c>
      <c r="N80" s="5">
        <v>1083117000000</v>
      </c>
      <c r="O80" s="5">
        <v>935914000000</v>
      </c>
    </row>
    <row r="81" spans="3:15" ht="15.5" x14ac:dyDescent="0.35">
      <c r="C81" t="s">
        <v>99</v>
      </c>
      <c r="D81" s="5">
        <v>87294000000</v>
      </c>
      <c r="E81" s="5">
        <v>77371000000</v>
      </c>
      <c r="F81" s="5">
        <v>509359000000</v>
      </c>
      <c r="G81" s="5">
        <v>81087000000</v>
      </c>
      <c r="I81" s="5">
        <v>509359000000</v>
      </c>
      <c r="J81" s="5">
        <v>77121000000</v>
      </c>
      <c r="K81" s="5">
        <v>82685000000</v>
      </c>
      <c r="L81" s="5">
        <v>78306000000</v>
      </c>
      <c r="M81" s="5">
        <v>77641000000</v>
      </c>
      <c r="N81" s="5">
        <v>71974000000</v>
      </c>
      <c r="O81" s="5">
        <v>80994000000</v>
      </c>
    </row>
    <row r="82" spans="3:15" ht="15.5" x14ac:dyDescent="0.35">
      <c r="C82" t="s">
        <v>100</v>
      </c>
      <c r="O82" s="5">
        <v>213000000</v>
      </c>
    </row>
    <row r="83" spans="3:15" ht="15.5" x14ac:dyDescent="0.35">
      <c r="C83" t="s">
        <v>101</v>
      </c>
      <c r="D83" s="5">
        <v>2147109000000</v>
      </c>
      <c r="E83" s="5">
        <v>2146728000000</v>
      </c>
      <c r="F83" s="5">
        <v>1987071000000</v>
      </c>
      <c r="G83" s="5">
        <v>2134318000000</v>
      </c>
      <c r="I83" s="5">
        <v>1987071000000</v>
      </c>
      <c r="J83" s="5">
        <v>1851763000000</v>
      </c>
      <c r="K83" s="5">
        <v>1456108000000</v>
      </c>
      <c r="L83" s="5">
        <v>1211152000000</v>
      </c>
      <c r="M83" s="5">
        <v>911402000000</v>
      </c>
      <c r="N83" s="5">
        <v>1083117000000</v>
      </c>
      <c r="O83" s="5">
        <v>935914000000</v>
      </c>
    </row>
    <row r="84" spans="3:15" ht="15.5" x14ac:dyDescent="0.35">
      <c r="C84" t="s">
        <v>285</v>
      </c>
      <c r="D84" s="5">
        <v>381845000000</v>
      </c>
      <c r="E84" s="5">
        <v>390209000000</v>
      </c>
      <c r="F84" s="5">
        <v>319808000000</v>
      </c>
      <c r="G84" s="5">
        <v>339559000000</v>
      </c>
      <c r="I84" s="5">
        <v>319808000000</v>
      </c>
      <c r="J84" s="5">
        <v>294105000000</v>
      </c>
      <c r="K84" s="5">
        <v>237684000000</v>
      </c>
      <c r="L84" s="5">
        <v>203994000000</v>
      </c>
      <c r="M84" s="5">
        <v>183331000000</v>
      </c>
      <c r="N84" s="5">
        <v>173791000000</v>
      </c>
      <c r="O84" s="5">
        <v>145689000000</v>
      </c>
    </row>
    <row r="85" spans="3:15" ht="15.5" x14ac:dyDescent="0.35">
      <c r="C85" t="s">
        <v>286</v>
      </c>
      <c r="D85" s="5">
        <v>381845000000</v>
      </c>
      <c r="E85" s="5">
        <v>390209000000</v>
      </c>
      <c r="F85" s="5">
        <v>319808000000</v>
      </c>
      <c r="G85" s="5">
        <v>339559000000</v>
      </c>
      <c r="I85" s="5">
        <v>319808000000</v>
      </c>
      <c r="J85" s="5">
        <v>294105000000</v>
      </c>
      <c r="K85" s="5">
        <v>237684000000</v>
      </c>
      <c r="L85" s="5">
        <v>203994000000</v>
      </c>
      <c r="M85" s="5">
        <v>183331000000</v>
      </c>
      <c r="N85" s="5">
        <v>173791000000</v>
      </c>
      <c r="O85" s="5">
        <v>145689000000</v>
      </c>
    </row>
    <row r="86" spans="3:15" ht="15.5" x14ac:dyDescent="0.35">
      <c r="C86" t="s">
        <v>102</v>
      </c>
      <c r="D86" s="5">
        <v>1493876000000</v>
      </c>
      <c r="E86" s="5">
        <v>1503919000000</v>
      </c>
      <c r="F86" s="5">
        <v>1562326000000</v>
      </c>
      <c r="G86" s="5">
        <v>1515564000000</v>
      </c>
      <c r="I86" s="5">
        <v>1562326000000</v>
      </c>
      <c r="J86" s="5">
        <v>1622682000000</v>
      </c>
      <c r="K86" s="5">
        <v>1390854000000</v>
      </c>
      <c r="L86" s="5">
        <v>1148082000000</v>
      </c>
      <c r="M86" s="5">
        <v>1118690000000</v>
      </c>
      <c r="N86" s="5">
        <v>1052894000000</v>
      </c>
      <c r="O86" s="5">
        <v>910568000000</v>
      </c>
    </row>
    <row r="87" spans="3:15" ht="15.5" x14ac:dyDescent="0.35">
      <c r="C87" t="s">
        <v>85</v>
      </c>
      <c r="D87" s="5">
        <v>36842000000</v>
      </c>
      <c r="E87" s="5">
        <v>36842000000</v>
      </c>
      <c r="F87" s="5">
        <v>36842000000</v>
      </c>
      <c r="G87" s="5">
        <v>41001000000</v>
      </c>
      <c r="I87" s="5">
        <v>36842000000</v>
      </c>
      <c r="J87" s="5">
        <v>48489000000</v>
      </c>
      <c r="K87" s="5">
        <v>-3662000000</v>
      </c>
      <c r="L87" s="5">
        <v>-3662000000</v>
      </c>
      <c r="M87" s="5">
        <v>-683000000</v>
      </c>
      <c r="N87" s="5">
        <v>-683000000</v>
      </c>
      <c r="O87" s="5">
        <v>431400000000</v>
      </c>
    </row>
    <row r="88" spans="3:15" ht="15.5" x14ac:dyDescent="0.35">
      <c r="C88" t="s">
        <v>103</v>
      </c>
      <c r="D88" s="5">
        <v>4966088000000</v>
      </c>
      <c r="E88" s="5">
        <v>5152820000000</v>
      </c>
      <c r="F88" s="5">
        <v>5514743000000</v>
      </c>
      <c r="G88" s="5">
        <v>5354078000000</v>
      </c>
      <c r="I88" s="5">
        <v>5514743000000</v>
      </c>
      <c r="J88" s="5">
        <v>4749357000000</v>
      </c>
      <c r="K88" s="5">
        <v>4140019000000</v>
      </c>
      <c r="L88" s="5">
        <v>3873438000000</v>
      </c>
      <c r="M88" s="5">
        <v>3341171000000</v>
      </c>
      <c r="N88" s="5">
        <v>3405989000000</v>
      </c>
      <c r="O88" s="5">
        <v>2377771000000</v>
      </c>
    </row>
    <row r="89" spans="3:15" ht="15.5" x14ac:dyDescent="0.35">
      <c r="C89" t="s">
        <v>104</v>
      </c>
    </row>
    <row r="90" spans="3:15" ht="15.5" x14ac:dyDescent="0.35">
      <c r="C90" t="s">
        <v>105</v>
      </c>
      <c r="D90" s="5">
        <v>389582000000</v>
      </c>
      <c r="E90" s="5">
        <v>395545000000</v>
      </c>
      <c r="F90" s="5">
        <v>400358000000</v>
      </c>
      <c r="G90" s="5">
        <v>401614000000</v>
      </c>
      <c r="I90" s="5">
        <v>400358000000</v>
      </c>
      <c r="J90" s="5">
        <v>402386000000</v>
      </c>
      <c r="K90" s="5">
        <v>384300000000</v>
      </c>
      <c r="L90" s="5">
        <v>383520000000</v>
      </c>
      <c r="M90" s="5">
        <v>386072000000</v>
      </c>
      <c r="N90" s="5">
        <v>395542000000</v>
      </c>
      <c r="O90" s="5">
        <v>401396000000</v>
      </c>
    </row>
    <row r="91" spans="3:15" ht="15.5" x14ac:dyDescent="0.35">
      <c r="C91" t="s">
        <v>108</v>
      </c>
      <c r="D91" s="5">
        <v>126806000000</v>
      </c>
      <c r="E91" s="5">
        <v>132309000000</v>
      </c>
      <c r="F91" s="5">
        <v>123982000000</v>
      </c>
      <c r="G91" s="5">
        <v>122657000000</v>
      </c>
      <c r="I91" s="5">
        <v>123982000000</v>
      </c>
      <c r="J91" s="5">
        <v>126798000000</v>
      </c>
      <c r="K91" s="5">
        <v>117617000000</v>
      </c>
      <c r="L91" s="5">
        <v>108322000000</v>
      </c>
      <c r="M91" s="5">
        <v>112681000000</v>
      </c>
      <c r="N91" s="5">
        <v>107648000000</v>
      </c>
      <c r="O91" s="5">
        <v>82019000000</v>
      </c>
    </row>
    <row r="92" spans="3:15" ht="15.5" x14ac:dyDescent="0.35">
      <c r="C92" t="s">
        <v>106</v>
      </c>
      <c r="D92" s="5">
        <v>12795000000</v>
      </c>
      <c r="E92" s="5">
        <v>13314000000</v>
      </c>
      <c r="F92" s="5">
        <v>13913000000</v>
      </c>
      <c r="G92" s="5">
        <v>13601000000</v>
      </c>
      <c r="I92" s="5">
        <v>13913000000</v>
      </c>
      <c r="J92" s="5">
        <v>14741000000</v>
      </c>
      <c r="K92" s="5">
        <v>19724000000</v>
      </c>
      <c r="L92" s="5">
        <v>26542000000</v>
      </c>
      <c r="M92" s="5">
        <v>25566000000</v>
      </c>
      <c r="N92" s="5">
        <v>26581000000</v>
      </c>
      <c r="O92" s="5">
        <v>30599000000</v>
      </c>
    </row>
    <row r="93" spans="3:15" ht="15.5" x14ac:dyDescent="0.35">
      <c r="C93" t="s">
        <v>109</v>
      </c>
      <c r="D93" s="5">
        <v>628220000000</v>
      </c>
      <c r="E93" s="5">
        <v>644361000000</v>
      </c>
      <c r="F93" s="5">
        <v>642744000000</v>
      </c>
      <c r="G93" s="5">
        <v>651075000000</v>
      </c>
      <c r="I93" s="5">
        <v>642744000000</v>
      </c>
      <c r="J93" s="5">
        <v>662666000000</v>
      </c>
      <c r="K93" s="5">
        <v>606941000000</v>
      </c>
      <c r="L93" s="5">
        <v>601161000000</v>
      </c>
      <c r="M93" s="5">
        <v>680748000000</v>
      </c>
      <c r="N93" s="5">
        <v>774254000000</v>
      </c>
      <c r="O93" s="5">
        <v>891314000000</v>
      </c>
    </row>
    <row r="94" spans="3:15" ht="15.5" x14ac:dyDescent="0.35">
      <c r="C94" t="s">
        <v>110</v>
      </c>
      <c r="D94" s="5">
        <v>5594308000000</v>
      </c>
      <c r="E94" s="5">
        <v>5797181000000</v>
      </c>
      <c r="F94" s="5">
        <v>6157487000000</v>
      </c>
      <c r="G94" s="5">
        <v>6005153000000</v>
      </c>
      <c r="I94" s="5">
        <v>6157487000000</v>
      </c>
      <c r="J94" s="5">
        <v>5412023000000</v>
      </c>
      <c r="K94" s="5">
        <v>4746960000000</v>
      </c>
      <c r="L94" s="5">
        <v>4474599000000</v>
      </c>
      <c r="M94" s="5">
        <v>4021919000000</v>
      </c>
      <c r="N94" s="5">
        <v>4180243000000</v>
      </c>
      <c r="O94" s="5">
        <v>3269085000000</v>
      </c>
    </row>
    <row r="95" spans="3:15" ht="15.5" x14ac:dyDescent="0.35">
      <c r="C95" t="s">
        <v>111</v>
      </c>
    </row>
    <row r="96" spans="3:15" ht="15.5" x14ac:dyDescent="0.35">
      <c r="C96" t="s">
        <v>112</v>
      </c>
    </row>
    <row r="97" spans="3:15" ht="15.5" x14ac:dyDescent="0.35">
      <c r="C97" t="s">
        <v>113</v>
      </c>
      <c r="D97" s="5">
        <v>2936269000000</v>
      </c>
      <c r="E97" s="5">
        <v>2818945000000</v>
      </c>
      <c r="F97" s="5">
        <v>3376389000000</v>
      </c>
      <c r="G97" s="5">
        <v>2969262000000</v>
      </c>
      <c r="I97" s="5">
        <v>3376389000000</v>
      </c>
      <c r="J97" s="5">
        <v>2526572000000</v>
      </c>
      <c r="K97" s="5">
        <v>2186112000000</v>
      </c>
      <c r="L97" s="5">
        <v>1898934000000</v>
      </c>
      <c r="M97" s="5">
        <v>1654049000000</v>
      </c>
      <c r="N97" s="5">
        <v>1797440000000</v>
      </c>
      <c r="O97" s="5">
        <v>1833791000000</v>
      </c>
    </row>
    <row r="98" spans="3:15" ht="15.5" x14ac:dyDescent="0.35">
      <c r="C98" t="s">
        <v>114</v>
      </c>
    </row>
    <row r="99" spans="3:15" ht="15.5" x14ac:dyDescent="0.35">
      <c r="C99" t="s">
        <v>115</v>
      </c>
      <c r="D99" s="5">
        <v>2530193000000</v>
      </c>
      <c r="E99" s="5">
        <v>2459293000000</v>
      </c>
      <c r="F99" s="5">
        <v>2638441000000</v>
      </c>
      <c r="G99" s="5">
        <v>2654229000000</v>
      </c>
      <c r="I99" s="5">
        <v>2638441000000</v>
      </c>
      <c r="J99" s="5">
        <v>2213493000000</v>
      </c>
      <c r="K99" s="5">
        <v>1907093000000</v>
      </c>
      <c r="L99" s="5">
        <v>1609973000000</v>
      </c>
      <c r="M99" s="5">
        <v>1285340000000</v>
      </c>
      <c r="N99" s="5">
        <v>1495917000000</v>
      </c>
      <c r="O99" s="5">
        <v>1012512000000</v>
      </c>
    </row>
    <row r="100" spans="3:15" ht="15.5" x14ac:dyDescent="0.35">
      <c r="C100" t="s">
        <v>325</v>
      </c>
    </row>
    <row r="101" spans="3:15" ht="15.5" x14ac:dyDescent="0.35">
      <c r="C101" t="s">
        <v>326</v>
      </c>
      <c r="D101" s="5">
        <v>87294000000</v>
      </c>
      <c r="E101" s="5">
        <v>77371000000</v>
      </c>
      <c r="F101" s="5">
        <v>509359000000</v>
      </c>
      <c r="G101" s="5">
        <v>81087000000</v>
      </c>
      <c r="I101" s="5">
        <v>509359000000</v>
      </c>
      <c r="J101" s="5">
        <v>77121000000</v>
      </c>
      <c r="K101" s="5">
        <v>82685000000</v>
      </c>
      <c r="L101" s="5">
        <v>78306000000</v>
      </c>
      <c r="M101" s="5">
        <v>77641000000</v>
      </c>
      <c r="N101" s="5">
        <v>71974000000</v>
      </c>
      <c r="O101" s="5">
        <v>81207000000</v>
      </c>
    </row>
    <row r="102" spans="3:15" ht="15.5" x14ac:dyDescent="0.35">
      <c r="C102" t="s">
        <v>119</v>
      </c>
      <c r="D102" s="5">
        <v>140016000000</v>
      </c>
      <c r="E102" s="5">
        <v>82238000000</v>
      </c>
      <c r="F102" s="5">
        <v>34984000000</v>
      </c>
      <c r="G102" s="5">
        <v>39263000000</v>
      </c>
      <c r="I102" s="5">
        <v>34984000000</v>
      </c>
      <c r="J102" s="5">
        <v>24893000000</v>
      </c>
      <c r="K102" s="5">
        <v>11410000000</v>
      </c>
      <c r="L102" s="5">
        <v>10776000000</v>
      </c>
      <c r="M102" s="5">
        <v>58686000000</v>
      </c>
      <c r="N102" s="5">
        <v>58345000000</v>
      </c>
      <c r="O102" s="5">
        <v>9402000000</v>
      </c>
    </row>
    <row r="103" spans="3:15" ht="15.5" x14ac:dyDescent="0.35">
      <c r="C103" t="s">
        <v>288</v>
      </c>
      <c r="D103" s="5">
        <v>145852000000</v>
      </c>
      <c r="E103" s="5">
        <v>144086000000</v>
      </c>
      <c r="F103" s="5">
        <v>150559000000</v>
      </c>
      <c r="G103" s="5">
        <v>158633000000</v>
      </c>
      <c r="I103" s="5">
        <v>150559000000</v>
      </c>
      <c r="J103" s="5">
        <v>157954000000</v>
      </c>
      <c r="K103" s="5">
        <v>154883000000</v>
      </c>
      <c r="L103" s="5">
        <v>167607000000</v>
      </c>
      <c r="M103" s="5">
        <v>186633000000</v>
      </c>
      <c r="N103" s="5">
        <v>115021000000</v>
      </c>
      <c r="O103" s="5">
        <v>181903000000</v>
      </c>
    </row>
    <row r="104" spans="3:15" ht="15.5" x14ac:dyDescent="0.35">
      <c r="C104" t="s">
        <v>118</v>
      </c>
      <c r="O104" s="5">
        <v>514212000000</v>
      </c>
    </row>
    <row r="105" spans="3:15" ht="15.5" x14ac:dyDescent="0.35">
      <c r="C105" t="s">
        <v>121</v>
      </c>
      <c r="D105" s="5">
        <v>203436000000</v>
      </c>
      <c r="E105" s="5">
        <v>205376000000</v>
      </c>
      <c r="F105" s="5">
        <v>198096000000</v>
      </c>
      <c r="G105" s="5">
        <v>188863000000</v>
      </c>
      <c r="I105" s="5">
        <v>198096000000</v>
      </c>
      <c r="J105" s="5">
        <v>170235000000</v>
      </c>
      <c r="K105" s="5">
        <v>161750000000</v>
      </c>
      <c r="L105" s="5">
        <v>148110000000</v>
      </c>
      <c r="M105" s="5">
        <v>159579000000</v>
      </c>
      <c r="N105" s="5">
        <v>176701000000</v>
      </c>
      <c r="O105" s="5">
        <v>121301000000</v>
      </c>
    </row>
    <row r="106" spans="3:15" ht="15.5" x14ac:dyDescent="0.35">
      <c r="C106" t="s">
        <v>122</v>
      </c>
      <c r="D106" s="5">
        <v>203436000000</v>
      </c>
      <c r="E106" s="5">
        <v>205376000000</v>
      </c>
      <c r="F106" s="5">
        <v>198096000000</v>
      </c>
      <c r="G106" s="5">
        <v>188863000000</v>
      </c>
      <c r="I106" s="5">
        <v>198096000000</v>
      </c>
      <c r="J106" s="5">
        <v>170235000000</v>
      </c>
      <c r="K106" s="5">
        <v>161750000000</v>
      </c>
      <c r="L106" s="5">
        <v>148110000000</v>
      </c>
      <c r="M106" s="5">
        <v>159579000000</v>
      </c>
      <c r="N106" s="5">
        <v>176701000000</v>
      </c>
      <c r="O106" s="5">
        <v>121301000000</v>
      </c>
    </row>
    <row r="107" spans="3:15" ht="15.5" x14ac:dyDescent="0.35">
      <c r="C107" t="s">
        <v>123</v>
      </c>
      <c r="D107" s="5">
        <v>3139705000000</v>
      </c>
      <c r="E107" s="5">
        <v>3024321000000</v>
      </c>
      <c r="F107" s="5">
        <v>3574485000000</v>
      </c>
      <c r="G107" s="5">
        <v>3158125000000</v>
      </c>
      <c r="I107" s="5">
        <v>3574485000000</v>
      </c>
      <c r="J107" s="5">
        <v>2696807000000</v>
      </c>
      <c r="K107" s="5">
        <v>2347862000000</v>
      </c>
      <c r="L107" s="5">
        <v>2047044000000</v>
      </c>
      <c r="M107" s="5">
        <v>1813628000000</v>
      </c>
      <c r="N107" s="5">
        <v>1974141000000</v>
      </c>
      <c r="O107" s="5">
        <v>1955092000000</v>
      </c>
    </row>
    <row r="108" spans="3:15" ht="15.5" x14ac:dyDescent="0.35">
      <c r="C108" t="s">
        <v>124</v>
      </c>
    </row>
    <row r="109" spans="3:15" ht="15.5" x14ac:dyDescent="0.35">
      <c r="C109" t="s">
        <v>125</v>
      </c>
      <c r="D109" s="5">
        <v>634584000000</v>
      </c>
      <c r="E109" s="5">
        <v>634584000000</v>
      </c>
      <c r="F109" s="5">
        <v>634584000000</v>
      </c>
      <c r="G109" s="5">
        <v>634584000000</v>
      </c>
      <c r="I109" s="5">
        <v>634584000000</v>
      </c>
      <c r="J109" s="5">
        <v>634584000000</v>
      </c>
      <c r="K109" s="5">
        <v>634584000000</v>
      </c>
      <c r="L109" s="5">
        <v>634584000000</v>
      </c>
      <c r="M109" s="5">
        <v>634584000000</v>
      </c>
      <c r="N109" s="5">
        <v>634584000000</v>
      </c>
      <c r="O109" s="5">
        <v>357939000000</v>
      </c>
    </row>
    <row r="110" spans="3:15" ht="15.5" x14ac:dyDescent="0.35">
      <c r="C110" t="s">
        <v>126</v>
      </c>
      <c r="D110" s="5">
        <v>1061098000000</v>
      </c>
      <c r="E110" s="5">
        <v>1061098000000</v>
      </c>
      <c r="F110" s="5">
        <v>1061098000000</v>
      </c>
      <c r="G110" s="5">
        <v>1061098000000</v>
      </c>
      <c r="I110" s="5">
        <v>1061098000000</v>
      </c>
      <c r="J110" s="5">
        <v>1061098000000</v>
      </c>
      <c r="K110" s="5">
        <v>1061098000000</v>
      </c>
      <c r="L110" s="5">
        <v>1061098000000</v>
      </c>
      <c r="M110" s="5">
        <v>1061098000000</v>
      </c>
      <c r="N110" s="5">
        <v>1061098000000</v>
      </c>
      <c r="O110" s="5">
        <v>165086000000</v>
      </c>
    </row>
    <row r="111" spans="3:15" ht="15.5" x14ac:dyDescent="0.35">
      <c r="C111" t="s">
        <v>127</v>
      </c>
      <c r="D111" s="5">
        <v>722079000000</v>
      </c>
      <c r="E111" s="5">
        <v>1040336000000</v>
      </c>
      <c r="F111" s="5">
        <v>850478000000</v>
      </c>
      <c r="G111" s="5">
        <v>1110345000000</v>
      </c>
      <c r="I111" s="5">
        <v>850478000000</v>
      </c>
      <c r="J111" s="5">
        <v>971045000000</v>
      </c>
      <c r="K111" s="5">
        <v>707078000000</v>
      </c>
      <c r="L111" s="5">
        <v>735535000000</v>
      </c>
      <c r="M111" s="5">
        <v>512680000000</v>
      </c>
      <c r="N111" s="5">
        <v>509437000000</v>
      </c>
      <c r="O111" s="5">
        <v>357981000000</v>
      </c>
    </row>
    <row r="112" spans="3:15" ht="15.5" x14ac:dyDescent="0.35">
      <c r="C112" t="s">
        <v>128</v>
      </c>
      <c r="D112" s="5">
        <v>126917000000</v>
      </c>
      <c r="E112" s="5">
        <v>126917000000</v>
      </c>
      <c r="F112" s="5">
        <v>126917000000</v>
      </c>
      <c r="G112" s="5">
        <v>126917000000</v>
      </c>
      <c r="I112" s="5">
        <v>126917000000</v>
      </c>
      <c r="J112" s="5">
        <v>126917000000</v>
      </c>
      <c r="K112" s="5">
        <v>126917000000</v>
      </c>
    </row>
    <row r="113" spans="2:15" ht="15.5" x14ac:dyDescent="0.35">
      <c r="C113" t="s">
        <v>129</v>
      </c>
      <c r="D113" s="5">
        <v>595162000000</v>
      </c>
      <c r="E113" s="5">
        <v>913419000000</v>
      </c>
      <c r="F113" s="5">
        <v>723561000000</v>
      </c>
      <c r="G113" s="5">
        <v>983428000000</v>
      </c>
      <c r="I113" s="5">
        <v>723561000000</v>
      </c>
      <c r="J113" s="5">
        <v>844128000000</v>
      </c>
      <c r="K113" s="5">
        <v>580161000000</v>
      </c>
      <c r="L113" s="5">
        <v>735535000000</v>
      </c>
      <c r="M113" s="5">
        <v>512680000000</v>
      </c>
      <c r="N113" s="5">
        <v>509437000000</v>
      </c>
      <c r="O113" s="5">
        <v>357981000000</v>
      </c>
    </row>
    <row r="114" spans="2:15" ht="15.5" x14ac:dyDescent="0.35">
      <c r="C114" t="s">
        <v>130</v>
      </c>
      <c r="D114" s="5">
        <v>722079000000</v>
      </c>
      <c r="E114" s="5">
        <v>1040336000000</v>
      </c>
      <c r="F114" s="5">
        <v>850478000000</v>
      </c>
      <c r="G114" s="5">
        <v>1110345000000</v>
      </c>
      <c r="I114" s="5">
        <v>850478000000</v>
      </c>
      <c r="J114" s="5">
        <v>971045000000</v>
      </c>
      <c r="K114" s="5">
        <v>707078000000</v>
      </c>
      <c r="L114" s="5">
        <v>735535000000</v>
      </c>
      <c r="M114" s="5">
        <v>512680000000</v>
      </c>
      <c r="N114" s="5">
        <v>509437000000</v>
      </c>
      <c r="O114" s="5">
        <v>357981000000</v>
      </c>
    </row>
    <row r="115" spans="2:15" ht="15.5" x14ac:dyDescent="0.35">
      <c r="C115" t="s">
        <v>131</v>
      </c>
      <c r="M115" s="5">
        <v>612000000</v>
      </c>
      <c r="N115" s="5">
        <v>1666000000</v>
      </c>
      <c r="O115" s="5">
        <v>1587000000</v>
      </c>
    </row>
    <row r="116" spans="2:15" ht="15.5" x14ac:dyDescent="0.35">
      <c r="C116" t="s">
        <v>10</v>
      </c>
      <c r="D116" s="5">
        <v>2454603000000</v>
      </c>
      <c r="E116" s="5">
        <v>2772860000000</v>
      </c>
      <c r="F116" s="5">
        <v>2583002000000</v>
      </c>
      <c r="G116" s="5">
        <v>2847028000000</v>
      </c>
      <c r="I116" s="5">
        <v>2583002000000</v>
      </c>
      <c r="J116" s="5">
        <v>2715216000000</v>
      </c>
      <c r="K116" s="5">
        <v>2399098000000</v>
      </c>
      <c r="L116" s="5">
        <v>2427555000000</v>
      </c>
      <c r="M116" s="5">
        <v>2208291000000</v>
      </c>
      <c r="N116" s="5">
        <v>2206102000000</v>
      </c>
      <c r="O116" s="5">
        <v>1313993000000</v>
      </c>
    </row>
    <row r="117" spans="2:15" ht="15.5" x14ac:dyDescent="0.35">
      <c r="C117" t="s">
        <v>132</v>
      </c>
      <c r="D117" s="5">
        <v>5594308000000</v>
      </c>
      <c r="E117" s="5">
        <v>5797181000000</v>
      </c>
      <c r="F117" s="5">
        <v>6157487000000</v>
      </c>
      <c r="G117" s="5">
        <v>6005153000000</v>
      </c>
      <c r="I117" s="5">
        <v>6157487000000</v>
      </c>
      <c r="J117" s="5">
        <v>5412023000000</v>
      </c>
      <c r="K117" s="5">
        <v>4746960000000</v>
      </c>
      <c r="L117" s="5">
        <v>4474599000000</v>
      </c>
      <c r="M117" s="5">
        <v>4021919000000</v>
      </c>
      <c r="N117" s="5">
        <v>4180243000000</v>
      </c>
      <c r="O117" s="5">
        <v>3269085000000</v>
      </c>
    </row>
    <row r="118" spans="2:15" ht="15.5" x14ac:dyDescent="0.35">
      <c r="C118" t="s">
        <v>133</v>
      </c>
      <c r="D118" s="5">
        <v>12691682390</v>
      </c>
      <c r="E118" s="5">
        <v>12691682390</v>
      </c>
      <c r="F118" s="5">
        <v>12691682390</v>
      </c>
      <c r="G118" s="5">
        <v>12691682390</v>
      </c>
      <c r="I118" s="5">
        <v>12691682390</v>
      </c>
      <c r="J118" s="5">
        <v>12691682390</v>
      </c>
      <c r="K118" s="5">
        <v>12691682390</v>
      </c>
      <c r="L118" s="5">
        <v>1269168239</v>
      </c>
      <c r="M118" s="5">
        <v>1269168239</v>
      </c>
      <c r="N118" s="5">
        <v>1269168239</v>
      </c>
      <c r="O118" s="5">
        <v>1269168239</v>
      </c>
    </row>
    <row r="120" spans="2:15" ht="15.5" x14ac:dyDescent="0.35">
      <c r="B120" t="s">
        <v>134</v>
      </c>
      <c r="C120" t="s">
        <v>135</v>
      </c>
      <c r="D120" s="5">
        <v>324210000000</v>
      </c>
      <c r="E120" s="5">
        <v>143763000000</v>
      </c>
      <c r="F120" s="5">
        <v>194337000000</v>
      </c>
      <c r="G120" s="5">
        <v>277347000000</v>
      </c>
      <c r="I120" s="5">
        <v>896381000000</v>
      </c>
      <c r="J120" s="5">
        <v>-110461000000</v>
      </c>
      <c r="K120" s="5">
        <v>211129000000</v>
      </c>
      <c r="L120" s="5">
        <v>368904000000</v>
      </c>
      <c r="M120" s="5">
        <v>615123000000</v>
      </c>
      <c r="N120" s="5">
        <v>577312000000</v>
      </c>
      <c r="O120" s="5">
        <v>2707000000</v>
      </c>
    </row>
    <row r="121" spans="2:15" ht="15.5" x14ac:dyDescent="0.35">
      <c r="C121" t="s">
        <v>136</v>
      </c>
      <c r="D121" s="5">
        <v>2726400000000</v>
      </c>
      <c r="E121" s="5">
        <v>2475979000000</v>
      </c>
      <c r="F121" s="5">
        <v>3001928000000</v>
      </c>
      <c r="G121" s="5">
        <v>2608945000000</v>
      </c>
      <c r="I121" s="5">
        <v>10643879000000</v>
      </c>
      <c r="J121" s="5">
        <v>9662283000000</v>
      </c>
      <c r="K121" s="5">
        <v>7952799000000</v>
      </c>
      <c r="L121" s="5">
        <v>6990371000000</v>
      </c>
      <c r="M121" s="5">
        <v>7247878000000</v>
      </c>
      <c r="N121" s="5">
        <v>6016736000000</v>
      </c>
      <c r="O121" s="5">
        <v>4897867000000</v>
      </c>
    </row>
    <row r="122" spans="2:15" ht="15.5" x14ac:dyDescent="0.35">
      <c r="C122" t="s">
        <v>138</v>
      </c>
      <c r="D122" s="5">
        <v>-2106512000000</v>
      </c>
      <c r="E122" s="5">
        <v>-2224084000000</v>
      </c>
      <c r="F122" s="5">
        <v>-2421878000000</v>
      </c>
      <c r="G122" s="5">
        <v>-1947110000000</v>
      </c>
      <c r="I122" s="5">
        <v>-8489447000000</v>
      </c>
      <c r="J122" s="5">
        <v>-8442528000000</v>
      </c>
      <c r="K122" s="5">
        <v>-6834051000000</v>
      </c>
      <c r="L122" s="5">
        <v>-5656489000000</v>
      </c>
      <c r="M122" s="5">
        <v>-5783182000000</v>
      </c>
      <c r="N122" s="5">
        <v>-4476548000000</v>
      </c>
      <c r="O122" s="5">
        <v>-3912939000000</v>
      </c>
    </row>
    <row r="123" spans="2:15" ht="15.5" x14ac:dyDescent="0.35">
      <c r="C123" t="s">
        <v>890</v>
      </c>
      <c r="D123" s="5">
        <v>-146525000000</v>
      </c>
      <c r="E123" s="5">
        <v>-112654000000</v>
      </c>
      <c r="F123" s="5">
        <v>-92571000000</v>
      </c>
      <c r="G123" s="5">
        <v>-78299000000</v>
      </c>
      <c r="I123" s="5">
        <v>-428529000000</v>
      </c>
      <c r="J123" s="5">
        <v>-413287000000</v>
      </c>
      <c r="K123" s="5">
        <v>-393705000000</v>
      </c>
      <c r="L123" s="5">
        <v>-419920000000</v>
      </c>
      <c r="M123" s="5">
        <v>-394757000000</v>
      </c>
      <c r="N123" s="5">
        <v>-430456000000</v>
      </c>
      <c r="O123" s="5">
        <v>-328528000000</v>
      </c>
    </row>
    <row r="124" spans="2:15" ht="15.5" x14ac:dyDescent="0.35">
      <c r="C124" t="s">
        <v>411</v>
      </c>
      <c r="D124" s="5">
        <v>-89586000000</v>
      </c>
      <c r="E124" s="5">
        <v>-8361000000</v>
      </c>
      <c r="F124" s="5">
        <v>-25352000000</v>
      </c>
      <c r="G124" s="5">
        <v>47593000000</v>
      </c>
      <c r="I124" s="5">
        <v>-50514000000</v>
      </c>
      <c r="J124" s="5">
        <v>-25277000000</v>
      </c>
      <c r="K124" s="5">
        <v>-37362000000</v>
      </c>
      <c r="L124" s="5">
        <v>-25080000000</v>
      </c>
      <c r="M124" s="5">
        <v>-46703000000</v>
      </c>
      <c r="N124" s="5">
        <v>-115934000000</v>
      </c>
      <c r="O124" s="5">
        <v>-109255000000</v>
      </c>
    </row>
    <row r="125" spans="2:15" ht="15.5" x14ac:dyDescent="0.35">
      <c r="C125" t="s">
        <v>891</v>
      </c>
      <c r="D125" s="5">
        <v>1094000000</v>
      </c>
      <c r="E125" s="5">
        <v>3042000000</v>
      </c>
      <c r="F125" s="5">
        <v>-4547000000</v>
      </c>
      <c r="G125" s="5">
        <v>4014000000</v>
      </c>
      <c r="I125" s="5">
        <v>-5564000000</v>
      </c>
      <c r="J125" s="5">
        <v>8246000000</v>
      </c>
      <c r="K125" s="5">
        <v>12805000000</v>
      </c>
      <c r="L125" s="5">
        <v>3794000000</v>
      </c>
      <c r="M125" s="5">
        <v>31694000000</v>
      </c>
      <c r="N125" s="5">
        <v>24874000000</v>
      </c>
      <c r="O125" s="5">
        <v>21478000000</v>
      </c>
    </row>
    <row r="126" spans="2:15" ht="15.5" x14ac:dyDescent="0.35">
      <c r="C126" t="s">
        <v>892</v>
      </c>
      <c r="D126" s="5">
        <v>147989000000</v>
      </c>
      <c r="E126" s="5">
        <v>319660000000</v>
      </c>
      <c r="I126" s="5">
        <v>288783000000</v>
      </c>
      <c r="J126" s="5">
        <v>140639000000</v>
      </c>
      <c r="K126" s="5">
        <v>238941000000</v>
      </c>
      <c r="L126" s="5">
        <v>198790000000</v>
      </c>
      <c r="M126" s="5">
        <v>76088000000</v>
      </c>
      <c r="N126" s="5">
        <v>272858000000</v>
      </c>
      <c r="O126" s="5">
        <v>6478000000</v>
      </c>
    </row>
    <row r="127" spans="2:15" ht="15.5" x14ac:dyDescent="0.35">
      <c r="C127" t="s">
        <v>144</v>
      </c>
      <c r="D127" s="5">
        <v>-419008000000</v>
      </c>
      <c r="E127" s="5">
        <v>-423423000000</v>
      </c>
      <c r="F127" s="5">
        <v>-3041000000</v>
      </c>
      <c r="G127" s="5">
        <v>-6425000000</v>
      </c>
      <c r="I127" s="5">
        <v>-308854000000</v>
      </c>
      <c r="J127" s="5">
        <v>-166831000000</v>
      </c>
      <c r="K127" s="5">
        <v>-416591000000</v>
      </c>
      <c r="L127" s="5">
        <v>-147193000000</v>
      </c>
      <c r="M127" s="5">
        <v>-559013000000</v>
      </c>
      <c r="N127" s="5">
        <v>81929000000</v>
      </c>
      <c r="O127" s="5">
        <v>-4194000000</v>
      </c>
    </row>
    <row r="128" spans="2:15" ht="15.5" x14ac:dyDescent="0.35">
      <c r="C128" t="s">
        <v>145</v>
      </c>
      <c r="D128" s="5">
        <v>-9750000000</v>
      </c>
      <c r="E128" s="5">
        <v>-10680000000</v>
      </c>
      <c r="F128" s="5">
        <v>-4411000000</v>
      </c>
      <c r="G128" s="5">
        <v>6307000000</v>
      </c>
      <c r="I128" s="5">
        <v>94153000000</v>
      </c>
      <c r="J128" s="5">
        <v>11272000000</v>
      </c>
      <c r="K128" s="5">
        <v>-232903000000</v>
      </c>
      <c r="L128" s="5">
        <v>-48177000000</v>
      </c>
      <c r="M128" s="5">
        <v>-6384000000</v>
      </c>
      <c r="N128" s="5">
        <v>-18725000000</v>
      </c>
      <c r="O128" s="5">
        <v>-9876000000</v>
      </c>
    </row>
    <row r="129" spans="3:15" ht="15.5" x14ac:dyDescent="0.35">
      <c r="C129" t="s">
        <v>358</v>
      </c>
      <c r="D129" s="5">
        <v>9000000</v>
      </c>
      <c r="E129" s="5">
        <v>868000000</v>
      </c>
      <c r="F129" s="5">
        <v>249000000</v>
      </c>
      <c r="G129" s="5">
        <v>66000000</v>
      </c>
      <c r="I129" s="5">
        <v>1521000000</v>
      </c>
      <c r="J129" s="5">
        <v>916000000</v>
      </c>
      <c r="K129" s="5">
        <v>1167000000</v>
      </c>
      <c r="L129" s="5">
        <v>1633000000</v>
      </c>
      <c r="M129" s="5">
        <v>22899000000</v>
      </c>
      <c r="N129" s="5">
        <v>10108000000</v>
      </c>
      <c r="O129" s="5">
        <v>18026000000</v>
      </c>
    </row>
    <row r="130" spans="3:15" ht="15.5" x14ac:dyDescent="0.35">
      <c r="C130" t="s">
        <v>893</v>
      </c>
      <c r="J130" s="5">
        <v>294000000</v>
      </c>
      <c r="L130" s="5">
        <v>521000000</v>
      </c>
      <c r="M130" s="5">
        <v>7351000000</v>
      </c>
      <c r="O130" s="5">
        <v>3680000000</v>
      </c>
    </row>
    <row r="131" spans="3:15" ht="15.5" x14ac:dyDescent="0.35">
      <c r="C131" t="s">
        <v>559</v>
      </c>
      <c r="L131" s="5">
        <v>12903000000</v>
      </c>
      <c r="M131" s="5">
        <v>8016000000</v>
      </c>
      <c r="N131" s="5">
        <v>5952000000</v>
      </c>
      <c r="O131" s="5">
        <v>5710000000</v>
      </c>
    </row>
    <row r="132" spans="3:15" ht="15.5" x14ac:dyDescent="0.35">
      <c r="C132" t="s">
        <v>152</v>
      </c>
      <c r="D132" s="5">
        <v>-607000000</v>
      </c>
      <c r="E132" s="5">
        <v>-310000000</v>
      </c>
      <c r="F132" s="5">
        <v>-1332000000</v>
      </c>
      <c r="G132" s="5">
        <v>2532000000</v>
      </c>
      <c r="I132" s="5">
        <v>-1910000000</v>
      </c>
      <c r="J132" s="5">
        <v>-2084000000</v>
      </c>
      <c r="K132" s="5">
        <v>-1275000000</v>
      </c>
      <c r="L132" s="5">
        <v>-8948000000</v>
      </c>
      <c r="M132" s="5">
        <v>-4784000000</v>
      </c>
      <c r="N132" s="5">
        <v>-3316000000</v>
      </c>
      <c r="O132" s="5">
        <v>-2679000000</v>
      </c>
    </row>
    <row r="133" spans="3:15" ht="15.5" x14ac:dyDescent="0.35">
      <c r="C133" t="s">
        <v>894</v>
      </c>
      <c r="I133" s="5">
        <v>30140000000</v>
      </c>
    </row>
    <row r="134" spans="3:15" ht="15.5" x14ac:dyDescent="0.35">
      <c r="C134" t="s">
        <v>895</v>
      </c>
      <c r="F134" s="5">
        <v>200000000</v>
      </c>
      <c r="G134" s="5">
        <v>-2660000000</v>
      </c>
    </row>
    <row r="135" spans="3:15" ht="15.5" x14ac:dyDescent="0.35">
      <c r="C135" t="s">
        <v>896</v>
      </c>
      <c r="I135" s="5">
        <v>100000000000</v>
      </c>
      <c r="J135" s="5">
        <v>200000000000</v>
      </c>
    </row>
    <row r="136" spans="3:15" ht="15.5" x14ac:dyDescent="0.35">
      <c r="C136" t="s">
        <v>151</v>
      </c>
      <c r="D136" s="5">
        <v>-5758000000</v>
      </c>
      <c r="E136" s="5">
        <v>-5796000000</v>
      </c>
      <c r="F136" s="5">
        <v>-10086000000</v>
      </c>
      <c r="G136" s="5">
        <v>-10506000000</v>
      </c>
      <c r="I136" s="5">
        <v>-41062000000</v>
      </c>
      <c r="J136" s="5">
        <v>-51821000000</v>
      </c>
      <c r="K136" s="5">
        <v>-30664000000</v>
      </c>
      <c r="L136" s="5">
        <v>-29817000000</v>
      </c>
      <c r="M136" s="5">
        <v>-21305000000</v>
      </c>
      <c r="N136" s="5">
        <v>-28875000000</v>
      </c>
      <c r="O136" s="5">
        <v>-26645000000</v>
      </c>
    </row>
    <row r="137" spans="3:15" ht="15.5" x14ac:dyDescent="0.35">
      <c r="C137" t="s">
        <v>897</v>
      </c>
      <c r="J137" s="5">
        <v>-100350000000</v>
      </c>
      <c r="K137" s="5">
        <v>-204900000000</v>
      </c>
    </row>
    <row r="138" spans="3:15" ht="15.5" x14ac:dyDescent="0.35">
      <c r="C138" t="s">
        <v>898</v>
      </c>
      <c r="D138" s="5">
        <v>-220000000</v>
      </c>
      <c r="E138" s="5">
        <v>-4596000000</v>
      </c>
      <c r="F138" s="5">
        <v>-2129000000</v>
      </c>
      <c r="G138" s="5">
        <v>4917000000</v>
      </c>
      <c r="I138" s="5">
        <v>-12992000000</v>
      </c>
      <c r="J138" s="5">
        <v>-1223000000</v>
      </c>
      <c r="N138" s="5">
        <v>-17894000000</v>
      </c>
    </row>
    <row r="139" spans="3:15" ht="15.5" x14ac:dyDescent="0.35">
      <c r="C139" t="s">
        <v>899</v>
      </c>
      <c r="N139" s="5">
        <v>34671000000</v>
      </c>
    </row>
    <row r="140" spans="3:15" ht="15.5" x14ac:dyDescent="0.35">
      <c r="C140" t="s">
        <v>900</v>
      </c>
    </row>
    <row r="141" spans="3:15" ht="15.5" x14ac:dyDescent="0.35">
      <c r="C141" t="s">
        <v>901</v>
      </c>
      <c r="D141" s="5">
        <v>-2332000000</v>
      </c>
      <c r="F141" s="5">
        <v>1060000000</v>
      </c>
      <c r="G141" s="5">
        <v>-754000000</v>
      </c>
      <c r="J141" s="5">
        <v>-49734000000</v>
      </c>
      <c r="K141" s="5">
        <v>-15062000000</v>
      </c>
      <c r="L141" s="5">
        <v>-7993000000</v>
      </c>
      <c r="M141" s="5">
        <v>-2211000000</v>
      </c>
      <c r="N141" s="5">
        <v>-7120000000</v>
      </c>
    </row>
    <row r="142" spans="3:15" ht="15.5" x14ac:dyDescent="0.35">
      <c r="C142" t="s">
        <v>359</v>
      </c>
      <c r="D142" s="5">
        <v>846000000</v>
      </c>
      <c r="E142" s="5">
        <v>-846000000</v>
      </c>
      <c r="F142" s="5">
        <v>2221000000</v>
      </c>
      <c r="G142" s="5">
        <v>-5025000000</v>
      </c>
      <c r="I142" s="5">
        <v>-2804000000</v>
      </c>
      <c r="J142" s="5">
        <v>-2753000000</v>
      </c>
      <c r="K142" s="5">
        <v>-8087000000</v>
      </c>
      <c r="L142" s="5">
        <v>-3573000000</v>
      </c>
      <c r="M142" s="5">
        <v>-8099000000</v>
      </c>
      <c r="N142" s="5">
        <v>-5278000000</v>
      </c>
      <c r="O142" s="5">
        <v>-2258000000</v>
      </c>
    </row>
    <row r="143" spans="3:15" ht="15.5" x14ac:dyDescent="0.35">
      <c r="C143" t="s">
        <v>153</v>
      </c>
      <c r="D143" s="5">
        <v>-419008000000</v>
      </c>
      <c r="E143" s="5">
        <v>-423423000000</v>
      </c>
      <c r="F143" s="5">
        <v>-3041000000</v>
      </c>
      <c r="G143" s="5">
        <v>-6425000000</v>
      </c>
      <c r="I143" s="5">
        <v>-308854000000</v>
      </c>
      <c r="J143" s="5">
        <v>-166831000000</v>
      </c>
      <c r="K143" s="5">
        <v>-416591000000</v>
      </c>
      <c r="L143" s="5">
        <v>-147193000000</v>
      </c>
      <c r="M143" s="5">
        <v>-559013000000</v>
      </c>
      <c r="N143" s="5">
        <v>81929000000</v>
      </c>
      <c r="O143" s="5">
        <v>-4194000000</v>
      </c>
    </row>
    <row r="144" spans="3:15" ht="15.5" x14ac:dyDescent="0.35">
      <c r="C144" t="s">
        <v>902</v>
      </c>
      <c r="N144" s="5">
        <v>-96929000000</v>
      </c>
    </row>
    <row r="145" spans="2:15" ht="15.5" x14ac:dyDescent="0.35">
      <c r="C145" t="s">
        <v>903</v>
      </c>
      <c r="N145" s="5">
        <v>198759000000</v>
      </c>
    </row>
    <row r="146" spans="2:15" ht="15.5" x14ac:dyDescent="0.35">
      <c r="C146" t="s">
        <v>904</v>
      </c>
      <c r="N146" s="5">
        <v>22800000000</v>
      </c>
    </row>
    <row r="147" spans="2:15" ht="15.5" x14ac:dyDescent="0.35">
      <c r="C147" t="s">
        <v>905</v>
      </c>
    </row>
    <row r="148" spans="2:15" ht="15.5" x14ac:dyDescent="0.35">
      <c r="C148" t="s">
        <v>689</v>
      </c>
      <c r="F148" s="5">
        <v>5000000000</v>
      </c>
      <c r="G148" s="5">
        <v>-5000000000</v>
      </c>
      <c r="I148" s="5">
        <v>5000000000</v>
      </c>
      <c r="J148" s="5">
        <v>4000000000</v>
      </c>
      <c r="K148" s="5">
        <v>-1000000000</v>
      </c>
    </row>
    <row r="149" spans="2:15" ht="15.5" x14ac:dyDescent="0.35">
      <c r="C149" t="s">
        <v>454</v>
      </c>
      <c r="F149" s="5">
        <v>-5000000000</v>
      </c>
      <c r="G149" s="5">
        <v>5000000000</v>
      </c>
      <c r="N149" s="5">
        <v>-8000000000</v>
      </c>
    </row>
    <row r="150" spans="2:15" ht="15.5" x14ac:dyDescent="0.35">
      <c r="C150" t="s">
        <v>332</v>
      </c>
      <c r="N150" s="5">
        <v>-5452000000</v>
      </c>
      <c r="O150" s="5">
        <v>-2565000000</v>
      </c>
    </row>
    <row r="151" spans="2:15" ht="15.5" x14ac:dyDescent="0.35">
      <c r="C151" t="s">
        <v>906</v>
      </c>
      <c r="M151" s="5">
        <v>-1971000000</v>
      </c>
    </row>
    <row r="152" spans="2:15" ht="15.5" x14ac:dyDescent="0.35">
      <c r="C152" t="s">
        <v>583</v>
      </c>
      <c r="D152" s="5">
        <v>-697000000</v>
      </c>
      <c r="E152" s="5">
        <v>-3328000000</v>
      </c>
      <c r="F152" s="5">
        <v>-3041000000</v>
      </c>
      <c r="G152" s="5">
        <v>-6425000000</v>
      </c>
      <c r="I152" s="5">
        <v>-13061000000</v>
      </c>
      <c r="J152" s="5">
        <v>-18531000000</v>
      </c>
      <c r="K152" s="5">
        <v>-15803000000</v>
      </c>
      <c r="L152" s="5">
        <v>-10334000000</v>
      </c>
      <c r="M152" s="5">
        <v>-15508000000</v>
      </c>
      <c r="N152" s="5">
        <v>-21722000000</v>
      </c>
    </row>
    <row r="153" spans="2:15" ht="15.5" x14ac:dyDescent="0.35">
      <c r="C153" t="s">
        <v>399</v>
      </c>
      <c r="D153" s="5">
        <v>-418311000000</v>
      </c>
      <c r="E153" s="5">
        <v>-420095000000</v>
      </c>
      <c r="I153" s="5">
        <v>-300793000000</v>
      </c>
      <c r="J153" s="5">
        <v>-152300000000</v>
      </c>
      <c r="K153" s="5">
        <v>-399788000000</v>
      </c>
      <c r="L153" s="5">
        <v>-149762000000</v>
      </c>
      <c r="M153" s="5">
        <v>-549550000000</v>
      </c>
      <c r="N153" s="5">
        <v>-13479000000</v>
      </c>
      <c r="O153" s="5">
        <v>-7339000000</v>
      </c>
    </row>
    <row r="154" spans="2:15" ht="15.5" x14ac:dyDescent="0.35">
      <c r="C154" t="s">
        <v>164</v>
      </c>
      <c r="D154" s="5">
        <v>-98249000000</v>
      </c>
      <c r="E154" s="5">
        <v>-285300000000</v>
      </c>
      <c r="F154" s="5">
        <v>186885000000</v>
      </c>
      <c r="G154" s="5">
        <v>268168000000</v>
      </c>
      <c r="I154" s="5">
        <v>681680000000</v>
      </c>
      <c r="J154" s="5">
        <v>-266020000000</v>
      </c>
      <c r="K154" s="5">
        <v>-438365000000</v>
      </c>
      <c r="L154" s="5">
        <v>173534000000</v>
      </c>
      <c r="M154" s="5">
        <v>49726000000</v>
      </c>
      <c r="N154" s="5">
        <v>640516000000</v>
      </c>
      <c r="O154" s="5">
        <v>-11363000000</v>
      </c>
    </row>
    <row r="155" spans="2:15" ht="15.5" x14ac:dyDescent="0.35">
      <c r="C155" t="s">
        <v>165</v>
      </c>
      <c r="E155" s="5">
        <v>1104126000000</v>
      </c>
      <c r="I155" s="5">
        <v>422446000000</v>
      </c>
      <c r="J155" s="5">
        <v>688466000000</v>
      </c>
      <c r="K155" s="5">
        <v>1126831000000</v>
      </c>
      <c r="L155" s="5">
        <v>953297000000</v>
      </c>
      <c r="M155" s="5">
        <v>903571000000</v>
      </c>
      <c r="N155" s="5">
        <v>263055000000</v>
      </c>
      <c r="O155" s="5">
        <v>274418000000</v>
      </c>
    </row>
    <row r="156" spans="2:15" ht="15.5" x14ac:dyDescent="0.35">
      <c r="C156" t="s">
        <v>166</v>
      </c>
      <c r="D156" s="5">
        <v>-98249000000</v>
      </c>
      <c r="E156" s="5">
        <v>818826000000</v>
      </c>
      <c r="F156" s="5">
        <v>186885000000</v>
      </c>
      <c r="G156" s="5">
        <v>268168000000</v>
      </c>
      <c r="I156" s="5">
        <v>1104126000000</v>
      </c>
      <c r="J156" s="5">
        <v>422446000000</v>
      </c>
      <c r="K156" s="5">
        <v>688466000000</v>
      </c>
      <c r="L156" s="5">
        <v>1126831000000</v>
      </c>
      <c r="M156" s="5">
        <v>953297000000</v>
      </c>
      <c r="N156" s="5">
        <v>903571000000</v>
      </c>
      <c r="O156" s="5">
        <v>263055000000</v>
      </c>
    </row>
    <row r="158" spans="2:15" ht="15.5" x14ac:dyDescent="0.35">
      <c r="B158" t="s">
        <v>167</v>
      </c>
      <c r="C158" t="s">
        <v>12</v>
      </c>
      <c r="D158" s="5">
        <v>12690000000</v>
      </c>
      <c r="E158" s="5">
        <v>12690000000</v>
      </c>
      <c r="F158" s="5">
        <v>12690000000</v>
      </c>
      <c r="G158" s="5">
        <v>12690000000</v>
      </c>
      <c r="I158" s="5">
        <v>12690000000</v>
      </c>
      <c r="J158" s="5">
        <v>12690000000</v>
      </c>
      <c r="K158" s="5">
        <v>12690000000</v>
      </c>
      <c r="L158" s="5">
        <v>1270000000</v>
      </c>
      <c r="M158" s="5">
        <v>1270000000</v>
      </c>
      <c r="N158" s="5">
        <v>1270000000</v>
      </c>
      <c r="O158" s="5">
        <v>1270000000</v>
      </c>
    </row>
    <row r="159" spans="2:15" ht="15.5" x14ac:dyDescent="0.35">
      <c r="C159" t="s">
        <v>168</v>
      </c>
      <c r="D159" s="6">
        <v>14.42</v>
      </c>
      <c r="E159" s="6">
        <v>14.96</v>
      </c>
      <c r="F159" s="6">
        <v>12.62</v>
      </c>
      <c r="G159" s="6">
        <v>11.8</v>
      </c>
    </row>
    <row r="160" spans="2:15" ht="15.5" x14ac:dyDescent="0.35">
      <c r="C160" t="s">
        <v>169</v>
      </c>
      <c r="D160" s="6">
        <v>73.510000000000005</v>
      </c>
      <c r="E160" s="6">
        <v>133.69</v>
      </c>
      <c r="F160" s="6">
        <v>108.56</v>
      </c>
      <c r="G160" s="6">
        <v>66.53</v>
      </c>
    </row>
    <row r="161" spans="3:7" ht="15.5" x14ac:dyDescent="0.35">
      <c r="C161" t="s">
        <v>62</v>
      </c>
      <c r="D161" s="6">
        <v>4.93</v>
      </c>
      <c r="E161" s="6">
        <v>9.6300000000000008</v>
      </c>
      <c r="F161" s="6">
        <v>6.09</v>
      </c>
      <c r="G161" s="6">
        <v>3.62</v>
      </c>
    </row>
    <row r="162" spans="3:7" ht="15.5" x14ac:dyDescent="0.35">
      <c r="C162" t="s">
        <v>170</v>
      </c>
      <c r="D162" s="5">
        <v>248020000000</v>
      </c>
      <c r="E162" s="5">
        <v>255660000000</v>
      </c>
      <c r="F162" s="5">
        <v>221940000000</v>
      </c>
      <c r="G162" s="5">
        <v>206140000000</v>
      </c>
    </row>
    <row r="163" spans="3:7" ht="15.5" x14ac:dyDescent="0.35">
      <c r="C163" t="s">
        <v>171</v>
      </c>
      <c r="D163" s="6">
        <v>3.27E-2</v>
      </c>
      <c r="E163" s="6">
        <v>3.2799999999999996E-2</v>
      </c>
      <c r="F163" s="6">
        <v>2.6000000000000002E-2</v>
      </c>
      <c r="G163" s="6">
        <v>2.4900000000000002E-2</v>
      </c>
    </row>
    <row r="164" spans="3:7" ht="15.5" x14ac:dyDescent="0.35">
      <c r="C164" t="s">
        <v>172</v>
      </c>
      <c r="D164" s="6">
        <v>7.46E-2</v>
      </c>
      <c r="E164" s="6">
        <v>6.8499999999999991E-2</v>
      </c>
      <c r="F164" s="6">
        <v>6.2E-2</v>
      </c>
      <c r="G164" s="6">
        <v>5.2600000000000001E-2</v>
      </c>
    </row>
    <row r="165" spans="3:7" ht="15.5" x14ac:dyDescent="0.35">
      <c r="C165" t="s">
        <v>173</v>
      </c>
      <c r="D165" s="6">
        <v>8.1099999999999992E-2</v>
      </c>
      <c r="E165" s="6">
        <v>8.2100000000000006E-2</v>
      </c>
      <c r="F165" s="6">
        <v>6.9699999999999998E-2</v>
      </c>
      <c r="G165" s="6">
        <v>6.3500000000000001E-2</v>
      </c>
    </row>
    <row r="166" spans="3:7" ht="15.5" x14ac:dyDescent="0.35">
      <c r="C166" t="s">
        <v>174</v>
      </c>
      <c r="D166" s="6">
        <v>2218.5500000000002</v>
      </c>
      <c r="E166" s="6">
        <v>1630.74</v>
      </c>
      <c r="F166" s="6">
        <v>1138.68</v>
      </c>
      <c r="G166" s="6">
        <v>628.65</v>
      </c>
    </row>
    <row r="167" spans="3:7" ht="15.5" x14ac:dyDescent="0.35">
      <c r="C167" t="s">
        <v>175</v>
      </c>
      <c r="D167" s="5">
        <v>2455000000000</v>
      </c>
      <c r="E167" s="5">
        <v>2773000000000</v>
      </c>
      <c r="F167" s="5">
        <v>2583000000000</v>
      </c>
      <c r="G167" s="5">
        <v>2847000000000</v>
      </c>
    </row>
    <row r="168" spans="3:7" ht="15.5" x14ac:dyDescent="0.35">
      <c r="C168" t="s">
        <v>176</v>
      </c>
      <c r="D168" s="6">
        <v>5.48</v>
      </c>
      <c r="E168" s="6">
        <v>9.15</v>
      </c>
      <c r="F168" s="6">
        <v>6.73</v>
      </c>
      <c r="G168" s="6">
        <v>3.5</v>
      </c>
    </row>
    <row r="169" spans="3:7" ht="15.5" x14ac:dyDescent="0.35">
      <c r="C169" t="s">
        <v>177</v>
      </c>
      <c r="D169" s="6">
        <v>193.4</v>
      </c>
      <c r="E169" s="6">
        <v>218.48</v>
      </c>
      <c r="F169" s="6">
        <v>203.52</v>
      </c>
      <c r="G169" s="6">
        <v>224.32</v>
      </c>
    </row>
    <row r="170" spans="3:7" ht="15.5" x14ac:dyDescent="0.35">
      <c r="C170" t="s">
        <v>178</v>
      </c>
      <c r="D170" s="6">
        <v>5.51</v>
      </c>
      <c r="E170" s="6">
        <v>9.1999999999999993</v>
      </c>
      <c r="F170" s="6">
        <v>6.77</v>
      </c>
      <c r="G170" s="6">
        <v>3.52</v>
      </c>
    </row>
    <row r="171" spans="3:7" ht="15.5" x14ac:dyDescent="0.35">
      <c r="C171" t="s">
        <v>179</v>
      </c>
      <c r="D171" s="6">
        <v>192.39</v>
      </c>
      <c r="E171" s="6">
        <v>217.43</v>
      </c>
      <c r="F171" s="6">
        <v>202.42</v>
      </c>
      <c r="G171" s="6">
        <v>223.25</v>
      </c>
    </row>
    <row r="172" spans="3:7" ht="15.5" x14ac:dyDescent="0.35">
      <c r="C172" t="s">
        <v>180</v>
      </c>
    </row>
    <row r="173" spans="3:7" ht="15.5" x14ac:dyDescent="0.35">
      <c r="C173" t="s">
        <v>181</v>
      </c>
    </row>
    <row r="174" spans="3:7" ht="15.5" x14ac:dyDescent="0.35">
      <c r="C174" t="s">
        <v>182</v>
      </c>
      <c r="D174" s="5">
        <v>2455000000000</v>
      </c>
      <c r="E174" s="5">
        <v>2773000000000</v>
      </c>
      <c r="F174" s="5">
        <v>2583000000000</v>
      </c>
      <c r="G174" s="5">
        <v>2847000000000</v>
      </c>
    </row>
    <row r="175" spans="3:7" ht="15.5" x14ac:dyDescent="0.35">
      <c r="C175" t="s">
        <v>24</v>
      </c>
    </row>
    <row r="176" spans="3:7" ht="15.5" x14ac:dyDescent="0.35">
      <c r="C176" t="s">
        <v>21</v>
      </c>
      <c r="D176" s="5">
        <v>-721000000000</v>
      </c>
      <c r="E176" s="5">
        <v>-819000000000</v>
      </c>
      <c r="F176" s="5">
        <v>-1104000000000</v>
      </c>
      <c r="G176" s="5">
        <v>-917000000000</v>
      </c>
    </row>
    <row r="177" spans="3:15" ht="15.5" x14ac:dyDescent="0.35">
      <c r="C177" t="s">
        <v>183</v>
      </c>
      <c r="D177" s="5">
        <v>2030000000000</v>
      </c>
      <c r="E177" s="5">
        <v>2334000000000</v>
      </c>
      <c r="F177" s="5">
        <v>2138000000000</v>
      </c>
      <c r="G177" s="5">
        <v>2385000000000</v>
      </c>
    </row>
    <row r="178" spans="3:15" ht="15.5" x14ac:dyDescent="0.35">
      <c r="C178" t="s">
        <v>184</v>
      </c>
      <c r="D178" s="5">
        <v>324000000000</v>
      </c>
      <c r="E178" s="5">
        <v>144000000000</v>
      </c>
      <c r="F178" s="5">
        <v>194000000000</v>
      </c>
      <c r="G178" s="5">
        <v>277000000000</v>
      </c>
    </row>
    <row r="179" spans="3:15" ht="15.5" x14ac:dyDescent="0.35">
      <c r="C179" t="s">
        <v>185</v>
      </c>
      <c r="D179" s="5">
        <v>-6000000000</v>
      </c>
      <c r="E179" s="5">
        <v>-7000000000</v>
      </c>
      <c r="F179" s="5">
        <v>-9000000000</v>
      </c>
      <c r="G179" s="5">
        <v>-13000000000</v>
      </c>
    </row>
    <row r="180" spans="3:15" ht="15.5" x14ac:dyDescent="0.35">
      <c r="C180" t="s">
        <v>13</v>
      </c>
      <c r="D180" s="5">
        <v>319000000000</v>
      </c>
      <c r="E180" s="5">
        <v>137000000000</v>
      </c>
      <c r="F180" s="5">
        <v>185000000000</v>
      </c>
      <c r="G180" s="5">
        <v>264000000000</v>
      </c>
    </row>
    <row r="181" spans="3:15" ht="15.5" x14ac:dyDescent="0.35">
      <c r="C181" t="s">
        <v>16</v>
      </c>
      <c r="D181" s="6">
        <v>25.11</v>
      </c>
      <c r="E181" s="6">
        <v>10.78</v>
      </c>
      <c r="F181" s="6">
        <v>14.59</v>
      </c>
      <c r="G181" s="6">
        <v>20.83</v>
      </c>
    </row>
    <row r="182" spans="3:15" ht="15.5" x14ac:dyDescent="0.35">
      <c r="C182" t="s">
        <v>47</v>
      </c>
      <c r="I182" s="6">
        <v>47.3</v>
      </c>
      <c r="J182" s="6">
        <v>36.450000000000003</v>
      </c>
      <c r="K182" s="6">
        <v>29.26</v>
      </c>
      <c r="L182" s="6">
        <v>281.07</v>
      </c>
      <c r="M182" s="6">
        <v>433.49</v>
      </c>
      <c r="N182" s="6">
        <v>135.61000000000001</v>
      </c>
      <c r="O182" s="6">
        <v>93.33</v>
      </c>
    </row>
    <row r="183" spans="3:15" ht="15.5" x14ac:dyDescent="0.35">
      <c r="C183" t="s">
        <v>61</v>
      </c>
      <c r="I183" s="6">
        <v>28.96</v>
      </c>
      <c r="J183" s="6">
        <v>17.420000000000002</v>
      </c>
      <c r="K183" s="6">
        <v>17.09</v>
      </c>
      <c r="L183" s="6">
        <v>19.3</v>
      </c>
      <c r="M183" s="6">
        <v>14.71</v>
      </c>
      <c r="N183" s="6">
        <v>33.92</v>
      </c>
      <c r="O183" s="5">
        <v>0</v>
      </c>
    </row>
    <row r="184" spans="3:15" ht="15.5" x14ac:dyDescent="0.35">
      <c r="C184" t="s">
        <v>64</v>
      </c>
      <c r="I184" s="6">
        <v>1.61</v>
      </c>
      <c r="J184" s="6">
        <v>0.8</v>
      </c>
      <c r="K184" s="6">
        <v>0.77</v>
      </c>
      <c r="L184" s="6">
        <v>0.94</v>
      </c>
      <c r="M184" s="6">
        <v>1.1399999999999999</v>
      </c>
      <c r="N184" s="6">
        <v>0.95</v>
      </c>
      <c r="O184" s="5">
        <v>0</v>
      </c>
    </row>
    <row r="185" spans="3:15" ht="15.5" x14ac:dyDescent="0.35">
      <c r="C185" t="s">
        <v>186</v>
      </c>
      <c r="I185" s="5">
        <v>794210000000</v>
      </c>
      <c r="J185" s="5">
        <v>641710000000</v>
      </c>
      <c r="K185" s="5">
        <v>509300000000</v>
      </c>
      <c r="L185" s="5">
        <v>509540000000</v>
      </c>
      <c r="M185" s="5">
        <v>744830000000</v>
      </c>
      <c r="N185" s="5">
        <v>326420000000</v>
      </c>
    </row>
    <row r="186" spans="3:15" ht="15.5" x14ac:dyDescent="0.35">
      <c r="C186" t="s">
        <v>187</v>
      </c>
      <c r="I186" s="6">
        <v>9.7500000000000003E-2</v>
      </c>
      <c r="J186" s="6">
        <v>8.5500000000000007E-2</v>
      </c>
      <c r="K186" s="6">
        <v>7.8200000000000006E-2</v>
      </c>
      <c r="L186" s="6">
        <v>7.9699999999999993E-2</v>
      </c>
      <c r="M186" s="6">
        <v>0.1368</v>
      </c>
      <c r="N186" s="6">
        <v>4.1200000000000001E-2</v>
      </c>
      <c r="O186" s="6">
        <v>3.6200000000000003E-2</v>
      </c>
    </row>
    <row r="187" spans="3:15" ht="15.5" x14ac:dyDescent="0.35">
      <c r="C187" t="s">
        <v>188</v>
      </c>
      <c r="I187" s="6">
        <v>0.2324</v>
      </c>
      <c r="J187" s="6">
        <v>0.1704</v>
      </c>
      <c r="K187" s="6">
        <v>0.15479999999999999</v>
      </c>
      <c r="L187" s="6">
        <v>0.1469</v>
      </c>
      <c r="M187" s="6">
        <v>0.2492</v>
      </c>
      <c r="N187" s="6">
        <v>7.8100000000000003E-2</v>
      </c>
      <c r="O187" s="6">
        <v>9.0299999999999991E-2</v>
      </c>
    </row>
    <row r="188" spans="3:15" ht="15.5" x14ac:dyDescent="0.35">
      <c r="C188" t="s">
        <v>189</v>
      </c>
      <c r="I188" s="6">
        <v>0.25480000000000003</v>
      </c>
      <c r="J188" s="6">
        <v>0.20980000000000001</v>
      </c>
      <c r="K188" s="6">
        <v>0.17079999999999998</v>
      </c>
      <c r="L188" s="6">
        <v>0.17949999999999999</v>
      </c>
      <c r="M188" s="6">
        <v>0.28550000000000003</v>
      </c>
      <c r="N188" s="6">
        <v>0.1361</v>
      </c>
      <c r="O188" s="6">
        <v>0.34200000000000003</v>
      </c>
    </row>
    <row r="189" spans="3:15" ht="15.5" x14ac:dyDescent="0.35">
      <c r="C189" t="s">
        <v>190</v>
      </c>
      <c r="I189" s="6">
        <v>1615.25</v>
      </c>
      <c r="J189" s="6">
        <v>362.93</v>
      </c>
      <c r="K189" s="6">
        <v>258.19</v>
      </c>
      <c r="L189" s="6">
        <v>306.82</v>
      </c>
      <c r="M189" s="6">
        <v>290.67</v>
      </c>
      <c r="N189" s="6">
        <v>34.24</v>
      </c>
      <c r="O189" s="6">
        <v>9.2799999999999994</v>
      </c>
    </row>
    <row r="190" spans="3:15" ht="15.5" x14ac:dyDescent="0.35">
      <c r="C190" t="s">
        <v>58</v>
      </c>
      <c r="I190" s="6">
        <v>6.73</v>
      </c>
      <c r="J190" s="6">
        <v>2.97</v>
      </c>
      <c r="K190" s="6">
        <v>2.65</v>
      </c>
      <c r="L190" s="6">
        <v>2.84</v>
      </c>
      <c r="M190" s="6">
        <v>3.66</v>
      </c>
      <c r="N190" s="6">
        <v>2.65</v>
      </c>
      <c r="O190" s="5">
        <v>0</v>
      </c>
    </row>
    <row r="191" spans="3:15" ht="15.5" x14ac:dyDescent="0.35">
      <c r="C191" t="s">
        <v>55</v>
      </c>
      <c r="I191" s="6">
        <v>203.52</v>
      </c>
      <c r="J191" s="6">
        <v>213.94</v>
      </c>
      <c r="K191" s="6">
        <v>189.03</v>
      </c>
      <c r="L191" s="6">
        <v>1912.71</v>
      </c>
      <c r="M191" s="6">
        <v>1739.47</v>
      </c>
      <c r="N191" s="6">
        <v>1736.91</v>
      </c>
      <c r="O191" s="6">
        <v>1034.07</v>
      </c>
    </row>
    <row r="192" spans="3:15" ht="15.5" x14ac:dyDescent="0.35">
      <c r="C192" t="s">
        <v>191</v>
      </c>
      <c r="I192" s="6">
        <v>6.77</v>
      </c>
      <c r="J192" s="6">
        <v>2.98</v>
      </c>
      <c r="K192" s="6">
        <v>2.67</v>
      </c>
      <c r="L192" s="6">
        <v>2.87</v>
      </c>
      <c r="M192" s="6">
        <v>3.71</v>
      </c>
      <c r="N192" s="6">
        <v>2.68</v>
      </c>
      <c r="O192" s="5">
        <v>0</v>
      </c>
    </row>
    <row r="193" spans="2:15" ht="15.5" x14ac:dyDescent="0.35">
      <c r="C193" t="s">
        <v>192</v>
      </c>
      <c r="I193" s="6">
        <v>202.42</v>
      </c>
      <c r="J193" s="6">
        <v>212.78</v>
      </c>
      <c r="K193" s="6">
        <v>187.48</v>
      </c>
      <c r="L193" s="6">
        <v>1891.8</v>
      </c>
      <c r="M193" s="6">
        <v>1719.33</v>
      </c>
      <c r="N193" s="6">
        <v>1715.97</v>
      </c>
      <c r="O193" s="6">
        <v>1009.96</v>
      </c>
    </row>
    <row r="194" spans="2:15" ht="15.5" x14ac:dyDescent="0.35">
      <c r="C194" t="s">
        <v>193</v>
      </c>
      <c r="O194" s="5">
        <v>514000000000</v>
      </c>
    </row>
    <row r="195" spans="2:15" ht="15.5" x14ac:dyDescent="0.35">
      <c r="C195" t="s">
        <v>194</v>
      </c>
    </row>
    <row r="196" spans="2:15" ht="15.5" x14ac:dyDescent="0.35">
      <c r="C196" t="s">
        <v>26</v>
      </c>
      <c r="O196" s="5">
        <v>514000000000</v>
      </c>
    </row>
    <row r="197" spans="2:15" ht="15.5" x14ac:dyDescent="0.35">
      <c r="C197" t="s">
        <v>23</v>
      </c>
      <c r="I197" s="5">
        <v>-1104000000000</v>
      </c>
      <c r="J197" s="5">
        <v>-422000000000</v>
      </c>
      <c r="K197" s="5">
        <v>-688000000000</v>
      </c>
      <c r="L197" s="5">
        <v>-1127000000000</v>
      </c>
      <c r="M197" s="5">
        <v>-953000000000</v>
      </c>
      <c r="N197" s="5">
        <v>-904000000000</v>
      </c>
      <c r="O197" s="5">
        <v>251000000000</v>
      </c>
    </row>
    <row r="198" spans="2:15" ht="15.5" x14ac:dyDescent="0.35">
      <c r="C198" t="s">
        <v>195</v>
      </c>
      <c r="I198" s="5">
        <v>2138000000000</v>
      </c>
      <c r="J198" s="5">
        <v>2223000000000</v>
      </c>
      <c r="K198" s="5">
        <v>1954000000000</v>
      </c>
      <c r="L198" s="5">
        <v>1975000000000</v>
      </c>
      <c r="M198" s="5">
        <v>1687000000000</v>
      </c>
      <c r="N198" s="5">
        <v>1609000000000</v>
      </c>
      <c r="O198" s="5">
        <v>544000000000</v>
      </c>
    </row>
    <row r="199" spans="2:15" ht="15.5" x14ac:dyDescent="0.35">
      <c r="C199" t="s">
        <v>196</v>
      </c>
      <c r="I199" s="5">
        <v>896000000000</v>
      </c>
      <c r="J199" s="5">
        <v>-110000000000</v>
      </c>
      <c r="K199" s="5">
        <v>211000000000</v>
      </c>
      <c r="L199" s="5">
        <v>369000000000</v>
      </c>
      <c r="M199" s="5">
        <v>615000000000</v>
      </c>
      <c r="N199" s="5">
        <v>577000000000</v>
      </c>
      <c r="O199" s="5">
        <v>3000000000</v>
      </c>
    </row>
    <row r="200" spans="2:15" ht="15.5" x14ac:dyDescent="0.35">
      <c r="C200" t="s">
        <v>197</v>
      </c>
      <c r="I200" s="5">
        <v>-46000000000</v>
      </c>
      <c r="J200" s="5">
        <v>-57000000000</v>
      </c>
      <c r="K200" s="5">
        <v>-40000000000</v>
      </c>
      <c r="L200" s="5">
        <v>-42000000000</v>
      </c>
      <c r="M200" s="5">
        <v>-34000000000</v>
      </c>
      <c r="N200" s="5">
        <v>-37000000000</v>
      </c>
      <c r="O200" s="5">
        <v>-32000000000</v>
      </c>
    </row>
    <row r="201" spans="2:15" ht="15.5" x14ac:dyDescent="0.35">
      <c r="C201" t="s">
        <v>15</v>
      </c>
      <c r="I201" s="5">
        <v>851000000000</v>
      </c>
      <c r="J201" s="5">
        <v>-167000000000</v>
      </c>
      <c r="K201" s="5">
        <v>171000000000</v>
      </c>
      <c r="L201" s="5">
        <v>327000000000</v>
      </c>
      <c r="M201" s="5">
        <v>581000000000</v>
      </c>
      <c r="N201" s="5">
        <v>540000000000</v>
      </c>
      <c r="O201" s="5">
        <v>-29000000000</v>
      </c>
    </row>
    <row r="202" spans="2:15" ht="15.5" x14ac:dyDescent="0.35">
      <c r="C202" t="s">
        <v>17</v>
      </c>
      <c r="I202" s="6">
        <v>67.02</v>
      </c>
      <c r="J202" s="6">
        <v>-13.17</v>
      </c>
      <c r="K202" s="6">
        <v>13.48</v>
      </c>
      <c r="L202" s="6">
        <v>257.31</v>
      </c>
      <c r="M202" s="6">
        <v>457.73</v>
      </c>
      <c r="N202" s="6">
        <v>425.35</v>
      </c>
      <c r="O202" s="6">
        <v>-22.75</v>
      </c>
    </row>
    <row r="204" spans="2:15" ht="15.5" x14ac:dyDescent="0.35">
      <c r="B204" t="s">
        <v>198</v>
      </c>
      <c r="C204" t="s">
        <v>199</v>
      </c>
      <c r="D204" s="5">
        <v>183000000000</v>
      </c>
      <c r="E204" s="5">
        <v>190000000000</v>
      </c>
      <c r="F204" s="5">
        <v>160000000000</v>
      </c>
      <c r="G204" s="5">
        <v>150000000000</v>
      </c>
      <c r="H204" s="5">
        <v>746000000000</v>
      </c>
      <c r="I204" s="5">
        <v>600000000000</v>
      </c>
      <c r="J204" s="5">
        <v>463000000000</v>
      </c>
      <c r="K204" s="5">
        <v>371000000000</v>
      </c>
      <c r="L204" s="5">
        <v>357000000000</v>
      </c>
      <c r="M204" s="5">
        <v>550000000000</v>
      </c>
      <c r="N204" s="5">
        <v>172000000000</v>
      </c>
      <c r="O204" s="5">
        <v>118000000000</v>
      </c>
    </row>
    <row r="205" spans="2:15" ht="15.5" x14ac:dyDescent="0.35">
      <c r="C205" t="s">
        <v>200</v>
      </c>
      <c r="H205" s="6">
        <v>72.599999999999994</v>
      </c>
      <c r="I205" s="6">
        <v>72.599999999999994</v>
      </c>
      <c r="J205" s="6">
        <v>23.7</v>
      </c>
      <c r="K205" s="6">
        <v>31.7</v>
      </c>
      <c r="L205" s="6">
        <v>23.6</v>
      </c>
      <c r="M205" s="6">
        <v>19.7</v>
      </c>
      <c r="N205" s="6">
        <v>23.6</v>
      </c>
    </row>
    <row r="206" spans="2:15" ht="15.5" x14ac:dyDescent="0.35">
      <c r="C206" t="s">
        <v>66</v>
      </c>
      <c r="H206" s="6">
        <v>1.2354000000000001</v>
      </c>
      <c r="I206" s="6">
        <v>1.5349000000000002</v>
      </c>
      <c r="J206" s="6">
        <v>0.6502</v>
      </c>
      <c r="K206" s="6">
        <v>1.0834000000000001</v>
      </c>
      <c r="L206" s="6">
        <v>0.8395999999999999</v>
      </c>
      <c r="M206" s="6">
        <v>0.44189999999999996</v>
      </c>
      <c r="N206" s="6">
        <v>1.7403</v>
      </c>
    </row>
    <row r="207" spans="2:15" ht="15.5" x14ac:dyDescent="0.35">
      <c r="C207" t="s">
        <v>201</v>
      </c>
      <c r="H207" s="6">
        <v>5.7800000000000004E-2</v>
      </c>
      <c r="I207" s="6">
        <v>4.8399999999999999E-2</v>
      </c>
      <c r="J207" s="6">
        <v>3.5400000000000001E-2</v>
      </c>
      <c r="K207" s="6">
        <v>4.6600000000000003E-2</v>
      </c>
      <c r="L207" s="6">
        <v>4.7400000000000005E-2</v>
      </c>
      <c r="M207" s="6">
        <v>3.5200000000000002E-2</v>
      </c>
      <c r="N207" s="6">
        <v>4.3299999999999998E-2</v>
      </c>
    </row>
    <row r="208" spans="2:15" ht="15.5" x14ac:dyDescent="0.35">
      <c r="C208" t="s">
        <v>46</v>
      </c>
      <c r="D208" s="6">
        <v>14.42</v>
      </c>
      <c r="E208" s="6">
        <v>14.96</v>
      </c>
      <c r="F208" s="6">
        <v>12.62</v>
      </c>
      <c r="G208" s="6">
        <v>11.8</v>
      </c>
      <c r="H208" s="6">
        <v>58.77</v>
      </c>
      <c r="I208" s="6">
        <v>47.3</v>
      </c>
      <c r="J208" s="6">
        <v>36.450000000000003</v>
      </c>
      <c r="K208" s="6">
        <v>29.26</v>
      </c>
      <c r="L208" s="6">
        <v>28.11</v>
      </c>
      <c r="M208" s="6">
        <v>43.35</v>
      </c>
      <c r="N208" s="6">
        <v>13.56</v>
      </c>
      <c r="O208" s="6">
        <v>9.33</v>
      </c>
    </row>
    <row r="209" spans="3:15" ht="15.5" x14ac:dyDescent="0.35">
      <c r="C209" t="s">
        <v>68</v>
      </c>
      <c r="H209" s="6">
        <v>72.599999999999994</v>
      </c>
      <c r="I209" s="6">
        <v>72.599999999999994</v>
      </c>
      <c r="J209" s="6">
        <v>23.7</v>
      </c>
      <c r="K209" s="6">
        <v>31.7</v>
      </c>
      <c r="L209" s="6">
        <v>23.6</v>
      </c>
      <c r="M209" s="6">
        <v>19.7</v>
      </c>
      <c r="N209" s="6">
        <v>23.6</v>
      </c>
    </row>
    <row r="210" spans="3:15" ht="15.5" x14ac:dyDescent="0.35">
      <c r="C210" t="s">
        <v>202</v>
      </c>
      <c r="H210" s="6">
        <v>1.2354000000000001</v>
      </c>
      <c r="I210" s="6">
        <v>1.5349000000000002</v>
      </c>
      <c r="J210" s="6">
        <v>0.6502</v>
      </c>
      <c r="K210" s="6">
        <v>1.0834000000000001</v>
      </c>
      <c r="L210" s="6">
        <v>0.8395999999999999</v>
      </c>
      <c r="M210" s="6">
        <v>0.44189999999999996</v>
      </c>
      <c r="N210" s="6">
        <v>1.7403</v>
      </c>
    </row>
    <row r="211" spans="3:15" ht="15.5" x14ac:dyDescent="0.35">
      <c r="C211" t="s">
        <v>203</v>
      </c>
      <c r="H211" s="6">
        <v>5.7800000000000004E-2</v>
      </c>
      <c r="I211" s="6">
        <v>4.8399999999999999E-2</v>
      </c>
      <c r="J211" s="6">
        <v>3.5400000000000001E-2</v>
      </c>
      <c r="K211" s="6">
        <v>4.6600000000000003E-2</v>
      </c>
      <c r="L211" s="6">
        <v>4.7400000000000005E-2</v>
      </c>
      <c r="M211" s="6">
        <v>3.5200000000000002E-2</v>
      </c>
      <c r="N211" s="6">
        <v>4.3299999999999998E-2</v>
      </c>
    </row>
    <row r="212" spans="3:15" ht="15.5" x14ac:dyDescent="0.35">
      <c r="C212" t="s">
        <v>204</v>
      </c>
      <c r="D212" s="5">
        <v>2727000000000</v>
      </c>
      <c r="E212" s="5">
        <v>2636000000000</v>
      </c>
      <c r="F212" s="5">
        <v>2855000000000</v>
      </c>
      <c r="G212" s="5">
        <v>2756000000000</v>
      </c>
      <c r="H212" s="5">
        <v>10725000000000</v>
      </c>
      <c r="I212" s="5">
        <v>10779000000000</v>
      </c>
      <c r="J212" s="5">
        <v>10058000000000</v>
      </c>
      <c r="K212" s="5">
        <v>8198000000000</v>
      </c>
      <c r="L212" s="5">
        <v>7290000000000</v>
      </c>
      <c r="M212" s="5">
        <v>7076000000000</v>
      </c>
      <c r="N212" s="5">
        <v>6164000000000</v>
      </c>
      <c r="O212" s="5">
        <v>5048000000000</v>
      </c>
    </row>
    <row r="213" spans="3:15" ht="15.5" x14ac:dyDescent="0.35">
      <c r="C213" t="s">
        <v>205</v>
      </c>
      <c r="H213" s="6">
        <v>72.599999999999994</v>
      </c>
      <c r="I213" s="6">
        <v>72.599999999999994</v>
      </c>
      <c r="J213" s="6">
        <v>23.7</v>
      </c>
      <c r="K213" s="6">
        <v>31.7</v>
      </c>
      <c r="L213" s="6">
        <v>23.6</v>
      </c>
      <c r="M213" s="6">
        <v>19.7</v>
      </c>
      <c r="N213" s="6">
        <v>23.6</v>
      </c>
    </row>
    <row r="214" spans="3:15" ht="15.5" x14ac:dyDescent="0.35">
      <c r="C214" t="s">
        <v>206</v>
      </c>
      <c r="H214" s="6">
        <v>1.2354000000000001</v>
      </c>
      <c r="I214" s="6">
        <v>1.5349000000000002</v>
      </c>
      <c r="J214" s="6">
        <v>0.6502</v>
      </c>
      <c r="K214" s="6">
        <v>1.0834000000000001</v>
      </c>
      <c r="L214" s="6">
        <v>0.8395999999999999</v>
      </c>
      <c r="M214" s="6">
        <v>0.44189999999999996</v>
      </c>
      <c r="N214" s="6">
        <v>1.7403</v>
      </c>
    </row>
    <row r="215" spans="3:15" ht="15.5" x14ac:dyDescent="0.35">
      <c r="C215" t="s">
        <v>207</v>
      </c>
      <c r="H215" s="6">
        <v>5.7800000000000004E-2</v>
      </c>
      <c r="I215" s="6">
        <v>4.8399999999999999E-2</v>
      </c>
      <c r="J215" s="6">
        <v>3.5400000000000001E-2</v>
      </c>
      <c r="K215" s="6">
        <v>4.6600000000000003E-2</v>
      </c>
      <c r="L215" s="6">
        <v>4.7400000000000005E-2</v>
      </c>
      <c r="M215" s="6">
        <v>3.5200000000000002E-2</v>
      </c>
      <c r="N215" s="6">
        <v>4.3299999999999998E-2</v>
      </c>
    </row>
    <row r="216" spans="3:15" ht="15.5" x14ac:dyDescent="0.35">
      <c r="C216" t="s">
        <v>208</v>
      </c>
      <c r="I216" s="6">
        <v>21.36</v>
      </c>
    </row>
    <row r="217" spans="3:15" ht="15.5" x14ac:dyDescent="0.35">
      <c r="C217" t="s">
        <v>209</v>
      </c>
      <c r="I217" s="6">
        <v>23.32</v>
      </c>
    </row>
    <row r="218" spans="3:15" ht="15.5" x14ac:dyDescent="0.35">
      <c r="C218" t="s">
        <v>210</v>
      </c>
      <c r="I218" s="6">
        <v>6.95</v>
      </c>
    </row>
    <row r="219" spans="3:15" ht="15.5" x14ac:dyDescent="0.35">
      <c r="C219" t="s">
        <v>211</v>
      </c>
      <c r="I219" s="6">
        <v>4.2900000000000001E-2</v>
      </c>
    </row>
    <row r="220" spans="3:15" ht="15.5" x14ac:dyDescent="0.35">
      <c r="C220" t="s">
        <v>212</v>
      </c>
      <c r="I220" s="6">
        <v>1.45</v>
      </c>
    </row>
    <row r="221" spans="3:15" ht="15.5" x14ac:dyDescent="0.35">
      <c r="C221" t="s">
        <v>213</v>
      </c>
      <c r="I221" s="6">
        <v>6.49</v>
      </c>
    </row>
    <row r="222" spans="3:15" ht="15.5" x14ac:dyDescent="0.35">
      <c r="C222" t="s">
        <v>214</v>
      </c>
      <c r="I222" s="6">
        <v>16.95</v>
      </c>
    </row>
    <row r="223" spans="3:15" ht="15.5" x14ac:dyDescent="0.35">
      <c r="C223" t="s">
        <v>215</v>
      </c>
      <c r="I223" s="6">
        <v>17.600000000000001</v>
      </c>
    </row>
    <row r="224" spans="3:15" ht="15.5" x14ac:dyDescent="0.35">
      <c r="C224" t="s">
        <v>216</v>
      </c>
      <c r="I224" s="6">
        <v>17.77</v>
      </c>
    </row>
    <row r="225" spans="3:9" ht="15.5" x14ac:dyDescent="0.35">
      <c r="C225" t="s">
        <v>217</v>
      </c>
      <c r="I225" s="6">
        <v>16.32</v>
      </c>
    </row>
    <row r="226" spans="3:9" ht="15.5" x14ac:dyDescent="0.35">
      <c r="C226" t="s">
        <v>218</v>
      </c>
      <c r="I226" s="6">
        <v>0.78</v>
      </c>
    </row>
    <row r="227" spans="3:9" ht="15.5" x14ac:dyDescent="0.35">
      <c r="C227" t="s">
        <v>219</v>
      </c>
      <c r="I227" s="6">
        <v>-0.52</v>
      </c>
    </row>
    <row r="228" spans="3:9" ht="15.5" x14ac:dyDescent="0.35">
      <c r="C228" t="s">
        <v>220</v>
      </c>
      <c r="I228" s="6">
        <v>53.81</v>
      </c>
    </row>
    <row r="229" spans="3:9" ht="15.5" x14ac:dyDescent="0.35">
      <c r="C229" t="s">
        <v>221</v>
      </c>
      <c r="I229" s="6">
        <v>58.77</v>
      </c>
    </row>
    <row r="230" spans="3:9" ht="15.5" x14ac:dyDescent="0.35">
      <c r="C230" t="s">
        <v>222</v>
      </c>
      <c r="I230" s="6">
        <v>864.55</v>
      </c>
    </row>
    <row r="231" spans="3:9" ht="15.5" x14ac:dyDescent="0.35">
      <c r="C231" t="s">
        <v>223</v>
      </c>
      <c r="D231" s="6">
        <v>56.78</v>
      </c>
    </row>
    <row r="232" spans="3:9" ht="15.5" x14ac:dyDescent="0.35">
      <c r="C232" t="s">
        <v>224</v>
      </c>
      <c r="I232" s="6">
        <v>193.4</v>
      </c>
    </row>
    <row r="233" spans="3:9" ht="15.5" x14ac:dyDescent="0.35">
      <c r="C233" t="s">
        <v>225</v>
      </c>
      <c r="I233" s="6">
        <v>71.31</v>
      </c>
    </row>
    <row r="234" spans="3:9" ht="15.5" x14ac:dyDescent="0.35">
      <c r="C234" t="s">
        <v>226</v>
      </c>
      <c r="D234" s="6">
        <v>1.69</v>
      </c>
    </row>
    <row r="235" spans="3:9" ht="15.5" x14ac:dyDescent="0.35">
      <c r="C235" t="s">
        <v>227</v>
      </c>
      <c r="D235" s="6">
        <v>1.18</v>
      </c>
    </row>
    <row r="236" spans="3:9" ht="15.5" x14ac:dyDescent="0.35">
      <c r="C236" t="s">
        <v>230</v>
      </c>
      <c r="D236" s="6">
        <v>1.28</v>
      </c>
    </row>
    <row r="237" spans="3:9" ht="15.5" x14ac:dyDescent="0.35">
      <c r="C237" t="s">
        <v>232</v>
      </c>
      <c r="D237" s="6">
        <v>2.2799999999999998</v>
      </c>
    </row>
    <row r="238" spans="3:9" ht="15.5" x14ac:dyDescent="0.35">
      <c r="C238" t="s">
        <v>233</v>
      </c>
      <c r="I238" s="6">
        <v>6737.16</v>
      </c>
    </row>
    <row r="239" spans="3:9" ht="15.5" x14ac:dyDescent="0.35">
      <c r="C239" t="s">
        <v>13</v>
      </c>
      <c r="D239" s="5">
        <v>319000000000</v>
      </c>
    </row>
    <row r="240" spans="3:9" ht="15.5" x14ac:dyDescent="0.35">
      <c r="C240" t="s">
        <v>234</v>
      </c>
      <c r="I240" s="6">
        <v>4.6500000000000004</v>
      </c>
    </row>
    <row r="241" spans="3:9" ht="15.5" x14ac:dyDescent="0.35">
      <c r="C241" t="s">
        <v>235</v>
      </c>
      <c r="I241" s="6">
        <v>0.12210000000000001</v>
      </c>
    </row>
    <row r="242" spans="3:9" ht="15.5" x14ac:dyDescent="0.35">
      <c r="C242" t="s">
        <v>236</v>
      </c>
      <c r="I242" s="6">
        <v>0.2782</v>
      </c>
    </row>
    <row r="243" spans="3:9" ht="15.5" x14ac:dyDescent="0.35">
      <c r="C243" t="s">
        <v>237</v>
      </c>
      <c r="I243" s="6">
        <v>0.30359999999999998</v>
      </c>
    </row>
    <row r="244" spans="3:9" ht="15.5" x14ac:dyDescent="0.35">
      <c r="C244" t="s">
        <v>238</v>
      </c>
      <c r="I244" s="6">
        <v>0.25429999999999997</v>
      </c>
    </row>
    <row r="245" spans="3:9" ht="15.5" x14ac:dyDescent="0.35">
      <c r="C245" t="s">
        <v>239</v>
      </c>
      <c r="D245" s="6">
        <v>71.650000000000006</v>
      </c>
    </row>
    <row r="246" spans="3:9" ht="15.5" x14ac:dyDescent="0.35">
      <c r="C246" t="s">
        <v>240</v>
      </c>
      <c r="D246" s="6">
        <v>62.36</v>
      </c>
    </row>
    <row r="247" spans="3:9" ht="15.5" x14ac:dyDescent="0.35">
      <c r="C247" t="s">
        <v>241</v>
      </c>
      <c r="D247" s="6">
        <v>103.78</v>
      </c>
    </row>
    <row r="248" spans="3:9" ht="15.5" x14ac:dyDescent="0.35">
      <c r="C248" t="s">
        <v>242</v>
      </c>
      <c r="D248" s="6">
        <v>30.23</v>
      </c>
    </row>
    <row r="249" spans="3:9" ht="15.5" x14ac:dyDescent="0.35">
      <c r="C249" t="s">
        <v>243</v>
      </c>
      <c r="D249" s="6">
        <v>1.27</v>
      </c>
    </row>
    <row r="250" spans="3:9" ht="15.5" x14ac:dyDescent="0.35">
      <c r="C250" t="s">
        <v>244</v>
      </c>
      <c r="I250" s="6">
        <v>1.93</v>
      </c>
    </row>
    <row r="251" spans="3:9" ht="15.5" x14ac:dyDescent="0.35">
      <c r="C251" t="s">
        <v>245</v>
      </c>
      <c r="I251" s="6">
        <v>5.98</v>
      </c>
    </row>
    <row r="252" spans="3:9" ht="15.5" x14ac:dyDescent="0.35">
      <c r="C252" t="s">
        <v>42</v>
      </c>
      <c r="I252" s="5">
        <v>15928000000000</v>
      </c>
    </row>
    <row r="253" spans="3:9" ht="15.5" x14ac:dyDescent="0.35">
      <c r="C253" t="s">
        <v>246</v>
      </c>
      <c r="I253" s="5">
        <v>15207000000000</v>
      </c>
    </row>
    <row r="254" spans="3:9" ht="15.5" x14ac:dyDescent="0.35">
      <c r="C254" t="s">
        <v>247</v>
      </c>
      <c r="I254" s="5">
        <v>12690000000</v>
      </c>
    </row>
    <row r="255" spans="3:9" ht="15.5" x14ac:dyDescent="0.35">
      <c r="C255" t="s">
        <v>248</v>
      </c>
      <c r="I255" s="6">
        <v>9.0200000000000002E-2</v>
      </c>
    </row>
    <row r="256" spans="3:9" ht="15.5" x14ac:dyDescent="0.35">
      <c r="C256" t="s">
        <v>249</v>
      </c>
      <c r="D256" s="6">
        <v>0.1978</v>
      </c>
    </row>
    <row r="257" spans="3:9" ht="15.5" x14ac:dyDescent="0.35">
      <c r="C257" t="s">
        <v>250</v>
      </c>
      <c r="D257" s="6">
        <v>8.3800000000000013E-2</v>
      </c>
    </row>
    <row r="258" spans="3:9" ht="15.5" x14ac:dyDescent="0.35">
      <c r="C258" t="s">
        <v>251</v>
      </c>
      <c r="D258" s="6">
        <v>6.7099999999999993E-2</v>
      </c>
    </row>
    <row r="259" spans="3:9" ht="15.5" x14ac:dyDescent="0.35">
      <c r="C259" t="s">
        <v>252</v>
      </c>
      <c r="D259" s="6">
        <v>9.1600000000000001E-2</v>
      </c>
    </row>
    <row r="260" spans="3:9" ht="15.5" x14ac:dyDescent="0.35">
      <c r="C260" t="s">
        <v>253</v>
      </c>
      <c r="D260" s="6">
        <v>0.31209999999999999</v>
      </c>
    </row>
    <row r="261" spans="3:9" ht="15.5" x14ac:dyDescent="0.35">
      <c r="C261" t="s">
        <v>254</v>
      </c>
      <c r="D261" s="6">
        <v>0.16519999999999999</v>
      </c>
    </row>
    <row r="262" spans="3:9" ht="15.5" x14ac:dyDescent="0.35">
      <c r="C262" t="s">
        <v>255</v>
      </c>
      <c r="I262" s="6">
        <v>39.5</v>
      </c>
    </row>
    <row r="263" spans="3:9" ht="15.5" x14ac:dyDescent="0.35">
      <c r="C263" t="s">
        <v>256</v>
      </c>
      <c r="I263" s="6">
        <v>72.599999999999994</v>
      </c>
    </row>
    <row r="264" spans="3:9" ht="15.5" x14ac:dyDescent="0.35">
      <c r="C264" t="s">
        <v>257</v>
      </c>
      <c r="I264" s="6">
        <v>1.2354000000000001</v>
      </c>
    </row>
    <row r="265" spans="3:9" ht="15.5" x14ac:dyDescent="0.35">
      <c r="C265" t="s">
        <v>258</v>
      </c>
      <c r="I265" s="6">
        <v>5.7800000000000004E-2</v>
      </c>
    </row>
    <row r="266" spans="3:9" ht="15.5" x14ac:dyDescent="0.35">
      <c r="C266" t="s">
        <v>259</v>
      </c>
      <c r="I266" t="s">
        <v>749</v>
      </c>
    </row>
    <row r="267" spans="3:9" ht="15.5" x14ac:dyDescent="0.35">
      <c r="C267" t="s">
        <v>261</v>
      </c>
      <c r="I267" s="5">
        <v>8</v>
      </c>
    </row>
    <row r="268" spans="3:9" ht="15.5" x14ac:dyDescent="0.35">
      <c r="C268" t="s">
        <v>262</v>
      </c>
      <c r="I268" s="6">
        <v>0.39</v>
      </c>
    </row>
    <row r="269" spans="3:9" ht="15.5" x14ac:dyDescent="0.35">
      <c r="C269" t="s">
        <v>263</v>
      </c>
      <c r="I269" s="6">
        <v>0.89</v>
      </c>
    </row>
    <row r="270" spans="3:9" ht="15.5" x14ac:dyDescent="0.35">
      <c r="C270" t="s">
        <v>264</v>
      </c>
      <c r="I270" s="6">
        <v>0.32</v>
      </c>
    </row>
    <row r="271" spans="3:9" ht="15.5" x14ac:dyDescent="0.35">
      <c r="C271" t="s">
        <v>265</v>
      </c>
      <c r="I271" s="6">
        <v>0.63</v>
      </c>
    </row>
    <row r="272" spans="3:9" ht="15.5" x14ac:dyDescent="0.35">
      <c r="C272" t="s">
        <v>266</v>
      </c>
      <c r="I272" s="6">
        <v>0.47</v>
      </c>
    </row>
    <row r="273" spans="3:9" ht="15.5" x14ac:dyDescent="0.35">
      <c r="C273" t="s">
        <v>267</v>
      </c>
      <c r="I273" s="6">
        <v>0.11</v>
      </c>
    </row>
    <row r="274" spans="3:9" ht="15.5" x14ac:dyDescent="0.35">
      <c r="C274" t="s">
        <v>268</v>
      </c>
      <c r="I274" s="6">
        <v>0.15</v>
      </c>
    </row>
    <row r="275" spans="3:9" ht="15.5" x14ac:dyDescent="0.35">
      <c r="C275" t="s">
        <v>269</v>
      </c>
      <c r="I275" s="5">
        <v>10973000000000</v>
      </c>
    </row>
    <row r="276" spans="3:9" ht="15.5" x14ac:dyDescent="0.35">
      <c r="C276" t="s">
        <v>270</v>
      </c>
      <c r="I276" s="5">
        <v>2015000000000</v>
      </c>
    </row>
    <row r="277" spans="3:9" ht="15.5" x14ac:dyDescent="0.35">
      <c r="C277" t="s">
        <v>271</v>
      </c>
      <c r="I277" s="5">
        <v>932000000000</v>
      </c>
    </row>
    <row r="278" spans="3:9" ht="15.5" x14ac:dyDescent="0.35">
      <c r="C278" t="s">
        <v>272</v>
      </c>
      <c r="I278" s="5">
        <v>683000000000</v>
      </c>
    </row>
    <row r="279" spans="3:9" ht="15.5" x14ac:dyDescent="0.35">
      <c r="C279" t="s">
        <v>273</v>
      </c>
      <c r="D279" s="5">
        <v>721000000000</v>
      </c>
    </row>
    <row r="280" spans="3:9" ht="15.5" x14ac:dyDescent="0.35">
      <c r="C280" t="s">
        <v>274</v>
      </c>
      <c r="D280" s="5">
        <v>5594000000000</v>
      </c>
    </row>
    <row r="281" spans="3:9" ht="15.5" x14ac:dyDescent="0.35">
      <c r="C281" t="s">
        <v>275</v>
      </c>
      <c r="D281" s="5">
        <v>3140000000000</v>
      </c>
    </row>
    <row r="282" spans="3:9" ht="15.5" x14ac:dyDescent="0.35">
      <c r="C282" t="s">
        <v>183</v>
      </c>
      <c r="D282" s="5">
        <v>2030000000000</v>
      </c>
    </row>
    <row r="283" spans="3:9" ht="15.5" x14ac:dyDescent="0.35">
      <c r="C283" t="s">
        <v>182</v>
      </c>
      <c r="I283" s="5">
        <v>2455000000000</v>
      </c>
    </row>
    <row r="284" spans="3:9" ht="15.5" x14ac:dyDescent="0.35">
      <c r="C284" t="s">
        <v>21</v>
      </c>
      <c r="D284" s="5">
        <v>-721000000000</v>
      </c>
    </row>
    <row r="285" spans="3:9" ht="15.5" x14ac:dyDescent="0.35">
      <c r="C285" t="s">
        <v>276</v>
      </c>
      <c r="I285" s="5">
        <v>2455000000000</v>
      </c>
    </row>
    <row r="286" spans="3:9" ht="15.5" x14ac:dyDescent="0.35">
      <c r="C286" t="s">
        <v>277</v>
      </c>
      <c r="I286" s="5">
        <v>940000000000</v>
      </c>
    </row>
    <row r="287" spans="3:9" ht="15.5" x14ac:dyDescent="0.35">
      <c r="C287" t="s">
        <v>278</v>
      </c>
      <c r="I287" s="5">
        <v>-19000000000</v>
      </c>
    </row>
    <row r="288" spans="3:9" ht="15.5" x14ac:dyDescent="0.35">
      <c r="C288" t="s">
        <v>279</v>
      </c>
      <c r="I288" s="5">
        <v>-852000000000</v>
      </c>
    </row>
    <row r="289" spans="3:9" ht="15.5" x14ac:dyDescent="0.35">
      <c r="C289" t="s">
        <v>280</v>
      </c>
      <c r="I289" s="5">
        <v>-35000000000</v>
      </c>
    </row>
    <row r="290" spans="3:9" ht="15.5" x14ac:dyDescent="0.35">
      <c r="C290" t="s">
        <v>281</v>
      </c>
      <c r="I290" s="5">
        <v>905000000000</v>
      </c>
    </row>
  </sheetData>
  <pageMargins left="0.7" right="0.7" top="0.75" bottom="0.75" header="0.3" footer="0.3"/>
  <ignoredErrors>
    <ignoredError sqref="A1:O291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26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907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908</v>
      </c>
      <c r="D2" s="2" vm="193">
        <f ca="1">IFERROR(_xlfn.STOCKHISTORY("XIDX:" &amp; $C$1, D3, , 0, 0, 1), "Libur")</f>
        <v>260</v>
      </c>
      <c r="E2" s="2" vm="98">
        <f ca="1">IFERROR(_xlfn.STOCKHISTORY("XIDX:" &amp; $C$1, E3, , 0, 0, 1), "Libur")</f>
        <v>210</v>
      </c>
      <c r="H2" s="2" vm="98">
        <f ca="1">IFERROR(INDEX(D2:G2,COUNT(D2:G2)),"")</f>
        <v>210</v>
      </c>
      <c r="I2" s="2" vm="194">
        <f t="shared" ref="I2:O2" ca="1" si="0">IFERROR(_xlfn.STOCKHISTORY("XIDX:" &amp; $C$1, I1, , 0, 0, 1), "Libur")</f>
        <v>655</v>
      </c>
      <c r="J2" s="2" vm="195">
        <f t="shared" ca="1" si="0"/>
        <v>370</v>
      </c>
      <c r="K2" s="2" vm="196">
        <f t="shared" ca="1" si="0"/>
        <v>220</v>
      </c>
      <c r="L2" s="2" vm="197">
        <f t="shared" ca="1" si="0"/>
        <v>338</v>
      </c>
      <c r="M2" s="2" vm="198">
        <f t="shared" ca="1" si="0"/>
        <v>812.5</v>
      </c>
      <c r="N2" s="2" vm="199">
        <f t="shared" ca="1" si="0"/>
        <v>660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5442021625</v>
      </c>
      <c r="E4" s="2">
        <f>IFERROR(INDEX(E51:E500,MATCH($C$4,$C$51:$C$500,0)),"")</f>
        <v>5373639729</v>
      </c>
      <c r="H4" s="2">
        <f>IFERROR(SUM(D4:G4)*(4/MAX(1,COUNT(D4:G4))),"")</f>
        <v>21631322708</v>
      </c>
      <c r="I4" s="2">
        <f t="shared" ref="I4:O4" si="1">IFERROR(INDEX(I51:I500,MATCH($C$4,$C$51:$C$500,0)),"")</f>
        <v>0</v>
      </c>
      <c r="J4" s="2">
        <f t="shared" si="1"/>
        <v>0</v>
      </c>
      <c r="K4" s="2">
        <f t="shared" si="1"/>
        <v>0</v>
      </c>
      <c r="L4" s="2">
        <f t="shared" si="1"/>
        <v>0</v>
      </c>
      <c r="M4" s="2">
        <f t="shared" si="1"/>
        <v>0</v>
      </c>
      <c r="N4" s="2">
        <f t="shared" si="1"/>
        <v>0</v>
      </c>
      <c r="O4" s="2">
        <f t="shared" si="1"/>
        <v>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-116072266</v>
      </c>
      <c r="E5" s="2">
        <f>IFERROR(INDEX(E51:E500,MATCH($C$5,$C$51:$C$500,0)),"")</f>
        <v>297159714</v>
      </c>
      <c r="H5" s="2">
        <f>IFERROR(SUM(D5:G5)*(4/MAX(1,COUNT(D5:G5))),"")</f>
        <v>362174896</v>
      </c>
      <c r="I5" s="2">
        <f t="shared" ref="I5:O5" si="2">IFERROR(INDEX(I51:I500,MATCH($C$5,$C$51:$C$500,0)),"")</f>
        <v>0</v>
      </c>
      <c r="J5" s="2">
        <f t="shared" si="2"/>
        <v>0</v>
      </c>
      <c r="K5" s="2">
        <f t="shared" si="2"/>
        <v>0</v>
      </c>
      <c r="L5" s="2">
        <f t="shared" si="2"/>
        <v>0</v>
      </c>
      <c r="M5" s="2">
        <f t="shared" si="2"/>
        <v>0</v>
      </c>
      <c r="N5" s="2">
        <f t="shared" si="2"/>
        <v>0</v>
      </c>
      <c r="O5" s="2">
        <f t="shared" si="2"/>
        <v>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132642136248</v>
      </c>
      <c r="E6" s="2">
        <f>IFERROR(INDEX(E51:E500,MATCH($C$6,$C$51:$C$500,0)),"")</f>
        <v>132761153599</v>
      </c>
      <c r="H6" s="2">
        <f>IFERROR(INDEX(D6:G6,COUNT(D6:G6)),"")</f>
        <v>132761153599</v>
      </c>
      <c r="I6" s="2">
        <f t="shared" ref="I6:O6" si="3">IFERROR(INDEX(I51:I500,MATCH($C$6,$C$51:$C$500,0)),"")</f>
        <v>56783066794</v>
      </c>
      <c r="J6" s="2">
        <f t="shared" si="3"/>
        <v>114396950445</v>
      </c>
      <c r="K6" s="2">
        <f t="shared" si="3"/>
        <v>119900932944</v>
      </c>
      <c r="L6" s="2">
        <f t="shared" si="3"/>
        <v>126924891879</v>
      </c>
      <c r="M6" s="2">
        <f t="shared" si="3"/>
        <v>131216860371</v>
      </c>
      <c r="N6" s="2">
        <f t="shared" si="3"/>
        <v>131741097455</v>
      </c>
      <c r="O6" s="2">
        <f t="shared" si="3"/>
        <v>132464291465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1.57</v>
      </c>
      <c r="E7" s="3">
        <f>IFERROR(INDEX(E51:E500,MATCH($C$7,$C$51:$C$500,0))/1000000000,"")</f>
        <v>1.57</v>
      </c>
      <c r="H7" s="3">
        <f>IFERROR(INDEX(D7:G7,COUNT(D7:G7)),"")</f>
        <v>1.57</v>
      </c>
      <c r="I7" s="3">
        <f t="shared" ref="I7:O7" si="4">IFERROR(INDEX(I51:I500,MATCH($C$7,$C$51:$C$500,0))/1000000000,"")</f>
        <v>0</v>
      </c>
      <c r="J7" s="3">
        <f t="shared" si="4"/>
        <v>0</v>
      </c>
      <c r="K7" s="3">
        <f t="shared" si="4"/>
        <v>0</v>
      </c>
      <c r="L7" s="3">
        <f t="shared" si="4"/>
        <v>0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</v>
      </c>
      <c r="E8" s="2">
        <f>IFERROR(INDEX(E51:E500,MATCH("Free cash flow (Quarter)",$C$51:$C$500,0)),"")</f>
        <v>2000000000</v>
      </c>
      <c r="H8" s="2">
        <f>IFERROR(INDEX(D8:G8,COUNT(D8:G8)),"")</f>
        <v>2000000000</v>
      </c>
      <c r="I8" s="2">
        <f t="shared" ref="I8:O8" si="5">IFERROR(INDEX(I51:I500,MATCH($C$8,$C$51:$C$500,0)),"")</f>
        <v>0</v>
      </c>
      <c r="J8" s="2">
        <f t="shared" si="5"/>
        <v>0</v>
      </c>
      <c r="K8" s="2">
        <f t="shared" si="5"/>
        <v>13000000000</v>
      </c>
      <c r="L8" s="2">
        <f t="shared" si="5"/>
        <v>13000000000</v>
      </c>
      <c r="M8" s="2">
        <f t="shared" si="5"/>
        <v>15000000000</v>
      </c>
      <c r="N8" s="2">
        <f t="shared" si="5"/>
        <v>-47000000000</v>
      </c>
      <c r="O8" s="2">
        <f t="shared" si="5"/>
        <v>-60000000000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1.59</v>
      </c>
      <c r="E9" s="3">
        <f>IFERROR(INDEX(E51:E500,MATCH("Free cash flow per share (Quarter)",$C$51:$C$500,0)),"")</f>
        <v>1.33</v>
      </c>
      <c r="H9" s="3">
        <f>IFERROR(INDEX(D9:G9,COUNT(D9:G9)),"")</f>
        <v>1.33</v>
      </c>
      <c r="I9" s="3">
        <f t="shared" ref="I9:O9" si="6">IFERROR(INDEX(I51:I500,MATCH($C$9,$C$51:$C$500,0)),"")</f>
        <v>0.31</v>
      </c>
      <c r="J9" s="3">
        <f t="shared" si="6"/>
        <v>0.22</v>
      </c>
      <c r="K9" s="3">
        <f t="shared" si="6"/>
        <v>8.3699999999999992</v>
      </c>
      <c r="L9" s="3">
        <f t="shared" si="6"/>
        <v>16.440000000000001</v>
      </c>
      <c r="M9" s="3">
        <f t="shared" si="6"/>
        <v>18.57</v>
      </c>
      <c r="N9" s="3">
        <f t="shared" si="6"/>
        <v>-59.97</v>
      </c>
      <c r="O9" s="3">
        <f t="shared" si="6"/>
        <v>-95.56</v>
      </c>
    </row>
    <row r="10" spans="1:15" ht="15.5" x14ac:dyDescent="0.35">
      <c r="C10" t="s">
        <v>18</v>
      </c>
      <c r="D10" s="3">
        <f ca="1">IFERROR(IF(D9=0,"",D2/D9),"")</f>
        <v>163.52201257861634</v>
      </c>
      <c r="E10" s="3">
        <f ca="1">IFERROR(IF(E9=0,"",E2/E9),"")</f>
        <v>157.89473684210526</v>
      </c>
      <c r="I10" s="3">
        <f t="shared" ref="I10:O10" ca="1" si="7">IFERROR(IF(I9=0,"",I2/I9),"")</f>
        <v>2112.9032258064517</v>
      </c>
      <c r="J10" s="3">
        <f t="shared" ca="1" si="7"/>
        <v>1681.8181818181818</v>
      </c>
      <c r="K10" s="3">
        <f t="shared" ca="1" si="7"/>
        <v>26.28434886499403</v>
      </c>
      <c r="L10" s="3">
        <f t="shared" ca="1" si="7"/>
        <v>20.559610705596107</v>
      </c>
      <c r="M10" s="3">
        <f t="shared" ca="1" si="7"/>
        <v>43.753365643511039</v>
      </c>
      <c r="N10" s="3">
        <f t="shared" ca="1" si="7"/>
        <v>-11.005502751375689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3671660848</v>
      </c>
      <c r="E11" s="2">
        <f>IFERROR(INDEX(E51:E500,MATCH($C$11,$C$51:$C$500,0)),"")</f>
        <v>1342980293</v>
      </c>
      <c r="H11" s="2">
        <f>IFERROR(INDEX(D11:G11,COUNT(D11:G11)),"")</f>
        <v>1342980293</v>
      </c>
      <c r="I11" s="2">
        <f t="shared" ref="I11:O11" si="8">IFERROR(INDEX(I51:I500,MATCH($C$11,$C$51:$C$500,0)),"")</f>
        <v>1837644043</v>
      </c>
      <c r="J11" s="2">
        <f t="shared" si="8"/>
        <v>6782570306</v>
      </c>
      <c r="K11" s="2">
        <f t="shared" si="8"/>
        <v>3408463826</v>
      </c>
      <c r="L11" s="2">
        <f t="shared" si="8"/>
        <v>6153884928</v>
      </c>
      <c r="M11" s="2">
        <f t="shared" si="8"/>
        <v>14129544447</v>
      </c>
      <c r="N11" s="2">
        <f t="shared" si="8"/>
        <v>11108774250</v>
      </c>
      <c r="O11" s="2">
        <f t="shared" si="8"/>
        <v>2081523950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8000000000</v>
      </c>
      <c r="E12" s="2">
        <f>IFERROR(INDEX(E51:E500,MATCH("Net Debt (Quarter)",$C$51:$C$500,0)),"")</f>
        <v>10000000000</v>
      </c>
      <c r="H12" s="2">
        <f>IFERROR(INDEX(D12:G12,COUNT(D12:G12)),"")</f>
        <v>10000000000</v>
      </c>
      <c r="I12" s="2">
        <f t="shared" ref="I12:O12" si="9">IFERROR(INDEX(I51:I500,MATCH($C$12,$C$51:$C$500,0)),"")</f>
        <v>13000000000</v>
      </c>
      <c r="J12" s="2">
        <f t="shared" si="9"/>
        <v>12000000000</v>
      </c>
      <c r="K12" s="2">
        <f t="shared" si="9"/>
        <v>13000000000</v>
      </c>
      <c r="L12" s="2">
        <f t="shared" si="9"/>
        <v>26000000000</v>
      </c>
      <c r="M12" s="2">
        <f t="shared" si="9"/>
        <v>20000000000</v>
      </c>
      <c r="N12" s="2">
        <f t="shared" si="9"/>
        <v>33000000000</v>
      </c>
      <c r="O12" s="2">
        <f t="shared" si="9"/>
        <v>46000000000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12000000000</v>
      </c>
      <c r="E13" s="2">
        <f>IFERROR(INDEX(E51:E500,MATCH("Total Debt (Quarter)",$C$51:$C$500,0)),"")</f>
        <v>12000000000</v>
      </c>
      <c r="H13" s="2">
        <f>IFERROR(INDEX(D13:G13,COUNT(D13:G13)),"")</f>
        <v>12000000000</v>
      </c>
      <c r="I13" s="2">
        <f t="shared" ref="I13:O13" si="10">IFERROR(INDEX(I51:I500,MATCH($C$13,$C$51:$C$500,0)),"")</f>
        <v>14000000000</v>
      </c>
      <c r="J13" s="2">
        <f t="shared" si="10"/>
        <v>19000000000</v>
      </c>
      <c r="K13" s="2">
        <f t="shared" si="10"/>
        <v>16000000000</v>
      </c>
      <c r="L13" s="2">
        <f t="shared" si="10"/>
        <v>32000000000</v>
      </c>
      <c r="M13" s="2">
        <f t="shared" si="10"/>
        <v>34000000000</v>
      </c>
      <c r="N13" s="2">
        <f t="shared" si="10"/>
        <v>44000000000</v>
      </c>
      <c r="O13" s="2">
        <f t="shared" si="10"/>
        <v>48000000000</v>
      </c>
    </row>
    <row r="14" spans="1:15" ht="15.5" x14ac:dyDescent="0.35">
      <c r="C14" t="s">
        <v>27</v>
      </c>
      <c r="D14" s="2">
        <f>IFERROR(INDEX(D51:D500,MATCH($C$14,$C$51:$C$500,0)),"")</f>
        <v>-648267240</v>
      </c>
      <c r="E14" s="2">
        <f>IFERROR(INDEX(E51:E500,MATCH($C$14,$C$51:$C$500,0)),"")</f>
        <v>-297198753</v>
      </c>
      <c r="H14" s="2">
        <f>IFERROR(SUM(D14:G14)*(4/MAX(1,COUNT(D14:G14))),"")</f>
        <v>-1890931986</v>
      </c>
      <c r="I14" s="2">
        <f t="shared" ref="I14:O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-136050541</v>
      </c>
      <c r="E15" s="2">
        <f>IFERROR(INDEX(E51:E500,MATCH($C$15,$C$51:$C$500,0)),"")</f>
        <v>-134340993</v>
      </c>
      <c r="H15" s="2">
        <f>IFERROR(SUM(D15:G15)*(4/MAX(1,COUNT(D15:G15))),"")</f>
        <v>-540783068</v>
      </c>
      <c r="I15" s="2">
        <f t="shared" ref="I15:O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</row>
    <row r="16" spans="1:15" ht="15.5" x14ac:dyDescent="0.35">
      <c r="C16" t="s">
        <v>29</v>
      </c>
      <c r="D16" s="2">
        <f>IFERROR(INDEX(D51:D500,MATCH($C$16,$C$51:$C$500,0)),"")</f>
        <v>17033190</v>
      </c>
      <c r="E16" s="2">
        <f>IFERROR(INDEX(E51:E500,MATCH($C$16,$C$51:$C$500,0)),"")</f>
        <v>431203127</v>
      </c>
      <c r="H16" s="2">
        <f>IFERROR(SUM(D16:G16)*(4/MAX(1,COUNT(D16:G16))),"")</f>
        <v>896472634</v>
      </c>
      <c r="I16" s="2">
        <f t="shared" ref="I16:O16" si="13">IFERROR(INDEX(I51:I500,MATCH($C$16,$C$51:$C$500,0)),"")</f>
        <v>0</v>
      </c>
      <c r="J16" s="2">
        <f t="shared" si="13"/>
        <v>0</v>
      </c>
      <c r="K16" s="2">
        <f t="shared" si="13"/>
        <v>0</v>
      </c>
      <c r="L16" s="2">
        <f t="shared" si="13"/>
        <v>0</v>
      </c>
      <c r="M16" s="2">
        <f t="shared" si="13"/>
        <v>0</v>
      </c>
      <c r="N16" s="2">
        <f t="shared" si="13"/>
        <v>0</v>
      </c>
      <c r="O16" s="2">
        <f t="shared" si="13"/>
        <v>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408200000000</v>
      </c>
      <c r="E20" s="2">
        <f ca="1">IFERROR(E21*E2,"")</f>
        <v>329700000000</v>
      </c>
      <c r="H20" s="2">
        <f t="shared" ref="H20:O20" ca="1" si="14">IFERROR(H21*H2,"")</f>
        <v>329700000000</v>
      </c>
      <c r="I20" s="2">
        <f t="shared" ca="1" si="14"/>
        <v>0</v>
      </c>
      <c r="J20" s="2">
        <f t="shared" ca="1" si="14"/>
        <v>0</v>
      </c>
      <c r="K20" s="2">
        <f t="shared" ca="1" si="14"/>
        <v>0</v>
      </c>
      <c r="L20" s="2">
        <f t="shared" ca="1" si="14"/>
        <v>0</v>
      </c>
      <c r="M20" s="2">
        <f t="shared" ca="1" si="14"/>
        <v>0</v>
      </c>
      <c r="N20" s="2">
        <f t="shared" ca="1" si="14"/>
        <v>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1570000000</v>
      </c>
      <c r="E21" s="2">
        <f>IFERROR(INDEX(E51:E500,MATCH($C$7,$C$51:$C$500,0)),"")</f>
        <v>1570000000</v>
      </c>
      <c r="H21" s="2">
        <f>IFERROR(INDEX(D21:G21,COUNT(D21:G21)),"")</f>
        <v>1570000000</v>
      </c>
      <c r="I21" s="2">
        <f t="shared" ref="I21:O21" si="15">IFERROR(INDEX(I51:I500,MATCH($C$7,$C$51:$C$500,0)),"")</f>
        <v>0</v>
      </c>
      <c r="J21" s="2">
        <f t="shared" si="15"/>
        <v>0</v>
      </c>
      <c r="K21" s="2">
        <f t="shared" si="15"/>
        <v>0</v>
      </c>
      <c r="L21" s="2">
        <f t="shared" si="15"/>
        <v>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43</v>
      </c>
      <c r="C23" t="s">
        <v>44</v>
      </c>
      <c r="D23" s="3">
        <f>IFERROR(D5/D6*100,"")</f>
        <v>-8.7507838220413275E-2</v>
      </c>
      <c r="E23" s="3">
        <f>IFERROR(E5/E6*100,"")</f>
        <v>0.22383031929472352</v>
      </c>
      <c r="H23" s="3">
        <f t="shared" ref="H23:O23" si="16">IFERROR(H5/H6*100,"")</f>
        <v>0.27280185971713944</v>
      </c>
      <c r="I23" s="3">
        <f t="shared" si="16"/>
        <v>0</v>
      </c>
      <c r="J23" s="3">
        <f t="shared" si="16"/>
        <v>0</v>
      </c>
      <c r="K23" s="3">
        <f t="shared" si="16"/>
        <v>0</v>
      </c>
      <c r="L23" s="3">
        <f t="shared" si="16"/>
        <v>0</v>
      </c>
      <c r="M23" s="3">
        <f t="shared" si="16"/>
        <v>0</v>
      </c>
      <c r="N23" s="3">
        <f t="shared" si="16"/>
        <v>0</v>
      </c>
      <c r="O23" s="3">
        <f t="shared" si="16"/>
        <v>0</v>
      </c>
    </row>
    <row r="24" spans="1:15" ht="15.5" x14ac:dyDescent="0.35">
      <c r="C24" t="s">
        <v>45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O24" si="17">IFERROR(_xlfn.RRI(5,M23,H23),"")</f>
        <v/>
      </c>
      <c r="I24" s="4">
        <f t="shared" si="17"/>
        <v>0</v>
      </c>
      <c r="J24" s="4">
        <f t="shared" si="17"/>
        <v>0</v>
      </c>
      <c r="K24" s="4">
        <f t="shared" si="17"/>
        <v>0</v>
      </c>
      <c r="L24" s="4">
        <f t="shared" si="17"/>
        <v>0</v>
      </c>
      <c r="M24" s="4">
        <f t="shared" si="17"/>
        <v>0</v>
      </c>
      <c r="N24" s="4">
        <f t="shared" si="17"/>
        <v>0</v>
      </c>
      <c r="O24" s="4">
        <f t="shared" si="17"/>
        <v>0</v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-7.0000000000000007E-2</v>
      </c>
      <c r="E25" s="3">
        <f>IFERROR(INDEX(E51:E500,MATCH($A$25,$C$51:$C$500,0)),"")</f>
        <v>0.19</v>
      </c>
      <c r="H25" s="3">
        <f>IFERROR(INDEX(D25:G25,COUNT(D25:G25)),"")</f>
        <v>0.19</v>
      </c>
      <c r="I25" s="3" t="str">
        <f t="shared" ref="I25:O25" si="18">IFERROR(INDEX(I51:I500,MATCH($C$25,$C$51:$C$500,0)),"")</f>
        <v/>
      </c>
      <c r="J25" s="3" t="str">
        <f t="shared" si="18"/>
        <v/>
      </c>
      <c r="K25" s="3" t="str">
        <f t="shared" si="18"/>
        <v/>
      </c>
      <c r="L25" s="3" t="str">
        <f t="shared" si="18"/>
        <v/>
      </c>
      <c r="M25" s="3" t="str">
        <f t="shared" si="18"/>
        <v/>
      </c>
      <c r="N25" s="3" t="str">
        <f t="shared" si="18"/>
        <v/>
      </c>
      <c r="O25" s="3" t="str">
        <f t="shared" si="18"/>
        <v/>
      </c>
    </row>
    <row r="26" spans="1:15" ht="15.5" x14ac:dyDescent="0.35">
      <c r="C26" t="s">
        <v>48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O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3.4662558121019109</v>
      </c>
      <c r="E27" s="3">
        <f>IFERROR(E4/E21,"")</f>
        <v>3.4227004643312102</v>
      </c>
      <c r="H27" s="3">
        <f t="shared" ref="H27:O27" si="20">IFERROR(H4/H21,"")</f>
        <v>13.777912552866242</v>
      </c>
      <c r="I27" s="3" t="str">
        <f t="shared" si="20"/>
        <v/>
      </c>
      <c r="J27" s="3" t="str">
        <f t="shared" si="20"/>
        <v/>
      </c>
      <c r="K27" s="3" t="str">
        <f t="shared" si="20"/>
        <v/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50</v>
      </c>
      <c r="D28" s="4" t="str">
        <f>IFERROR(_xlfn.RRI(5,I27,D27),"")</f>
        <v/>
      </c>
      <c r="E28" s="4" t="str">
        <f>IFERROR(_xlfn.RRI(5,J27,E27),"")</f>
        <v/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 t="str">
        <f t="shared" ref="H29:O29" si="22">IFERROR(((H25-I25)/I25)*100%,"")</f>
        <v/>
      </c>
      <c r="I29" s="4" t="str">
        <f t="shared" si="22"/>
        <v/>
      </c>
      <c r="J29" s="4" t="str">
        <f t="shared" si="22"/>
        <v/>
      </c>
      <c r="K29" s="4" t="str">
        <f t="shared" si="22"/>
        <v/>
      </c>
      <c r="L29" s="4" t="str">
        <f t="shared" si="22"/>
        <v/>
      </c>
      <c r="M29" s="4" t="str">
        <f t="shared" si="22"/>
        <v/>
      </c>
      <c r="N29" s="4" t="str">
        <f t="shared" si="22"/>
        <v/>
      </c>
      <c r="O29" s="4" t="str">
        <f t="shared" si="22"/>
        <v/>
      </c>
    </row>
    <row r="30" spans="1:15" ht="15.5" x14ac:dyDescent="0.35">
      <c r="C30" t="s">
        <v>52</v>
      </c>
      <c r="H30" s="4" t="str">
        <f t="shared" ref="H30:O30" si="23">IFERROR(((H27-I27)/I27)*100%,"")</f>
        <v/>
      </c>
      <c r="I30" s="4" t="str">
        <f t="shared" si="23"/>
        <v/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84.15</v>
      </c>
      <c r="E32" s="3">
        <f>IFERROR(INDEX(E51:E500,MATCH($A$32,$C$51:$C$500,0)),"")</f>
        <v>84.22</v>
      </c>
      <c r="H32" s="3">
        <f>IFERROR(INDEX(D32:G32,COUNT(D32:G32)),"")</f>
        <v>84.22</v>
      </c>
      <c r="I32" s="3">
        <f t="shared" ref="I32:O32" si="24">IFERROR(INDEX(I51:I500,MATCH($C$32,$C$51:$C$500,0)),"")</f>
        <v>84.03</v>
      </c>
      <c r="J32" s="3">
        <f t="shared" si="24"/>
        <v>83.58</v>
      </c>
      <c r="K32" s="3">
        <f t="shared" si="24"/>
        <v>83.24</v>
      </c>
      <c r="L32" s="3">
        <f t="shared" si="24"/>
        <v>161.03</v>
      </c>
      <c r="M32" s="3">
        <f t="shared" si="24"/>
        <v>152.12</v>
      </c>
      <c r="N32" s="3">
        <f t="shared" si="24"/>
        <v>145.25</v>
      </c>
      <c r="O32" s="3">
        <f t="shared" si="24"/>
        <v>90.12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2.5</v>
      </c>
      <c r="E33" s="3">
        <f>IFERROR(INDEX(E51:E500,MATCH($A$33,$C$51:$C$500,0)),"")</f>
        <v>2.99</v>
      </c>
      <c r="H33" s="3">
        <f>IFERROR(INDEX(D33:G33,COUNT(D33:G33)),"")</f>
        <v>2.99</v>
      </c>
      <c r="I33" s="3">
        <f t="shared" ref="I33:O33" si="25">IFERROR(INDEX(I51:I500,MATCH($C$33,$C$51:$C$500,0)),"")</f>
        <v>7.79</v>
      </c>
      <c r="J33" s="3">
        <f t="shared" si="25"/>
        <v>4.43</v>
      </c>
      <c r="K33" s="3">
        <f t="shared" si="25"/>
        <v>2.64</v>
      </c>
      <c r="L33" s="3">
        <f t="shared" si="25"/>
        <v>2.1</v>
      </c>
      <c r="M33" s="3">
        <f t="shared" si="25"/>
        <v>10.69</v>
      </c>
      <c r="N33" s="3">
        <f t="shared" si="25"/>
        <v>9.09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-3000</v>
      </c>
      <c r="E34" s="3">
        <f>IFERROR(INDEX(E51:E500,MATCH($A$34,$C$51:$C$500,0)),"")</f>
        <v>1326.32</v>
      </c>
      <c r="H34" s="3">
        <f>IFERROR(INDEX(D34:G34,COUNT(D34:G34)),"")</f>
        <v>1326.32</v>
      </c>
      <c r="I34" s="3" t="str">
        <f t="shared" ref="I34:O34" si="26">IFERROR(INDEX(I51:I500,MATCH($C$34,$C$51:$C$500,0)),"")</f>
        <v/>
      </c>
      <c r="J34" s="3" t="str">
        <f t="shared" si="26"/>
        <v/>
      </c>
      <c r="K34" s="3" t="str">
        <f t="shared" si="26"/>
        <v/>
      </c>
      <c r="L34" s="3" t="str">
        <f t="shared" si="26"/>
        <v/>
      </c>
      <c r="M34" s="3" t="str">
        <f t="shared" si="26"/>
        <v/>
      </c>
      <c r="N34" s="3" t="str">
        <f t="shared" si="26"/>
        <v/>
      </c>
      <c r="O34" s="3" t="str">
        <f t="shared" si="26"/>
        <v/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60.78</v>
      </c>
      <c r="E35" s="3">
        <f>IFERROR(INDEX(E51:E500,MATCH($A$35,$C$51:$C$500,0)),"")</f>
        <v>73.86</v>
      </c>
      <c r="H35" s="3">
        <f>IFERROR(INDEX(D35:G35,COUNT(D35:G35)),"")</f>
        <v>73.86</v>
      </c>
      <c r="I35" s="3" t="str">
        <f t="shared" ref="I35:O35" si="27">IFERROR(INDEX(I51:I500,MATCH($C$35,$C$51:$C$500,0)),"")</f>
        <v/>
      </c>
      <c r="J35" s="3" t="str">
        <f t="shared" si="27"/>
        <v/>
      </c>
      <c r="K35" s="3" t="str">
        <f t="shared" si="27"/>
        <v/>
      </c>
      <c r="L35" s="3" t="str">
        <f t="shared" si="27"/>
        <v/>
      </c>
      <c r="M35" s="3" t="str">
        <f t="shared" si="27"/>
        <v/>
      </c>
      <c r="N35" s="3" t="str">
        <f t="shared" si="27"/>
        <v/>
      </c>
      <c r="O35" s="3" t="str">
        <f t="shared" si="27"/>
        <v/>
      </c>
    </row>
    <row r="36" spans="1:15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5442021625</v>
      </c>
      <c r="E51" s="5">
        <v>5373639729</v>
      </c>
      <c r="F51" s="5">
        <v>3724798198</v>
      </c>
      <c r="G51" s="5">
        <v>9086533292</v>
      </c>
    </row>
    <row r="52" spans="2:15" ht="15.5" x14ac:dyDescent="0.35">
      <c r="C52" t="s">
        <v>75</v>
      </c>
      <c r="D52" s="5">
        <v>-3201203643</v>
      </c>
      <c r="E52" s="5">
        <v>-3585338992</v>
      </c>
      <c r="F52" s="5">
        <v>-2264006990</v>
      </c>
      <c r="G52" s="5">
        <v>-6936468177</v>
      </c>
    </row>
    <row r="53" spans="2:15" ht="15.5" x14ac:dyDescent="0.35">
      <c r="C53" t="s">
        <v>76</v>
      </c>
      <c r="D53" s="5">
        <v>2240817982</v>
      </c>
      <c r="E53" s="5">
        <v>1788300737</v>
      </c>
      <c r="F53" s="5">
        <v>1460791208</v>
      </c>
      <c r="G53" s="5">
        <v>2150065115</v>
      </c>
    </row>
    <row r="54" spans="2:15" ht="15.5" x14ac:dyDescent="0.35">
      <c r="C54" t="s">
        <v>77</v>
      </c>
      <c r="D54" s="5">
        <v>-1588868826</v>
      </c>
      <c r="E54" s="5">
        <v>-1072019802</v>
      </c>
      <c r="F54" s="5">
        <v>-1672365530</v>
      </c>
      <c r="G54" s="5">
        <v>-1137349944</v>
      </c>
    </row>
    <row r="55" spans="2:15" ht="15.5" x14ac:dyDescent="0.35">
      <c r="C55" t="s">
        <v>78</v>
      </c>
      <c r="D55" s="5">
        <v>-405566784</v>
      </c>
      <c r="E55" s="5">
        <v>-402940253</v>
      </c>
      <c r="F55" s="5">
        <v>-864909831</v>
      </c>
      <c r="G55" s="5">
        <v>-171361633</v>
      </c>
    </row>
    <row r="56" spans="2:15" ht="15.5" x14ac:dyDescent="0.35">
      <c r="C56" t="s">
        <v>79</v>
      </c>
      <c r="D56" s="5">
        <v>-968781384</v>
      </c>
      <c r="E56" s="5">
        <v>-666853641</v>
      </c>
      <c r="F56" s="5">
        <v>-862076916</v>
      </c>
      <c r="G56" s="5">
        <v>-1046421444</v>
      </c>
    </row>
    <row r="57" spans="2:15" ht="15.5" x14ac:dyDescent="0.35">
      <c r="C57" t="s">
        <v>85</v>
      </c>
      <c r="D57" s="5">
        <v>-2945085</v>
      </c>
      <c r="E57" s="5">
        <v>-297580</v>
      </c>
      <c r="F57" s="5">
        <v>541473</v>
      </c>
      <c r="G57" s="5">
        <v>-199148</v>
      </c>
    </row>
    <row r="58" spans="2:15" ht="15.5" x14ac:dyDescent="0.35">
      <c r="C58" t="s">
        <v>80</v>
      </c>
      <c r="D58" s="5">
        <v>651949156</v>
      </c>
      <c r="E58" s="5">
        <v>716280935</v>
      </c>
      <c r="F58" s="5">
        <v>-211574322</v>
      </c>
      <c r="G58" s="5">
        <v>1012715171</v>
      </c>
    </row>
    <row r="59" spans="2:15" ht="15.5" x14ac:dyDescent="0.35">
      <c r="C59" t="s">
        <v>81</v>
      </c>
      <c r="D59" s="5">
        <v>-634915966</v>
      </c>
      <c r="E59" s="5">
        <v>-285077808</v>
      </c>
      <c r="F59" s="5">
        <v>-165197652</v>
      </c>
      <c r="G59" s="5">
        <v>-505862736</v>
      </c>
    </row>
    <row r="60" spans="2:15" ht="15.5" x14ac:dyDescent="0.35">
      <c r="C60" t="s">
        <v>83</v>
      </c>
      <c r="D60" s="5">
        <v>13351274</v>
      </c>
      <c r="E60" s="5">
        <v>12120945</v>
      </c>
      <c r="F60" s="5">
        <v>402598045</v>
      </c>
      <c r="G60" s="5">
        <v>-50425045</v>
      </c>
    </row>
    <row r="61" spans="2:15" ht="15.5" x14ac:dyDescent="0.35">
      <c r="C61" t="s">
        <v>27</v>
      </c>
      <c r="D61" s="5">
        <v>-648267240</v>
      </c>
      <c r="E61" s="5">
        <v>-297198753</v>
      </c>
      <c r="F61" s="5">
        <v>-502014078</v>
      </c>
      <c r="G61" s="5">
        <v>-521219310</v>
      </c>
    </row>
    <row r="62" spans="2:15" ht="15.5" x14ac:dyDescent="0.35">
      <c r="C62" t="s">
        <v>86</v>
      </c>
      <c r="D62" s="5">
        <v>-634915966</v>
      </c>
      <c r="E62" s="5">
        <v>-285077808</v>
      </c>
      <c r="F62" s="5">
        <v>-165197652</v>
      </c>
      <c r="G62" s="5">
        <v>-505862736</v>
      </c>
    </row>
    <row r="63" spans="2:15" ht="15.5" x14ac:dyDescent="0.35">
      <c r="C63" t="s">
        <v>29</v>
      </c>
      <c r="D63" s="5">
        <v>17033190</v>
      </c>
      <c r="E63" s="5">
        <v>431203127</v>
      </c>
      <c r="F63" s="5">
        <v>-376771974</v>
      </c>
      <c r="G63" s="5">
        <v>506852435</v>
      </c>
    </row>
    <row r="64" spans="2:15" ht="15.5" x14ac:dyDescent="0.35">
      <c r="C64" t="s">
        <v>28</v>
      </c>
      <c r="D64" s="5">
        <v>-136050541</v>
      </c>
      <c r="E64" s="5">
        <v>-134340993</v>
      </c>
      <c r="F64" s="5">
        <v>-93119954</v>
      </c>
      <c r="G64" s="5">
        <v>-227163333</v>
      </c>
    </row>
    <row r="65" spans="2:7" ht="15.5" x14ac:dyDescent="0.35">
      <c r="C65" t="s">
        <v>374</v>
      </c>
    </row>
    <row r="66" spans="2:7" ht="15.5" x14ac:dyDescent="0.35">
      <c r="C66" t="s">
        <v>375</v>
      </c>
    </row>
    <row r="67" spans="2:7" ht="15.5" x14ac:dyDescent="0.35">
      <c r="C67" t="s">
        <v>351</v>
      </c>
      <c r="D67" s="5">
        <v>-136050541</v>
      </c>
      <c r="E67" s="5">
        <v>-134340993</v>
      </c>
      <c r="F67" s="5">
        <v>-93119954</v>
      </c>
      <c r="G67" s="5">
        <v>-227163333</v>
      </c>
    </row>
    <row r="68" spans="2:7" ht="15.5" x14ac:dyDescent="0.35">
      <c r="C68" t="s">
        <v>376</v>
      </c>
      <c r="D68" s="5">
        <v>-136050541</v>
      </c>
      <c r="E68" s="5">
        <v>-134340993</v>
      </c>
      <c r="F68" s="5">
        <v>-93119954</v>
      </c>
      <c r="G68" s="5">
        <v>-227163333</v>
      </c>
    </row>
    <row r="69" spans="2:7" ht="15.5" x14ac:dyDescent="0.35">
      <c r="C69" t="s">
        <v>87</v>
      </c>
      <c r="D69" s="5">
        <v>-119017351</v>
      </c>
      <c r="E69" s="5">
        <v>296862134</v>
      </c>
      <c r="F69" s="5">
        <v>-469891928</v>
      </c>
      <c r="G69" s="5">
        <v>279689102</v>
      </c>
    </row>
    <row r="70" spans="2:7" ht="15.5" x14ac:dyDescent="0.35">
      <c r="C70" t="s">
        <v>88</v>
      </c>
      <c r="F70" s="5">
        <v>12483000</v>
      </c>
    </row>
    <row r="71" spans="2:7" ht="15.5" x14ac:dyDescent="0.35">
      <c r="C71" t="s">
        <v>352</v>
      </c>
      <c r="F71" s="5">
        <v>12483000</v>
      </c>
    </row>
    <row r="72" spans="2:7" ht="15.5" x14ac:dyDescent="0.35">
      <c r="C72" t="s">
        <v>89</v>
      </c>
      <c r="D72" s="5">
        <v>-119017351</v>
      </c>
      <c r="E72" s="5">
        <v>296862134</v>
      </c>
      <c r="F72" s="5">
        <v>-457408928</v>
      </c>
      <c r="G72" s="5">
        <v>279689102</v>
      </c>
    </row>
    <row r="73" spans="2:7" ht="15.5" x14ac:dyDescent="0.35">
      <c r="C73" t="s">
        <v>90</v>
      </c>
      <c r="D73" s="5">
        <v>-119017351</v>
      </c>
      <c r="E73" s="5">
        <v>296862134</v>
      </c>
      <c r="F73" s="5">
        <v>-469891928</v>
      </c>
      <c r="G73" s="5">
        <v>279689102</v>
      </c>
    </row>
    <row r="74" spans="2:7" ht="15.5" x14ac:dyDescent="0.35">
      <c r="C74" t="s">
        <v>8</v>
      </c>
      <c r="D74" s="5">
        <v>-116072266</v>
      </c>
      <c r="E74" s="5">
        <v>297159714</v>
      </c>
      <c r="F74" s="5">
        <v>-457950401</v>
      </c>
      <c r="G74" s="5">
        <v>279888250</v>
      </c>
    </row>
    <row r="75" spans="2:7" ht="15.5" x14ac:dyDescent="0.35">
      <c r="C75" t="s">
        <v>91</v>
      </c>
      <c r="D75" s="5">
        <v>-119017351</v>
      </c>
      <c r="E75" s="5">
        <v>296862134</v>
      </c>
      <c r="F75" s="5">
        <v>-469891928</v>
      </c>
      <c r="G75" s="5">
        <v>279689102</v>
      </c>
    </row>
    <row r="76" spans="2:7" ht="15.5" x14ac:dyDescent="0.35">
      <c r="C76" t="s">
        <v>92</v>
      </c>
      <c r="D76" s="5">
        <v>-119017351</v>
      </c>
      <c r="E76" s="5">
        <v>296862134</v>
      </c>
      <c r="F76" s="5">
        <v>-457408928</v>
      </c>
      <c r="G76" s="5">
        <v>279689102</v>
      </c>
    </row>
    <row r="77" spans="2:7" ht="15.5" x14ac:dyDescent="0.35">
      <c r="C77" t="s">
        <v>93</v>
      </c>
      <c r="D77" s="5">
        <v>-119017351</v>
      </c>
      <c r="E77" s="5">
        <v>296862134</v>
      </c>
      <c r="F77" s="5">
        <v>-457408928</v>
      </c>
      <c r="G77" s="5">
        <v>279689102</v>
      </c>
    </row>
    <row r="79" spans="2:7" ht="15.5" x14ac:dyDescent="0.35">
      <c r="B79" t="s">
        <v>94</v>
      </c>
      <c r="C79" t="s">
        <v>95</v>
      </c>
    </row>
    <row r="80" spans="2:7" ht="15.5" x14ac:dyDescent="0.35">
      <c r="C80" t="s">
        <v>96</v>
      </c>
    </row>
    <row r="81" spans="3:15" ht="15.5" x14ac:dyDescent="0.35">
      <c r="C81" t="s">
        <v>20</v>
      </c>
      <c r="D81" s="5">
        <v>3671660848</v>
      </c>
      <c r="E81" s="5">
        <v>1342980293</v>
      </c>
      <c r="F81" s="5">
        <v>1837644043</v>
      </c>
      <c r="G81" s="5">
        <v>2538857234</v>
      </c>
      <c r="I81" s="5">
        <v>1837644043</v>
      </c>
      <c r="J81" s="5">
        <v>6782570306</v>
      </c>
      <c r="K81" s="5">
        <v>3408463826</v>
      </c>
      <c r="L81" s="5">
        <v>6153884928</v>
      </c>
      <c r="M81" s="5">
        <v>14129544447</v>
      </c>
      <c r="N81" s="5">
        <v>11108774250</v>
      </c>
      <c r="O81" s="5">
        <v>2081523950</v>
      </c>
    </row>
    <row r="82" spans="3:15" ht="15.5" x14ac:dyDescent="0.35">
      <c r="C82" t="s">
        <v>98</v>
      </c>
      <c r="D82" s="5">
        <v>2237251358</v>
      </c>
      <c r="E82" s="5">
        <v>3136351358</v>
      </c>
      <c r="F82" s="5">
        <v>2237251358</v>
      </c>
      <c r="G82" s="5">
        <v>2219304187</v>
      </c>
      <c r="I82" s="5">
        <v>2237251358</v>
      </c>
      <c r="J82" s="5">
        <v>3554732590</v>
      </c>
      <c r="K82" s="5">
        <v>2374652760</v>
      </c>
      <c r="L82" s="5">
        <v>1868121954</v>
      </c>
      <c r="M82" s="5">
        <v>2464226515</v>
      </c>
      <c r="N82" s="5">
        <v>2359633190</v>
      </c>
      <c r="O82" s="5">
        <v>2287433725</v>
      </c>
    </row>
    <row r="83" spans="3:15" ht="15.5" x14ac:dyDescent="0.35">
      <c r="C83" t="s">
        <v>100</v>
      </c>
    </row>
    <row r="84" spans="3:15" ht="15.5" x14ac:dyDescent="0.35">
      <c r="C84" t="s">
        <v>99</v>
      </c>
      <c r="D84" s="5">
        <v>519998870</v>
      </c>
      <c r="E84" s="5">
        <v>519488870</v>
      </c>
      <c r="F84" s="5">
        <v>738767117</v>
      </c>
      <c r="G84" s="5">
        <v>879908482</v>
      </c>
      <c r="I84" s="5">
        <v>738767117</v>
      </c>
      <c r="J84" s="5">
        <v>1000496977</v>
      </c>
      <c r="K84" s="5">
        <v>3018520582</v>
      </c>
      <c r="L84" s="5">
        <v>2948889288</v>
      </c>
      <c r="M84" s="5">
        <v>1570534016</v>
      </c>
      <c r="N84" s="5">
        <v>5960056662</v>
      </c>
      <c r="O84" s="5">
        <v>13489222133</v>
      </c>
    </row>
    <row r="85" spans="3:15" ht="15.5" x14ac:dyDescent="0.35">
      <c r="C85" t="s">
        <v>101</v>
      </c>
      <c r="D85" s="5">
        <v>2237251358</v>
      </c>
      <c r="E85" s="5">
        <v>3136351358</v>
      </c>
      <c r="F85" s="5">
        <v>2237251358</v>
      </c>
      <c r="G85" s="5">
        <v>2219304187</v>
      </c>
      <c r="I85" s="5">
        <v>2237251358</v>
      </c>
      <c r="J85" s="5">
        <v>3554732590</v>
      </c>
      <c r="K85" s="5">
        <v>2374652760</v>
      </c>
      <c r="L85" s="5">
        <v>1868121954</v>
      </c>
      <c r="M85" s="5">
        <v>2464226515</v>
      </c>
      <c r="N85" s="5">
        <v>2359633190</v>
      </c>
      <c r="O85" s="5">
        <v>2287433725</v>
      </c>
    </row>
    <row r="86" spans="3:15" ht="15.5" x14ac:dyDescent="0.35">
      <c r="C86" t="s">
        <v>675</v>
      </c>
      <c r="D86" s="5">
        <v>80354228928</v>
      </c>
      <c r="E86" s="5">
        <v>82617372079</v>
      </c>
      <c r="F86" s="5">
        <v>88295804453</v>
      </c>
      <c r="G86" s="5">
        <v>94526269454</v>
      </c>
      <c r="I86" s="5">
        <v>88295804453</v>
      </c>
      <c r="J86" s="5">
        <v>103393672571</v>
      </c>
      <c r="K86" s="5">
        <v>113399954877</v>
      </c>
      <c r="L86" s="5">
        <v>143897645315</v>
      </c>
      <c r="M86" s="5">
        <v>108441340728</v>
      </c>
      <c r="N86" s="5">
        <v>117620944785</v>
      </c>
      <c r="O86" s="5">
        <v>87710266680</v>
      </c>
    </row>
    <row r="87" spans="3:15" ht="15.5" x14ac:dyDescent="0.35">
      <c r="C87" t="s">
        <v>85</v>
      </c>
      <c r="D87" s="5">
        <v>222164000</v>
      </c>
      <c r="E87" s="5">
        <v>222164000</v>
      </c>
      <c r="F87" s="5">
        <v>222164000</v>
      </c>
      <c r="G87" s="5">
        <v>188228000</v>
      </c>
      <c r="I87" s="5">
        <v>86738000</v>
      </c>
      <c r="J87" s="5">
        <v>124370000</v>
      </c>
      <c r="K87" s="5">
        <v>99961000</v>
      </c>
      <c r="L87" s="5">
        <v>109195000</v>
      </c>
      <c r="M87" s="5">
        <v>157503000</v>
      </c>
      <c r="N87" s="5">
        <v>188228000</v>
      </c>
      <c r="O87" s="5">
        <v>222164000</v>
      </c>
    </row>
    <row r="88" spans="3:15" ht="15.5" x14ac:dyDescent="0.35">
      <c r="C88" t="s">
        <v>103</v>
      </c>
      <c r="D88" s="5">
        <v>86897531184</v>
      </c>
      <c r="E88" s="5">
        <v>87790671810</v>
      </c>
      <c r="F88" s="5">
        <v>93128284074</v>
      </c>
      <c r="G88" s="5">
        <v>100464440224</v>
      </c>
      <c r="I88" s="5">
        <v>93128284074</v>
      </c>
      <c r="J88" s="5">
        <v>114897117153</v>
      </c>
      <c r="K88" s="5">
        <v>119775465893</v>
      </c>
      <c r="L88" s="5">
        <v>153262347345</v>
      </c>
      <c r="M88" s="5">
        <v>128453278883</v>
      </c>
      <c r="N88" s="5">
        <v>132542684971</v>
      </c>
      <c r="O88" s="5">
        <v>94634433975</v>
      </c>
    </row>
    <row r="89" spans="3:15" ht="15.5" x14ac:dyDescent="0.35">
      <c r="C89" t="s">
        <v>104</v>
      </c>
    </row>
    <row r="90" spans="3:15" ht="15.5" x14ac:dyDescent="0.35">
      <c r="C90" t="s">
        <v>404</v>
      </c>
      <c r="D90" s="5">
        <v>61123649232</v>
      </c>
      <c r="E90" s="5">
        <v>61123649232</v>
      </c>
      <c r="F90" s="5">
        <v>61123649232</v>
      </c>
      <c r="G90" s="5">
        <v>61123649232</v>
      </c>
      <c r="I90" s="5">
        <v>61123649232</v>
      </c>
      <c r="J90" s="5">
        <v>61123649232</v>
      </c>
      <c r="K90" s="5">
        <v>68004159232</v>
      </c>
      <c r="L90" s="5">
        <v>40598649232</v>
      </c>
      <c r="M90" s="5">
        <v>85119130341</v>
      </c>
      <c r="N90" s="5">
        <v>82783320591</v>
      </c>
      <c r="O90" s="5">
        <v>20710225647</v>
      </c>
    </row>
    <row r="91" spans="3:15" ht="15.5" x14ac:dyDescent="0.35">
      <c r="C91" t="s">
        <v>105</v>
      </c>
      <c r="D91" s="5">
        <v>843583750</v>
      </c>
      <c r="E91" s="5">
        <v>865186791</v>
      </c>
      <c r="F91" s="5">
        <v>915727291</v>
      </c>
      <c r="G91" s="5">
        <v>966309456</v>
      </c>
      <c r="I91" s="5">
        <v>915727291</v>
      </c>
      <c r="J91" s="5">
        <v>102256329</v>
      </c>
      <c r="K91" s="5">
        <v>197066457</v>
      </c>
      <c r="L91" s="5">
        <v>304751565</v>
      </c>
      <c r="M91" s="5">
        <v>312648341</v>
      </c>
      <c r="N91" s="5">
        <v>397727504</v>
      </c>
      <c r="O91" s="5">
        <v>452646699</v>
      </c>
    </row>
    <row r="92" spans="3:15" ht="15.5" x14ac:dyDescent="0.35">
      <c r="C92" t="s">
        <v>909</v>
      </c>
      <c r="D92" s="5">
        <v>843583750</v>
      </c>
      <c r="E92" s="5">
        <v>865186791</v>
      </c>
      <c r="F92" s="5">
        <v>915727291</v>
      </c>
      <c r="G92" s="5">
        <v>966309456</v>
      </c>
      <c r="I92" s="5">
        <v>915727291</v>
      </c>
      <c r="J92" s="5">
        <v>102256329</v>
      </c>
      <c r="K92" s="5">
        <v>197066457</v>
      </c>
      <c r="L92" s="5">
        <v>304751565</v>
      </c>
      <c r="M92" s="5">
        <v>312648341</v>
      </c>
      <c r="N92" s="5">
        <v>397727504</v>
      </c>
      <c r="O92" s="5">
        <v>452646699</v>
      </c>
    </row>
    <row r="93" spans="3:15" ht="15.5" x14ac:dyDescent="0.35">
      <c r="C93" t="s">
        <v>102</v>
      </c>
    </row>
    <row r="94" spans="3:15" ht="15.5" x14ac:dyDescent="0.35">
      <c r="C94" t="s">
        <v>353</v>
      </c>
      <c r="O94" s="5">
        <v>23162000000</v>
      </c>
    </row>
    <row r="95" spans="3:15" ht="15.5" x14ac:dyDescent="0.35">
      <c r="C95" t="s">
        <v>109</v>
      </c>
      <c r="D95" s="5">
        <v>93378797848</v>
      </c>
      <c r="E95" s="5">
        <v>92994132845</v>
      </c>
      <c r="F95" s="5">
        <v>93994946109</v>
      </c>
      <c r="G95" s="5">
        <v>94447473885</v>
      </c>
      <c r="I95" s="5">
        <v>93994946109</v>
      </c>
      <c r="J95" s="5">
        <v>93706328861</v>
      </c>
      <c r="K95" s="5">
        <v>102603174358</v>
      </c>
      <c r="L95" s="5">
        <v>112060326197</v>
      </c>
      <c r="M95" s="5">
        <v>137355955323</v>
      </c>
      <c r="N95" s="5">
        <v>102212695544</v>
      </c>
      <c r="O95" s="5">
        <v>51302008993</v>
      </c>
    </row>
    <row r="96" spans="3:15" ht="15.5" x14ac:dyDescent="0.35">
      <c r="C96" t="s">
        <v>110</v>
      </c>
      <c r="D96" s="5">
        <v>180276329032</v>
      </c>
      <c r="E96" s="5">
        <v>180784804655</v>
      </c>
      <c r="F96" s="5">
        <v>187123230183</v>
      </c>
      <c r="G96" s="5">
        <v>194911914109</v>
      </c>
      <c r="I96" s="5">
        <v>187123230183</v>
      </c>
      <c r="J96" s="5">
        <v>208603446014</v>
      </c>
      <c r="K96" s="5">
        <v>222378640251</v>
      </c>
      <c r="L96" s="5">
        <v>265322673542</v>
      </c>
      <c r="M96" s="5">
        <v>265809234206</v>
      </c>
      <c r="N96" s="5">
        <v>234755380515</v>
      </c>
      <c r="O96" s="5">
        <v>145936442968</v>
      </c>
    </row>
    <row r="97" spans="3:15" ht="15.5" x14ac:dyDescent="0.35">
      <c r="C97" t="s">
        <v>111</v>
      </c>
    </row>
    <row r="98" spans="3:15" ht="15.5" x14ac:dyDescent="0.35">
      <c r="C98" t="s">
        <v>112</v>
      </c>
    </row>
    <row r="99" spans="3:15" ht="15.5" x14ac:dyDescent="0.35">
      <c r="C99" t="s">
        <v>113</v>
      </c>
      <c r="D99" s="5">
        <v>47412028784</v>
      </c>
      <c r="E99" s="5">
        <v>44973672315</v>
      </c>
      <c r="F99" s="5">
        <v>51796044990</v>
      </c>
      <c r="G99" s="5">
        <v>54327363710</v>
      </c>
      <c r="I99" s="5">
        <v>51796044990</v>
      </c>
      <c r="J99" s="5">
        <v>73529420559</v>
      </c>
      <c r="K99" s="5">
        <v>89952149368</v>
      </c>
      <c r="L99" s="5">
        <v>136445386663</v>
      </c>
      <c r="M99" s="5">
        <v>128670378862</v>
      </c>
      <c r="N99" s="5">
        <v>100979827779</v>
      </c>
      <c r="O99" s="5">
        <v>53596482426</v>
      </c>
    </row>
    <row r="100" spans="3:15" ht="15.5" x14ac:dyDescent="0.35">
      <c r="C100" t="s">
        <v>327</v>
      </c>
      <c r="D100" s="5">
        <v>11264668878</v>
      </c>
      <c r="E100" s="5">
        <v>7719668878</v>
      </c>
      <c r="F100" s="5">
        <v>8699668878</v>
      </c>
      <c r="G100" s="5">
        <v>4259200000</v>
      </c>
      <c r="I100" s="5">
        <v>8699668878</v>
      </c>
      <c r="J100" s="5">
        <v>12441008671</v>
      </c>
      <c r="K100" s="5">
        <v>7784031877</v>
      </c>
      <c r="L100" s="5">
        <v>8752247666</v>
      </c>
      <c r="M100" s="5">
        <v>4484220000</v>
      </c>
    </row>
    <row r="101" spans="3:15" ht="15.5" x14ac:dyDescent="0.35">
      <c r="C101" t="s">
        <v>114</v>
      </c>
    </row>
    <row r="102" spans="3:15" ht="15.5" x14ac:dyDescent="0.35">
      <c r="C102" t="s">
        <v>115</v>
      </c>
      <c r="D102" s="5">
        <v>519998870</v>
      </c>
      <c r="E102" s="5">
        <v>519488870</v>
      </c>
      <c r="F102" s="5">
        <v>738767117</v>
      </c>
      <c r="G102" s="5">
        <v>879908482</v>
      </c>
      <c r="I102" s="5">
        <v>738767117</v>
      </c>
      <c r="J102" s="5">
        <v>1000496977</v>
      </c>
      <c r="K102" s="5">
        <v>3018520582</v>
      </c>
      <c r="L102" s="5">
        <v>2948889288</v>
      </c>
      <c r="M102" s="5">
        <v>1570534016</v>
      </c>
      <c r="N102" s="5">
        <v>5960056662</v>
      </c>
      <c r="O102" s="5">
        <v>13489222133</v>
      </c>
    </row>
    <row r="103" spans="3:15" ht="15.5" x14ac:dyDescent="0.35">
      <c r="C103" t="s">
        <v>288</v>
      </c>
      <c r="D103" s="5">
        <v>106597517</v>
      </c>
      <c r="E103" s="5">
        <v>106654931</v>
      </c>
      <c r="F103" s="5">
        <v>192154810</v>
      </c>
      <c r="G103" s="5">
        <v>272976259</v>
      </c>
      <c r="I103" s="5">
        <v>192154810</v>
      </c>
      <c r="J103" s="5">
        <v>272976259</v>
      </c>
      <c r="K103" s="5">
        <v>231594166</v>
      </c>
      <c r="L103" s="5">
        <v>233602409</v>
      </c>
      <c r="M103" s="5">
        <v>319679454</v>
      </c>
      <c r="N103" s="5">
        <v>79229821</v>
      </c>
      <c r="O103" s="5">
        <v>50000000</v>
      </c>
    </row>
    <row r="104" spans="3:15" ht="15.5" x14ac:dyDescent="0.35">
      <c r="C104" t="s">
        <v>325</v>
      </c>
      <c r="D104" s="5">
        <v>411503513</v>
      </c>
      <c r="E104" s="5">
        <v>417003513</v>
      </c>
      <c r="F104" s="5">
        <v>417744476</v>
      </c>
      <c r="G104" s="5">
        <v>117003516</v>
      </c>
      <c r="I104" s="5">
        <v>417744476</v>
      </c>
      <c r="J104" s="5">
        <v>175930961</v>
      </c>
    </row>
    <row r="105" spans="3:15" ht="15.5" x14ac:dyDescent="0.35">
      <c r="C105" t="s">
        <v>119</v>
      </c>
      <c r="D105" s="5">
        <v>15070433458</v>
      </c>
      <c r="E105" s="5">
        <v>14637371612</v>
      </c>
      <c r="F105" s="5">
        <v>14542162619</v>
      </c>
      <c r="G105" s="5">
        <v>12540717223</v>
      </c>
      <c r="I105" s="5">
        <v>14542162619</v>
      </c>
      <c r="J105" s="5">
        <v>12694525663</v>
      </c>
      <c r="K105" s="5">
        <v>10600483125</v>
      </c>
      <c r="L105" s="5">
        <v>11535286368</v>
      </c>
      <c r="M105" s="5">
        <v>6855255273</v>
      </c>
      <c r="N105" s="5">
        <v>9880401096</v>
      </c>
      <c r="O105" s="5">
        <v>5890175852</v>
      </c>
    </row>
    <row r="106" spans="3:15" ht="15.5" x14ac:dyDescent="0.35">
      <c r="C106" t="s">
        <v>289</v>
      </c>
    </row>
    <row r="107" spans="3:15" ht="15.5" x14ac:dyDescent="0.35">
      <c r="C107" t="s">
        <v>290</v>
      </c>
      <c r="E107" s="5">
        <v>2276500000</v>
      </c>
      <c r="F107" s="5">
        <v>2276500000</v>
      </c>
      <c r="G107" s="5">
        <v>7474622006</v>
      </c>
      <c r="I107" s="5">
        <v>35155232247</v>
      </c>
      <c r="J107" s="5">
        <v>19237115325</v>
      </c>
      <c r="K107" s="5">
        <v>17137961400</v>
      </c>
      <c r="L107" s="5">
        <v>1843200000</v>
      </c>
      <c r="M107" s="5">
        <v>1052127512</v>
      </c>
      <c r="N107" s="5">
        <v>3144700000</v>
      </c>
      <c r="O107" s="5">
        <v>2276500000</v>
      </c>
    </row>
    <row r="108" spans="3:15" ht="15.5" x14ac:dyDescent="0.35">
      <c r="C108" t="s">
        <v>292</v>
      </c>
      <c r="E108" s="5">
        <v>551314741</v>
      </c>
      <c r="F108" s="5">
        <v>364229728</v>
      </c>
      <c r="I108" s="5">
        <v>114923501</v>
      </c>
      <c r="J108" s="5">
        <v>17116966</v>
      </c>
      <c r="O108" s="5">
        <v>364229728</v>
      </c>
    </row>
    <row r="109" spans="3:15" ht="15.5" x14ac:dyDescent="0.35">
      <c r="C109" t="s">
        <v>293</v>
      </c>
      <c r="D109" s="5">
        <v>474105649</v>
      </c>
      <c r="E109" s="5">
        <v>1258800000</v>
      </c>
      <c r="F109" s="5">
        <v>3079427013</v>
      </c>
      <c r="G109" s="5">
        <v>5334269864</v>
      </c>
      <c r="I109" s="5">
        <v>13043974791</v>
      </c>
      <c r="J109" s="5">
        <v>25117806535</v>
      </c>
      <c r="K109" s="5">
        <v>12046127224</v>
      </c>
      <c r="L109" s="5">
        <v>21426686657</v>
      </c>
      <c r="M109" s="5">
        <v>7301530146</v>
      </c>
      <c r="N109" s="5">
        <v>3583300000</v>
      </c>
      <c r="O109" s="5">
        <v>3079427013</v>
      </c>
    </row>
    <row r="110" spans="3:15" ht="15.5" x14ac:dyDescent="0.35">
      <c r="C110" t="s">
        <v>121</v>
      </c>
      <c r="D110" s="5">
        <v>222164000</v>
      </c>
      <c r="E110" s="5">
        <v>3049978741</v>
      </c>
      <c r="F110" s="5">
        <v>2862893728</v>
      </c>
      <c r="G110" s="5">
        <v>7662850006</v>
      </c>
      <c r="I110" s="5">
        <v>35556893748</v>
      </c>
      <c r="J110" s="5">
        <v>19378602291</v>
      </c>
      <c r="K110" s="5">
        <v>17237922400</v>
      </c>
      <c r="L110" s="5">
        <v>1952395000</v>
      </c>
      <c r="M110" s="5">
        <v>1209630512</v>
      </c>
      <c r="N110" s="5">
        <v>3332928000</v>
      </c>
      <c r="O110" s="5">
        <v>2862893728</v>
      </c>
    </row>
    <row r="111" spans="3:15" ht="15.5" x14ac:dyDescent="0.35">
      <c r="C111" t="s">
        <v>122</v>
      </c>
      <c r="D111" s="5">
        <v>222164000</v>
      </c>
      <c r="E111" s="5">
        <v>3049978741</v>
      </c>
      <c r="F111" s="5">
        <v>2862893728</v>
      </c>
      <c r="G111" s="5">
        <v>7662850006</v>
      </c>
      <c r="I111" s="5">
        <v>35556893748</v>
      </c>
      <c r="J111" s="5">
        <v>19378602291</v>
      </c>
      <c r="K111" s="5">
        <v>17237922400</v>
      </c>
      <c r="L111" s="5">
        <v>1952395000</v>
      </c>
      <c r="M111" s="5">
        <v>1209630512</v>
      </c>
      <c r="N111" s="5">
        <v>3332928000</v>
      </c>
      <c r="O111" s="5">
        <v>2862893728</v>
      </c>
    </row>
    <row r="112" spans="3:15" ht="15.5" x14ac:dyDescent="0.35">
      <c r="C112" t="s">
        <v>294</v>
      </c>
    </row>
    <row r="113" spans="2:15" ht="15.5" x14ac:dyDescent="0.35">
      <c r="C113" t="s">
        <v>295</v>
      </c>
      <c r="E113" s="5">
        <v>2827814741</v>
      </c>
      <c r="F113" s="5">
        <v>2640729728</v>
      </c>
      <c r="G113" s="5">
        <v>7474622006</v>
      </c>
      <c r="I113" s="5">
        <v>35270155748</v>
      </c>
      <c r="J113" s="5">
        <v>19254232291</v>
      </c>
      <c r="K113" s="5">
        <v>17137961400</v>
      </c>
      <c r="L113" s="5">
        <v>1843200000</v>
      </c>
      <c r="M113" s="5">
        <v>1052127512</v>
      </c>
      <c r="N113" s="5">
        <v>3144700000</v>
      </c>
      <c r="O113" s="5">
        <v>2640729728</v>
      </c>
    </row>
    <row r="114" spans="2:15" ht="15.5" x14ac:dyDescent="0.35">
      <c r="C114" t="s">
        <v>329</v>
      </c>
      <c r="I114" s="5">
        <v>200000000</v>
      </c>
    </row>
    <row r="115" spans="2:15" ht="15.5" x14ac:dyDescent="0.35">
      <c r="C115" t="s">
        <v>123</v>
      </c>
      <c r="D115" s="5">
        <v>47634192784</v>
      </c>
      <c r="E115" s="5">
        <v>48023651056</v>
      </c>
      <c r="F115" s="5">
        <v>54658938718</v>
      </c>
      <c r="G115" s="5">
        <v>61990213716</v>
      </c>
      <c r="I115" s="5">
        <v>89153376174</v>
      </c>
      <c r="J115" s="5">
        <v>120358430070</v>
      </c>
      <c r="K115" s="5">
        <v>145908301262</v>
      </c>
      <c r="L115" s="5">
        <v>138397781663</v>
      </c>
      <c r="M115" s="5">
        <v>91161779880</v>
      </c>
      <c r="N115" s="5">
        <v>76862348559</v>
      </c>
      <c r="O115" s="5">
        <v>54658938718</v>
      </c>
    </row>
    <row r="116" spans="2:15" ht="15.5" x14ac:dyDescent="0.35">
      <c r="C116" t="s">
        <v>124</v>
      </c>
    </row>
    <row r="117" spans="2:15" ht="15.5" x14ac:dyDescent="0.35">
      <c r="C117" t="s">
        <v>125</v>
      </c>
      <c r="D117" s="5">
        <v>78750000000</v>
      </c>
      <c r="E117" s="5">
        <v>78750000000</v>
      </c>
      <c r="F117" s="5">
        <v>78750000000</v>
      </c>
      <c r="G117" s="5">
        <v>78750000000</v>
      </c>
      <c r="I117" s="5">
        <v>63000000000</v>
      </c>
      <c r="J117" s="5">
        <v>78750000000</v>
      </c>
      <c r="K117" s="5">
        <v>78750000000</v>
      </c>
      <c r="L117" s="5">
        <v>78750000000</v>
      </c>
      <c r="M117" s="5">
        <v>78750000000</v>
      </c>
      <c r="N117" s="5">
        <v>78750000000</v>
      </c>
      <c r="O117" s="5">
        <v>78750000000</v>
      </c>
    </row>
    <row r="118" spans="2:15" ht="15.5" x14ac:dyDescent="0.35">
      <c r="C118" t="s">
        <v>126</v>
      </c>
      <c r="D118" s="5">
        <v>40588033379</v>
      </c>
      <c r="E118" s="5">
        <v>40588033379</v>
      </c>
      <c r="F118" s="5">
        <v>40588033379</v>
      </c>
      <c r="G118" s="5">
        <v>40588033379</v>
      </c>
      <c r="J118" s="5">
        <v>40588033379</v>
      </c>
      <c r="K118" s="5">
        <v>40588033379</v>
      </c>
      <c r="L118" s="5">
        <v>40588033379</v>
      </c>
      <c r="M118" s="5">
        <v>40588033379</v>
      </c>
      <c r="N118" s="5">
        <v>40588033379</v>
      </c>
      <c r="O118" s="5">
        <v>40588033379</v>
      </c>
    </row>
    <row r="119" spans="2:15" ht="15.5" x14ac:dyDescent="0.35">
      <c r="C119" t="s">
        <v>127</v>
      </c>
      <c r="D119" s="5">
        <v>13197419790</v>
      </c>
      <c r="E119" s="5">
        <v>13313492056</v>
      </c>
      <c r="F119" s="5">
        <v>13016332342</v>
      </c>
      <c r="G119" s="5">
        <v>13474282743</v>
      </c>
      <c r="I119" s="5">
        <v>-6226934204</v>
      </c>
      <c r="J119" s="5">
        <v>-4951083418</v>
      </c>
      <c r="K119" s="5">
        <v>452950726</v>
      </c>
      <c r="L119" s="5">
        <v>7476915715</v>
      </c>
      <c r="M119" s="5">
        <v>11768870126</v>
      </c>
      <c r="N119" s="5">
        <v>12293099929</v>
      </c>
      <c r="O119" s="5">
        <v>13016332342</v>
      </c>
    </row>
    <row r="120" spans="2:15" ht="15.5" x14ac:dyDescent="0.35">
      <c r="C120" t="s">
        <v>128</v>
      </c>
      <c r="D120" s="5">
        <v>775000000</v>
      </c>
      <c r="E120" s="5">
        <v>775000000</v>
      </c>
      <c r="F120" s="5">
        <v>775000000</v>
      </c>
      <c r="G120" s="5">
        <v>775000000</v>
      </c>
      <c r="O120" s="5">
        <v>775000000</v>
      </c>
    </row>
    <row r="121" spans="2:15" ht="15.5" x14ac:dyDescent="0.35">
      <c r="C121" t="s">
        <v>129</v>
      </c>
      <c r="D121" s="5">
        <v>12422419790</v>
      </c>
      <c r="E121" s="5">
        <v>12538492056</v>
      </c>
      <c r="F121" s="5">
        <v>12241332342</v>
      </c>
      <c r="G121" s="5">
        <v>12699282743</v>
      </c>
      <c r="O121" s="5">
        <v>12241332342</v>
      </c>
    </row>
    <row r="122" spans="2:15" ht="15.5" x14ac:dyDescent="0.35">
      <c r="C122" t="s">
        <v>130</v>
      </c>
      <c r="D122" s="5">
        <v>13197419790</v>
      </c>
      <c r="E122" s="5">
        <v>13313492056</v>
      </c>
      <c r="F122" s="5">
        <v>13016332342</v>
      </c>
      <c r="G122" s="5">
        <v>13474282743</v>
      </c>
      <c r="I122" s="5">
        <v>-6226934204</v>
      </c>
      <c r="J122" s="5">
        <v>-4951083418</v>
      </c>
      <c r="K122" s="5">
        <v>452950726</v>
      </c>
      <c r="L122" s="5">
        <v>7476915715</v>
      </c>
      <c r="M122" s="5">
        <v>11768870126</v>
      </c>
      <c r="N122" s="5">
        <v>12293099929</v>
      </c>
      <c r="O122" s="5">
        <v>13016332342</v>
      </c>
    </row>
    <row r="123" spans="2:15" ht="15.5" x14ac:dyDescent="0.35">
      <c r="C123" t="s">
        <v>131</v>
      </c>
      <c r="D123" s="5">
        <v>106683079</v>
      </c>
      <c r="E123" s="5">
        <v>109628164</v>
      </c>
      <c r="F123" s="5">
        <v>109925744</v>
      </c>
      <c r="G123" s="5">
        <v>109384271</v>
      </c>
      <c r="I123" s="5">
        <v>10000998</v>
      </c>
      <c r="J123" s="5">
        <v>10000484</v>
      </c>
      <c r="K123" s="5">
        <v>109948839</v>
      </c>
      <c r="L123" s="5">
        <v>109942785</v>
      </c>
      <c r="M123" s="5">
        <v>109956866</v>
      </c>
      <c r="N123" s="5">
        <v>109964147</v>
      </c>
      <c r="O123" s="5">
        <v>109925744</v>
      </c>
    </row>
    <row r="124" spans="2:15" ht="15.5" x14ac:dyDescent="0.35">
      <c r="C124" t="s">
        <v>10</v>
      </c>
      <c r="D124" s="5">
        <v>132642136248</v>
      </c>
      <c r="E124" s="5">
        <v>132761153599</v>
      </c>
      <c r="F124" s="5">
        <v>132464291465</v>
      </c>
      <c r="G124" s="5">
        <v>132921700393</v>
      </c>
      <c r="I124" s="5">
        <v>56783066794</v>
      </c>
      <c r="J124" s="5">
        <v>114396950445</v>
      </c>
      <c r="K124" s="5">
        <v>119900932944</v>
      </c>
      <c r="L124" s="5">
        <v>126924891879</v>
      </c>
      <c r="M124" s="5">
        <v>131216860371</v>
      </c>
      <c r="N124" s="5">
        <v>131741097455</v>
      </c>
      <c r="O124" s="5">
        <v>132464291465</v>
      </c>
    </row>
    <row r="125" spans="2:15" ht="15.5" x14ac:dyDescent="0.35">
      <c r="C125" t="s">
        <v>132</v>
      </c>
      <c r="D125" s="5">
        <v>180276329032</v>
      </c>
      <c r="E125" s="5">
        <v>180784804655</v>
      </c>
      <c r="F125" s="5">
        <v>187123230183</v>
      </c>
      <c r="G125" s="5">
        <v>194911914109</v>
      </c>
      <c r="I125" s="5">
        <v>145936442968</v>
      </c>
      <c r="J125" s="5">
        <v>234755380515</v>
      </c>
      <c r="K125" s="5">
        <v>265809234206</v>
      </c>
      <c r="L125" s="5">
        <v>265322673542</v>
      </c>
      <c r="M125" s="5">
        <v>222378640251</v>
      </c>
      <c r="N125" s="5">
        <v>208603446014</v>
      </c>
      <c r="O125" s="5">
        <v>187123230183</v>
      </c>
    </row>
    <row r="126" spans="2:15" ht="15.5" x14ac:dyDescent="0.35">
      <c r="C126" t="s">
        <v>133</v>
      </c>
      <c r="D126" s="5">
        <v>1575000000</v>
      </c>
      <c r="E126" s="5">
        <v>1575000000</v>
      </c>
      <c r="F126" s="5">
        <v>1575000000</v>
      </c>
      <c r="G126" s="5">
        <v>1575000000</v>
      </c>
      <c r="I126" s="5">
        <v>630000000</v>
      </c>
      <c r="J126" s="5">
        <v>787500000</v>
      </c>
      <c r="K126" s="5">
        <v>787500000</v>
      </c>
      <c r="L126" s="5">
        <v>787500000</v>
      </c>
      <c r="M126" s="5">
        <v>1575000000</v>
      </c>
      <c r="N126" s="5">
        <v>1575000000</v>
      </c>
      <c r="O126" s="5">
        <v>1575000000</v>
      </c>
    </row>
    <row r="128" spans="2:15" ht="15.5" x14ac:dyDescent="0.35">
      <c r="B128" t="s">
        <v>134</v>
      </c>
      <c r="C128" t="s">
        <v>135</v>
      </c>
      <c r="D128" s="5">
        <v>2498744770</v>
      </c>
      <c r="E128" s="5">
        <v>2094736250</v>
      </c>
      <c r="F128" s="5">
        <v>1947053059</v>
      </c>
      <c r="G128" s="5">
        <v>-593757043</v>
      </c>
      <c r="I128" s="5">
        <v>754256789</v>
      </c>
      <c r="J128" s="5">
        <v>342787344</v>
      </c>
      <c r="K128" s="5">
        <v>20269533686</v>
      </c>
      <c r="L128" s="5">
        <v>14551162782</v>
      </c>
      <c r="M128" s="5">
        <v>16991914547</v>
      </c>
      <c r="N128" s="5">
        <v>-6397500566</v>
      </c>
      <c r="O128" s="5">
        <v>-28562003876</v>
      </c>
    </row>
    <row r="129" spans="3:15" ht="15.5" x14ac:dyDescent="0.35">
      <c r="C129" t="s">
        <v>296</v>
      </c>
      <c r="D129" s="5">
        <v>4139384281</v>
      </c>
      <c r="E129" s="5">
        <v>4674539729</v>
      </c>
      <c r="F129" s="5">
        <v>-1345806735</v>
      </c>
      <c r="G129" s="5">
        <v>998234864</v>
      </c>
      <c r="I129" s="5">
        <v>13825260172</v>
      </c>
      <c r="J129" s="5">
        <v>24381449736</v>
      </c>
      <c r="K129" s="5">
        <v>48823751684</v>
      </c>
      <c r="L129" s="5">
        <v>66636064832</v>
      </c>
      <c r="M129" s="5">
        <v>69982808218</v>
      </c>
      <c r="N129" s="5">
        <v>54745756038</v>
      </c>
      <c r="O129" s="5">
        <v>22951479487</v>
      </c>
    </row>
    <row r="130" spans="3:15" ht="15.5" x14ac:dyDescent="0.35">
      <c r="C130" t="s">
        <v>138</v>
      </c>
      <c r="D130" s="5">
        <v>-575697349</v>
      </c>
      <c r="E130" s="5">
        <v>-2041319668</v>
      </c>
      <c r="F130" s="5">
        <v>1568028496</v>
      </c>
      <c r="G130" s="5">
        <v>2608087371</v>
      </c>
      <c r="I130" s="5">
        <v>-8168822881</v>
      </c>
      <c r="J130" s="5">
        <v>-18328104649</v>
      </c>
      <c r="K130" s="5">
        <v>-13904420877</v>
      </c>
      <c r="L130" s="5">
        <v>-32981931521</v>
      </c>
      <c r="M130" s="5">
        <v>-30394076628</v>
      </c>
      <c r="N130" s="5">
        <v>-53523606472</v>
      </c>
      <c r="O130" s="5">
        <v>-46756815682</v>
      </c>
    </row>
    <row r="131" spans="3:15" ht="15.5" x14ac:dyDescent="0.35">
      <c r="C131" t="s">
        <v>330</v>
      </c>
      <c r="K131" s="5">
        <v>-3869651126</v>
      </c>
      <c r="L131" s="5">
        <v>-4323853335</v>
      </c>
      <c r="M131" s="5">
        <v>-3237511586</v>
      </c>
      <c r="N131" s="5">
        <v>-3318740366</v>
      </c>
      <c r="O131" s="5">
        <v>-1201214860</v>
      </c>
    </row>
    <row r="132" spans="3:15" ht="15.5" x14ac:dyDescent="0.35">
      <c r="C132" t="s">
        <v>910</v>
      </c>
      <c r="D132" s="5">
        <v>-430026196</v>
      </c>
      <c r="E132" s="5">
        <v>-253406003</v>
      </c>
      <c r="F132" s="5">
        <v>1890028950</v>
      </c>
      <c r="G132" s="5">
        <v>-3694216542</v>
      </c>
      <c r="I132" s="5">
        <v>-3491691163</v>
      </c>
      <c r="J132" s="5">
        <v>-4361859259</v>
      </c>
      <c r="K132" s="5">
        <v>-7486643077</v>
      </c>
      <c r="L132" s="5">
        <v>-10598889141</v>
      </c>
      <c r="M132" s="5">
        <v>-13207857705</v>
      </c>
      <c r="N132" s="5">
        <v>-4300909766</v>
      </c>
      <c r="O132" s="5">
        <v>-3555452821</v>
      </c>
    </row>
    <row r="133" spans="3:15" ht="15.5" x14ac:dyDescent="0.35">
      <c r="C133" t="s">
        <v>911</v>
      </c>
      <c r="D133" s="5">
        <v>13351274</v>
      </c>
      <c r="E133" s="5">
        <v>12120945</v>
      </c>
      <c r="F133" s="5">
        <v>336816426</v>
      </c>
      <c r="G133" s="5">
        <v>15356574</v>
      </c>
      <c r="I133" s="5">
        <v>402598045</v>
      </c>
      <c r="J133" s="5">
        <v>526984674</v>
      </c>
      <c r="K133" s="5">
        <v>652381106</v>
      </c>
      <c r="L133" s="5">
        <v>885311647</v>
      </c>
      <c r="M133" s="5">
        <v>552743209</v>
      </c>
    </row>
    <row r="134" spans="3:15" ht="15.5" x14ac:dyDescent="0.35">
      <c r="C134" t="s">
        <v>912</v>
      </c>
      <c r="D134" s="5">
        <v>-648267240</v>
      </c>
      <c r="E134" s="5">
        <v>-297198753</v>
      </c>
      <c r="F134" s="5">
        <v>-502014078</v>
      </c>
      <c r="G134" s="5">
        <v>-521219310</v>
      </c>
      <c r="I134" s="5">
        <v>-1813087384</v>
      </c>
      <c r="J134" s="5">
        <v>-1875683158</v>
      </c>
      <c r="K134" s="5">
        <v>-3945884024</v>
      </c>
      <c r="L134" s="5">
        <v>-5065539700</v>
      </c>
      <c r="M134" s="5">
        <v>-6704190961</v>
      </c>
    </row>
    <row r="135" spans="3:15" ht="15.5" x14ac:dyDescent="0.35">
      <c r="C135" t="s">
        <v>144</v>
      </c>
      <c r="D135" s="5">
        <v>-170064215</v>
      </c>
      <c r="E135" s="5">
        <v>-2589400000</v>
      </c>
      <c r="F135" s="5">
        <v>-2648266251</v>
      </c>
      <c r="G135" s="5">
        <v>8464864</v>
      </c>
      <c r="I135" s="5">
        <v>-5432968052</v>
      </c>
      <c r="J135" s="5">
        <v>3031319136</v>
      </c>
      <c r="K135" s="5">
        <v>-15884444788</v>
      </c>
      <c r="L135" s="5">
        <v>-1646174301</v>
      </c>
      <c r="M135" s="5">
        <v>-10603730202</v>
      </c>
      <c r="N135" s="5">
        <v>53470941666</v>
      </c>
      <c r="O135" s="5">
        <v>61726586282</v>
      </c>
    </row>
    <row r="136" spans="3:15" ht="15.5" x14ac:dyDescent="0.35">
      <c r="C136" t="s">
        <v>145</v>
      </c>
      <c r="G136" s="5">
        <v>-266215000</v>
      </c>
      <c r="I136" s="5">
        <v>-266215000</v>
      </c>
      <c r="K136" s="5">
        <v>-7130510000</v>
      </c>
      <c r="L136" s="5">
        <v>-20880648000</v>
      </c>
      <c r="M136" s="5">
        <v>-3367414148</v>
      </c>
      <c r="N136" s="5">
        <v>-40828046370</v>
      </c>
      <c r="O136" s="5">
        <v>-32628881025</v>
      </c>
    </row>
    <row r="137" spans="3:15" ht="15.5" x14ac:dyDescent="0.35">
      <c r="C137" t="s">
        <v>415</v>
      </c>
      <c r="K137" s="5">
        <v>-7090510000</v>
      </c>
      <c r="L137" s="5">
        <v>-1500000000</v>
      </c>
      <c r="M137" s="5">
        <v>-2335809750</v>
      </c>
      <c r="N137" s="5">
        <v>-40763700000</v>
      </c>
      <c r="O137" s="5">
        <v>-8469181025</v>
      </c>
    </row>
    <row r="138" spans="3:15" ht="15.5" x14ac:dyDescent="0.35">
      <c r="C138" t="s">
        <v>913</v>
      </c>
      <c r="K138" s="5">
        <v>-40000000</v>
      </c>
      <c r="L138" s="5">
        <v>-19275000000</v>
      </c>
      <c r="M138" s="5">
        <v>-1000000000</v>
      </c>
    </row>
    <row r="139" spans="3:15" ht="15.5" x14ac:dyDescent="0.35">
      <c r="C139" t="s">
        <v>151</v>
      </c>
      <c r="G139" s="5">
        <v>-266215000</v>
      </c>
      <c r="I139" s="5">
        <v>-266215000</v>
      </c>
      <c r="L139" s="5">
        <v>-105648000</v>
      </c>
      <c r="M139" s="5">
        <v>-31604398</v>
      </c>
      <c r="N139" s="5">
        <v>-64346370</v>
      </c>
      <c r="O139" s="5">
        <v>-7700000</v>
      </c>
    </row>
    <row r="140" spans="3:15" ht="15.5" x14ac:dyDescent="0.35">
      <c r="C140" t="s">
        <v>362</v>
      </c>
      <c r="O140" s="5">
        <v>-990000000</v>
      </c>
    </row>
    <row r="141" spans="3:15" ht="15.5" x14ac:dyDescent="0.35">
      <c r="C141" t="s">
        <v>363</v>
      </c>
      <c r="O141" s="5">
        <v>-23162000000</v>
      </c>
    </row>
    <row r="142" spans="3:15" ht="15.5" x14ac:dyDescent="0.35">
      <c r="C142" t="s">
        <v>153</v>
      </c>
      <c r="D142" s="5">
        <v>-170064215</v>
      </c>
      <c r="E142" s="5">
        <v>-2589400000</v>
      </c>
      <c r="F142" s="5">
        <v>-2648266251</v>
      </c>
      <c r="G142" s="5">
        <v>8464864</v>
      </c>
      <c r="I142" s="5">
        <v>-5432968052</v>
      </c>
      <c r="J142" s="5">
        <v>3031319136</v>
      </c>
      <c r="K142" s="5">
        <v>-15884444788</v>
      </c>
      <c r="L142" s="5">
        <v>-1646174301</v>
      </c>
      <c r="M142" s="5">
        <v>-10603730202</v>
      </c>
      <c r="N142" s="5">
        <v>53470941666</v>
      </c>
      <c r="O142" s="5">
        <v>61726586282</v>
      </c>
    </row>
    <row r="143" spans="3:15" ht="15.5" x14ac:dyDescent="0.35">
      <c r="C143" t="s">
        <v>914</v>
      </c>
      <c r="N143" s="5">
        <v>56338033379</v>
      </c>
    </row>
    <row r="144" spans="3:15" ht="15.5" x14ac:dyDescent="0.35">
      <c r="C144" t="s">
        <v>160</v>
      </c>
      <c r="D144" s="5">
        <v>-179764215</v>
      </c>
      <c r="F144" s="5">
        <v>29915136</v>
      </c>
      <c r="G144" s="5">
        <v>-29915136</v>
      </c>
      <c r="K144" s="5">
        <v>-4157815789</v>
      </c>
      <c r="L144" s="5">
        <v>-7851731979</v>
      </c>
    </row>
    <row r="145" spans="2:15" ht="15.5" x14ac:dyDescent="0.35">
      <c r="C145" t="s">
        <v>915</v>
      </c>
      <c r="M145" s="5">
        <v>100000000</v>
      </c>
    </row>
    <row r="146" spans="2:15" ht="15.5" x14ac:dyDescent="0.35">
      <c r="C146" t="s">
        <v>327</v>
      </c>
      <c r="D146" s="5">
        <v>9700000</v>
      </c>
      <c r="E146" s="5">
        <v>-2589400000</v>
      </c>
      <c r="G146" s="5">
        <v>2793166665</v>
      </c>
      <c r="K146" s="5">
        <v>3189600000</v>
      </c>
      <c r="L146" s="5">
        <v>12119759645</v>
      </c>
      <c r="M146" s="5">
        <v>4484220000</v>
      </c>
    </row>
    <row r="147" spans="2:15" ht="15.5" x14ac:dyDescent="0.35">
      <c r="C147" t="s">
        <v>369</v>
      </c>
      <c r="J147" s="5">
        <v>13005200109</v>
      </c>
      <c r="K147" s="5">
        <v>9288000000</v>
      </c>
      <c r="L147" s="5">
        <v>6456306193</v>
      </c>
    </row>
    <row r="148" spans="2:15" ht="15.5" x14ac:dyDescent="0.35">
      <c r="C148" t="s">
        <v>370</v>
      </c>
      <c r="F148" s="5">
        <v>-3741339793</v>
      </c>
      <c r="I148" s="5">
        <v>-3741339793</v>
      </c>
      <c r="J148" s="5">
        <v>-9973880973</v>
      </c>
    </row>
    <row r="149" spans="2:15" ht="15.5" x14ac:dyDescent="0.35">
      <c r="C149" t="s">
        <v>310</v>
      </c>
      <c r="N149" s="5">
        <v>-200000000</v>
      </c>
      <c r="O149" s="5">
        <v>-18882416596</v>
      </c>
    </row>
    <row r="150" spans="2:15" ht="15.5" x14ac:dyDescent="0.35">
      <c r="C150" t="s">
        <v>608</v>
      </c>
      <c r="O150" s="5">
        <v>200000000</v>
      </c>
    </row>
    <row r="151" spans="2:15" ht="15.5" x14ac:dyDescent="0.35">
      <c r="C151" t="s">
        <v>916</v>
      </c>
      <c r="N151" s="5">
        <v>1275000000</v>
      </c>
      <c r="O151" s="5">
        <v>-1275000000</v>
      </c>
    </row>
    <row r="152" spans="2:15" ht="15.5" x14ac:dyDescent="0.35">
      <c r="C152" t="s">
        <v>456</v>
      </c>
      <c r="F152" s="5">
        <v>-108328259</v>
      </c>
      <c r="I152" s="5">
        <v>-108328259</v>
      </c>
      <c r="L152" s="5">
        <v>-17116966</v>
      </c>
      <c r="M152" s="5">
        <v>-97806535</v>
      </c>
      <c r="N152" s="5">
        <v>-89907038</v>
      </c>
      <c r="O152" s="5">
        <v>-82645557</v>
      </c>
    </row>
    <row r="153" spans="2:15" ht="15.5" x14ac:dyDescent="0.35">
      <c r="C153" t="s">
        <v>458</v>
      </c>
      <c r="O153" s="5">
        <v>62000000000</v>
      </c>
    </row>
    <row r="154" spans="2:15" ht="15.5" x14ac:dyDescent="0.35">
      <c r="C154" t="s">
        <v>917</v>
      </c>
      <c r="O154" s="5">
        <v>10000000</v>
      </c>
    </row>
    <row r="155" spans="2:15" ht="15.5" x14ac:dyDescent="0.35">
      <c r="C155" t="s">
        <v>164</v>
      </c>
      <c r="D155" s="5">
        <v>2328680555</v>
      </c>
      <c r="E155" s="5">
        <v>-494663750</v>
      </c>
      <c r="F155" s="5">
        <v>-701213192</v>
      </c>
      <c r="G155" s="5">
        <v>-851507179</v>
      </c>
      <c r="I155" s="5">
        <v>-4944926263</v>
      </c>
      <c r="J155" s="5">
        <v>3374106480</v>
      </c>
      <c r="K155" s="5">
        <v>-2745421102</v>
      </c>
      <c r="L155" s="5">
        <v>-7975659519</v>
      </c>
      <c r="M155" s="5">
        <v>3020770197</v>
      </c>
      <c r="N155" s="5">
        <v>6245394730</v>
      </c>
      <c r="O155" s="5">
        <v>535701381</v>
      </c>
    </row>
    <row r="156" spans="2:15" ht="15.5" x14ac:dyDescent="0.35">
      <c r="C156" t="s">
        <v>165</v>
      </c>
      <c r="E156" s="5">
        <v>1837644043</v>
      </c>
      <c r="I156" s="5">
        <v>6782570306</v>
      </c>
      <c r="J156" s="5">
        <v>3408463826</v>
      </c>
      <c r="K156" s="5">
        <v>6153884928</v>
      </c>
      <c r="L156" s="5">
        <v>14129544447</v>
      </c>
      <c r="M156" s="5">
        <v>11108774250</v>
      </c>
      <c r="N156" s="5">
        <v>4863379520</v>
      </c>
      <c r="O156" s="5">
        <v>4327678139</v>
      </c>
    </row>
    <row r="157" spans="2:15" ht="15.5" x14ac:dyDescent="0.35">
      <c r="C157" t="s">
        <v>166</v>
      </c>
      <c r="D157" s="5">
        <v>2328680555</v>
      </c>
      <c r="E157" s="5">
        <v>1342980293</v>
      </c>
      <c r="F157" s="5">
        <v>-701213192</v>
      </c>
      <c r="G157" s="5">
        <v>-851507179</v>
      </c>
      <c r="I157" s="5">
        <v>1837644043</v>
      </c>
      <c r="J157" s="5">
        <v>6782570306</v>
      </c>
      <c r="K157" s="5">
        <v>3408463826</v>
      </c>
      <c r="L157" s="5">
        <v>6153884928</v>
      </c>
      <c r="M157" s="5">
        <v>14129544447</v>
      </c>
      <c r="N157" s="5">
        <v>11108774250</v>
      </c>
      <c r="O157" s="5">
        <v>4863379520</v>
      </c>
    </row>
    <row r="159" spans="2:15" ht="15.5" x14ac:dyDescent="0.35">
      <c r="B159" t="s">
        <v>167</v>
      </c>
      <c r="C159" t="s">
        <v>12</v>
      </c>
      <c r="D159" s="5">
        <v>1570000000</v>
      </c>
      <c r="E159" s="5">
        <v>1570000000</v>
      </c>
      <c r="F159" s="5">
        <v>1570000000</v>
      </c>
      <c r="G159" s="5">
        <v>1570000000</v>
      </c>
    </row>
    <row r="160" spans="2:15" ht="15.5" x14ac:dyDescent="0.35">
      <c r="C160" t="s">
        <v>168</v>
      </c>
      <c r="D160" s="6">
        <v>-7.0000000000000007E-2</v>
      </c>
      <c r="E160" s="6">
        <v>0.19</v>
      </c>
      <c r="F160" s="6">
        <v>-0.3</v>
      </c>
      <c r="G160" s="6">
        <v>0.18</v>
      </c>
    </row>
    <row r="161" spans="3:7" ht="15.5" x14ac:dyDescent="0.35">
      <c r="C161" t="s">
        <v>169</v>
      </c>
      <c r="D161" s="5">
        <v>-3000</v>
      </c>
      <c r="E161" s="6">
        <v>1326.32</v>
      </c>
      <c r="F161" s="6">
        <v>-2183.33</v>
      </c>
      <c r="G161" s="6">
        <v>1388.89</v>
      </c>
    </row>
    <row r="162" spans="3:7" ht="15.5" x14ac:dyDescent="0.35">
      <c r="C162" t="s">
        <v>62</v>
      </c>
      <c r="D162" s="6">
        <v>60.78</v>
      </c>
      <c r="E162" s="6">
        <v>73.86</v>
      </c>
      <c r="F162" s="6">
        <v>276.95999999999998</v>
      </c>
      <c r="G162" s="6">
        <v>43.33</v>
      </c>
    </row>
    <row r="163" spans="3:7" ht="15.5" x14ac:dyDescent="0.35">
      <c r="C163" t="s">
        <v>170</v>
      </c>
      <c r="D163" s="5">
        <v>670000000</v>
      </c>
      <c r="E163" s="5">
        <v>770000000</v>
      </c>
      <c r="F163" s="5">
        <v>-160000000</v>
      </c>
      <c r="G163" s="6">
        <v>1070000000.0000001</v>
      </c>
    </row>
    <row r="164" spans="3:7" ht="15.5" x14ac:dyDescent="0.35">
      <c r="C164" t="s">
        <v>171</v>
      </c>
      <c r="D164" s="6">
        <v>-5.9999999999999995E-4</v>
      </c>
      <c r="E164" s="6">
        <v>1.6000000000000001E-3</v>
      </c>
      <c r="F164" s="6">
        <v>-2.5000000000000001E-3</v>
      </c>
      <c r="G164" s="6">
        <v>1.4000000000000002E-3</v>
      </c>
    </row>
    <row r="165" spans="3:7" ht="15.5" x14ac:dyDescent="0.35">
      <c r="C165" t="s">
        <v>172</v>
      </c>
      <c r="D165" s="6">
        <v>-8.9999999999999998E-4</v>
      </c>
      <c r="E165" s="6">
        <v>2.2000000000000001E-3</v>
      </c>
      <c r="F165" s="6">
        <v>-3.5999999999999999E-3</v>
      </c>
      <c r="G165" s="6">
        <v>2.0999999999999999E-3</v>
      </c>
    </row>
    <row r="166" spans="3:7" ht="15.5" x14ac:dyDescent="0.35">
      <c r="C166" t="s">
        <v>173</v>
      </c>
      <c r="D166" s="6">
        <v>4.8999999999999998E-3</v>
      </c>
      <c r="E166" s="6">
        <v>5.3E-3</v>
      </c>
      <c r="F166" s="6">
        <v>-1.5E-3</v>
      </c>
      <c r="G166" s="6">
        <v>7.4000000000000003E-3</v>
      </c>
    </row>
    <row r="167" spans="3:7" ht="15.5" x14ac:dyDescent="0.35">
      <c r="C167" t="s">
        <v>174</v>
      </c>
      <c r="D167" s="6">
        <v>1.01</v>
      </c>
      <c r="E167" s="6">
        <v>2.41</v>
      </c>
      <c r="F167" s="6">
        <v>-0.42</v>
      </c>
      <c r="G167" s="6">
        <v>1.94</v>
      </c>
    </row>
    <row r="168" spans="3:7" ht="15.5" x14ac:dyDescent="0.35">
      <c r="C168" t="s">
        <v>175</v>
      </c>
      <c r="D168" s="5">
        <v>133000000000</v>
      </c>
      <c r="E168" s="5">
        <v>133000000000</v>
      </c>
      <c r="F168" s="5">
        <v>132000000000</v>
      </c>
      <c r="G168" s="5">
        <v>133000000000</v>
      </c>
    </row>
    <row r="169" spans="3:7" ht="15.5" x14ac:dyDescent="0.35">
      <c r="C169" t="s">
        <v>176</v>
      </c>
      <c r="D169" s="6">
        <v>2.5</v>
      </c>
      <c r="E169" s="6">
        <v>2.99</v>
      </c>
      <c r="F169" s="6">
        <v>7.79</v>
      </c>
      <c r="G169" s="6">
        <v>2.96</v>
      </c>
    </row>
    <row r="170" spans="3:7" ht="15.5" x14ac:dyDescent="0.35">
      <c r="C170" t="s">
        <v>177</v>
      </c>
      <c r="D170" s="6">
        <v>84.15</v>
      </c>
      <c r="E170" s="6">
        <v>84.22</v>
      </c>
      <c r="F170" s="6">
        <v>84.03</v>
      </c>
      <c r="G170" s="6">
        <v>84.33</v>
      </c>
    </row>
    <row r="171" spans="3:7" ht="15.5" x14ac:dyDescent="0.35">
      <c r="C171" t="s">
        <v>178</v>
      </c>
      <c r="D171" s="6">
        <v>2.5</v>
      </c>
      <c r="E171" s="6">
        <v>2.99</v>
      </c>
      <c r="F171" s="6">
        <v>7.79</v>
      </c>
      <c r="G171" s="6">
        <v>2.96</v>
      </c>
    </row>
    <row r="172" spans="3:7" ht="15.5" x14ac:dyDescent="0.35">
      <c r="C172" t="s">
        <v>179</v>
      </c>
      <c r="D172" s="6">
        <v>84.15</v>
      </c>
      <c r="E172" s="6">
        <v>84.22</v>
      </c>
      <c r="F172" s="6">
        <v>84.03</v>
      </c>
      <c r="G172" s="6">
        <v>84.33</v>
      </c>
    </row>
    <row r="173" spans="3:7" ht="15.5" x14ac:dyDescent="0.35">
      <c r="C173" t="s">
        <v>180</v>
      </c>
      <c r="D173" s="5">
        <v>12000000000</v>
      </c>
      <c r="E173" s="5">
        <v>9000000000</v>
      </c>
      <c r="F173" s="5">
        <v>12000000000</v>
      </c>
      <c r="G173" s="5">
        <v>10000000000</v>
      </c>
    </row>
    <row r="174" spans="3:7" ht="15.5" x14ac:dyDescent="0.35">
      <c r="C174" t="s">
        <v>181</v>
      </c>
      <c r="E174" s="5">
        <v>3000000000</v>
      </c>
      <c r="F174" s="5">
        <v>3000000000</v>
      </c>
      <c r="G174" s="5">
        <v>7000000000</v>
      </c>
    </row>
    <row r="175" spans="3:7" ht="15.5" x14ac:dyDescent="0.35">
      <c r="C175" t="s">
        <v>182</v>
      </c>
      <c r="D175" s="5">
        <v>133000000000</v>
      </c>
      <c r="E175" s="5">
        <v>133000000000</v>
      </c>
      <c r="F175" s="5">
        <v>132000000000</v>
      </c>
      <c r="G175" s="5">
        <v>133000000000</v>
      </c>
    </row>
    <row r="176" spans="3:7" ht="15.5" x14ac:dyDescent="0.35">
      <c r="C176" t="s">
        <v>24</v>
      </c>
      <c r="D176" s="5">
        <v>12000000000</v>
      </c>
      <c r="E176" s="5">
        <v>12000000000</v>
      </c>
      <c r="F176" s="5">
        <v>14000000000</v>
      </c>
      <c r="G176" s="5">
        <v>17000000000</v>
      </c>
    </row>
    <row r="177" spans="3:15" ht="15.5" x14ac:dyDescent="0.35">
      <c r="C177" t="s">
        <v>21</v>
      </c>
      <c r="D177" s="5">
        <v>8000000000</v>
      </c>
      <c r="E177" s="5">
        <v>10000000000</v>
      </c>
      <c r="F177" s="5">
        <v>13000000000</v>
      </c>
      <c r="G177" s="5">
        <v>15000000000</v>
      </c>
    </row>
    <row r="178" spans="3:15" ht="15.5" x14ac:dyDescent="0.35">
      <c r="C178" t="s">
        <v>183</v>
      </c>
      <c r="D178" s="5">
        <v>39000000000</v>
      </c>
      <c r="E178" s="5">
        <v>43000000000</v>
      </c>
      <c r="F178" s="5">
        <v>41000000000</v>
      </c>
      <c r="G178" s="5">
        <v>46000000000</v>
      </c>
    </row>
    <row r="179" spans="3:15" ht="15.5" x14ac:dyDescent="0.35">
      <c r="C179" t="s">
        <v>184</v>
      </c>
      <c r="D179" s="5">
        <v>2000000000</v>
      </c>
      <c r="E179" s="5">
        <v>2000000000</v>
      </c>
      <c r="F179" s="5">
        <v>2000000000</v>
      </c>
      <c r="G179" s="5">
        <v>-1000000000</v>
      </c>
    </row>
    <row r="180" spans="3:15" ht="15.5" x14ac:dyDescent="0.35">
      <c r="C180" t="s">
        <v>185</v>
      </c>
      <c r="G180" s="5">
        <v>0</v>
      </c>
    </row>
    <row r="181" spans="3:15" ht="15.5" x14ac:dyDescent="0.35">
      <c r="C181" t="s">
        <v>13</v>
      </c>
      <c r="D181" s="5">
        <v>2000000000</v>
      </c>
      <c r="E181" s="5">
        <v>2000000000</v>
      </c>
      <c r="F181" s="5">
        <v>2000000000</v>
      </c>
      <c r="G181" s="5">
        <v>-1000000000</v>
      </c>
    </row>
    <row r="182" spans="3:15" ht="15.5" x14ac:dyDescent="0.35">
      <c r="C182" t="s">
        <v>16</v>
      </c>
      <c r="D182" s="6">
        <v>1.59</v>
      </c>
      <c r="E182" s="6">
        <v>1.33</v>
      </c>
      <c r="F182" s="6">
        <v>1.24</v>
      </c>
      <c r="G182" s="6">
        <v>-0.55000000000000004</v>
      </c>
    </row>
    <row r="183" spans="3:15" ht="15.5" x14ac:dyDescent="0.35">
      <c r="C183" t="s">
        <v>58</v>
      </c>
      <c r="I183" s="6">
        <v>7.79</v>
      </c>
      <c r="J183" s="6">
        <v>4.43</v>
      </c>
      <c r="K183" s="6">
        <v>2.64</v>
      </c>
      <c r="L183" s="6">
        <v>2.1</v>
      </c>
      <c r="M183" s="6">
        <v>10.69</v>
      </c>
      <c r="N183" s="6">
        <v>9.09</v>
      </c>
      <c r="O183" s="5">
        <v>0</v>
      </c>
    </row>
    <row r="184" spans="3:15" ht="15.5" x14ac:dyDescent="0.35">
      <c r="C184" t="s">
        <v>55</v>
      </c>
      <c r="I184" s="6">
        <v>84.03</v>
      </c>
      <c r="J184" s="6">
        <v>83.58</v>
      </c>
      <c r="K184" s="6">
        <v>83.24</v>
      </c>
      <c r="L184" s="6">
        <v>161.03</v>
      </c>
      <c r="M184" s="6">
        <v>152.12</v>
      </c>
      <c r="N184" s="6">
        <v>145.25</v>
      </c>
      <c r="O184" s="6">
        <v>90.12</v>
      </c>
    </row>
    <row r="185" spans="3:15" ht="15.5" x14ac:dyDescent="0.35">
      <c r="C185" t="s">
        <v>191</v>
      </c>
      <c r="I185" s="6">
        <v>7.79</v>
      </c>
      <c r="J185" s="6">
        <v>4.43</v>
      </c>
      <c r="K185" s="6">
        <v>2.64</v>
      </c>
      <c r="L185" s="6">
        <v>2.1</v>
      </c>
      <c r="M185" s="6">
        <v>10.69</v>
      </c>
      <c r="N185" s="6">
        <v>9.09</v>
      </c>
      <c r="O185" s="5">
        <v>0</v>
      </c>
    </row>
    <row r="186" spans="3:15" ht="15.5" x14ac:dyDescent="0.35">
      <c r="C186" t="s">
        <v>192</v>
      </c>
      <c r="I186" s="6">
        <v>84.03</v>
      </c>
      <c r="J186" s="6">
        <v>83.58</v>
      </c>
      <c r="K186" s="6">
        <v>83.24</v>
      </c>
      <c r="L186" s="6">
        <v>161.03</v>
      </c>
      <c r="M186" s="6">
        <v>152.12</v>
      </c>
      <c r="N186" s="6">
        <v>145.25</v>
      </c>
      <c r="O186" s="6">
        <v>90.12</v>
      </c>
    </row>
    <row r="187" spans="3:15" ht="15.5" x14ac:dyDescent="0.35">
      <c r="C187" t="s">
        <v>193</v>
      </c>
      <c r="I187" s="5">
        <v>12000000000</v>
      </c>
      <c r="J187" s="5">
        <v>16000000000</v>
      </c>
      <c r="K187" s="5">
        <v>15000000000</v>
      </c>
      <c r="L187" s="5">
        <v>30000000000</v>
      </c>
      <c r="M187" s="5">
        <v>17000000000</v>
      </c>
      <c r="N187" s="5">
        <v>25000000000</v>
      </c>
      <c r="O187" s="5">
        <v>13000000000</v>
      </c>
    </row>
    <row r="188" spans="3:15" ht="15.5" x14ac:dyDescent="0.35">
      <c r="C188" t="s">
        <v>194</v>
      </c>
      <c r="I188" s="5">
        <v>3000000000</v>
      </c>
      <c r="J188" s="5">
        <v>3000000000</v>
      </c>
      <c r="K188" s="5">
        <v>1000000000</v>
      </c>
      <c r="L188" s="5">
        <v>2000000000</v>
      </c>
      <c r="M188" s="5">
        <v>17000000000</v>
      </c>
      <c r="N188" s="5">
        <v>19000000000</v>
      </c>
      <c r="O188" s="5">
        <v>35000000000</v>
      </c>
    </row>
    <row r="189" spans="3:15" ht="15.5" x14ac:dyDescent="0.35">
      <c r="C189" t="s">
        <v>26</v>
      </c>
      <c r="I189" s="5">
        <v>14000000000</v>
      </c>
      <c r="J189" s="5">
        <v>19000000000</v>
      </c>
      <c r="K189" s="5">
        <v>16000000000</v>
      </c>
      <c r="L189" s="5">
        <v>32000000000</v>
      </c>
      <c r="M189" s="5">
        <v>34000000000</v>
      </c>
      <c r="N189" s="5">
        <v>44000000000</v>
      </c>
      <c r="O189" s="5">
        <v>48000000000</v>
      </c>
    </row>
    <row r="190" spans="3:15" ht="15.5" x14ac:dyDescent="0.35">
      <c r="C190" t="s">
        <v>23</v>
      </c>
      <c r="I190" s="5">
        <v>13000000000</v>
      </c>
      <c r="J190" s="5">
        <v>12000000000</v>
      </c>
      <c r="K190" s="5">
        <v>13000000000</v>
      </c>
      <c r="L190" s="5">
        <v>26000000000</v>
      </c>
      <c r="M190" s="5">
        <v>20000000000</v>
      </c>
      <c r="N190" s="5">
        <v>33000000000</v>
      </c>
      <c r="O190" s="5">
        <v>46000000000</v>
      </c>
    </row>
    <row r="191" spans="3:15" ht="15.5" x14ac:dyDescent="0.35">
      <c r="C191" t="s">
        <v>195</v>
      </c>
      <c r="I191" s="5">
        <v>41000000000</v>
      </c>
      <c r="J191" s="5">
        <v>41000000000</v>
      </c>
      <c r="K191" s="5">
        <v>30000000000</v>
      </c>
      <c r="L191" s="5">
        <v>17000000000</v>
      </c>
      <c r="M191" s="5">
        <v>0</v>
      </c>
      <c r="N191" s="5">
        <v>32000000000</v>
      </c>
      <c r="O191" s="5">
        <v>41000000000</v>
      </c>
    </row>
    <row r="192" spans="3:15" ht="15.5" x14ac:dyDescent="0.35">
      <c r="C192" t="s">
        <v>196</v>
      </c>
      <c r="I192" s="5">
        <v>1000000000</v>
      </c>
      <c r="J192" s="5">
        <v>0</v>
      </c>
      <c r="K192" s="5">
        <v>20000000000</v>
      </c>
      <c r="L192" s="5">
        <v>15000000000</v>
      </c>
      <c r="M192" s="5">
        <v>17000000000</v>
      </c>
      <c r="N192" s="5">
        <v>-6000000000</v>
      </c>
      <c r="O192" s="5">
        <v>-29000000000</v>
      </c>
    </row>
    <row r="193" spans="2:15" ht="15.5" x14ac:dyDescent="0.35">
      <c r="C193" t="s">
        <v>197</v>
      </c>
      <c r="I193" s="5">
        <v>0</v>
      </c>
      <c r="K193" s="5">
        <v>-7000000000</v>
      </c>
      <c r="L193" s="5">
        <v>-2000000000</v>
      </c>
      <c r="M193" s="5">
        <v>-2000000000</v>
      </c>
      <c r="N193" s="5">
        <v>-41000000000</v>
      </c>
      <c r="O193" s="5">
        <v>-32000000000</v>
      </c>
    </row>
    <row r="194" spans="2:15" ht="15.5" x14ac:dyDescent="0.35">
      <c r="C194" t="s">
        <v>15</v>
      </c>
      <c r="I194" s="5">
        <v>0</v>
      </c>
      <c r="J194" s="5">
        <v>0</v>
      </c>
      <c r="K194" s="5">
        <v>13000000000</v>
      </c>
      <c r="L194" s="5">
        <v>13000000000</v>
      </c>
      <c r="M194" s="5">
        <v>15000000000</v>
      </c>
      <c r="N194" s="5">
        <v>-47000000000</v>
      </c>
      <c r="O194" s="5">
        <v>-60000000000</v>
      </c>
    </row>
    <row r="195" spans="2:15" ht="15.5" x14ac:dyDescent="0.35">
      <c r="C195" t="s">
        <v>17</v>
      </c>
      <c r="I195" s="6">
        <v>0.31</v>
      </c>
      <c r="J195" s="6">
        <v>0.22</v>
      </c>
      <c r="K195" s="6">
        <v>8.3699999999999992</v>
      </c>
      <c r="L195" s="6">
        <v>16.440000000000001</v>
      </c>
      <c r="M195" s="6">
        <v>18.57</v>
      </c>
      <c r="N195" s="6">
        <v>-59.97</v>
      </c>
      <c r="O195" s="6">
        <v>-95.56</v>
      </c>
    </row>
    <row r="197" spans="2:15" ht="15.5" x14ac:dyDescent="0.35">
      <c r="B197" t="s">
        <v>198</v>
      </c>
      <c r="C197" t="s">
        <v>199</v>
      </c>
      <c r="D197" s="5">
        <v>-116000000</v>
      </c>
      <c r="E197" s="5">
        <v>297000000</v>
      </c>
      <c r="F197" s="5">
        <v>-470000000</v>
      </c>
      <c r="G197" s="5">
        <v>280000000</v>
      </c>
      <c r="H197" s="5">
        <v>362000000</v>
      </c>
      <c r="I197" s="5">
        <v>711000000</v>
      </c>
      <c r="J197" s="5">
        <v>509000000</v>
      </c>
      <c r="K197" s="5">
        <v>4000000000</v>
      </c>
      <c r="L197" s="5">
        <v>7000000000</v>
      </c>
      <c r="M197" s="5">
        <v>5000000000</v>
      </c>
      <c r="N197" s="5">
        <v>1000000000</v>
      </c>
      <c r="O197" s="5">
        <v>4000000000</v>
      </c>
    </row>
    <row r="198" spans="2:15" ht="15.5" x14ac:dyDescent="0.35">
      <c r="C198" t="s">
        <v>46</v>
      </c>
      <c r="D198" s="6">
        <v>-7.0000000000000007E-2</v>
      </c>
      <c r="E198" s="6">
        <v>0.19</v>
      </c>
      <c r="F198" s="6">
        <v>-0.3</v>
      </c>
      <c r="G198" s="6">
        <v>0.18</v>
      </c>
      <c r="H198" s="6">
        <v>0.23</v>
      </c>
      <c r="I198" s="6">
        <v>0.45</v>
      </c>
      <c r="J198" s="6">
        <v>0.32</v>
      </c>
      <c r="K198" s="6">
        <v>2.73</v>
      </c>
      <c r="L198" s="6">
        <v>4.46</v>
      </c>
      <c r="M198" s="6">
        <v>3.41</v>
      </c>
      <c r="N198" s="6">
        <v>0.79</v>
      </c>
      <c r="O198" s="6">
        <v>2.5299999999999998</v>
      </c>
    </row>
    <row r="199" spans="2:15" ht="15.5" x14ac:dyDescent="0.35">
      <c r="C199" t="s">
        <v>204</v>
      </c>
      <c r="D199" s="5">
        <v>5000000000</v>
      </c>
      <c r="E199" s="5">
        <v>5000000000</v>
      </c>
      <c r="F199" s="5">
        <v>4000000000</v>
      </c>
      <c r="G199" s="5">
        <v>9000000000</v>
      </c>
      <c r="H199" s="5">
        <v>22000000000</v>
      </c>
      <c r="I199" s="5">
        <v>30000000000</v>
      </c>
      <c r="J199" s="5">
        <v>34000000000</v>
      </c>
      <c r="K199" s="5">
        <v>63000000000</v>
      </c>
      <c r="L199" s="5">
        <v>74000000000</v>
      </c>
      <c r="M199" s="5">
        <v>63000000000</v>
      </c>
      <c r="N199" s="5">
        <v>29000000000</v>
      </c>
      <c r="O199" s="5">
        <v>32000000000</v>
      </c>
    </row>
    <row r="200" spans="2:15" ht="15.5" x14ac:dyDescent="0.35">
      <c r="C200" t="s">
        <v>208</v>
      </c>
      <c r="I200" s="6">
        <v>869.75</v>
      </c>
    </row>
    <row r="201" spans="2:15" ht="15.5" x14ac:dyDescent="0.35">
      <c r="C201" t="s">
        <v>209</v>
      </c>
      <c r="I201" s="6">
        <v>-33306.18</v>
      </c>
    </row>
    <row r="202" spans="2:15" ht="15.5" x14ac:dyDescent="0.35">
      <c r="C202" t="s">
        <v>210</v>
      </c>
      <c r="I202" s="6">
        <v>6.95</v>
      </c>
    </row>
    <row r="203" spans="2:15" ht="15.5" x14ac:dyDescent="0.35">
      <c r="C203" t="s">
        <v>212</v>
      </c>
      <c r="I203" s="6">
        <v>13.33</v>
      </c>
    </row>
    <row r="204" spans="2:15" ht="15.5" x14ac:dyDescent="0.35">
      <c r="C204" t="s">
        <v>213</v>
      </c>
      <c r="I204" s="6">
        <v>2.38</v>
      </c>
    </row>
    <row r="205" spans="2:15" ht="15.5" x14ac:dyDescent="0.35">
      <c r="C205" t="s">
        <v>214</v>
      </c>
      <c r="I205" s="6">
        <v>52.97</v>
      </c>
    </row>
    <row r="206" spans="2:15" ht="15.5" x14ac:dyDescent="0.35">
      <c r="C206" t="s">
        <v>215</v>
      </c>
      <c r="I206" s="6">
        <v>55.45</v>
      </c>
    </row>
    <row r="207" spans="2:15" ht="15.5" x14ac:dyDescent="0.35">
      <c r="C207" t="s">
        <v>216</v>
      </c>
      <c r="I207" s="6">
        <v>148.97</v>
      </c>
    </row>
    <row r="208" spans="2:15" ht="15.5" x14ac:dyDescent="0.35">
      <c r="C208" t="s">
        <v>217</v>
      </c>
      <c r="I208" s="6">
        <v>137.63999999999999</v>
      </c>
    </row>
    <row r="209" spans="3:9" ht="15.5" x14ac:dyDescent="0.35">
      <c r="C209" t="s">
        <v>218</v>
      </c>
      <c r="I209" s="6">
        <v>-819.95</v>
      </c>
    </row>
    <row r="210" spans="3:9" ht="15.5" x14ac:dyDescent="0.35">
      <c r="C210" t="s">
        <v>220</v>
      </c>
      <c r="I210" s="6">
        <v>-0.01</v>
      </c>
    </row>
    <row r="211" spans="3:9" ht="15.5" x14ac:dyDescent="0.35">
      <c r="C211" t="s">
        <v>221</v>
      </c>
      <c r="I211" s="6">
        <v>0.23</v>
      </c>
    </row>
    <row r="212" spans="3:9" ht="15.5" x14ac:dyDescent="0.35">
      <c r="C212" t="s">
        <v>222</v>
      </c>
      <c r="I212" s="5">
        <v>15</v>
      </c>
    </row>
    <row r="213" spans="3:9" ht="15.5" x14ac:dyDescent="0.35">
      <c r="C213" t="s">
        <v>223</v>
      </c>
      <c r="D213" s="6">
        <v>2.33</v>
      </c>
    </row>
    <row r="214" spans="3:9" ht="15.5" x14ac:dyDescent="0.35">
      <c r="C214" t="s">
        <v>224</v>
      </c>
      <c r="I214" s="6">
        <v>84.15</v>
      </c>
    </row>
    <row r="215" spans="3:9" ht="15.5" x14ac:dyDescent="0.35">
      <c r="C215" t="s">
        <v>225</v>
      </c>
      <c r="I215" s="6">
        <v>3.61</v>
      </c>
    </row>
    <row r="216" spans="3:9" ht="15.5" x14ac:dyDescent="0.35">
      <c r="C216" t="s">
        <v>226</v>
      </c>
      <c r="D216" s="6">
        <v>1.83</v>
      </c>
    </row>
    <row r="217" spans="3:9" ht="15.5" x14ac:dyDescent="0.35">
      <c r="C217" t="s">
        <v>227</v>
      </c>
      <c r="D217" s="6">
        <v>1.83</v>
      </c>
    </row>
    <row r="218" spans="3:9" ht="15.5" x14ac:dyDescent="0.35">
      <c r="C218" t="s">
        <v>228</v>
      </c>
      <c r="D218" s="6">
        <v>0.09</v>
      </c>
    </row>
    <row r="219" spans="3:9" ht="15.5" x14ac:dyDescent="0.35">
      <c r="C219" t="s">
        <v>230</v>
      </c>
      <c r="D219" s="6">
        <v>0.36</v>
      </c>
    </row>
    <row r="220" spans="3:9" ht="15.5" x14ac:dyDescent="0.35">
      <c r="C220" t="s">
        <v>231</v>
      </c>
      <c r="D220" s="6">
        <v>7.0000000000000007E-2</v>
      </c>
    </row>
    <row r="221" spans="3:9" ht="15.5" x14ac:dyDescent="0.35">
      <c r="C221" t="s">
        <v>232</v>
      </c>
      <c r="D221" s="6">
        <v>1.36</v>
      </c>
    </row>
    <row r="222" spans="3:9" ht="15.5" x14ac:dyDescent="0.35">
      <c r="C222" t="s">
        <v>233</v>
      </c>
      <c r="I222" s="6">
        <v>1.1000000000000001</v>
      </c>
    </row>
    <row r="223" spans="3:9" ht="15.5" x14ac:dyDescent="0.35">
      <c r="C223" t="s">
        <v>13</v>
      </c>
      <c r="D223" s="5">
        <v>2000000000</v>
      </c>
    </row>
    <row r="224" spans="3:9" ht="15.5" x14ac:dyDescent="0.35">
      <c r="C224" t="s">
        <v>234</v>
      </c>
      <c r="I224" s="6">
        <v>4.68</v>
      </c>
    </row>
    <row r="225" spans="3:9" ht="15.5" x14ac:dyDescent="0.35">
      <c r="C225" t="s">
        <v>235</v>
      </c>
      <c r="I225" s="6">
        <v>-1E-4</v>
      </c>
    </row>
    <row r="226" spans="3:9" ht="15.5" x14ac:dyDescent="0.35">
      <c r="C226" t="s">
        <v>236</v>
      </c>
      <c r="I226" s="6">
        <v>-1E-4</v>
      </c>
    </row>
    <row r="227" spans="3:9" ht="15.5" x14ac:dyDescent="0.35">
      <c r="C227" t="s">
        <v>237</v>
      </c>
      <c r="I227" s="6">
        <v>1.61E-2</v>
      </c>
    </row>
    <row r="228" spans="3:9" ht="15.5" x14ac:dyDescent="0.35">
      <c r="C228" t="s">
        <v>238</v>
      </c>
      <c r="I228" s="6">
        <v>-2.9999999999999997E-4</v>
      </c>
    </row>
    <row r="229" spans="3:9" ht="15.5" x14ac:dyDescent="0.35">
      <c r="C229" t="s">
        <v>239</v>
      </c>
      <c r="D229" s="6">
        <v>44.93</v>
      </c>
    </row>
    <row r="230" spans="3:9" ht="15.5" x14ac:dyDescent="0.35">
      <c r="C230" t="s">
        <v>241</v>
      </c>
      <c r="D230" s="6">
        <v>14.77</v>
      </c>
    </row>
    <row r="231" spans="3:9" ht="15.5" x14ac:dyDescent="0.35">
      <c r="C231" t="s">
        <v>242</v>
      </c>
      <c r="D231" s="6">
        <v>30.16</v>
      </c>
    </row>
    <row r="232" spans="3:9" ht="15.5" x14ac:dyDescent="0.35">
      <c r="C232" t="s">
        <v>243</v>
      </c>
      <c r="D232" s="6">
        <v>2.0299999999999998</v>
      </c>
    </row>
    <row r="233" spans="3:9" ht="15.5" x14ac:dyDescent="0.35">
      <c r="C233" t="s">
        <v>244</v>
      </c>
      <c r="I233" s="6">
        <v>0.13</v>
      </c>
    </row>
    <row r="234" spans="3:9" ht="15.5" x14ac:dyDescent="0.35">
      <c r="C234" t="s">
        <v>42</v>
      </c>
      <c r="I234" s="5">
        <v>315000000000</v>
      </c>
    </row>
    <row r="235" spans="3:9" ht="15.5" x14ac:dyDescent="0.35">
      <c r="C235" t="s">
        <v>246</v>
      </c>
      <c r="I235" s="5">
        <v>323000000000</v>
      </c>
    </row>
    <row r="236" spans="3:9" ht="15.5" x14ac:dyDescent="0.35">
      <c r="C236" t="s">
        <v>247</v>
      </c>
      <c r="I236" s="5">
        <v>1570000000</v>
      </c>
    </row>
    <row r="237" spans="3:9" ht="15.5" x14ac:dyDescent="0.35">
      <c r="C237" t="s">
        <v>248</v>
      </c>
      <c r="I237" s="6">
        <v>0.2</v>
      </c>
    </row>
    <row r="238" spans="3:9" ht="15.5" x14ac:dyDescent="0.35">
      <c r="C238" t="s">
        <v>249</v>
      </c>
      <c r="D238" s="6">
        <v>0.4118</v>
      </c>
    </row>
    <row r="239" spans="3:9" ht="15.5" x14ac:dyDescent="0.35">
      <c r="C239" t="s">
        <v>250</v>
      </c>
      <c r="D239" s="6">
        <v>0.1198</v>
      </c>
    </row>
    <row r="240" spans="3:9" ht="15.5" x14ac:dyDescent="0.35">
      <c r="C240" t="s">
        <v>251</v>
      </c>
      <c r="D240" s="6">
        <v>-2.1299999999999999E-2</v>
      </c>
    </row>
    <row r="241" spans="3:9" ht="15.5" x14ac:dyDescent="0.35">
      <c r="C241" t="s">
        <v>252</v>
      </c>
      <c r="D241" s="6">
        <v>-0.36670000000000003</v>
      </c>
    </row>
    <row r="242" spans="3:9" ht="15.5" x14ac:dyDescent="0.35">
      <c r="C242" t="s">
        <v>253</v>
      </c>
      <c r="D242" s="6">
        <v>-0.36709999999999998</v>
      </c>
    </row>
    <row r="243" spans="3:9" ht="15.5" x14ac:dyDescent="0.35">
      <c r="C243" t="s">
        <v>254</v>
      </c>
      <c r="D243" s="6">
        <v>-1.1491</v>
      </c>
    </row>
    <row r="244" spans="3:9" ht="15.5" x14ac:dyDescent="0.35">
      <c r="C244" t="s">
        <v>261</v>
      </c>
      <c r="I244" s="5">
        <v>7</v>
      </c>
    </row>
    <row r="245" spans="3:9" ht="15.5" x14ac:dyDescent="0.35">
      <c r="C245" t="s">
        <v>262</v>
      </c>
      <c r="I245" s="6">
        <v>0.28999999999999998</v>
      </c>
    </row>
    <row r="246" spans="3:9" ht="15.5" x14ac:dyDescent="0.35">
      <c r="C246" t="s">
        <v>263</v>
      </c>
      <c r="I246" s="6">
        <v>0.28000000000000003</v>
      </c>
    </row>
    <row r="247" spans="3:9" ht="15.5" x14ac:dyDescent="0.35">
      <c r="C247" t="s">
        <v>264</v>
      </c>
      <c r="I247" s="6">
        <v>0.04</v>
      </c>
    </row>
    <row r="248" spans="3:9" ht="15.5" x14ac:dyDescent="0.35">
      <c r="C248" t="s">
        <v>265</v>
      </c>
      <c r="I248" s="6">
        <v>0.45</v>
      </c>
    </row>
    <row r="249" spans="3:9" ht="15.5" x14ac:dyDescent="0.35">
      <c r="C249" t="s">
        <v>266</v>
      </c>
      <c r="I249" s="6">
        <v>0.12</v>
      </c>
    </row>
    <row r="250" spans="3:9" ht="15.5" x14ac:dyDescent="0.35">
      <c r="C250" t="s">
        <v>267</v>
      </c>
      <c r="I250" s="6">
        <v>0.27</v>
      </c>
    </row>
    <row r="251" spans="3:9" ht="15.5" x14ac:dyDescent="0.35">
      <c r="C251" t="s">
        <v>268</v>
      </c>
      <c r="I251" s="6">
        <v>0.06</v>
      </c>
    </row>
    <row r="252" spans="3:9" ht="15.5" x14ac:dyDescent="0.35">
      <c r="C252" t="s">
        <v>269</v>
      </c>
      <c r="I252" s="5">
        <v>24000000000</v>
      </c>
    </row>
    <row r="253" spans="3:9" ht="15.5" x14ac:dyDescent="0.35">
      <c r="C253" t="s">
        <v>270</v>
      </c>
      <c r="I253" s="5">
        <v>8000000000</v>
      </c>
    </row>
    <row r="254" spans="3:9" ht="15.5" x14ac:dyDescent="0.35">
      <c r="C254" t="s">
        <v>271</v>
      </c>
      <c r="I254" s="5">
        <v>2000000000</v>
      </c>
    </row>
    <row r="255" spans="3:9" ht="15.5" x14ac:dyDescent="0.35">
      <c r="C255" t="s">
        <v>272</v>
      </c>
      <c r="I255" s="5">
        <v>0</v>
      </c>
    </row>
    <row r="256" spans="3:9" ht="15.5" x14ac:dyDescent="0.35">
      <c r="C256" t="s">
        <v>273</v>
      </c>
      <c r="D256" s="5">
        <v>4000000000</v>
      </c>
    </row>
    <row r="257" spans="3:9" ht="15.5" x14ac:dyDescent="0.35">
      <c r="C257" t="s">
        <v>274</v>
      </c>
      <c r="D257" s="5">
        <v>180000000000</v>
      </c>
    </row>
    <row r="258" spans="3:9" ht="15.5" x14ac:dyDescent="0.35">
      <c r="C258" t="s">
        <v>275</v>
      </c>
      <c r="D258" s="5">
        <v>48000000000</v>
      </c>
    </row>
    <row r="259" spans="3:9" ht="15.5" x14ac:dyDescent="0.35">
      <c r="C259" t="s">
        <v>183</v>
      </c>
      <c r="D259" s="5">
        <v>39000000000</v>
      </c>
    </row>
    <row r="260" spans="3:9" ht="15.5" x14ac:dyDescent="0.35">
      <c r="C260" t="s">
        <v>182</v>
      </c>
      <c r="I260" s="5">
        <v>133000000000</v>
      </c>
    </row>
    <row r="261" spans="3:9" ht="15.5" x14ac:dyDescent="0.35">
      <c r="C261" t="s">
        <v>180</v>
      </c>
      <c r="D261" s="5">
        <v>12000000000</v>
      </c>
    </row>
    <row r="262" spans="3:9" ht="15.5" x14ac:dyDescent="0.35">
      <c r="C262" t="s">
        <v>24</v>
      </c>
      <c r="D262" s="5">
        <v>12000000000</v>
      </c>
    </row>
    <row r="263" spans="3:9" ht="15.5" x14ac:dyDescent="0.35">
      <c r="C263" t="s">
        <v>21</v>
      </c>
      <c r="D263" s="5">
        <v>8000000000</v>
      </c>
    </row>
    <row r="264" spans="3:9" ht="15.5" x14ac:dyDescent="0.35">
      <c r="C264" t="s">
        <v>276</v>
      </c>
      <c r="I264" s="5">
        <v>133000000000</v>
      </c>
    </row>
    <row r="265" spans="3:9" ht="15.5" x14ac:dyDescent="0.35">
      <c r="C265" t="s">
        <v>277</v>
      </c>
      <c r="I265" s="5">
        <v>6000000000</v>
      </c>
    </row>
    <row r="266" spans="3:9" ht="15.5" x14ac:dyDescent="0.35">
      <c r="C266" t="s">
        <v>278</v>
      </c>
      <c r="I266" s="5">
        <v>0</v>
      </c>
    </row>
    <row r="267" spans="3:9" ht="15.5" x14ac:dyDescent="0.35">
      <c r="C267" t="s">
        <v>279</v>
      </c>
      <c r="I267" s="5">
        <v>-5000000000</v>
      </c>
    </row>
    <row r="268" spans="3:9" ht="15.5" x14ac:dyDescent="0.35">
      <c r="C268" t="s">
        <v>280</v>
      </c>
      <c r="I268" s="5">
        <v>0</v>
      </c>
    </row>
    <row r="269" spans="3:9" ht="15.5" x14ac:dyDescent="0.35">
      <c r="C269" t="s">
        <v>281</v>
      </c>
      <c r="I269" s="5">
        <v>6000000000</v>
      </c>
    </row>
  </sheetData>
  <pageMargins left="0.7" right="0.7" top="0.75" bottom="0.75" header="0.3" footer="0.3"/>
  <ignoredErrors>
    <ignoredError sqref="A1:O270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27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918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919</v>
      </c>
      <c r="D2" s="2" vm="200">
        <f ca="1">IFERROR(_xlfn.STOCKHISTORY("XIDX:" &amp; $C$1, D3, , 0, 0, 1), "Libur")</f>
        <v>2390</v>
      </c>
      <c r="E2" s="2" vm="201">
        <f ca="1">IFERROR(_xlfn.STOCKHISTORY("XIDX:" &amp; $C$1, E3, , 0, 0, 1), "Libur")</f>
        <v>1565</v>
      </c>
      <c r="H2" s="2" vm="201">
        <f ca="1">IFERROR(INDEX(D2:G2,COUNT(D2:G2)),"")</f>
        <v>1565</v>
      </c>
      <c r="I2" s="2" vm="202">
        <f t="shared" ref="I2:O2" ca="1" si="0">IFERROR(_xlfn.STOCKHISTORY("XIDX:" &amp; $C$1, I1, , 0, 0, 1), "Libur")</f>
        <v>1490</v>
      </c>
      <c r="J2" s="2" t="str">
        <f t="shared" ca="1" si="0"/>
        <v>Libur</v>
      </c>
      <c r="K2" s="2" t="str">
        <f t="shared" ca="1" si="0"/>
        <v>Libur</v>
      </c>
      <c r="L2" s="2" vm="154">
        <f t="shared" ca="1" si="0"/>
        <v>272</v>
      </c>
      <c r="M2" s="2" vm="68">
        <f t="shared" ca="1" si="0"/>
        <v>705</v>
      </c>
      <c r="N2" s="2" vm="58">
        <f t="shared" ca="1" si="0"/>
        <v>910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34576530283</v>
      </c>
      <c r="E4" s="2">
        <f>IFERROR(INDEX(E51:E500,MATCH($C$4,$C$51:$C$500,0)),"")</f>
        <v>34607818355</v>
      </c>
      <c r="H4" s="2">
        <f>IFERROR(SUM(D4:G4)*(4/MAX(1,COUNT(D4:G4))),"")</f>
        <v>138368697276</v>
      </c>
      <c r="I4" s="2">
        <f t="shared" ref="I4:O4" si="1">IFERROR(INDEX(I51:I500,MATCH($C$4,$C$51:$C$500,0)),"")</f>
        <v>136119436347</v>
      </c>
      <c r="J4" s="2">
        <f t="shared" si="1"/>
        <v>119352824644</v>
      </c>
      <c r="K4" s="2">
        <f t="shared" si="1"/>
        <v>106928671183</v>
      </c>
      <c r="L4" s="2">
        <f t="shared" si="1"/>
        <v>97965210524</v>
      </c>
      <c r="M4" s="2">
        <f t="shared" si="1"/>
        <v>83747116116</v>
      </c>
      <c r="N4" s="2">
        <f t="shared" si="1"/>
        <v>96117574668</v>
      </c>
      <c r="O4" s="2">
        <f t="shared" si="1"/>
        <v>125700671039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5138224988</v>
      </c>
      <c r="E5" s="2">
        <f>IFERROR(INDEX(E51:E500,MATCH($C$5,$C$51:$C$500,0)),"")</f>
        <v>10510316099</v>
      </c>
      <c r="H5" s="2">
        <f>IFERROR(SUM(D5:G5)*(4/MAX(1,COUNT(D5:G5))),"")</f>
        <v>31297082174</v>
      </c>
      <c r="I5" s="2">
        <f t="shared" ref="I5:O5" si="2">IFERROR(INDEX(I51:I500,MATCH($C$5,$C$51:$C$500,0)),"")</f>
        <v>26116612333</v>
      </c>
      <c r="J5" s="2">
        <f t="shared" si="2"/>
        <v>11233145341</v>
      </c>
      <c r="K5" s="2">
        <f t="shared" si="2"/>
        <v>11746441316</v>
      </c>
      <c r="L5" s="2">
        <f t="shared" si="2"/>
        <v>5962447430</v>
      </c>
      <c r="M5" s="2">
        <f t="shared" si="2"/>
        <v>-4989880128</v>
      </c>
      <c r="N5" s="2">
        <f t="shared" si="2"/>
        <v>-7564235818</v>
      </c>
      <c r="O5" s="2">
        <f t="shared" si="2"/>
        <v>5089068192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836049062708</v>
      </c>
      <c r="E6" s="2">
        <f>IFERROR(INDEX(E51:E500,MATCH($C$6,$C$51:$C$500,0)),"")</f>
        <v>830910838716</v>
      </c>
      <c r="H6" s="2">
        <f>IFERROR(INDEX(D6:G6,COUNT(D6:G6)),"")</f>
        <v>830910838716</v>
      </c>
      <c r="I6" s="2">
        <f t="shared" ref="I6:O6" si="3">IFERROR(INDEX(I51:I500,MATCH($C$6,$C$51:$C$500,0)),"")</f>
        <v>820400502468</v>
      </c>
      <c r="J6" s="2">
        <f t="shared" si="3"/>
        <v>799729786851</v>
      </c>
      <c r="K6" s="2">
        <f t="shared" si="3"/>
        <v>792104098735</v>
      </c>
      <c r="L6" s="2">
        <f t="shared" si="3"/>
        <v>768430522792</v>
      </c>
      <c r="M6" s="2">
        <f t="shared" si="3"/>
        <v>762468077666</v>
      </c>
      <c r="N6" s="2">
        <f t="shared" si="3"/>
        <v>767457986170</v>
      </c>
      <c r="O6" s="2">
        <f t="shared" si="3"/>
        <v>397741135580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1.44</v>
      </c>
      <c r="E7" s="3">
        <f>IFERROR(INDEX(E51:E500,MATCH($C$7,$C$51:$C$500,0))/1000000000,"")</f>
        <v>1.44</v>
      </c>
      <c r="H7" s="3">
        <f>IFERROR(INDEX(D7:G7,COUNT(D7:G7)),"")</f>
        <v>1.44</v>
      </c>
      <c r="I7" s="3">
        <f t="shared" ref="I7:O7" si="4">IFERROR(INDEX(I51:I500,MATCH($C$7,$C$51:$C$500,0))/1000000000,"")</f>
        <v>1.44</v>
      </c>
      <c r="J7" s="3">
        <f t="shared" si="4"/>
        <v>1.44</v>
      </c>
      <c r="K7" s="3">
        <f t="shared" si="4"/>
        <v>1.44</v>
      </c>
      <c r="L7" s="3">
        <f t="shared" si="4"/>
        <v>1.44</v>
      </c>
      <c r="M7" s="3">
        <f t="shared" si="4"/>
        <v>1.44</v>
      </c>
      <c r="N7" s="3">
        <f t="shared" si="4"/>
        <v>1.44</v>
      </c>
      <c r="O7" s="3">
        <f t="shared" si="4"/>
        <v>1.1499999999999999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4000000000</v>
      </c>
      <c r="E8" s="2">
        <f>IFERROR(INDEX(E51:E500,MATCH("Free cash flow (Quarter)",$C$51:$C$500,0)),"")</f>
        <v>21000000000</v>
      </c>
      <c r="H8" s="2">
        <f>IFERROR(INDEX(D8:G8,COUNT(D8:G8)),"")</f>
        <v>21000000000</v>
      </c>
      <c r="I8" s="2">
        <f t="shared" ref="I8:O8" si="5">IFERROR(INDEX(I51:I500,MATCH($C$8,$C$51:$C$500,0)),"")</f>
        <v>60000000000</v>
      </c>
      <c r="J8" s="2">
        <f t="shared" si="5"/>
        <v>47000000000</v>
      </c>
      <c r="K8" s="2">
        <f t="shared" si="5"/>
        <v>54000000000</v>
      </c>
      <c r="L8" s="2">
        <f t="shared" si="5"/>
        <v>47000000000</v>
      </c>
      <c r="M8" s="2">
        <f t="shared" si="5"/>
        <v>33000000000</v>
      </c>
      <c r="N8" s="2">
        <f t="shared" si="5"/>
        <v>-72000000000</v>
      </c>
      <c r="O8" s="2">
        <f t="shared" si="5"/>
        <v>35000000000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2.68</v>
      </c>
      <c r="E9" s="3">
        <f>IFERROR(INDEX(E51:E500,MATCH("Free cash flow per share (Quarter)",$C$51:$C$500,0)),"")</f>
        <v>14.4</v>
      </c>
      <c r="H9" s="3">
        <f>IFERROR(INDEX(D9:G9,COUNT(D9:G9)),"")</f>
        <v>14.4</v>
      </c>
      <c r="I9" s="3">
        <f t="shared" ref="I9:O9" si="6">IFERROR(INDEX(I51:I500,MATCH($C$9,$C$51:$C$500,0)),"")</f>
        <v>42.15</v>
      </c>
      <c r="J9" s="3">
        <f t="shared" si="6"/>
        <v>32.44</v>
      </c>
      <c r="K9" s="3">
        <f t="shared" si="6"/>
        <v>37.89</v>
      </c>
      <c r="L9" s="3">
        <f t="shared" si="6"/>
        <v>33.06</v>
      </c>
      <c r="M9" s="3">
        <f t="shared" si="6"/>
        <v>22.69</v>
      </c>
      <c r="N9" s="3">
        <f t="shared" si="6"/>
        <v>-50.2</v>
      </c>
      <c r="O9" s="3">
        <f t="shared" si="6"/>
        <v>30.28</v>
      </c>
    </row>
    <row r="10" spans="1:15" ht="15.5" x14ac:dyDescent="0.35">
      <c r="C10" t="s">
        <v>18</v>
      </c>
      <c r="D10" s="3">
        <f ca="1">IFERROR(IF(D9=0,"",D2/D9),"")</f>
        <v>891.79104477611941</v>
      </c>
      <c r="E10" s="3">
        <f ca="1">IFERROR(IF(E9=0,"",E2/E9),"")</f>
        <v>108.68055555555556</v>
      </c>
      <c r="I10" s="3">
        <f t="shared" ref="I10:O10" ca="1" si="7">IFERROR(IF(I9=0,"",I2/I9),"")</f>
        <v>35.349940688018982</v>
      </c>
      <c r="J10" s="3" t="str">
        <f t="shared" ca="1" si="7"/>
        <v/>
      </c>
      <c r="K10" s="3" t="str">
        <f t="shared" ca="1" si="7"/>
        <v/>
      </c>
      <c r="L10" s="3">
        <f t="shared" ca="1" si="7"/>
        <v>8.2274652147610396</v>
      </c>
      <c r="M10" s="3">
        <f t="shared" ca="1" si="7"/>
        <v>31.070956368444246</v>
      </c>
      <c r="N10" s="3">
        <f t="shared" ca="1" si="7"/>
        <v>-18.127490039840637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60602818489</v>
      </c>
      <c r="E11" s="2">
        <f>IFERROR(INDEX(E51:E500,MATCH($C$11,$C$51:$C$500,0)),"")</f>
        <v>57159486301</v>
      </c>
      <c r="H11" s="2">
        <f>IFERROR(INDEX(D11:G11,COUNT(D11:G11)),"")</f>
        <v>57159486301</v>
      </c>
      <c r="I11" s="2">
        <f t="shared" ref="I11:O11" si="8">IFERROR(INDEX(I51:I500,MATCH($C$11,$C$51:$C$500,0)),"")</f>
        <v>36899562567</v>
      </c>
      <c r="J11" s="2">
        <f t="shared" si="8"/>
        <v>27119115861</v>
      </c>
      <c r="K11" s="2">
        <f t="shared" si="8"/>
        <v>20955272106</v>
      </c>
      <c r="L11" s="2">
        <f t="shared" si="8"/>
        <v>47691589996</v>
      </c>
      <c r="M11" s="2">
        <f t="shared" si="8"/>
        <v>20663109027</v>
      </c>
      <c r="N11" s="2">
        <f t="shared" si="8"/>
        <v>8097851643</v>
      </c>
      <c r="O11" s="2">
        <f t="shared" si="8"/>
        <v>10195083693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-59000000000</v>
      </c>
      <c r="E12" s="2">
        <f>IFERROR(INDEX(E51:E500,MATCH("Net Debt (Quarter)",$C$51:$C$500,0)),"")</f>
        <v>-55000000000</v>
      </c>
      <c r="H12" s="2">
        <f>IFERROR(INDEX(D12:G12,COUNT(D12:G12)),"")</f>
        <v>-55000000000</v>
      </c>
      <c r="I12" s="2">
        <f t="shared" ref="I12:O12" si="9">IFERROR(INDEX(I51:I500,MATCH($C$12,$C$51:$C$500,0)),"")</f>
        <v>-34000000000</v>
      </c>
      <c r="J12" s="2">
        <f t="shared" si="9"/>
        <v>0</v>
      </c>
      <c r="K12" s="2">
        <f t="shared" si="9"/>
        <v>27000000000</v>
      </c>
      <c r="L12" s="2">
        <f t="shared" si="9"/>
        <v>18000000000</v>
      </c>
      <c r="M12" s="2">
        <f t="shared" si="9"/>
        <v>65000000000</v>
      </c>
      <c r="N12" s="2">
        <f t="shared" si="9"/>
        <v>97000000000</v>
      </c>
      <c r="O12" s="2">
        <f t="shared" si="9"/>
        <v>134000000000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2000000000</v>
      </c>
      <c r="E13" s="2">
        <f>IFERROR(INDEX(E51:E500,MATCH("Total Debt (Quarter)",$C$51:$C$500,0)),"")</f>
        <v>2000000000</v>
      </c>
      <c r="H13" s="2">
        <f>IFERROR(INDEX(D13:G13,COUNT(D13:G13)),"")</f>
        <v>2000000000</v>
      </c>
      <c r="I13" s="2">
        <f t="shared" ref="I13:O13" si="10">IFERROR(INDEX(I51:I500,MATCH($C$13,$C$51:$C$500,0)),"")</f>
        <v>3000000000</v>
      </c>
      <c r="J13" s="2">
        <f t="shared" si="10"/>
        <v>28000000000</v>
      </c>
      <c r="K13" s="2">
        <f t="shared" si="10"/>
        <v>48000000000</v>
      </c>
      <c r="L13" s="2">
        <f t="shared" si="10"/>
        <v>66000000000</v>
      </c>
      <c r="M13" s="2">
        <f t="shared" si="10"/>
        <v>85000000000</v>
      </c>
      <c r="N13" s="2">
        <f t="shared" si="10"/>
        <v>105000000000</v>
      </c>
      <c r="O13" s="2">
        <f t="shared" si="10"/>
        <v>144000000000</v>
      </c>
    </row>
    <row r="14" spans="1:15" ht="15.5" x14ac:dyDescent="0.35">
      <c r="C14" t="s">
        <v>27</v>
      </c>
      <c r="D14" s="2">
        <f>IFERROR(INDEX(D51:D500,MATCH($C$14,$C$51:$C$500,0)),"")</f>
        <v>-34139565</v>
      </c>
      <c r="E14" s="2">
        <f>IFERROR(INDEX(E51:E500,MATCH($C$14,$C$51:$C$500,0)),"")</f>
        <v>-42684456</v>
      </c>
      <c r="H14" s="2">
        <f>IFERROR(SUM(D14:G14)*(4/MAX(1,COUNT(D14:G14))),"")</f>
        <v>-153648042</v>
      </c>
      <c r="I14" s="2">
        <f t="shared" ref="I14:O14" si="11">IFERROR(INDEX(I51:I500,MATCH($C$14,$C$51:$C$500,0)),"")</f>
        <v>-1256021024</v>
      </c>
      <c r="J14" s="2">
        <f t="shared" si="11"/>
        <v>-2928549523</v>
      </c>
      <c r="K14" s="2">
        <f t="shared" si="11"/>
        <v>-6176212981</v>
      </c>
      <c r="L14" s="2">
        <f t="shared" si="11"/>
        <v>-10503773715</v>
      </c>
      <c r="M14" s="2">
        <f t="shared" si="11"/>
        <v>-14796065835</v>
      </c>
      <c r="N14" s="2">
        <f t="shared" si="11"/>
        <v>-19900648997</v>
      </c>
      <c r="O14" s="2">
        <f t="shared" si="11"/>
        <v>-17180566056</v>
      </c>
    </row>
    <row r="15" spans="1:15" ht="15.5" x14ac:dyDescent="0.35">
      <c r="C15" t="s">
        <v>28</v>
      </c>
      <c r="D15" s="2">
        <f>IFERROR(INDEX(D51:D500,MATCH($C$15,$C$51:$C$500,0)),"")</f>
        <v>-3042913308</v>
      </c>
      <c r="E15" s="2">
        <f>IFERROR(INDEX(E51:E500,MATCH($C$15,$C$51:$C$500,0)),"")</f>
        <v>-3521266192</v>
      </c>
      <c r="H15" s="2">
        <f>IFERROR(SUM(D15:G15)*(4/MAX(1,COUNT(D15:G15))),"")</f>
        <v>-13128359000</v>
      </c>
      <c r="I15" s="2">
        <f t="shared" ref="I15:O15" si="12">IFERROR(INDEX(I51:I500,MATCH($C$15,$C$51:$C$500,0)),"")</f>
        <v>-13162395941</v>
      </c>
      <c r="J15" s="2">
        <f t="shared" si="12"/>
        <v>-12193340072</v>
      </c>
      <c r="K15" s="2">
        <f t="shared" si="12"/>
        <v>-10761160410</v>
      </c>
      <c r="L15" s="2">
        <f t="shared" si="12"/>
        <v>-9612136914</v>
      </c>
      <c r="M15" s="2">
        <f t="shared" si="12"/>
        <v>-7953227407</v>
      </c>
      <c r="N15" s="2">
        <f t="shared" si="12"/>
        <v>-8897787377</v>
      </c>
      <c r="O15" s="2">
        <f t="shared" si="12"/>
        <v>-18072228337</v>
      </c>
    </row>
    <row r="16" spans="1:15" ht="15.5" x14ac:dyDescent="0.35">
      <c r="C16" t="s">
        <v>29</v>
      </c>
      <c r="D16" s="2">
        <f>IFERROR(INDEX(D51:D500,MATCH($C$16,$C$51:$C$500,0)),"")</f>
        <v>8181137300</v>
      </c>
      <c r="E16" s="2">
        <f>IFERROR(INDEX(E51:E500,MATCH($C$16,$C$51:$C$500,0)),"")</f>
        <v>14031602440</v>
      </c>
      <c r="H16" s="2">
        <f>IFERROR(SUM(D16:G16)*(4/MAX(1,COUNT(D16:G16))),"")</f>
        <v>44425479480</v>
      </c>
      <c r="I16" s="2">
        <f t="shared" ref="I16:O16" si="13">IFERROR(INDEX(I51:I500,MATCH($C$16,$C$51:$C$500,0)),"")</f>
        <v>39279709654</v>
      </c>
      <c r="J16" s="2">
        <f t="shared" si="13"/>
        <v>23012158514</v>
      </c>
      <c r="K16" s="2">
        <f t="shared" si="13"/>
        <v>22478672449</v>
      </c>
      <c r="L16" s="2">
        <f t="shared" si="13"/>
        <v>15346295086</v>
      </c>
      <c r="M16" s="2">
        <f t="shared" si="13"/>
        <v>2637158423</v>
      </c>
      <c r="N16" s="2">
        <f t="shared" si="13"/>
        <v>1273811752</v>
      </c>
      <c r="O16" s="2">
        <f t="shared" si="13"/>
        <v>22994024055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3441600000000</v>
      </c>
      <c r="E20" s="2">
        <f ca="1">IFERROR(E21*E2,"")</f>
        <v>2253600000000</v>
      </c>
      <c r="H20" s="2">
        <f t="shared" ref="H20:O20" ca="1" si="14">IFERROR(H21*H2,"")</f>
        <v>2253600000000</v>
      </c>
      <c r="I20" s="2">
        <f t="shared" ca="1" si="14"/>
        <v>2145600000000</v>
      </c>
      <c r="J20" s="2" t="str">
        <f t="shared" ca="1" si="14"/>
        <v/>
      </c>
      <c r="K20" s="2" t="str">
        <f t="shared" ca="1" si="14"/>
        <v/>
      </c>
      <c r="L20" s="2">
        <f t="shared" ca="1" si="14"/>
        <v>391680000000</v>
      </c>
      <c r="M20" s="2">
        <f t="shared" ca="1" si="14"/>
        <v>1015200000000</v>
      </c>
      <c r="N20" s="2">
        <f t="shared" ca="1" si="14"/>
        <v>1310400000000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1440000000</v>
      </c>
      <c r="E21" s="2">
        <f>IFERROR(INDEX(E51:E500,MATCH($C$7,$C$51:$C$500,0)),"")</f>
        <v>1440000000</v>
      </c>
      <c r="H21" s="2">
        <f>IFERROR(INDEX(D21:G21,COUNT(D21:G21)),"")</f>
        <v>1440000000</v>
      </c>
      <c r="I21" s="2">
        <f t="shared" ref="I21:O21" si="15">IFERROR(INDEX(I51:I500,MATCH($C$7,$C$51:$C$500,0)),"")</f>
        <v>1440000000</v>
      </c>
      <c r="J21" s="2">
        <f t="shared" si="15"/>
        <v>1440000000</v>
      </c>
      <c r="K21" s="2">
        <f t="shared" si="15"/>
        <v>1440000000</v>
      </c>
      <c r="L21" s="2">
        <f t="shared" si="15"/>
        <v>1440000000</v>
      </c>
      <c r="M21" s="2">
        <f t="shared" si="15"/>
        <v>1440000000</v>
      </c>
      <c r="N21" s="2">
        <f t="shared" si="15"/>
        <v>1440000000</v>
      </c>
      <c r="O21" s="2">
        <f t="shared" si="15"/>
        <v>1150000000</v>
      </c>
    </row>
    <row r="23" spans="1:15" ht="15.5" x14ac:dyDescent="0.35">
      <c r="B23" t="s">
        <v>43</v>
      </c>
      <c r="C23" t="s">
        <v>44</v>
      </c>
      <c r="D23" s="3">
        <f>IFERROR(D5/D6*100,"")</f>
        <v>0.6145841454994353</v>
      </c>
      <c r="E23" s="3">
        <f>IFERROR(E5/E6*100,"")</f>
        <v>1.2649150317068325</v>
      </c>
      <c r="H23" s="3">
        <f t="shared" ref="H23:O23" si="16">IFERROR(H5/H6*100,"")</f>
        <v>3.7665993408345879</v>
      </c>
      <c r="I23" s="3">
        <f t="shared" si="16"/>
        <v>3.1833978958366966</v>
      </c>
      <c r="J23" s="3">
        <f t="shared" si="16"/>
        <v>1.4046176003061495</v>
      </c>
      <c r="K23" s="3">
        <f t="shared" si="16"/>
        <v>1.482941615219415</v>
      </c>
      <c r="L23" s="3">
        <f t="shared" si="16"/>
        <v>0.7759253768754738</v>
      </c>
      <c r="M23" s="3">
        <f t="shared" si="16"/>
        <v>-0.65443790686615766</v>
      </c>
      <c r="N23" s="3">
        <f t="shared" si="16"/>
        <v>-0.98562213884167504</v>
      </c>
      <c r="O23" s="3">
        <f t="shared" si="16"/>
        <v>1.2794925484835618</v>
      </c>
    </row>
    <row r="24" spans="1:15" ht="15.5" x14ac:dyDescent="0.35">
      <c r="C24" t="s">
        <v>45</v>
      </c>
      <c r="D24" s="4">
        <f>IFERROR(_xlfn.RRI(5,I23,D23),"")</f>
        <v>-0.28032223417831881</v>
      </c>
      <c r="E24" s="4">
        <f>IFERROR(_xlfn.RRI(5,J23,E23),"")</f>
        <v>-2.0734059961255658E-2</v>
      </c>
      <c r="H24" s="4" t="str">
        <f t="shared" ref="H24:O24" si="17">IFERROR(_xlfn.RRI(5,M23,H23),"")</f>
        <v/>
      </c>
      <c r="I24" s="4" t="str">
        <f t="shared" si="17"/>
        <v/>
      </c>
      <c r="J24" s="4">
        <f t="shared" si="17"/>
        <v>1.8835500031163077E-2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3.58</v>
      </c>
      <c r="E25" s="3">
        <f>IFERROR(INDEX(E51:E500,MATCH($A$25,$C$51:$C$500,0)),"")</f>
        <v>7.32</v>
      </c>
      <c r="H25" s="3">
        <f>IFERROR(INDEX(D25:G25,COUNT(D25:G25)),"")</f>
        <v>7.32</v>
      </c>
      <c r="I25" s="3">
        <f t="shared" ref="I25:O25" si="18">IFERROR(INDEX(I51:I500,MATCH($C$25,$C$51:$C$500,0)),"")</f>
        <v>18.2</v>
      </c>
      <c r="J25" s="3">
        <f t="shared" si="18"/>
        <v>7.54</v>
      </c>
      <c r="K25" s="3">
        <f t="shared" si="18"/>
        <v>8.16</v>
      </c>
      <c r="L25" s="3">
        <f t="shared" si="18"/>
        <v>4</v>
      </c>
      <c r="M25" s="3">
        <f t="shared" si="18"/>
        <v>-3.7</v>
      </c>
      <c r="N25" s="3">
        <f t="shared" si="18"/>
        <v>-5.31</v>
      </c>
      <c r="O25" s="3">
        <f t="shared" si="18"/>
        <v>4.29</v>
      </c>
    </row>
    <row r="26" spans="1:15" ht="15.5" x14ac:dyDescent="0.35">
      <c r="C26" t="s">
        <v>48</v>
      </c>
      <c r="D26" s="4">
        <f>IFERROR(_xlfn.RRI(5,I25,D25),"")</f>
        <v>-0.27762563163707965</v>
      </c>
      <c r="E26" s="4">
        <f>IFERROR(_xlfn.RRI(5,J25,E25),"")</f>
        <v>-5.9048681408042647E-3</v>
      </c>
      <c r="H26" s="4" t="str">
        <f t="shared" ref="H26:O26" si="19">IFERROR(_xlfn.RRI(5,M25,H25),"")</f>
        <v/>
      </c>
      <c r="I26" s="4" t="str">
        <f t="shared" si="19"/>
        <v/>
      </c>
      <c r="J26" s="4">
        <f t="shared" si="19"/>
        <v>0.11939357728279076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24.011479363194443</v>
      </c>
      <c r="E27" s="3">
        <f>IFERROR(E4/E21,"")</f>
        <v>24.033207190972224</v>
      </c>
      <c r="H27" s="3">
        <f t="shared" ref="H27:O27" si="20">IFERROR(H4/H21,"")</f>
        <v>96.089373108333334</v>
      </c>
      <c r="I27" s="3">
        <f t="shared" si="20"/>
        <v>94.52738635208334</v>
      </c>
      <c r="J27" s="3">
        <f t="shared" si="20"/>
        <v>82.883906002777778</v>
      </c>
      <c r="K27" s="3">
        <f t="shared" si="20"/>
        <v>74.256021654861115</v>
      </c>
      <c r="L27" s="3">
        <f t="shared" si="20"/>
        <v>68.031396197222222</v>
      </c>
      <c r="M27" s="3">
        <f t="shared" si="20"/>
        <v>58.157719524999997</v>
      </c>
      <c r="N27" s="3">
        <f t="shared" si="20"/>
        <v>66.748315741666673</v>
      </c>
      <c r="O27" s="3">
        <f t="shared" si="20"/>
        <v>109.30493133826087</v>
      </c>
    </row>
    <row r="28" spans="1:15" ht="15.5" x14ac:dyDescent="0.35">
      <c r="C28" t="s">
        <v>50</v>
      </c>
      <c r="D28" s="4">
        <f>IFERROR(_xlfn.RRI(5,I27,D27),"")</f>
        <v>-0.23972229754589902</v>
      </c>
      <c r="E28" s="4">
        <f>IFERROR(_xlfn.RRI(5,J27,E27),"")</f>
        <v>-0.21932853711846234</v>
      </c>
      <c r="H28" s="4">
        <f t="shared" ref="H28:O28" si="21">IFERROR(_xlfn.RRI(5,M27,H27),"")</f>
        <v>0.10563963337860538</v>
      </c>
      <c r="I28" s="4">
        <f t="shared" si="21"/>
        <v>7.2070800929652679E-2</v>
      </c>
      <c r="J28" s="4">
        <f t="shared" si="21"/>
        <v>-5.3836716935429352E-2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-0.59780219780219779</v>
      </c>
      <c r="I29" s="4">
        <f t="shared" si="22"/>
        <v>1.4137931034482758</v>
      </c>
      <c r="J29" s="4">
        <f t="shared" si="22"/>
        <v>-7.5980392156862753E-2</v>
      </c>
      <c r="K29" s="4">
        <f t="shared" si="22"/>
        <v>1.04</v>
      </c>
      <c r="L29" s="4">
        <f t="shared" si="22"/>
        <v>-2.0810810810810811</v>
      </c>
      <c r="M29" s="4">
        <f t="shared" si="22"/>
        <v>-0.30320150659133699</v>
      </c>
      <c r="N29" s="4">
        <f t="shared" si="22"/>
        <v>-2.2377622377622375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1.6524171634579081E-2</v>
      </c>
      <c r="I30" s="4">
        <f t="shared" si="23"/>
        <v>0.14047938750516104</v>
      </c>
      <c r="J30" s="4">
        <f t="shared" si="23"/>
        <v>0.1161910395364124</v>
      </c>
      <c r="K30" s="4">
        <f t="shared" si="23"/>
        <v>9.1496364995858337E-2</v>
      </c>
      <c r="L30" s="4">
        <f t="shared" si="23"/>
        <v>0.16977413751544834</v>
      </c>
      <c r="M30" s="4">
        <f t="shared" si="23"/>
        <v>-0.12870131809639235</v>
      </c>
      <c r="N30" s="4">
        <f t="shared" si="23"/>
        <v>-0.38933847792188098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582.6</v>
      </c>
      <c r="E32" s="3">
        <f>IFERROR(INDEX(E51:E500,MATCH($A$32,$C$51:$C$500,0)),"")</f>
        <v>579.02</v>
      </c>
      <c r="H32" s="3">
        <f>IFERROR(INDEX(D32:G32,COUNT(D32:G32)),"")</f>
        <v>579.02</v>
      </c>
      <c r="I32" s="3">
        <f t="shared" ref="I32:O32" si="24">IFERROR(INDEX(I51:I500,MATCH($C$32,$C$51:$C$500,0)),"")</f>
        <v>571.69000000000005</v>
      </c>
      <c r="J32" s="3">
        <f t="shared" si="24"/>
        <v>557.29</v>
      </c>
      <c r="K32" s="3">
        <f t="shared" si="24"/>
        <v>551.98</v>
      </c>
      <c r="L32" s="3">
        <f t="shared" si="24"/>
        <v>535.48</v>
      </c>
      <c r="M32" s="3">
        <f t="shared" si="24"/>
        <v>531.33000000000004</v>
      </c>
      <c r="N32" s="3">
        <f t="shared" si="24"/>
        <v>534.79999999999995</v>
      </c>
      <c r="O32" s="3">
        <f t="shared" si="24"/>
        <v>346.49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2.69</v>
      </c>
      <c r="E33" s="3">
        <f>IFERROR(INDEX(E51:E500,MATCH($A$33,$C$51:$C$500,0)),"")</f>
        <v>4.08</v>
      </c>
      <c r="H33" s="3">
        <f>IFERROR(INDEX(D33:G33,COUNT(D33:G33)),"")</f>
        <v>4.08</v>
      </c>
      <c r="I33" s="3">
        <f t="shared" ref="I33:O33" si="25">IFERROR(INDEX(I51:I500,MATCH($C$33,$C$51:$C$500,0)),"")</f>
        <v>2.61</v>
      </c>
      <c r="J33" s="3">
        <f t="shared" si="25"/>
        <v>0.5</v>
      </c>
      <c r="K33" s="3">
        <f t="shared" si="25"/>
        <v>0.69</v>
      </c>
      <c r="L33" s="3">
        <f t="shared" si="25"/>
        <v>0.51</v>
      </c>
      <c r="M33" s="3">
        <f t="shared" si="25"/>
        <v>1.33</v>
      </c>
      <c r="N33" s="3">
        <f t="shared" si="25"/>
        <v>1.7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437.15</v>
      </c>
      <c r="E34" s="3">
        <f>IFERROR(INDEX(E51:E500,MATCH($A$34,$C$51:$C$500,0)),"")</f>
        <v>322.39999999999998</v>
      </c>
      <c r="H34" s="3">
        <f>IFERROR(INDEX(D34:G34,COUNT(D34:G34)),"")</f>
        <v>322.39999999999998</v>
      </c>
      <c r="I34" s="3">
        <f t="shared" ref="I34:O34" si="26">IFERROR(INDEX(I51:I500,MATCH($C$34,$C$51:$C$500,0)),"")</f>
        <v>81.87</v>
      </c>
      <c r="J34" s="3">
        <f t="shared" si="26"/>
        <v>36.869999999999997</v>
      </c>
      <c r="K34" s="3">
        <f t="shared" si="26"/>
        <v>46.57</v>
      </c>
      <c r="L34" s="3">
        <f t="shared" si="26"/>
        <v>68</v>
      </c>
      <c r="M34" s="3">
        <f t="shared" si="26"/>
        <v>-190.54</v>
      </c>
      <c r="N34" s="3">
        <f t="shared" si="26"/>
        <v>-171.37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64.959999999999994</v>
      </c>
      <c r="E35" s="3">
        <f>IFERROR(INDEX(E51:E500,MATCH($A$35,$C$51:$C$500,0)),"")</f>
        <v>97.87</v>
      </c>
      <c r="H35" s="3">
        <f>IFERROR(INDEX(D35:G35,COUNT(D35:G35)),"")</f>
        <v>97.87</v>
      </c>
      <c r="I35" s="3">
        <f t="shared" ref="I35:O35" si="27">IFERROR(INDEX(I51:I500,MATCH($C$35,$C$51:$C$500,0)),"")</f>
        <v>15.71</v>
      </c>
      <c r="J35" s="3">
        <f t="shared" si="27"/>
        <v>3.34</v>
      </c>
      <c r="K35" s="3">
        <f t="shared" si="27"/>
        <v>5.0999999999999996</v>
      </c>
      <c r="L35" s="3">
        <f t="shared" si="27"/>
        <v>3.98</v>
      </c>
      <c r="M35" s="3">
        <f t="shared" si="27"/>
        <v>12.08</v>
      </c>
      <c r="N35" s="3">
        <f t="shared" si="27"/>
        <v>13.59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34576530283</v>
      </c>
      <c r="E51" s="5">
        <v>34607818355</v>
      </c>
      <c r="F51" s="5">
        <v>36462750337</v>
      </c>
      <c r="G51" s="5">
        <v>32582617701</v>
      </c>
      <c r="I51" s="5">
        <v>136119436347</v>
      </c>
      <c r="J51" s="5">
        <v>119352824644</v>
      </c>
      <c r="K51" s="5">
        <v>106928671183</v>
      </c>
      <c r="L51" s="5">
        <v>97965210524</v>
      </c>
      <c r="M51" s="5">
        <v>83747116116</v>
      </c>
      <c r="N51" s="5">
        <v>96117574668</v>
      </c>
      <c r="O51" s="5">
        <v>125700671039</v>
      </c>
    </row>
    <row r="52" spans="2:15" ht="15.5" x14ac:dyDescent="0.35">
      <c r="C52" t="s">
        <v>75</v>
      </c>
      <c r="D52" s="5">
        <v>-16671358511</v>
      </c>
      <c r="E52" s="5">
        <v>-17448582296</v>
      </c>
      <c r="F52" s="5">
        <v>-16258397506</v>
      </c>
      <c r="G52" s="5">
        <v>-16452828098</v>
      </c>
      <c r="I52" s="5">
        <v>-64789965358</v>
      </c>
      <c r="J52" s="5">
        <v>-61181726049</v>
      </c>
      <c r="K52" s="5">
        <v>-59078789345</v>
      </c>
      <c r="L52" s="5">
        <v>-55794867377</v>
      </c>
      <c r="M52" s="5">
        <v>-49022186585</v>
      </c>
      <c r="N52" s="5">
        <v>-51326014563</v>
      </c>
      <c r="O52" s="5">
        <v>-57827741522</v>
      </c>
    </row>
    <row r="53" spans="2:15" ht="15.5" x14ac:dyDescent="0.35">
      <c r="C53" t="s">
        <v>76</v>
      </c>
      <c r="D53" s="5">
        <v>17905171772</v>
      </c>
      <c r="E53" s="5">
        <v>17159236059</v>
      </c>
      <c r="F53" s="5">
        <v>20204352831</v>
      </c>
      <c r="G53" s="5">
        <v>16129789603</v>
      </c>
      <c r="I53" s="5">
        <v>71329470989</v>
      </c>
      <c r="J53" s="5">
        <v>58171098595</v>
      </c>
      <c r="K53" s="5">
        <v>47849881838</v>
      </c>
      <c r="L53" s="5">
        <v>42170343147</v>
      </c>
      <c r="M53" s="5">
        <v>34724929531</v>
      </c>
      <c r="N53" s="5">
        <v>44791560105</v>
      </c>
      <c r="O53" s="5">
        <v>67872929517</v>
      </c>
    </row>
    <row r="54" spans="2:15" ht="15.5" x14ac:dyDescent="0.35">
      <c r="C54" t="s">
        <v>77</v>
      </c>
      <c r="D54" s="5">
        <v>-10010401546</v>
      </c>
      <c r="E54" s="5">
        <v>-3307483988</v>
      </c>
      <c r="F54" s="5">
        <v>-7624542195</v>
      </c>
      <c r="G54" s="5">
        <v>-6325535082</v>
      </c>
      <c r="I54" s="5">
        <v>-31497283511</v>
      </c>
      <c r="J54" s="5">
        <v>-32454589557</v>
      </c>
      <c r="K54" s="5">
        <v>-20302245844</v>
      </c>
      <c r="L54" s="5">
        <v>-17389064604</v>
      </c>
      <c r="M54" s="5">
        <v>-18215873382</v>
      </c>
      <c r="N54" s="5">
        <v>-25442696314</v>
      </c>
      <c r="O54" s="5">
        <v>-28490144683</v>
      </c>
    </row>
    <row r="55" spans="2:15" ht="15.5" x14ac:dyDescent="0.35">
      <c r="C55" t="s">
        <v>78</v>
      </c>
      <c r="D55" s="5">
        <v>-37535800</v>
      </c>
      <c r="E55" s="5">
        <v>-25749200</v>
      </c>
      <c r="F55" s="5">
        <v>-14189800</v>
      </c>
      <c r="G55" s="5">
        <v>-300915200</v>
      </c>
      <c r="I55" s="5">
        <v>-406070140</v>
      </c>
      <c r="J55" s="5">
        <v>-378207970</v>
      </c>
      <c r="K55" s="5">
        <v>-395599826</v>
      </c>
      <c r="L55" s="5">
        <v>-88397009</v>
      </c>
      <c r="M55" s="5">
        <v>-122505621</v>
      </c>
      <c r="N55" s="5">
        <v>-186123574</v>
      </c>
      <c r="O55" s="5">
        <v>-34084500</v>
      </c>
    </row>
    <row r="56" spans="2:15" ht="15.5" x14ac:dyDescent="0.35">
      <c r="C56" t="s">
        <v>79</v>
      </c>
      <c r="D56" s="5">
        <v>-9462061181</v>
      </c>
      <c r="E56" s="5">
        <v>-3294131817</v>
      </c>
      <c r="F56" s="5">
        <v>-7616503972</v>
      </c>
      <c r="G56" s="5">
        <v>-6050772124</v>
      </c>
      <c r="I56" s="5">
        <v>-31129764731</v>
      </c>
      <c r="J56" s="5">
        <v>-32490179417</v>
      </c>
      <c r="K56" s="5">
        <v>-19732998486</v>
      </c>
      <c r="L56" s="5">
        <v>-17974334232</v>
      </c>
      <c r="M56" s="5">
        <v>-17502955951</v>
      </c>
      <c r="N56" s="5">
        <v>-25244540998</v>
      </c>
      <c r="O56" s="5">
        <v>-28653960801</v>
      </c>
    </row>
    <row r="57" spans="2:15" ht="15.5" x14ac:dyDescent="0.35">
      <c r="C57" t="s">
        <v>82</v>
      </c>
      <c r="D57" s="5">
        <v>109178533</v>
      </c>
      <c r="E57" s="5">
        <v>12411346</v>
      </c>
      <c r="F57" s="5">
        <v>6121367</v>
      </c>
      <c r="G57" s="5">
        <v>26135992</v>
      </c>
      <c r="I57" s="5">
        <v>38478766</v>
      </c>
      <c r="J57" s="5">
        <v>460533119</v>
      </c>
      <c r="K57" s="5">
        <v>-172823904</v>
      </c>
      <c r="L57" s="5">
        <v>724193512</v>
      </c>
      <c r="M57" s="5">
        <v>38788137</v>
      </c>
      <c r="N57" s="5">
        <v>-60261239</v>
      </c>
      <c r="O57" s="5">
        <v>-205606588</v>
      </c>
    </row>
    <row r="58" spans="2:15" ht="15.5" x14ac:dyDescent="0.35">
      <c r="C58" t="s">
        <v>85</v>
      </c>
      <c r="D58" s="5">
        <v>-996</v>
      </c>
      <c r="E58" s="5">
        <v>20149</v>
      </c>
      <c r="F58" s="5">
        <v>8247</v>
      </c>
      <c r="G58" s="5">
        <v>13422</v>
      </c>
      <c r="I58" s="5">
        <v>-4034</v>
      </c>
      <c r="J58" s="5">
        <v>-62322</v>
      </c>
      <c r="K58" s="5">
        <v>-9423</v>
      </c>
      <c r="L58" s="5">
        <v>-2304</v>
      </c>
      <c r="M58" s="5">
        <v>-28376</v>
      </c>
      <c r="N58" s="5">
        <v>-13890</v>
      </c>
      <c r="O58" s="5">
        <v>-111754</v>
      </c>
    </row>
    <row r="59" spans="2:15" ht="15.5" x14ac:dyDescent="0.35">
      <c r="C59" t="s">
        <v>80</v>
      </c>
      <c r="D59" s="5">
        <v>7894770226</v>
      </c>
      <c r="E59" s="5">
        <v>13851752071</v>
      </c>
      <c r="F59" s="5">
        <v>12579810636</v>
      </c>
      <c r="G59" s="5">
        <v>9804254521</v>
      </c>
      <c r="I59" s="5">
        <v>39832187478</v>
      </c>
      <c r="J59" s="5">
        <v>25716509038</v>
      </c>
      <c r="K59" s="5">
        <v>27547635994</v>
      </c>
      <c r="L59" s="5">
        <v>24781278543</v>
      </c>
      <c r="M59" s="5">
        <v>16509056149</v>
      </c>
      <c r="N59" s="5">
        <v>19348863791</v>
      </c>
      <c r="O59" s="5">
        <v>39382784834</v>
      </c>
    </row>
    <row r="60" spans="2:15" ht="15.5" x14ac:dyDescent="0.35">
      <c r="C60" t="s">
        <v>81</v>
      </c>
      <c r="D60" s="5">
        <v>286367074</v>
      </c>
      <c r="E60" s="5">
        <v>179850369</v>
      </c>
      <c r="F60" s="5">
        <v>115471990</v>
      </c>
      <c r="G60" s="5">
        <v>-21053957</v>
      </c>
      <c r="I60" s="5">
        <v>-552477824</v>
      </c>
      <c r="J60" s="5">
        <v>-2704350524</v>
      </c>
      <c r="K60" s="5">
        <v>-5068963545</v>
      </c>
      <c r="L60" s="5">
        <v>-9434983457</v>
      </c>
      <c r="M60" s="5">
        <v>-13871897726</v>
      </c>
      <c r="N60" s="5">
        <v>-18075052039</v>
      </c>
      <c r="O60" s="5">
        <v>-16388760779</v>
      </c>
    </row>
    <row r="61" spans="2:15" ht="15.5" x14ac:dyDescent="0.35">
      <c r="C61" t="s">
        <v>83</v>
      </c>
      <c r="D61" s="5">
        <v>320506639</v>
      </c>
      <c r="E61" s="5">
        <v>222534825</v>
      </c>
      <c r="F61" s="5">
        <v>319684076</v>
      </c>
      <c r="G61" s="5">
        <v>196173008</v>
      </c>
      <c r="I61" s="5">
        <v>703543200</v>
      </c>
      <c r="J61" s="5">
        <v>224198999</v>
      </c>
      <c r="K61" s="5">
        <v>1107249436</v>
      </c>
      <c r="L61" s="5">
        <v>1068790258</v>
      </c>
      <c r="M61" s="5">
        <v>924168109</v>
      </c>
      <c r="N61" s="5">
        <v>1825596958</v>
      </c>
      <c r="O61" s="5">
        <v>791805277</v>
      </c>
    </row>
    <row r="62" spans="2:15" ht="15.5" x14ac:dyDescent="0.35">
      <c r="C62" t="s">
        <v>27</v>
      </c>
      <c r="D62" s="5">
        <v>-34139565</v>
      </c>
      <c r="E62" s="5">
        <v>-42684456</v>
      </c>
      <c r="F62" s="5">
        <v>-204212086</v>
      </c>
      <c r="G62" s="5">
        <v>-217226965</v>
      </c>
      <c r="I62" s="5">
        <v>-1256021024</v>
      </c>
      <c r="J62" s="5">
        <v>-2928549523</v>
      </c>
      <c r="K62" s="5">
        <v>-6176212981</v>
      </c>
      <c r="L62" s="5">
        <v>-10503773715</v>
      </c>
      <c r="M62" s="5">
        <v>-14796065835</v>
      </c>
      <c r="N62" s="5">
        <v>-19900648997</v>
      </c>
      <c r="O62" s="5">
        <v>-17180566056</v>
      </c>
    </row>
    <row r="63" spans="2:15" ht="15.5" x14ac:dyDescent="0.35">
      <c r="C63" t="s">
        <v>86</v>
      </c>
      <c r="D63" s="5">
        <v>286367074</v>
      </c>
      <c r="E63" s="5">
        <v>179850369</v>
      </c>
      <c r="F63" s="5">
        <v>115471990</v>
      </c>
      <c r="G63" s="5">
        <v>-21053957</v>
      </c>
      <c r="I63" s="5">
        <v>-552477824</v>
      </c>
      <c r="J63" s="5">
        <v>-2704350524</v>
      </c>
      <c r="K63" s="5">
        <v>-5068963545</v>
      </c>
      <c r="L63" s="5">
        <v>-9434983457</v>
      </c>
      <c r="M63" s="5">
        <v>-13871897726</v>
      </c>
      <c r="N63" s="5">
        <v>-18075052039</v>
      </c>
      <c r="O63" s="5">
        <v>-16388760779</v>
      </c>
    </row>
    <row r="64" spans="2:15" ht="15.5" x14ac:dyDescent="0.35">
      <c r="C64" t="s">
        <v>29</v>
      </c>
      <c r="D64" s="5">
        <v>8181137300</v>
      </c>
      <c r="E64" s="5">
        <v>14031602440</v>
      </c>
      <c r="F64" s="5">
        <v>12695282626</v>
      </c>
      <c r="G64" s="5">
        <v>9783200564</v>
      </c>
      <c r="I64" s="5">
        <v>39279709654</v>
      </c>
      <c r="J64" s="5">
        <v>23012158514</v>
      </c>
      <c r="K64" s="5">
        <v>22478672449</v>
      </c>
      <c r="L64" s="5">
        <v>15346295086</v>
      </c>
      <c r="M64" s="5">
        <v>2637158423</v>
      </c>
      <c r="N64" s="5">
        <v>1273811752</v>
      </c>
      <c r="O64" s="5">
        <v>22994024055</v>
      </c>
    </row>
    <row r="65" spans="2:15" ht="15.5" x14ac:dyDescent="0.35">
      <c r="C65" t="s">
        <v>28</v>
      </c>
      <c r="D65" s="5">
        <v>-3042913308</v>
      </c>
      <c r="E65" s="5">
        <v>-3521266192</v>
      </c>
      <c r="F65" s="5">
        <v>-3975720574</v>
      </c>
      <c r="G65" s="5">
        <v>-3929338404</v>
      </c>
      <c r="I65" s="5">
        <v>-13162395941</v>
      </c>
      <c r="J65" s="5">
        <v>-12193340072</v>
      </c>
      <c r="K65" s="5">
        <v>-10761160410</v>
      </c>
      <c r="L65" s="5">
        <v>-9612136914</v>
      </c>
      <c r="M65" s="5">
        <v>-7953227407</v>
      </c>
      <c r="N65" s="5">
        <v>-8897787377</v>
      </c>
      <c r="O65" s="5">
        <v>-18072228337</v>
      </c>
    </row>
    <row r="66" spans="2:15" ht="15.5" x14ac:dyDescent="0.35">
      <c r="C66" t="s">
        <v>374</v>
      </c>
      <c r="D66" s="5">
        <v>-3042913308</v>
      </c>
      <c r="E66" s="5">
        <v>-3521266192</v>
      </c>
      <c r="F66" s="5">
        <v>-3975720574</v>
      </c>
      <c r="G66" s="5">
        <v>-3929338404</v>
      </c>
      <c r="I66" s="5">
        <v>-13162395941</v>
      </c>
      <c r="J66" s="5">
        <v>-12193340072</v>
      </c>
      <c r="K66" s="5">
        <v>-10761160410</v>
      </c>
      <c r="L66" s="5">
        <v>-9612136914</v>
      </c>
      <c r="M66" s="5">
        <v>-7953227407</v>
      </c>
      <c r="N66" s="5">
        <v>-8897787377</v>
      </c>
      <c r="O66" s="5">
        <v>-11224431337</v>
      </c>
    </row>
    <row r="67" spans="2:15" ht="15.5" x14ac:dyDescent="0.35">
      <c r="C67" t="s">
        <v>375</v>
      </c>
      <c r="O67" s="5">
        <v>-6847797000</v>
      </c>
    </row>
    <row r="68" spans="2:15" ht="15.5" x14ac:dyDescent="0.35">
      <c r="C68" t="s">
        <v>376</v>
      </c>
      <c r="D68" s="5">
        <v>-3042913308</v>
      </c>
      <c r="E68" s="5">
        <v>-3521266192</v>
      </c>
      <c r="F68" s="5">
        <v>-3975720574</v>
      </c>
      <c r="G68" s="5">
        <v>-3929338404</v>
      </c>
      <c r="I68" s="5">
        <v>-13162395941</v>
      </c>
      <c r="J68" s="5">
        <v>-12193340072</v>
      </c>
      <c r="K68" s="5">
        <v>-10761160410</v>
      </c>
      <c r="L68" s="5">
        <v>-9612136914</v>
      </c>
      <c r="M68" s="5">
        <v>-7953227407</v>
      </c>
      <c r="N68" s="5">
        <v>-8897787377</v>
      </c>
      <c r="O68" s="5">
        <v>-18072228337</v>
      </c>
    </row>
    <row r="69" spans="2:15" ht="15.5" x14ac:dyDescent="0.35">
      <c r="C69" t="s">
        <v>87</v>
      </c>
      <c r="D69" s="5">
        <v>5138223992</v>
      </c>
      <c r="E69" s="5">
        <v>10510336248</v>
      </c>
      <c r="F69" s="5">
        <v>8719562052</v>
      </c>
      <c r="G69" s="5">
        <v>5853862160</v>
      </c>
      <c r="I69" s="5">
        <v>26117313713</v>
      </c>
      <c r="J69" s="5">
        <v>10818818442</v>
      </c>
      <c r="K69" s="5">
        <v>11717512039</v>
      </c>
      <c r="L69" s="5">
        <v>5734158172</v>
      </c>
      <c r="M69" s="5">
        <v>-5316068984</v>
      </c>
      <c r="N69" s="5">
        <v>-7623975625</v>
      </c>
      <c r="O69" s="5">
        <v>4921795718</v>
      </c>
    </row>
    <row r="70" spans="2:15" ht="15.5" x14ac:dyDescent="0.35">
      <c r="C70" t="s">
        <v>88</v>
      </c>
      <c r="F70" s="5">
        <v>-705414</v>
      </c>
      <c r="I70" s="5">
        <v>-705414</v>
      </c>
      <c r="J70" s="5">
        <v>414264577</v>
      </c>
      <c r="K70" s="5">
        <v>28919854</v>
      </c>
      <c r="L70" s="5">
        <v>228286954</v>
      </c>
      <c r="M70" s="5">
        <v>326160480</v>
      </c>
      <c r="N70" s="5">
        <v>59725917</v>
      </c>
      <c r="O70" s="5">
        <v>167160720</v>
      </c>
    </row>
    <row r="71" spans="2:15" ht="15.5" x14ac:dyDescent="0.35">
      <c r="C71" t="s">
        <v>89</v>
      </c>
      <c r="D71" s="5">
        <v>5138223992</v>
      </c>
      <c r="E71" s="5">
        <v>10510336248</v>
      </c>
      <c r="F71" s="5">
        <v>8718856638</v>
      </c>
      <c r="G71" s="5">
        <v>5853862160</v>
      </c>
      <c r="I71" s="5">
        <v>26116608299</v>
      </c>
      <c r="J71" s="5">
        <v>11233083019</v>
      </c>
      <c r="K71" s="5">
        <v>11746431893</v>
      </c>
      <c r="L71" s="5">
        <v>5962445126</v>
      </c>
      <c r="M71" s="5">
        <v>-4989908504</v>
      </c>
      <c r="N71" s="5">
        <v>-7564249708</v>
      </c>
      <c r="O71" s="5">
        <v>5088956438</v>
      </c>
    </row>
    <row r="72" spans="2:15" ht="15.5" x14ac:dyDescent="0.35">
      <c r="C72" t="s">
        <v>90</v>
      </c>
      <c r="D72" s="5">
        <v>5138223992</v>
      </c>
      <c r="E72" s="5">
        <v>10510336248</v>
      </c>
      <c r="F72" s="5">
        <v>8719562052</v>
      </c>
      <c r="G72" s="5">
        <v>5853862160</v>
      </c>
      <c r="I72" s="5">
        <v>26117313713</v>
      </c>
      <c r="J72" s="5">
        <v>10818818442</v>
      </c>
      <c r="K72" s="5">
        <v>11717512039</v>
      </c>
      <c r="L72" s="5">
        <v>5734158172</v>
      </c>
      <c r="M72" s="5">
        <v>-5316068984</v>
      </c>
      <c r="N72" s="5">
        <v>-7623975625</v>
      </c>
      <c r="O72" s="5">
        <v>4921795718</v>
      </c>
    </row>
    <row r="73" spans="2:15" ht="15.5" x14ac:dyDescent="0.35">
      <c r="C73" t="s">
        <v>8</v>
      </c>
      <c r="D73" s="5">
        <v>5138224988</v>
      </c>
      <c r="E73" s="5">
        <v>10510316099</v>
      </c>
      <c r="F73" s="5">
        <v>8718848391</v>
      </c>
      <c r="G73" s="5">
        <v>5853848738</v>
      </c>
      <c r="I73" s="5">
        <v>26116612333</v>
      </c>
      <c r="J73" s="5">
        <v>11233145341</v>
      </c>
      <c r="K73" s="5">
        <v>11746441316</v>
      </c>
      <c r="L73" s="5">
        <v>5962447430</v>
      </c>
      <c r="M73" s="5">
        <v>-4989880128</v>
      </c>
      <c r="N73" s="5">
        <v>-7564235818</v>
      </c>
      <c r="O73" s="5">
        <v>5089068192</v>
      </c>
    </row>
    <row r="74" spans="2:15" ht="15.5" x14ac:dyDescent="0.35">
      <c r="C74" t="s">
        <v>91</v>
      </c>
      <c r="D74" s="5">
        <v>5138223992</v>
      </c>
      <c r="E74" s="5">
        <v>10510336248</v>
      </c>
      <c r="F74" s="5">
        <v>8719562052</v>
      </c>
      <c r="G74" s="5">
        <v>5853862160</v>
      </c>
      <c r="I74" s="5">
        <v>26117313713</v>
      </c>
      <c r="J74" s="5">
        <v>10818818442</v>
      </c>
      <c r="K74" s="5">
        <v>11717512039</v>
      </c>
      <c r="L74" s="5">
        <v>5734158172</v>
      </c>
      <c r="M74" s="5">
        <v>-5316068984</v>
      </c>
      <c r="N74" s="5">
        <v>-7623975625</v>
      </c>
      <c r="O74" s="5">
        <v>4921795718</v>
      </c>
    </row>
    <row r="75" spans="2:15" ht="15.5" x14ac:dyDescent="0.35">
      <c r="C75" t="s">
        <v>92</v>
      </c>
      <c r="D75" s="5">
        <v>5138223992</v>
      </c>
      <c r="E75" s="5">
        <v>10510336248</v>
      </c>
      <c r="F75" s="5">
        <v>8718856638</v>
      </c>
      <c r="G75" s="5">
        <v>5853862160</v>
      </c>
      <c r="I75" s="5">
        <v>26116608299</v>
      </c>
      <c r="J75" s="5">
        <v>11233083019</v>
      </c>
      <c r="K75" s="5">
        <v>11746431893</v>
      </c>
      <c r="L75" s="5">
        <v>5962445126</v>
      </c>
      <c r="M75" s="5">
        <v>-4989908504</v>
      </c>
      <c r="N75" s="5">
        <v>-7564249708</v>
      </c>
      <c r="O75" s="5">
        <v>5088956438</v>
      </c>
    </row>
    <row r="76" spans="2:15" ht="15.5" x14ac:dyDescent="0.35">
      <c r="C76" t="s">
        <v>93</v>
      </c>
      <c r="D76" s="5">
        <v>5138223992</v>
      </c>
      <c r="E76" s="5">
        <v>10510336248</v>
      </c>
      <c r="F76" s="5">
        <v>8718856638</v>
      </c>
      <c r="G76" s="5">
        <v>5853862160</v>
      </c>
      <c r="I76" s="5">
        <v>26116608299</v>
      </c>
      <c r="J76" s="5">
        <v>11233083019</v>
      </c>
      <c r="K76" s="5">
        <v>11746431893</v>
      </c>
      <c r="L76" s="5">
        <v>5962445126</v>
      </c>
      <c r="M76" s="5">
        <v>-4989908504</v>
      </c>
      <c r="N76" s="5">
        <v>-7564249708</v>
      </c>
      <c r="O76" s="5">
        <v>5088956438</v>
      </c>
    </row>
    <row r="78" spans="2:15" ht="15.5" x14ac:dyDescent="0.35">
      <c r="B78" t="s">
        <v>94</v>
      </c>
      <c r="C78" t="s">
        <v>95</v>
      </c>
    </row>
    <row r="79" spans="2:15" ht="15.5" x14ac:dyDescent="0.35">
      <c r="C79" t="s">
        <v>96</v>
      </c>
    </row>
    <row r="80" spans="2:15" ht="15.5" x14ac:dyDescent="0.35">
      <c r="C80" t="s">
        <v>20</v>
      </c>
      <c r="D80" s="5">
        <v>60602818489</v>
      </c>
      <c r="E80" s="5">
        <v>57159486301</v>
      </c>
      <c r="F80" s="5">
        <v>36899562567</v>
      </c>
      <c r="G80" s="5">
        <v>41367207807</v>
      </c>
      <c r="I80" s="5">
        <v>36899562567</v>
      </c>
      <c r="J80" s="5">
        <v>27119115861</v>
      </c>
      <c r="K80" s="5">
        <v>20955272106</v>
      </c>
      <c r="L80" s="5">
        <v>47691589996</v>
      </c>
      <c r="M80" s="5">
        <v>20663109027</v>
      </c>
      <c r="N80" s="5">
        <v>8097851643</v>
      </c>
      <c r="O80" s="5">
        <v>10195083693</v>
      </c>
    </row>
    <row r="81" spans="3:15" ht="15.5" x14ac:dyDescent="0.35">
      <c r="C81" t="s">
        <v>98</v>
      </c>
      <c r="D81" s="5">
        <v>11011447008</v>
      </c>
      <c r="E81" s="5">
        <v>10390006472</v>
      </c>
      <c r="F81" s="5">
        <v>12768799938</v>
      </c>
      <c r="G81" s="5">
        <v>16520227698</v>
      </c>
      <c r="I81" s="5">
        <v>12768799938</v>
      </c>
      <c r="J81" s="5">
        <v>6789700780</v>
      </c>
      <c r="K81" s="5">
        <v>8876178602</v>
      </c>
      <c r="L81" s="5">
        <v>8385122751</v>
      </c>
      <c r="M81" s="5">
        <v>7533519759</v>
      </c>
      <c r="N81" s="5">
        <v>8658724484</v>
      </c>
      <c r="O81" s="5">
        <v>14583995858</v>
      </c>
    </row>
    <row r="82" spans="3:15" ht="15.5" x14ac:dyDescent="0.35">
      <c r="C82" t="s">
        <v>99</v>
      </c>
      <c r="K82" s="5">
        <v>12948000000</v>
      </c>
      <c r="N82" s="5">
        <v>3143939</v>
      </c>
      <c r="O82" s="5">
        <v>3143939</v>
      </c>
    </row>
    <row r="83" spans="3:15" ht="15.5" x14ac:dyDescent="0.35">
      <c r="C83" t="s">
        <v>100</v>
      </c>
      <c r="K83" s="5">
        <v>4560000000</v>
      </c>
      <c r="L83" s="5">
        <v>147544868479</v>
      </c>
      <c r="M83" s="5">
        <v>153572986882</v>
      </c>
      <c r="N83" s="5">
        <v>145055818172</v>
      </c>
      <c r="O83" s="5">
        <v>134461827251</v>
      </c>
    </row>
    <row r="84" spans="3:15" ht="15.5" x14ac:dyDescent="0.35">
      <c r="C84" t="s">
        <v>101</v>
      </c>
      <c r="D84" s="5">
        <v>11011447008</v>
      </c>
      <c r="E84" s="5">
        <v>10390006472</v>
      </c>
      <c r="F84" s="5">
        <v>12768799938</v>
      </c>
      <c r="G84" s="5">
        <v>16520227698</v>
      </c>
      <c r="I84" s="5">
        <v>12768799938</v>
      </c>
      <c r="J84" s="5">
        <v>6789700780</v>
      </c>
      <c r="K84" s="5">
        <v>8876178602</v>
      </c>
      <c r="L84" s="5">
        <v>8385122751</v>
      </c>
      <c r="M84" s="5">
        <v>7533519759</v>
      </c>
      <c r="N84" s="5">
        <v>8658724484</v>
      </c>
      <c r="O84" s="5">
        <v>14583995858</v>
      </c>
    </row>
    <row r="85" spans="3:15" ht="15.5" x14ac:dyDescent="0.35">
      <c r="C85" t="s">
        <v>285</v>
      </c>
      <c r="M85" s="5">
        <v>11548891629</v>
      </c>
      <c r="N85" s="5">
        <v>10888789041</v>
      </c>
      <c r="O85" s="5">
        <v>24294730110</v>
      </c>
    </row>
    <row r="86" spans="3:15" ht="15.5" x14ac:dyDescent="0.35">
      <c r="C86" t="s">
        <v>286</v>
      </c>
      <c r="M86" s="5">
        <v>11548891629</v>
      </c>
      <c r="N86" s="5">
        <v>10888789041</v>
      </c>
      <c r="O86" s="5">
        <v>24294730110</v>
      </c>
    </row>
    <row r="87" spans="3:15" ht="15.5" x14ac:dyDescent="0.35">
      <c r="C87" t="s">
        <v>85</v>
      </c>
      <c r="D87" s="5">
        <v>1232976604</v>
      </c>
      <c r="E87" s="5">
        <v>1232976604</v>
      </c>
      <c r="F87" s="5">
        <v>1232976604</v>
      </c>
      <c r="G87" s="5">
        <v>1233681945</v>
      </c>
      <c r="I87" s="5">
        <v>1232976604</v>
      </c>
      <c r="J87" s="5">
        <v>1233681945</v>
      </c>
      <c r="K87" s="5">
        <v>819417504</v>
      </c>
      <c r="L87" s="5">
        <v>790497826</v>
      </c>
      <c r="M87" s="5">
        <v>562211033</v>
      </c>
      <c r="N87" s="5">
        <v>236050672</v>
      </c>
      <c r="O87" s="5">
        <v>176324780</v>
      </c>
    </row>
    <row r="88" spans="3:15" ht="15.5" x14ac:dyDescent="0.35">
      <c r="C88" t="s">
        <v>103</v>
      </c>
      <c r="D88" s="5">
        <v>76593519184</v>
      </c>
      <c r="E88" s="5">
        <v>73882964601</v>
      </c>
      <c r="F88" s="5">
        <v>54245954887</v>
      </c>
      <c r="G88" s="5">
        <v>63333563286</v>
      </c>
      <c r="I88" s="5">
        <v>54245954887</v>
      </c>
      <c r="J88" s="5">
        <v>38584241357</v>
      </c>
      <c r="K88" s="5">
        <v>33221592518</v>
      </c>
      <c r="L88" s="5">
        <v>61243616541</v>
      </c>
      <c r="M88" s="5">
        <v>32680011296</v>
      </c>
      <c r="N88" s="5">
        <v>131208393510</v>
      </c>
      <c r="O88" s="5">
        <v>41465957756</v>
      </c>
    </row>
    <row r="89" spans="3:15" ht="15.5" x14ac:dyDescent="0.35">
      <c r="C89" t="s">
        <v>104</v>
      </c>
    </row>
    <row r="90" spans="3:15" ht="15.5" x14ac:dyDescent="0.35">
      <c r="C90" t="s">
        <v>105</v>
      </c>
      <c r="D90" s="5">
        <v>5066330231</v>
      </c>
      <c r="E90" s="5">
        <v>4894134254</v>
      </c>
      <c r="F90" s="5">
        <v>5079070580</v>
      </c>
      <c r="G90" s="5">
        <v>3317680712</v>
      </c>
      <c r="I90" s="5">
        <v>5079070580</v>
      </c>
      <c r="J90" s="5">
        <v>3867696583</v>
      </c>
      <c r="K90" s="5">
        <v>3749494477</v>
      </c>
      <c r="L90" s="5">
        <v>460298771</v>
      </c>
      <c r="M90" s="5">
        <v>698223591</v>
      </c>
      <c r="N90" s="5">
        <v>1139540947</v>
      </c>
      <c r="O90" s="5">
        <v>1856013396</v>
      </c>
    </row>
    <row r="91" spans="3:15" ht="15.5" x14ac:dyDescent="0.35">
      <c r="C91" t="s">
        <v>353</v>
      </c>
      <c r="D91" s="5">
        <v>410726338113</v>
      </c>
      <c r="E91" s="5">
        <v>419311588653</v>
      </c>
      <c r="F91" s="5">
        <v>427896839306</v>
      </c>
      <c r="G91" s="5">
        <v>436356994137</v>
      </c>
      <c r="I91" s="5">
        <v>427896839306</v>
      </c>
      <c r="J91" s="5">
        <v>462115524148</v>
      </c>
      <c r="K91" s="5">
        <v>494918897177</v>
      </c>
      <c r="L91" s="5">
        <v>526715011312</v>
      </c>
      <c r="M91" s="5">
        <v>560950718816</v>
      </c>
      <c r="N91" s="5">
        <v>491875240146</v>
      </c>
      <c r="O91" s="5">
        <v>519750627948</v>
      </c>
    </row>
    <row r="92" spans="3:15" ht="15.5" x14ac:dyDescent="0.35">
      <c r="C92" t="s">
        <v>404</v>
      </c>
      <c r="D92" s="5">
        <v>49335060000</v>
      </c>
      <c r="E92" s="5">
        <v>49335060000</v>
      </c>
      <c r="F92" s="5">
        <v>49335060000</v>
      </c>
      <c r="G92" s="5">
        <v>49335060000</v>
      </c>
      <c r="I92" s="5">
        <v>49335060000</v>
      </c>
      <c r="J92" s="5">
        <v>48663060000</v>
      </c>
      <c r="K92" s="5">
        <v>46663060000</v>
      </c>
      <c r="L92" s="5">
        <v>46663060000</v>
      </c>
      <c r="M92" s="5">
        <v>46663060000</v>
      </c>
      <c r="N92" s="5">
        <v>46663060000</v>
      </c>
      <c r="O92" s="5">
        <v>46663060000</v>
      </c>
    </row>
    <row r="93" spans="3:15" ht="15.5" x14ac:dyDescent="0.35">
      <c r="C93" t="s">
        <v>109</v>
      </c>
      <c r="D93" s="5">
        <v>863057244774</v>
      </c>
      <c r="E93" s="5">
        <v>871514685927</v>
      </c>
      <c r="F93" s="5">
        <v>880329259496</v>
      </c>
      <c r="G93" s="5">
        <v>889726339099</v>
      </c>
      <c r="I93" s="5">
        <v>880329259496</v>
      </c>
      <c r="J93" s="5">
        <v>915499044751</v>
      </c>
      <c r="K93" s="5">
        <v>946358762034</v>
      </c>
      <c r="L93" s="5">
        <v>975043226823</v>
      </c>
      <c r="M93" s="5">
        <v>1014307610036</v>
      </c>
      <c r="N93" s="5">
        <v>939013346134</v>
      </c>
      <c r="O93" s="5">
        <v>692592405755</v>
      </c>
    </row>
    <row r="94" spans="3:15" ht="15.5" x14ac:dyDescent="0.35">
      <c r="C94" t="s">
        <v>110</v>
      </c>
      <c r="D94" s="5">
        <v>939650763958</v>
      </c>
      <c r="E94" s="5">
        <v>945397650528</v>
      </c>
      <c r="F94" s="5">
        <v>934575214383</v>
      </c>
      <c r="G94" s="5">
        <v>953059902385</v>
      </c>
      <c r="I94" s="5">
        <v>934575214383</v>
      </c>
      <c r="J94" s="5">
        <v>954083286108</v>
      </c>
      <c r="K94" s="5">
        <v>979580354552</v>
      </c>
      <c r="L94" s="5">
        <v>1036286843364</v>
      </c>
      <c r="M94" s="5">
        <v>1046987621332</v>
      </c>
      <c r="N94" s="5">
        <v>1070221739644</v>
      </c>
      <c r="O94" s="5">
        <v>734058363511</v>
      </c>
    </row>
    <row r="95" spans="3:15" ht="15.5" x14ac:dyDescent="0.35">
      <c r="C95" t="s">
        <v>111</v>
      </c>
    </row>
    <row r="96" spans="3:15" ht="15.5" x14ac:dyDescent="0.35">
      <c r="C96" t="s">
        <v>112</v>
      </c>
    </row>
    <row r="97" spans="3:15" ht="15.5" x14ac:dyDescent="0.35">
      <c r="C97" t="s">
        <v>113</v>
      </c>
      <c r="D97" s="5">
        <v>29341394431</v>
      </c>
      <c r="E97" s="5">
        <v>34536479923</v>
      </c>
      <c r="F97" s="5">
        <v>32729846675</v>
      </c>
      <c r="G97" s="5">
        <v>39290279804</v>
      </c>
      <c r="I97" s="5">
        <v>32729846675</v>
      </c>
      <c r="J97" s="5">
        <v>56080146749</v>
      </c>
      <c r="K97" s="5">
        <v>46373952547</v>
      </c>
      <c r="L97" s="5">
        <v>38548471251</v>
      </c>
      <c r="M97" s="5">
        <v>34037091324</v>
      </c>
      <c r="N97" s="5">
        <v>38809453238</v>
      </c>
      <c r="O97" s="5">
        <v>60744050517</v>
      </c>
    </row>
    <row r="98" spans="3:15" ht="15.5" x14ac:dyDescent="0.35">
      <c r="C98" t="s">
        <v>114</v>
      </c>
    </row>
    <row r="99" spans="3:15" ht="15.5" x14ac:dyDescent="0.35">
      <c r="C99" t="s">
        <v>115</v>
      </c>
      <c r="D99" s="5">
        <v>2101905473</v>
      </c>
      <c r="E99" s="5">
        <v>3356006792</v>
      </c>
      <c r="F99" s="5">
        <v>1824144638</v>
      </c>
      <c r="G99" s="5">
        <v>1903973500</v>
      </c>
      <c r="I99" s="5">
        <v>1824144638</v>
      </c>
      <c r="J99" s="5">
        <v>3701445828</v>
      </c>
      <c r="K99" s="5">
        <v>3125575479</v>
      </c>
      <c r="L99" s="5">
        <v>682293136</v>
      </c>
      <c r="M99" s="5">
        <v>1185457860</v>
      </c>
      <c r="N99" s="5">
        <v>4249017519</v>
      </c>
      <c r="O99" s="5">
        <v>3187487607</v>
      </c>
    </row>
    <row r="100" spans="3:15" ht="15.5" x14ac:dyDescent="0.35">
      <c r="C100" t="s">
        <v>288</v>
      </c>
      <c r="D100" s="5">
        <v>1173921558</v>
      </c>
      <c r="E100" s="5">
        <v>1367142482</v>
      </c>
      <c r="F100" s="5">
        <v>463691219</v>
      </c>
      <c r="G100" s="5">
        <v>1247858923</v>
      </c>
      <c r="I100" s="5">
        <v>463691219</v>
      </c>
      <c r="J100" s="5">
        <v>615979738</v>
      </c>
      <c r="K100" s="5">
        <v>1338636390</v>
      </c>
      <c r="L100" s="5">
        <v>1136158332</v>
      </c>
      <c r="M100" s="5">
        <v>875074881</v>
      </c>
      <c r="N100" s="5">
        <v>828110476</v>
      </c>
      <c r="O100" s="5">
        <v>366974498</v>
      </c>
    </row>
    <row r="101" spans="3:15" ht="15.5" x14ac:dyDescent="0.35">
      <c r="C101" t="s">
        <v>119</v>
      </c>
      <c r="D101" s="5">
        <v>2576895738</v>
      </c>
      <c r="E101" s="5">
        <v>2891575720</v>
      </c>
      <c r="F101" s="5">
        <v>2411728346</v>
      </c>
      <c r="G101" s="5">
        <v>2992211486</v>
      </c>
      <c r="I101" s="5">
        <v>2411728346</v>
      </c>
      <c r="J101" s="5">
        <v>2065214143</v>
      </c>
      <c r="K101" s="5">
        <v>1798657068</v>
      </c>
      <c r="L101" s="5">
        <v>2041740821</v>
      </c>
      <c r="M101" s="5">
        <v>1024420827</v>
      </c>
      <c r="N101" s="5">
        <v>109198027</v>
      </c>
      <c r="O101" s="5">
        <v>93709791</v>
      </c>
    </row>
    <row r="102" spans="3:15" ht="15.5" x14ac:dyDescent="0.35">
      <c r="C102" t="s">
        <v>289</v>
      </c>
    </row>
    <row r="103" spans="3:15" ht="15.5" x14ac:dyDescent="0.35">
      <c r="C103" t="s">
        <v>327</v>
      </c>
      <c r="K103" s="5">
        <v>25255000000</v>
      </c>
      <c r="L103" s="5">
        <v>45235000000</v>
      </c>
      <c r="M103" s="5">
        <v>65215000000</v>
      </c>
      <c r="N103" s="5">
        <v>85195000000</v>
      </c>
      <c r="O103" s="5">
        <v>103500000000</v>
      </c>
    </row>
    <row r="104" spans="3:15" ht="15.5" x14ac:dyDescent="0.35">
      <c r="C104" t="s">
        <v>292</v>
      </c>
      <c r="D104" s="5">
        <v>455464962</v>
      </c>
      <c r="E104" s="5">
        <v>608156733</v>
      </c>
      <c r="F104" s="5">
        <v>768746565</v>
      </c>
      <c r="G104" s="5">
        <v>268825591</v>
      </c>
      <c r="I104" s="5">
        <v>768746565</v>
      </c>
      <c r="J104" s="5">
        <v>920650730</v>
      </c>
      <c r="K104" s="5">
        <v>1458056518</v>
      </c>
    </row>
    <row r="105" spans="3:15" ht="15.5" x14ac:dyDescent="0.35">
      <c r="C105" t="s">
        <v>328</v>
      </c>
      <c r="D105" s="5">
        <v>54631236</v>
      </c>
      <c r="E105" s="5">
        <v>106840939</v>
      </c>
      <c r="F105" s="5">
        <v>173572257</v>
      </c>
      <c r="G105" s="5">
        <v>223434509</v>
      </c>
      <c r="I105" s="5">
        <v>173572257</v>
      </c>
      <c r="J105" s="5">
        <v>367194006</v>
      </c>
      <c r="K105" s="5">
        <v>584156128</v>
      </c>
      <c r="L105" s="5">
        <v>711058062</v>
      </c>
    </row>
    <row r="106" spans="3:15" ht="15.5" x14ac:dyDescent="0.35">
      <c r="C106" t="s">
        <v>293</v>
      </c>
      <c r="D106" s="5">
        <v>1228600253</v>
      </c>
      <c r="E106" s="5">
        <v>1421510936</v>
      </c>
      <c r="F106" s="5">
        <v>1586252012</v>
      </c>
      <c r="G106" s="5">
        <v>7352862945</v>
      </c>
      <c r="I106" s="5">
        <v>1586252012</v>
      </c>
      <c r="J106" s="5">
        <v>26283050521</v>
      </c>
      <c r="K106" s="5">
        <v>20943210416</v>
      </c>
      <c r="L106" s="5">
        <v>20120186201</v>
      </c>
      <c r="M106" s="5">
        <v>19980000000</v>
      </c>
      <c r="N106" s="5">
        <v>19980000000</v>
      </c>
      <c r="O106" s="5">
        <v>40269937496</v>
      </c>
    </row>
    <row r="107" spans="3:15" ht="15.5" x14ac:dyDescent="0.35">
      <c r="C107" t="s">
        <v>121</v>
      </c>
      <c r="D107" s="5">
        <v>74260306819</v>
      </c>
      <c r="E107" s="5">
        <v>79950331989</v>
      </c>
      <c r="F107" s="5">
        <v>81444865140</v>
      </c>
      <c r="G107" s="5">
        <v>96642084069</v>
      </c>
      <c r="I107" s="5">
        <v>81444865140</v>
      </c>
      <c r="J107" s="5">
        <v>98273352508</v>
      </c>
      <c r="K107" s="5">
        <v>141102303270</v>
      </c>
      <c r="L107" s="5">
        <v>229307849321</v>
      </c>
      <c r="M107" s="5">
        <v>250482452342</v>
      </c>
      <c r="N107" s="5">
        <v>263954300236</v>
      </c>
      <c r="O107" s="5">
        <v>275573177414</v>
      </c>
    </row>
    <row r="108" spans="3:15" ht="15.5" x14ac:dyDescent="0.35">
      <c r="C108" t="s">
        <v>122</v>
      </c>
      <c r="D108" s="5">
        <v>74260306819</v>
      </c>
      <c r="E108" s="5">
        <v>79950331989</v>
      </c>
      <c r="F108" s="5">
        <v>81444865140</v>
      </c>
      <c r="G108" s="5">
        <v>96642084069</v>
      </c>
      <c r="I108" s="5">
        <v>81444865140</v>
      </c>
      <c r="J108" s="5">
        <v>98273352508</v>
      </c>
      <c r="K108" s="5">
        <v>141102303270</v>
      </c>
      <c r="L108" s="5">
        <v>229307849321</v>
      </c>
      <c r="M108" s="5">
        <v>250482452342</v>
      </c>
      <c r="N108" s="5">
        <v>263954300236</v>
      </c>
      <c r="O108" s="5">
        <v>275573177414</v>
      </c>
    </row>
    <row r="109" spans="3:15" ht="15.5" x14ac:dyDescent="0.35">
      <c r="C109" t="s">
        <v>294</v>
      </c>
    </row>
    <row r="110" spans="3:15" ht="15.5" x14ac:dyDescent="0.35">
      <c r="C110" t="s">
        <v>295</v>
      </c>
      <c r="D110" s="5">
        <v>510096198</v>
      </c>
      <c r="E110" s="5">
        <v>714997672</v>
      </c>
      <c r="F110" s="5">
        <v>942318822</v>
      </c>
      <c r="G110" s="5">
        <v>492260100</v>
      </c>
      <c r="I110" s="5">
        <v>942318822</v>
      </c>
      <c r="J110" s="5">
        <v>1287844736</v>
      </c>
      <c r="K110" s="5">
        <v>27297212646</v>
      </c>
      <c r="L110" s="5">
        <v>45946058062</v>
      </c>
      <c r="M110" s="5">
        <v>65215000000</v>
      </c>
      <c r="N110" s="5">
        <v>85195000000</v>
      </c>
      <c r="O110" s="5">
        <v>103500000000</v>
      </c>
    </row>
    <row r="111" spans="3:15" ht="15.5" x14ac:dyDescent="0.35">
      <c r="C111" t="s">
        <v>325</v>
      </c>
    </row>
    <row r="112" spans="3:15" ht="15.5" x14ac:dyDescent="0.35">
      <c r="C112" t="s">
        <v>326</v>
      </c>
      <c r="K112" s="5">
        <v>17508000000</v>
      </c>
      <c r="L112" s="5">
        <v>147544868479</v>
      </c>
      <c r="M112" s="5">
        <v>153572986882</v>
      </c>
      <c r="N112" s="5">
        <v>145058962111</v>
      </c>
      <c r="O112" s="5">
        <v>134464971190</v>
      </c>
    </row>
    <row r="113" spans="2:15" ht="15.5" x14ac:dyDescent="0.35">
      <c r="C113" t="s">
        <v>123</v>
      </c>
      <c r="D113" s="5">
        <v>103601701250</v>
      </c>
      <c r="E113" s="5">
        <v>114486811912</v>
      </c>
      <c r="F113" s="5">
        <v>114174711815</v>
      </c>
      <c r="G113" s="5">
        <v>135932363873</v>
      </c>
      <c r="I113" s="5">
        <v>114174711815</v>
      </c>
      <c r="J113" s="5">
        <v>154353499257</v>
      </c>
      <c r="K113" s="5">
        <v>187476255817</v>
      </c>
      <c r="L113" s="5">
        <v>267856320572</v>
      </c>
      <c r="M113" s="5">
        <v>284519543666</v>
      </c>
      <c r="N113" s="5">
        <v>302763753474</v>
      </c>
      <c r="O113" s="5">
        <v>336317227931</v>
      </c>
    </row>
    <row r="114" spans="2:15" ht="15.5" x14ac:dyDescent="0.35">
      <c r="C114" t="s">
        <v>124</v>
      </c>
    </row>
    <row r="115" spans="2:15" ht="15.5" x14ac:dyDescent="0.35">
      <c r="C115" t="s">
        <v>125</v>
      </c>
      <c r="D115" s="5">
        <v>71759255000</v>
      </c>
      <c r="E115" s="5">
        <v>71759255000</v>
      </c>
      <c r="F115" s="5">
        <v>71759255000</v>
      </c>
      <c r="G115" s="5">
        <v>71759255000</v>
      </c>
      <c r="I115" s="5">
        <v>71759255000</v>
      </c>
      <c r="J115" s="5">
        <v>71759255000</v>
      </c>
      <c r="K115" s="5">
        <v>71759255000</v>
      </c>
      <c r="L115" s="5">
        <v>71759255000</v>
      </c>
      <c r="M115" s="5">
        <v>71759255000</v>
      </c>
      <c r="N115" s="5">
        <v>71759255000</v>
      </c>
      <c r="O115" s="5">
        <v>57407405000</v>
      </c>
    </row>
    <row r="116" spans="2:15" ht="15.5" x14ac:dyDescent="0.35">
      <c r="C116" t="s">
        <v>126</v>
      </c>
      <c r="D116" s="5">
        <v>847022206036</v>
      </c>
      <c r="E116" s="5">
        <v>847022206036</v>
      </c>
      <c r="F116" s="5">
        <v>847022206036</v>
      </c>
      <c r="G116" s="5">
        <v>852468098718</v>
      </c>
      <c r="I116" s="5">
        <v>847022206036</v>
      </c>
      <c r="J116" s="5">
        <v>852468098718</v>
      </c>
      <c r="K116" s="5">
        <v>856198989348</v>
      </c>
      <c r="L116" s="5">
        <v>844271845298</v>
      </c>
      <c r="M116" s="5">
        <v>844271845298</v>
      </c>
      <c r="N116" s="5">
        <v>844271845298</v>
      </c>
      <c r="O116" s="5">
        <v>481342595000</v>
      </c>
    </row>
    <row r="117" spans="2:15" ht="15.5" x14ac:dyDescent="0.35">
      <c r="C117" t="s">
        <v>127</v>
      </c>
      <c r="D117" s="5">
        <v>-83879620538</v>
      </c>
      <c r="E117" s="5">
        <v>-89017845526</v>
      </c>
      <c r="F117" s="5">
        <v>-99528161625</v>
      </c>
      <c r="G117" s="5">
        <v>-108247715357</v>
      </c>
      <c r="I117" s="5">
        <v>-99528161625</v>
      </c>
      <c r="J117" s="5">
        <v>-125645479299</v>
      </c>
      <c r="K117" s="5">
        <v>-136587856774</v>
      </c>
      <c r="L117" s="5">
        <v>-148305378412</v>
      </c>
      <c r="M117" s="5">
        <v>-154039539049</v>
      </c>
      <c r="N117" s="5">
        <v>-148723498560</v>
      </c>
      <c r="O117" s="5">
        <v>-141099536850</v>
      </c>
    </row>
    <row r="118" spans="2:15" ht="15.5" x14ac:dyDescent="0.35">
      <c r="C118" t="s">
        <v>131</v>
      </c>
      <c r="D118" s="5">
        <v>-85754394</v>
      </c>
      <c r="E118" s="5">
        <v>-85753398</v>
      </c>
      <c r="F118" s="5">
        <v>-85773547</v>
      </c>
      <c r="G118" s="5">
        <v>-85781794</v>
      </c>
      <c r="I118" s="5">
        <v>-85773547</v>
      </c>
      <c r="J118" s="5">
        <v>-85769513</v>
      </c>
      <c r="K118" s="5">
        <v>-85706343</v>
      </c>
      <c r="L118" s="5">
        <v>-85696920</v>
      </c>
      <c r="M118" s="5">
        <v>-85694616</v>
      </c>
      <c r="N118" s="5">
        <v>-85666240</v>
      </c>
      <c r="O118" s="5">
        <v>-85652350</v>
      </c>
    </row>
    <row r="119" spans="2:15" ht="15.5" x14ac:dyDescent="0.35">
      <c r="C119" t="s">
        <v>10</v>
      </c>
      <c r="D119" s="5">
        <v>836049062708</v>
      </c>
      <c r="E119" s="5">
        <v>830910838716</v>
      </c>
      <c r="F119" s="5">
        <v>820400502468</v>
      </c>
      <c r="G119" s="5">
        <v>817127538512</v>
      </c>
      <c r="I119" s="5">
        <v>820400502468</v>
      </c>
      <c r="J119" s="5">
        <v>799729786851</v>
      </c>
      <c r="K119" s="5">
        <v>792104098735</v>
      </c>
      <c r="L119" s="5">
        <v>768430522792</v>
      </c>
      <c r="M119" s="5">
        <v>762468077666</v>
      </c>
      <c r="N119" s="5">
        <v>767457986170</v>
      </c>
      <c r="O119" s="5">
        <v>397741135580</v>
      </c>
    </row>
    <row r="120" spans="2:15" ht="15.5" x14ac:dyDescent="0.35">
      <c r="C120" t="s">
        <v>132</v>
      </c>
      <c r="D120" s="5">
        <v>939650763958</v>
      </c>
      <c r="E120" s="5">
        <v>945397650628</v>
      </c>
      <c r="F120" s="5">
        <v>934575214283</v>
      </c>
      <c r="G120" s="5">
        <v>953059902385</v>
      </c>
      <c r="I120" s="5">
        <v>934575214283</v>
      </c>
      <c r="J120" s="5">
        <v>954083286108</v>
      </c>
      <c r="K120" s="5">
        <v>979580354552</v>
      </c>
      <c r="L120" s="5">
        <v>1036286843364</v>
      </c>
      <c r="M120" s="5">
        <v>1046987621332</v>
      </c>
      <c r="N120" s="5">
        <v>1070221739644</v>
      </c>
      <c r="O120" s="5">
        <v>734058363511</v>
      </c>
    </row>
    <row r="121" spans="2:15" ht="15.5" x14ac:dyDescent="0.35">
      <c r="C121" t="s">
        <v>133</v>
      </c>
      <c r="D121" s="5">
        <v>1435185100</v>
      </c>
      <c r="E121" s="5">
        <v>1435185100</v>
      </c>
      <c r="F121" s="5">
        <v>1435185100</v>
      </c>
      <c r="G121" s="5">
        <v>1435185100</v>
      </c>
      <c r="I121" s="5">
        <v>1435185100</v>
      </c>
      <c r="J121" s="5">
        <v>1435185100</v>
      </c>
      <c r="K121" s="5">
        <v>1435185100</v>
      </c>
      <c r="L121" s="5">
        <v>1435185100</v>
      </c>
      <c r="M121" s="5">
        <v>1435185100</v>
      </c>
      <c r="N121" s="5">
        <v>1435185100</v>
      </c>
      <c r="O121" s="5">
        <v>1148148100</v>
      </c>
    </row>
    <row r="123" spans="2:15" ht="15.5" x14ac:dyDescent="0.35">
      <c r="B123" t="s">
        <v>134</v>
      </c>
      <c r="C123" t="s">
        <v>135</v>
      </c>
      <c r="D123" s="5">
        <v>4267589322</v>
      </c>
      <c r="E123" s="5">
        <v>20715903132</v>
      </c>
      <c r="F123" s="5">
        <v>28066951452</v>
      </c>
      <c r="G123" s="5">
        <v>22061297480</v>
      </c>
      <c r="I123" s="5">
        <v>62742816362</v>
      </c>
      <c r="J123" s="5">
        <v>48966460943</v>
      </c>
      <c r="K123" s="5">
        <v>54689920887</v>
      </c>
      <c r="L123" s="5">
        <v>47532443579</v>
      </c>
      <c r="M123" s="5">
        <v>32991230774</v>
      </c>
      <c r="N123" s="5">
        <v>-70116042166</v>
      </c>
      <c r="O123" s="5">
        <v>54640992102</v>
      </c>
    </row>
    <row r="124" spans="2:15" ht="15.5" x14ac:dyDescent="0.35">
      <c r="C124" t="s">
        <v>136</v>
      </c>
      <c r="D124" s="5">
        <v>30714917163</v>
      </c>
      <c r="E124" s="5">
        <v>36042825354</v>
      </c>
      <c r="F124" s="5">
        <v>40864835607</v>
      </c>
      <c r="G124" s="5">
        <v>39828162615</v>
      </c>
      <c r="I124" s="5">
        <v>133169911130</v>
      </c>
      <c r="J124" s="5">
        <v>125685885791</v>
      </c>
      <c r="K124" s="5">
        <v>111037395765</v>
      </c>
      <c r="L124" s="5">
        <v>100687345332</v>
      </c>
      <c r="M124" s="5">
        <v>82201331381</v>
      </c>
      <c r="N124" s="5">
        <v>98860032132</v>
      </c>
      <c r="O124" s="5">
        <v>118859946401</v>
      </c>
    </row>
    <row r="125" spans="2:15" ht="15.5" x14ac:dyDescent="0.35">
      <c r="C125" t="s">
        <v>559</v>
      </c>
      <c r="D125" s="5">
        <v>-190297926</v>
      </c>
      <c r="E125" s="5">
        <v>234931854</v>
      </c>
      <c r="F125" s="5">
        <v>1363671297</v>
      </c>
      <c r="G125" s="5">
        <v>5512955</v>
      </c>
      <c r="I125" s="5">
        <v>742094560</v>
      </c>
      <c r="J125" s="5">
        <v>-2687415583</v>
      </c>
      <c r="K125" s="5">
        <v>1107249436</v>
      </c>
      <c r="L125" s="5">
        <v>1792983770</v>
      </c>
      <c r="M125" s="5">
        <v>924168109</v>
      </c>
      <c r="N125" s="5">
        <v>1825596958</v>
      </c>
      <c r="O125" s="5">
        <v>791805276</v>
      </c>
    </row>
    <row r="126" spans="2:15" ht="15.5" x14ac:dyDescent="0.35">
      <c r="C126" t="s">
        <v>138</v>
      </c>
      <c r="D126" s="5">
        <v>-22865297060</v>
      </c>
      <c r="E126" s="5">
        <v>-12504594234</v>
      </c>
      <c r="F126" s="5">
        <v>-8997750883</v>
      </c>
      <c r="G126" s="5">
        <v>-14022461879</v>
      </c>
      <c r="I126" s="5">
        <v>-57124129998</v>
      </c>
      <c r="J126" s="5">
        <v>-62070673464</v>
      </c>
      <c r="K126" s="5">
        <v>-40438921307</v>
      </c>
      <c r="L126" s="5">
        <v>-34798960482</v>
      </c>
      <c r="M126" s="5">
        <v>-27384975474</v>
      </c>
      <c r="N126" s="5">
        <v>-142003234882</v>
      </c>
      <c r="O126" s="5">
        <v>-58814003772</v>
      </c>
    </row>
    <row r="127" spans="2:15" ht="15.5" x14ac:dyDescent="0.35">
      <c r="C127" t="s">
        <v>602</v>
      </c>
      <c r="D127" s="5">
        <v>-34139565</v>
      </c>
      <c r="E127" s="5">
        <v>-42684456</v>
      </c>
      <c r="F127" s="5">
        <v>-634444287</v>
      </c>
      <c r="G127" s="5">
        <v>5512955</v>
      </c>
      <c r="I127" s="5">
        <v>-1256021024</v>
      </c>
      <c r="K127" s="5">
        <v>-6254642597</v>
      </c>
      <c r="L127" s="5">
        <v>-10536788127</v>
      </c>
      <c r="M127" s="5">
        <v>-14796065835</v>
      </c>
      <c r="N127" s="5">
        <v>-19900648997</v>
      </c>
      <c r="O127" s="5">
        <v>-17180566056</v>
      </c>
    </row>
    <row r="128" spans="2:15" ht="15.5" x14ac:dyDescent="0.35">
      <c r="C128" t="s">
        <v>143</v>
      </c>
      <c r="D128" s="5">
        <v>-3357593290</v>
      </c>
      <c r="E128" s="5">
        <v>-3014575386</v>
      </c>
      <c r="F128" s="5">
        <v>-4529360282</v>
      </c>
      <c r="G128" s="5">
        <v>-3755429166</v>
      </c>
      <c r="I128" s="5">
        <v>-12789038306</v>
      </c>
      <c r="J128" s="5">
        <v>-11961335801</v>
      </c>
      <c r="K128" s="5">
        <v>-10761160410</v>
      </c>
      <c r="L128" s="5">
        <v>-9612136914</v>
      </c>
      <c r="M128" s="5">
        <v>-7953227407</v>
      </c>
      <c r="N128" s="5">
        <v>-8897787377</v>
      </c>
      <c r="O128" s="5">
        <v>-2636113883</v>
      </c>
    </row>
    <row r="129" spans="3:15" ht="15.5" x14ac:dyDescent="0.35">
      <c r="C129" t="s">
        <v>920</v>
      </c>
      <c r="O129" s="5">
        <v>13619924136</v>
      </c>
    </row>
    <row r="130" spans="3:15" ht="15.5" x14ac:dyDescent="0.35">
      <c r="C130" t="s">
        <v>144</v>
      </c>
      <c r="D130" s="5">
        <v>-397922157</v>
      </c>
      <c r="E130" s="5">
        <v>-408858326</v>
      </c>
      <c r="F130" s="5">
        <v>-30319040171</v>
      </c>
      <c r="G130" s="5">
        <v>-6576528378</v>
      </c>
      <c r="I130" s="5">
        <v>-50044812383</v>
      </c>
      <c r="J130" s="5">
        <v>-38395991078</v>
      </c>
      <c r="K130" s="5">
        <v>-81118704462</v>
      </c>
      <c r="L130" s="5">
        <v>-14513226774</v>
      </c>
      <c r="M130" s="5">
        <v>-12126077817</v>
      </c>
      <c r="N130" s="5">
        <v>362686151791</v>
      </c>
      <c r="O130" s="5">
        <v>-19776354288</v>
      </c>
    </row>
    <row r="131" spans="3:15" ht="15.5" x14ac:dyDescent="0.35">
      <c r="C131" t="s">
        <v>145</v>
      </c>
      <c r="D131" s="5">
        <v>-426334977</v>
      </c>
      <c r="E131" s="5">
        <v>-47121072</v>
      </c>
      <c r="F131" s="5">
        <v>-2215556521</v>
      </c>
      <c r="G131" s="5">
        <v>-673846846</v>
      </c>
      <c r="I131" s="5">
        <v>-2917557273</v>
      </c>
      <c r="J131" s="5">
        <v>-4406626110</v>
      </c>
      <c r="K131" s="5">
        <v>-307534315</v>
      </c>
      <c r="L131" s="5">
        <v>-5990735836</v>
      </c>
      <c r="M131" s="5">
        <v>-8299895573</v>
      </c>
      <c r="N131" s="5">
        <v>-294667341675</v>
      </c>
      <c r="O131" s="5">
        <v>-37422336704</v>
      </c>
    </row>
    <row r="132" spans="3:15" ht="15.5" x14ac:dyDescent="0.35">
      <c r="C132" t="s">
        <v>363</v>
      </c>
      <c r="F132" s="5">
        <v>-121304820</v>
      </c>
      <c r="I132" s="5">
        <v>-121304820</v>
      </c>
      <c r="J132" s="5">
        <v>-1556128975</v>
      </c>
      <c r="L132" s="5">
        <v>-52960556</v>
      </c>
      <c r="M132" s="5">
        <v>-421002465</v>
      </c>
      <c r="N132" s="5">
        <v>-1762644090</v>
      </c>
      <c r="O132" s="5">
        <v>-19820396554</v>
      </c>
    </row>
    <row r="133" spans="3:15" ht="15.5" x14ac:dyDescent="0.35">
      <c r="C133" t="s">
        <v>151</v>
      </c>
      <c r="D133" s="5">
        <v>-426334977</v>
      </c>
      <c r="E133" s="5">
        <v>-47121072</v>
      </c>
      <c r="F133" s="5">
        <v>-2094251701</v>
      </c>
      <c r="G133" s="5">
        <v>-1846846</v>
      </c>
      <c r="I133" s="5">
        <v>-2124252453</v>
      </c>
      <c r="J133" s="5">
        <v>-850497135</v>
      </c>
      <c r="K133" s="5">
        <v>-307534315</v>
      </c>
      <c r="L133" s="5">
        <v>-37775280</v>
      </c>
      <c r="N133" s="5">
        <v>-162919364</v>
      </c>
      <c r="O133" s="5">
        <v>-53778000</v>
      </c>
    </row>
    <row r="134" spans="3:15" ht="15.5" x14ac:dyDescent="0.35">
      <c r="C134" t="s">
        <v>921</v>
      </c>
      <c r="G134" s="5">
        <v>-672000000</v>
      </c>
      <c r="I134" s="5">
        <v>-672000000</v>
      </c>
      <c r="J134" s="5">
        <v>-2000000000</v>
      </c>
    </row>
    <row r="135" spans="3:15" ht="15.5" x14ac:dyDescent="0.35">
      <c r="C135" t="s">
        <v>922</v>
      </c>
      <c r="L135" s="5">
        <v>-5900000000</v>
      </c>
      <c r="M135" s="5">
        <v>-6000000000</v>
      </c>
      <c r="N135" s="5">
        <v>-288418741699</v>
      </c>
      <c r="O135" s="5">
        <v>-17548162150</v>
      </c>
    </row>
    <row r="136" spans="3:15" ht="15.5" x14ac:dyDescent="0.35">
      <c r="C136" t="s">
        <v>923</v>
      </c>
      <c r="M136" s="5">
        <v>-1878893108</v>
      </c>
      <c r="N136" s="5">
        <v>-4323036522</v>
      </c>
    </row>
    <row r="137" spans="3:15" ht="15.5" x14ac:dyDescent="0.35">
      <c r="C137" t="s">
        <v>924</v>
      </c>
    </row>
    <row r="138" spans="3:15" ht="15.5" x14ac:dyDescent="0.35">
      <c r="C138" t="s">
        <v>153</v>
      </c>
      <c r="D138" s="5">
        <v>-397922157</v>
      </c>
      <c r="E138" s="5">
        <v>-408858326</v>
      </c>
      <c r="F138" s="5">
        <v>-30319040171</v>
      </c>
      <c r="G138" s="5">
        <v>-6576528378</v>
      </c>
      <c r="I138" s="5">
        <v>-50044812383</v>
      </c>
      <c r="J138" s="5">
        <v>-38395991078</v>
      </c>
      <c r="K138" s="5">
        <v>-81118704462</v>
      </c>
      <c r="L138" s="5">
        <v>-14513226774</v>
      </c>
      <c r="M138" s="5">
        <v>-12126077817</v>
      </c>
      <c r="N138" s="5">
        <v>362686151791</v>
      </c>
      <c r="O138" s="5">
        <v>-19776354288</v>
      </c>
    </row>
    <row r="139" spans="3:15" ht="15.5" x14ac:dyDescent="0.35">
      <c r="C139" t="s">
        <v>461</v>
      </c>
      <c r="L139" s="5">
        <v>5520773226</v>
      </c>
      <c r="M139" s="5">
        <v>8517168710</v>
      </c>
      <c r="N139" s="5">
        <v>23999988989</v>
      </c>
      <c r="O139" s="5">
        <v>49978125825</v>
      </c>
    </row>
    <row r="140" spans="3:15" ht="15.5" x14ac:dyDescent="0.35">
      <c r="C140" t="s">
        <v>925</v>
      </c>
      <c r="N140" s="5">
        <v>14351850000</v>
      </c>
    </row>
    <row r="141" spans="3:15" ht="15.5" x14ac:dyDescent="0.35">
      <c r="C141" t="s">
        <v>926</v>
      </c>
      <c r="N141" s="5">
        <v>362929250298</v>
      </c>
    </row>
    <row r="142" spans="3:15" ht="15.5" x14ac:dyDescent="0.35">
      <c r="C142" t="s">
        <v>927</v>
      </c>
    </row>
    <row r="143" spans="3:15" ht="15.5" x14ac:dyDescent="0.35">
      <c r="C143" t="s">
        <v>609</v>
      </c>
      <c r="J143" s="5">
        <v>-4560000000</v>
      </c>
      <c r="K143" s="5">
        <v>-142984868479</v>
      </c>
      <c r="M143" s="5">
        <v>-660102588</v>
      </c>
      <c r="O143" s="5">
        <v>-29421230109</v>
      </c>
    </row>
    <row r="144" spans="3:15" ht="15.5" x14ac:dyDescent="0.35">
      <c r="C144" t="s">
        <v>928</v>
      </c>
      <c r="F144" s="5">
        <v>-2487960</v>
      </c>
      <c r="I144" s="5">
        <v>-2487960</v>
      </c>
      <c r="J144" s="5">
        <v>-12824303273</v>
      </c>
      <c r="K144" s="5">
        <v>12985120602</v>
      </c>
    </row>
    <row r="145" spans="2:15" ht="15.5" x14ac:dyDescent="0.35">
      <c r="C145" t="s">
        <v>929</v>
      </c>
      <c r="D145" s="5">
        <v>-110000</v>
      </c>
      <c r="E145" s="5">
        <v>-16796100</v>
      </c>
      <c r="M145" s="5">
        <v>-3143939</v>
      </c>
    </row>
    <row r="146" spans="2:15" ht="15.5" x14ac:dyDescent="0.35">
      <c r="C146" t="s">
        <v>307</v>
      </c>
      <c r="F146" s="5">
        <v>-25000000000</v>
      </c>
      <c r="I146" s="5">
        <v>-25000000000</v>
      </c>
      <c r="K146" s="5">
        <v>70000000000</v>
      </c>
    </row>
    <row r="147" spans="2:15" ht="15.5" x14ac:dyDescent="0.35">
      <c r="C147" t="s">
        <v>583</v>
      </c>
      <c r="D147" s="5">
        <v>-48232908</v>
      </c>
      <c r="E147" s="5">
        <v>-47280971</v>
      </c>
      <c r="F147" s="5">
        <v>-46347821</v>
      </c>
      <c r="G147" s="5">
        <v>-45433088</v>
      </c>
      <c r="I147" s="5">
        <v>-179974744</v>
      </c>
      <c r="J147" s="5">
        <v>-215441352</v>
      </c>
      <c r="K147" s="5">
        <v>-167756585</v>
      </c>
      <c r="L147" s="5">
        <v>-54000000</v>
      </c>
    </row>
    <row r="148" spans="2:15" ht="15.5" x14ac:dyDescent="0.35">
      <c r="C148" t="s">
        <v>159</v>
      </c>
      <c r="F148" s="5">
        <v>-6310000000</v>
      </c>
      <c r="G148" s="5">
        <v>-6315000000</v>
      </c>
      <c r="I148" s="5">
        <v>-25255000000</v>
      </c>
      <c r="J148" s="5">
        <v>-19980000000</v>
      </c>
      <c r="K148" s="5">
        <v>-19980000000</v>
      </c>
      <c r="L148" s="5">
        <v>-19980000000</v>
      </c>
      <c r="M148" s="5">
        <v>-19980000000</v>
      </c>
      <c r="N148" s="5">
        <v>-38405000000</v>
      </c>
      <c r="O148" s="5">
        <v>-40080000000</v>
      </c>
    </row>
    <row r="149" spans="2:15" ht="15.5" x14ac:dyDescent="0.35">
      <c r="C149" t="s">
        <v>456</v>
      </c>
      <c r="D149" s="5">
        <v>-349579249</v>
      </c>
      <c r="E149" s="5">
        <v>-344781255</v>
      </c>
      <c r="F149" s="5">
        <v>1039795610</v>
      </c>
      <c r="G149" s="5">
        <v>-216095290</v>
      </c>
      <c r="I149" s="5">
        <v>392650321</v>
      </c>
      <c r="J149" s="5">
        <v>-816246453</v>
      </c>
      <c r="K149" s="5">
        <v>-971200000</v>
      </c>
      <c r="N149" s="5">
        <v>-189937496</v>
      </c>
      <c r="O149" s="5">
        <v>-253250004</v>
      </c>
    </row>
    <row r="150" spans="2:15" ht="15.5" x14ac:dyDescent="0.35">
      <c r="C150" t="s">
        <v>164</v>
      </c>
      <c r="D150" s="5">
        <v>3443332188</v>
      </c>
      <c r="E150" s="5">
        <v>20259923734</v>
      </c>
      <c r="F150" s="5">
        <v>-4467645240</v>
      </c>
      <c r="G150" s="5">
        <v>14810922256</v>
      </c>
      <c r="I150" s="5">
        <v>9780446706</v>
      </c>
      <c r="J150" s="5">
        <v>6163843755</v>
      </c>
      <c r="K150" s="5">
        <v>-26736317890</v>
      </c>
      <c r="L150" s="5">
        <v>27028480969</v>
      </c>
      <c r="M150" s="5">
        <v>12565257384</v>
      </c>
      <c r="N150" s="5">
        <v>-2097232050</v>
      </c>
      <c r="O150" s="5">
        <v>-2557698890</v>
      </c>
    </row>
    <row r="151" spans="2:15" ht="15.5" x14ac:dyDescent="0.35">
      <c r="C151" t="s">
        <v>165</v>
      </c>
      <c r="E151" s="5">
        <v>36899562567</v>
      </c>
      <c r="I151" s="5">
        <v>27119115861</v>
      </c>
      <c r="J151" s="5">
        <v>20955272106</v>
      </c>
      <c r="K151" s="5">
        <v>47691589996</v>
      </c>
      <c r="L151" s="5">
        <v>20663109027</v>
      </c>
      <c r="M151" s="5">
        <v>8097851643</v>
      </c>
      <c r="N151" s="5">
        <v>10195083693</v>
      </c>
      <c r="O151" s="5">
        <v>12752782583</v>
      </c>
    </row>
    <row r="152" spans="2:15" ht="15.5" x14ac:dyDescent="0.35">
      <c r="C152" t="s">
        <v>166</v>
      </c>
      <c r="D152" s="5">
        <v>3443332188</v>
      </c>
      <c r="E152" s="5">
        <v>57159486301</v>
      </c>
      <c r="F152" s="5">
        <v>-4467645240</v>
      </c>
      <c r="G152" s="5">
        <v>14810922256</v>
      </c>
      <c r="I152" s="5">
        <v>36899562567</v>
      </c>
      <c r="J152" s="5">
        <v>27119115861</v>
      </c>
      <c r="K152" s="5">
        <v>20955272106</v>
      </c>
      <c r="L152" s="5">
        <v>47691589996</v>
      </c>
      <c r="M152" s="5">
        <v>20663109027</v>
      </c>
      <c r="N152" s="5">
        <v>8097851643</v>
      </c>
      <c r="O152" s="5">
        <v>10195083693</v>
      </c>
    </row>
    <row r="154" spans="2:15" ht="15.5" x14ac:dyDescent="0.35">
      <c r="B154" t="s">
        <v>167</v>
      </c>
      <c r="C154" t="s">
        <v>12</v>
      </c>
      <c r="D154" s="5">
        <v>1440000000</v>
      </c>
      <c r="E154" s="5">
        <v>1440000000</v>
      </c>
      <c r="F154" s="5">
        <v>1440000000</v>
      </c>
      <c r="G154" s="5">
        <v>1440000000</v>
      </c>
      <c r="I154" s="5">
        <v>1440000000</v>
      </c>
      <c r="J154" s="5">
        <v>1440000000</v>
      </c>
      <c r="K154" s="5">
        <v>1440000000</v>
      </c>
      <c r="L154" s="5">
        <v>1440000000</v>
      </c>
      <c r="M154" s="5">
        <v>1440000000</v>
      </c>
      <c r="N154" s="5">
        <v>1440000000</v>
      </c>
      <c r="O154" s="5">
        <v>1150000000</v>
      </c>
    </row>
    <row r="155" spans="2:15" ht="15.5" x14ac:dyDescent="0.35">
      <c r="C155" t="s">
        <v>168</v>
      </c>
      <c r="D155" s="6">
        <v>3.58</v>
      </c>
      <c r="E155" s="6">
        <v>7.32</v>
      </c>
      <c r="F155" s="6">
        <v>6.08</v>
      </c>
      <c r="G155" s="6">
        <v>4.08</v>
      </c>
    </row>
    <row r="156" spans="2:15" ht="15.5" x14ac:dyDescent="0.35">
      <c r="C156" t="s">
        <v>169</v>
      </c>
      <c r="D156" s="6">
        <v>437.15</v>
      </c>
      <c r="E156" s="6">
        <v>322.39999999999998</v>
      </c>
      <c r="F156" s="6">
        <v>245.07</v>
      </c>
      <c r="G156" s="6">
        <v>165.44</v>
      </c>
    </row>
    <row r="157" spans="2:15" ht="15.5" x14ac:dyDescent="0.35">
      <c r="C157" t="s">
        <v>62</v>
      </c>
      <c r="D157" s="6">
        <v>64.959999999999994</v>
      </c>
      <c r="E157" s="6">
        <v>97.87</v>
      </c>
      <c r="F157" s="6">
        <v>58.65</v>
      </c>
      <c r="G157" s="6">
        <v>29.73</v>
      </c>
    </row>
    <row r="158" spans="2:15" ht="15.5" x14ac:dyDescent="0.35">
      <c r="C158" t="s">
        <v>170</v>
      </c>
      <c r="D158" s="6">
        <v>16780000000.000002</v>
      </c>
      <c r="E158" s="5">
        <v>22710000000</v>
      </c>
      <c r="F158" s="5">
        <v>21540000000</v>
      </c>
      <c r="G158" s="5">
        <v>18620000000</v>
      </c>
    </row>
    <row r="159" spans="2:15" ht="15.5" x14ac:dyDescent="0.35">
      <c r="C159" t="s">
        <v>171</v>
      </c>
      <c r="D159" s="6">
        <v>5.5000000000000005E-3</v>
      </c>
      <c r="E159" s="6">
        <v>1.11E-2</v>
      </c>
      <c r="F159" s="6">
        <v>9.300000000000001E-3</v>
      </c>
      <c r="G159" s="6">
        <v>6.0999999999999995E-3</v>
      </c>
    </row>
    <row r="160" spans="2:15" ht="15.5" x14ac:dyDescent="0.35">
      <c r="C160" t="s">
        <v>172</v>
      </c>
      <c r="D160" s="6">
        <v>6.0999999999999995E-3</v>
      </c>
      <c r="E160" s="6">
        <v>1.26E-2</v>
      </c>
      <c r="F160" s="6">
        <v>1.06E-2</v>
      </c>
      <c r="G160" s="6">
        <v>7.1999999999999998E-3</v>
      </c>
    </row>
    <row r="161" spans="3:7" ht="15.5" x14ac:dyDescent="0.35">
      <c r="C161" t="s">
        <v>173</v>
      </c>
      <c r="D161" s="6">
        <v>8.6999999999999994E-3</v>
      </c>
      <c r="E161" s="6">
        <v>1.5300000000000001E-2</v>
      </c>
      <c r="F161" s="6">
        <v>1.3899999999999999E-2</v>
      </c>
      <c r="G161" s="6">
        <v>1.0800000000000001E-2</v>
      </c>
    </row>
    <row r="162" spans="3:7" ht="15.5" x14ac:dyDescent="0.35">
      <c r="C162" t="s">
        <v>174</v>
      </c>
      <c r="D162" s="6">
        <v>231.25</v>
      </c>
      <c r="E162" s="6">
        <v>324.52</v>
      </c>
      <c r="F162" s="6">
        <v>61.6</v>
      </c>
      <c r="G162" s="6">
        <v>45.13</v>
      </c>
    </row>
    <row r="163" spans="3:7" ht="15.5" x14ac:dyDescent="0.35">
      <c r="C163" t="s">
        <v>175</v>
      </c>
      <c r="D163" s="5">
        <v>836000000000</v>
      </c>
      <c r="E163" s="5">
        <v>831000000000</v>
      </c>
      <c r="F163" s="5">
        <v>820000000000</v>
      </c>
      <c r="G163" s="5">
        <v>817000000000</v>
      </c>
    </row>
    <row r="164" spans="3:7" ht="15.5" x14ac:dyDescent="0.35">
      <c r="C164" t="s">
        <v>176</v>
      </c>
      <c r="D164" s="6">
        <v>2.69</v>
      </c>
      <c r="E164" s="6">
        <v>4.08</v>
      </c>
      <c r="F164" s="6">
        <v>2.61</v>
      </c>
      <c r="G164" s="6">
        <v>1.19</v>
      </c>
    </row>
    <row r="165" spans="3:7" ht="15.5" x14ac:dyDescent="0.35">
      <c r="C165" t="s">
        <v>177</v>
      </c>
      <c r="D165" s="6">
        <v>582.6</v>
      </c>
      <c r="E165" s="6">
        <v>579.02</v>
      </c>
      <c r="F165" s="6">
        <v>571.69000000000005</v>
      </c>
      <c r="G165" s="6">
        <v>569.41</v>
      </c>
    </row>
    <row r="166" spans="3:7" ht="15.5" x14ac:dyDescent="0.35">
      <c r="C166" t="s">
        <v>178</v>
      </c>
      <c r="D166" s="6">
        <v>2.69</v>
      </c>
      <c r="E166" s="6">
        <v>4.08</v>
      </c>
      <c r="F166" s="6">
        <v>2.61</v>
      </c>
      <c r="G166" s="6">
        <v>1.19</v>
      </c>
    </row>
    <row r="167" spans="3:7" ht="15.5" x14ac:dyDescent="0.35">
      <c r="C167" t="s">
        <v>179</v>
      </c>
      <c r="D167" s="6">
        <v>582.6</v>
      </c>
      <c r="E167" s="6">
        <v>579.02</v>
      </c>
      <c r="F167" s="6">
        <v>571.69000000000005</v>
      </c>
      <c r="G167" s="6">
        <v>569.41</v>
      </c>
    </row>
    <row r="168" spans="3:7" ht="15.5" x14ac:dyDescent="0.35">
      <c r="C168" t="s">
        <v>180</v>
      </c>
      <c r="D168" s="5">
        <v>1000000000</v>
      </c>
      <c r="E168" s="5">
        <v>1000000000</v>
      </c>
      <c r="F168" s="5">
        <v>2000000000</v>
      </c>
      <c r="G168" s="5">
        <v>7000000000</v>
      </c>
    </row>
    <row r="169" spans="3:7" ht="15.5" x14ac:dyDescent="0.35">
      <c r="C169" t="s">
        <v>181</v>
      </c>
      <c r="D169" s="5">
        <v>1000000000</v>
      </c>
      <c r="E169" s="5">
        <v>1000000000</v>
      </c>
      <c r="F169" s="5">
        <v>1000000000</v>
      </c>
      <c r="G169" s="5">
        <v>0</v>
      </c>
    </row>
    <row r="170" spans="3:7" ht="15.5" x14ac:dyDescent="0.35">
      <c r="C170" t="s">
        <v>182</v>
      </c>
      <c r="D170" s="5">
        <v>836000000000</v>
      </c>
      <c r="E170" s="5">
        <v>831000000000</v>
      </c>
      <c r="F170" s="5">
        <v>820000000000</v>
      </c>
      <c r="G170" s="5">
        <v>817000000000</v>
      </c>
    </row>
    <row r="171" spans="3:7" ht="15.5" x14ac:dyDescent="0.35">
      <c r="C171" t="s">
        <v>24</v>
      </c>
      <c r="D171" s="5">
        <v>2000000000</v>
      </c>
      <c r="E171" s="5">
        <v>2000000000</v>
      </c>
      <c r="F171" s="5">
        <v>3000000000</v>
      </c>
      <c r="G171" s="5">
        <v>8000000000</v>
      </c>
    </row>
    <row r="172" spans="3:7" ht="15.5" x14ac:dyDescent="0.35">
      <c r="C172" t="s">
        <v>21</v>
      </c>
      <c r="D172" s="5">
        <v>-59000000000</v>
      </c>
      <c r="E172" s="5">
        <v>-55000000000</v>
      </c>
      <c r="F172" s="5">
        <v>-34000000000</v>
      </c>
      <c r="G172" s="5">
        <v>-34000000000</v>
      </c>
    </row>
    <row r="173" spans="3:7" ht="15.5" x14ac:dyDescent="0.35">
      <c r="C173" t="s">
        <v>183</v>
      </c>
      <c r="D173" s="5">
        <v>47000000000</v>
      </c>
      <c r="E173" s="5">
        <v>39000000000</v>
      </c>
      <c r="F173" s="5">
        <v>22000000000</v>
      </c>
      <c r="G173" s="5">
        <v>24000000000</v>
      </c>
    </row>
    <row r="174" spans="3:7" ht="15.5" x14ac:dyDescent="0.35">
      <c r="C174" t="s">
        <v>184</v>
      </c>
      <c r="D174" s="5">
        <v>4000000000</v>
      </c>
      <c r="E174" s="5">
        <v>21000000000</v>
      </c>
      <c r="F174" s="5">
        <v>28000000000</v>
      </c>
      <c r="G174" s="5">
        <v>22000000000</v>
      </c>
    </row>
    <row r="175" spans="3:7" ht="15.5" x14ac:dyDescent="0.35">
      <c r="C175" t="s">
        <v>185</v>
      </c>
      <c r="D175" s="5">
        <v>0</v>
      </c>
      <c r="E175" s="5">
        <v>0</v>
      </c>
      <c r="F175" s="5">
        <v>-2000000000</v>
      </c>
      <c r="G175" s="5">
        <v>0</v>
      </c>
    </row>
    <row r="176" spans="3:7" ht="15.5" x14ac:dyDescent="0.35">
      <c r="C176" t="s">
        <v>13</v>
      </c>
      <c r="D176" s="5">
        <v>4000000000</v>
      </c>
      <c r="E176" s="5">
        <v>21000000000</v>
      </c>
      <c r="F176" s="5">
        <v>26000000000</v>
      </c>
      <c r="G176" s="5">
        <v>22000000000</v>
      </c>
    </row>
    <row r="177" spans="3:15" ht="15.5" x14ac:dyDescent="0.35">
      <c r="C177" t="s">
        <v>16</v>
      </c>
      <c r="D177" s="6">
        <v>2.68</v>
      </c>
      <c r="E177" s="6">
        <v>14.4</v>
      </c>
      <c r="F177" s="6">
        <v>18.010000000000002</v>
      </c>
      <c r="G177" s="6">
        <v>15.37</v>
      </c>
    </row>
    <row r="178" spans="3:15" ht="15.5" x14ac:dyDescent="0.35">
      <c r="C178" t="s">
        <v>47</v>
      </c>
      <c r="I178" s="6">
        <v>18.2</v>
      </c>
      <c r="J178" s="6">
        <v>7.54</v>
      </c>
      <c r="K178" s="6">
        <v>8.16</v>
      </c>
      <c r="L178" s="5">
        <v>4</v>
      </c>
      <c r="M178" s="6">
        <v>-3.7</v>
      </c>
      <c r="N178" s="6">
        <v>-5.31</v>
      </c>
      <c r="O178" s="6">
        <v>4.29</v>
      </c>
    </row>
    <row r="179" spans="3:15" ht="15.5" x14ac:dyDescent="0.35">
      <c r="C179" t="s">
        <v>61</v>
      </c>
      <c r="I179" s="6">
        <v>81.87</v>
      </c>
      <c r="J179" s="6">
        <v>36.869999999999997</v>
      </c>
      <c r="K179" s="6">
        <v>46.57</v>
      </c>
      <c r="L179" s="5">
        <v>68</v>
      </c>
      <c r="M179" s="6">
        <v>-190.54</v>
      </c>
      <c r="N179" s="6">
        <v>-171.37</v>
      </c>
      <c r="O179" s="5">
        <v>0</v>
      </c>
    </row>
    <row r="180" spans="3:15" ht="15.5" x14ac:dyDescent="0.35">
      <c r="C180" t="s">
        <v>64</v>
      </c>
      <c r="I180" s="6">
        <v>15.71</v>
      </c>
      <c r="J180" s="6">
        <v>3.34</v>
      </c>
      <c r="K180" s="6">
        <v>5.0999999999999996</v>
      </c>
      <c r="L180" s="6">
        <v>3.98</v>
      </c>
      <c r="M180" s="6">
        <v>12.08</v>
      </c>
      <c r="N180" s="6">
        <v>13.59</v>
      </c>
      <c r="O180" s="5">
        <v>0</v>
      </c>
    </row>
    <row r="181" spans="3:15" ht="15.5" x14ac:dyDescent="0.35">
      <c r="C181" t="s">
        <v>186</v>
      </c>
      <c r="I181" s="5">
        <v>75260000000</v>
      </c>
      <c r="J181" s="5">
        <v>60990000000</v>
      </c>
      <c r="K181" s="5">
        <v>61990000000</v>
      </c>
      <c r="L181" s="5">
        <v>59380000000</v>
      </c>
      <c r="M181" s="5">
        <v>48300000000</v>
      </c>
      <c r="N181" s="5">
        <v>49870000000</v>
      </c>
      <c r="O181" s="5">
        <v>68960000000</v>
      </c>
    </row>
    <row r="182" spans="3:15" ht="15.5" x14ac:dyDescent="0.35">
      <c r="C182" t="s">
        <v>187</v>
      </c>
      <c r="I182" s="6">
        <v>2.7900000000000001E-2</v>
      </c>
      <c r="J182" s="6">
        <v>1.1299999999999999E-2</v>
      </c>
      <c r="K182" s="6">
        <v>1.2E-2</v>
      </c>
      <c r="L182" s="6">
        <v>5.5000000000000005E-3</v>
      </c>
      <c r="M182" s="6">
        <v>-5.1000000000000004E-3</v>
      </c>
      <c r="N182" s="6">
        <v>-7.0999999999999995E-3</v>
      </c>
      <c r="O182" s="6">
        <v>6.7000000000000002E-3</v>
      </c>
    </row>
    <row r="183" spans="3:15" ht="15.5" x14ac:dyDescent="0.35">
      <c r="C183" t="s">
        <v>188</v>
      </c>
      <c r="I183" s="6">
        <v>3.1800000000000002E-2</v>
      </c>
      <c r="J183" s="6">
        <v>1.3500000000000002E-2</v>
      </c>
      <c r="K183" s="6">
        <v>1.4800000000000001E-2</v>
      </c>
      <c r="L183" s="6">
        <v>7.4999999999999997E-3</v>
      </c>
      <c r="M183" s="6">
        <v>-6.9999999999999993E-3</v>
      </c>
      <c r="N183" s="6">
        <v>-9.8999999999999991E-3</v>
      </c>
      <c r="O183" s="6">
        <v>1.24E-2</v>
      </c>
    </row>
    <row r="184" spans="3:15" ht="15.5" x14ac:dyDescent="0.35">
      <c r="C184" t="s">
        <v>189</v>
      </c>
      <c r="I184" s="6">
        <v>4.4299999999999999E-2</v>
      </c>
      <c r="J184" s="6">
        <v>2.81E-2</v>
      </c>
      <c r="K184" s="6">
        <v>2.8500000000000001E-2</v>
      </c>
      <c r="L184" s="6">
        <v>2.46E-2</v>
      </c>
      <c r="M184" s="6">
        <v>1.6200000000000003E-2</v>
      </c>
      <c r="N184" s="6">
        <v>2.2700000000000001E-2</v>
      </c>
      <c r="O184" s="6">
        <v>0.11699999999999999</v>
      </c>
    </row>
    <row r="185" spans="3:15" ht="15.5" x14ac:dyDescent="0.35">
      <c r="C185" t="s">
        <v>190</v>
      </c>
      <c r="I185" s="6">
        <v>31.71</v>
      </c>
      <c r="J185" s="6">
        <v>8.7799999999999994</v>
      </c>
      <c r="K185" s="6">
        <v>4.46</v>
      </c>
      <c r="L185" s="6">
        <v>2.36</v>
      </c>
      <c r="M185" s="6">
        <v>1.1200000000000001</v>
      </c>
      <c r="N185" s="6">
        <v>0.97</v>
      </c>
      <c r="O185" s="6">
        <v>2.29</v>
      </c>
    </row>
    <row r="186" spans="3:15" ht="15.5" x14ac:dyDescent="0.35">
      <c r="C186" t="s">
        <v>58</v>
      </c>
      <c r="I186" s="6">
        <v>2.61</v>
      </c>
      <c r="J186" s="6">
        <v>0.5</v>
      </c>
      <c r="K186" s="6">
        <v>0.69</v>
      </c>
      <c r="L186" s="6">
        <v>0.51</v>
      </c>
      <c r="M186" s="6">
        <v>1.33</v>
      </c>
      <c r="N186" s="6">
        <v>1.7</v>
      </c>
      <c r="O186" s="5">
        <v>0</v>
      </c>
    </row>
    <row r="187" spans="3:15" ht="15.5" x14ac:dyDescent="0.35">
      <c r="C187" t="s">
        <v>55</v>
      </c>
      <c r="I187" s="6">
        <v>571.69000000000005</v>
      </c>
      <c r="J187" s="6">
        <v>557.29</v>
      </c>
      <c r="K187" s="6">
        <v>551.98</v>
      </c>
      <c r="L187" s="6">
        <v>535.48</v>
      </c>
      <c r="M187" s="6">
        <v>531.33000000000004</v>
      </c>
      <c r="N187" s="6">
        <v>534.79999999999995</v>
      </c>
      <c r="O187" s="6">
        <v>346.49</v>
      </c>
    </row>
    <row r="188" spans="3:15" ht="15.5" x14ac:dyDescent="0.35">
      <c r="C188" t="s">
        <v>191</v>
      </c>
      <c r="I188" s="6">
        <v>2.61</v>
      </c>
      <c r="J188" s="6">
        <v>0.5</v>
      </c>
      <c r="K188" s="6">
        <v>0.69</v>
      </c>
      <c r="L188" s="6">
        <v>0.51</v>
      </c>
      <c r="M188" s="6">
        <v>1.33</v>
      </c>
      <c r="N188" s="6">
        <v>1.7</v>
      </c>
      <c r="O188" s="5">
        <v>0</v>
      </c>
    </row>
    <row r="189" spans="3:15" ht="15.5" x14ac:dyDescent="0.35">
      <c r="C189" t="s">
        <v>192</v>
      </c>
      <c r="I189" s="6">
        <v>571.69000000000005</v>
      </c>
      <c r="J189" s="6">
        <v>557.29</v>
      </c>
      <c r="K189" s="6">
        <v>551.98</v>
      </c>
      <c r="L189" s="6">
        <v>535.48</v>
      </c>
      <c r="M189" s="6">
        <v>531.33000000000004</v>
      </c>
      <c r="N189" s="6">
        <v>534.79999999999995</v>
      </c>
      <c r="O189" s="6">
        <v>346.49</v>
      </c>
    </row>
    <row r="190" spans="3:15" ht="15.5" x14ac:dyDescent="0.35">
      <c r="C190" t="s">
        <v>193</v>
      </c>
      <c r="I190" s="5">
        <v>2000000000</v>
      </c>
      <c r="J190" s="5">
        <v>26000000000</v>
      </c>
      <c r="K190" s="5">
        <v>21000000000</v>
      </c>
      <c r="L190" s="5">
        <v>20000000000</v>
      </c>
      <c r="M190" s="5">
        <v>20000000000</v>
      </c>
      <c r="N190" s="5">
        <v>20000000000</v>
      </c>
      <c r="O190" s="5">
        <v>40000000000</v>
      </c>
    </row>
    <row r="191" spans="3:15" ht="15.5" x14ac:dyDescent="0.35">
      <c r="C191" t="s">
        <v>194</v>
      </c>
      <c r="I191" s="5">
        <v>1000000000</v>
      </c>
      <c r="J191" s="5">
        <v>1000000000</v>
      </c>
      <c r="K191" s="5">
        <v>27000000000</v>
      </c>
      <c r="L191" s="5">
        <v>46000000000</v>
      </c>
      <c r="M191" s="5">
        <v>65000000000</v>
      </c>
      <c r="N191" s="5">
        <v>85000000000</v>
      </c>
      <c r="O191" s="5">
        <v>104000000000</v>
      </c>
    </row>
    <row r="192" spans="3:15" ht="15.5" x14ac:dyDescent="0.35">
      <c r="C192" t="s">
        <v>26</v>
      </c>
      <c r="I192" s="5">
        <v>3000000000</v>
      </c>
      <c r="J192" s="5">
        <v>28000000000</v>
      </c>
      <c r="K192" s="5">
        <v>48000000000</v>
      </c>
      <c r="L192" s="5">
        <v>66000000000</v>
      </c>
      <c r="M192" s="5">
        <v>85000000000</v>
      </c>
      <c r="N192" s="5">
        <v>105000000000</v>
      </c>
      <c r="O192" s="5">
        <v>144000000000</v>
      </c>
    </row>
    <row r="193" spans="2:15" ht="15.5" x14ac:dyDescent="0.35">
      <c r="C193" t="s">
        <v>23</v>
      </c>
      <c r="I193" s="5">
        <v>-34000000000</v>
      </c>
      <c r="J193" s="5">
        <v>0</v>
      </c>
      <c r="K193" s="5">
        <v>27000000000</v>
      </c>
      <c r="L193" s="5">
        <v>18000000000</v>
      </c>
      <c r="M193" s="5">
        <v>65000000000</v>
      </c>
      <c r="N193" s="5">
        <v>97000000000</v>
      </c>
      <c r="O193" s="5">
        <v>134000000000</v>
      </c>
    </row>
    <row r="194" spans="2:15" ht="15.5" x14ac:dyDescent="0.35">
      <c r="C194" t="s">
        <v>195</v>
      </c>
      <c r="I194" s="5">
        <v>22000000000</v>
      </c>
      <c r="J194" s="5">
        <v>-17000000000</v>
      </c>
      <c r="K194" s="5">
        <v>-13000000000</v>
      </c>
      <c r="L194" s="5">
        <v>23000000000</v>
      </c>
      <c r="M194" s="5">
        <v>-1000000000</v>
      </c>
      <c r="N194" s="5">
        <v>92000000000</v>
      </c>
      <c r="O194" s="5">
        <v>-19000000000</v>
      </c>
    </row>
    <row r="195" spans="2:15" ht="15.5" x14ac:dyDescent="0.35">
      <c r="C195" t="s">
        <v>196</v>
      </c>
      <c r="I195" s="5">
        <v>63000000000</v>
      </c>
      <c r="J195" s="5">
        <v>49000000000</v>
      </c>
      <c r="K195" s="5">
        <v>55000000000</v>
      </c>
      <c r="L195" s="5">
        <v>48000000000</v>
      </c>
      <c r="M195" s="5">
        <v>33000000000</v>
      </c>
      <c r="N195" s="5">
        <v>-70000000000</v>
      </c>
      <c r="O195" s="5">
        <v>55000000000</v>
      </c>
    </row>
    <row r="196" spans="2:15" ht="15.5" x14ac:dyDescent="0.35">
      <c r="C196" t="s">
        <v>197</v>
      </c>
      <c r="I196" s="5">
        <v>-2000000000</v>
      </c>
      <c r="J196" s="5">
        <v>-2000000000</v>
      </c>
      <c r="K196" s="5">
        <v>0</v>
      </c>
      <c r="L196" s="5">
        <v>0</v>
      </c>
      <c r="M196" s="5">
        <v>0</v>
      </c>
      <c r="N196" s="5">
        <v>-2000000000</v>
      </c>
      <c r="O196" s="5">
        <v>-20000000000</v>
      </c>
    </row>
    <row r="197" spans="2:15" ht="15.5" x14ac:dyDescent="0.35">
      <c r="C197" t="s">
        <v>15</v>
      </c>
      <c r="I197" s="5">
        <v>60000000000</v>
      </c>
      <c r="J197" s="5">
        <v>47000000000</v>
      </c>
      <c r="K197" s="5">
        <v>54000000000</v>
      </c>
      <c r="L197" s="5">
        <v>47000000000</v>
      </c>
      <c r="M197" s="5">
        <v>33000000000</v>
      </c>
      <c r="N197" s="5">
        <v>-72000000000</v>
      </c>
      <c r="O197" s="5">
        <v>35000000000</v>
      </c>
    </row>
    <row r="198" spans="2:15" ht="15.5" x14ac:dyDescent="0.35">
      <c r="C198" t="s">
        <v>17</v>
      </c>
      <c r="I198" s="6">
        <v>42.15</v>
      </c>
      <c r="J198" s="6">
        <v>32.44</v>
      </c>
      <c r="K198" s="6">
        <v>37.89</v>
      </c>
      <c r="L198" s="6">
        <v>33.06</v>
      </c>
      <c r="M198" s="6">
        <v>22.69</v>
      </c>
      <c r="N198" s="6">
        <v>-50.2</v>
      </c>
      <c r="O198" s="6">
        <v>30.28</v>
      </c>
    </row>
    <row r="200" spans="2:15" ht="15.5" x14ac:dyDescent="0.35">
      <c r="B200" t="s">
        <v>198</v>
      </c>
      <c r="C200" t="s">
        <v>199</v>
      </c>
      <c r="D200" s="5">
        <v>5000000000</v>
      </c>
      <c r="E200" s="5">
        <v>11000000000</v>
      </c>
      <c r="F200" s="5">
        <v>9000000000</v>
      </c>
      <c r="G200" s="5">
        <v>6000000000</v>
      </c>
      <c r="H200" s="5">
        <v>31000000000</v>
      </c>
      <c r="I200" s="5">
        <v>26000000000</v>
      </c>
      <c r="J200" s="5">
        <v>11000000000</v>
      </c>
      <c r="K200" s="5">
        <v>12000000000</v>
      </c>
      <c r="L200" s="5">
        <v>6000000000</v>
      </c>
      <c r="M200" s="5">
        <v>-5000000000</v>
      </c>
      <c r="N200" s="5">
        <v>-8000000000</v>
      </c>
      <c r="O200" s="5">
        <v>5000000000</v>
      </c>
    </row>
    <row r="201" spans="2:15" ht="15.5" x14ac:dyDescent="0.35">
      <c r="C201" t="s">
        <v>46</v>
      </c>
      <c r="D201" s="6">
        <v>3.58</v>
      </c>
      <c r="E201" s="6">
        <v>7.32</v>
      </c>
      <c r="F201" s="6">
        <v>6.08</v>
      </c>
      <c r="G201" s="6">
        <v>4.08</v>
      </c>
      <c r="H201" s="6">
        <v>21.81</v>
      </c>
      <c r="I201" s="6">
        <v>18.2</v>
      </c>
      <c r="J201" s="6">
        <v>7.54</v>
      </c>
      <c r="K201" s="6">
        <v>8.16</v>
      </c>
      <c r="L201" s="5">
        <v>4</v>
      </c>
      <c r="M201" s="6">
        <v>-3.7</v>
      </c>
      <c r="N201" s="6">
        <v>-5.31</v>
      </c>
      <c r="O201" s="6">
        <v>3.43</v>
      </c>
    </row>
    <row r="202" spans="2:15" ht="15.5" x14ac:dyDescent="0.35">
      <c r="C202" t="s">
        <v>204</v>
      </c>
      <c r="D202" s="5">
        <v>35000000000</v>
      </c>
      <c r="E202" s="5">
        <v>35000000000</v>
      </c>
      <c r="F202" s="5">
        <v>36000000000</v>
      </c>
      <c r="G202" s="5">
        <v>33000000000</v>
      </c>
      <c r="H202" s="5">
        <v>138000000000</v>
      </c>
      <c r="I202" s="5">
        <v>136000000000</v>
      </c>
      <c r="J202" s="5">
        <v>119000000000</v>
      </c>
      <c r="K202" s="5">
        <v>107000000000</v>
      </c>
      <c r="L202" s="5">
        <v>98000000000</v>
      </c>
      <c r="M202" s="5">
        <v>84000000000</v>
      </c>
      <c r="N202" s="5">
        <v>96000000000</v>
      </c>
      <c r="O202" s="5">
        <v>126000000000</v>
      </c>
    </row>
    <row r="203" spans="2:15" ht="15.5" x14ac:dyDescent="0.35">
      <c r="C203" t="s">
        <v>208</v>
      </c>
      <c r="I203" s="6">
        <v>93.55</v>
      </c>
    </row>
    <row r="204" spans="2:15" ht="15.5" x14ac:dyDescent="0.35">
      <c r="C204" t="s">
        <v>209</v>
      </c>
      <c r="I204" s="6">
        <v>96.88</v>
      </c>
    </row>
    <row r="205" spans="2:15" ht="15.5" x14ac:dyDescent="0.35">
      <c r="C205" t="s">
        <v>210</v>
      </c>
      <c r="I205" s="6">
        <v>6.95</v>
      </c>
    </row>
    <row r="206" spans="2:15" ht="15.5" x14ac:dyDescent="0.35">
      <c r="C206" t="s">
        <v>211</v>
      </c>
      <c r="I206" s="6">
        <v>1.03E-2</v>
      </c>
    </row>
    <row r="207" spans="2:15" ht="15.5" x14ac:dyDescent="0.35">
      <c r="C207" t="s">
        <v>212</v>
      </c>
      <c r="I207" s="6">
        <v>21.18</v>
      </c>
    </row>
    <row r="208" spans="2:15" ht="15.5" x14ac:dyDescent="0.35">
      <c r="C208" t="s">
        <v>213</v>
      </c>
      <c r="I208" s="6">
        <v>3.5</v>
      </c>
    </row>
    <row r="209" spans="3:9" ht="15.5" x14ac:dyDescent="0.35">
      <c r="C209" t="s">
        <v>214</v>
      </c>
      <c r="I209" s="6">
        <v>38.979999999999997</v>
      </c>
    </row>
    <row r="210" spans="3:9" ht="15.5" x14ac:dyDescent="0.35">
      <c r="C210" t="s">
        <v>215</v>
      </c>
      <c r="I210" s="6">
        <v>40.43</v>
      </c>
    </row>
    <row r="211" spans="3:9" ht="15.5" x14ac:dyDescent="0.35">
      <c r="C211" t="s">
        <v>216</v>
      </c>
      <c r="I211" s="6">
        <v>65.010000000000005</v>
      </c>
    </row>
    <row r="212" spans="3:9" ht="15.5" x14ac:dyDescent="0.35">
      <c r="C212" t="s">
        <v>217</v>
      </c>
      <c r="I212" s="6">
        <v>36.020000000000003</v>
      </c>
    </row>
    <row r="213" spans="3:9" ht="15.5" x14ac:dyDescent="0.35">
      <c r="C213" t="s">
        <v>218</v>
      </c>
      <c r="I213" s="6">
        <v>0.69</v>
      </c>
    </row>
    <row r="214" spans="3:9" ht="15.5" x14ac:dyDescent="0.35">
      <c r="C214" t="s">
        <v>219</v>
      </c>
      <c r="I214" s="6">
        <v>1.47</v>
      </c>
    </row>
    <row r="215" spans="3:9" ht="15.5" x14ac:dyDescent="0.35">
      <c r="C215" t="s">
        <v>220</v>
      </c>
      <c r="I215" s="6">
        <v>21.06</v>
      </c>
    </row>
    <row r="216" spans="3:9" ht="15.5" x14ac:dyDescent="0.35">
      <c r="C216" t="s">
        <v>221</v>
      </c>
      <c r="I216" s="6">
        <v>21.81</v>
      </c>
    </row>
    <row r="217" spans="3:9" ht="15.5" x14ac:dyDescent="0.35">
      <c r="C217" t="s">
        <v>222</v>
      </c>
      <c r="I217" s="6">
        <v>96.31</v>
      </c>
    </row>
    <row r="218" spans="3:9" ht="15.5" x14ac:dyDescent="0.35">
      <c r="C218" t="s">
        <v>223</v>
      </c>
      <c r="D218" s="6">
        <v>42.23</v>
      </c>
    </row>
    <row r="219" spans="3:9" ht="15.5" x14ac:dyDescent="0.35">
      <c r="C219" t="s">
        <v>224</v>
      </c>
      <c r="I219" s="6">
        <v>582.6</v>
      </c>
    </row>
    <row r="220" spans="3:9" ht="15.5" x14ac:dyDescent="0.35">
      <c r="C220" t="s">
        <v>225</v>
      </c>
      <c r="I220" s="6">
        <v>50.46</v>
      </c>
    </row>
    <row r="221" spans="3:9" ht="15.5" x14ac:dyDescent="0.35">
      <c r="C221" t="s">
        <v>226</v>
      </c>
      <c r="D221" s="6">
        <v>2.61</v>
      </c>
    </row>
    <row r="222" spans="3:9" ht="15.5" x14ac:dyDescent="0.35">
      <c r="C222" t="s">
        <v>227</v>
      </c>
      <c r="D222" s="6">
        <v>2.61</v>
      </c>
    </row>
    <row r="223" spans="3:9" ht="15.5" x14ac:dyDescent="0.35">
      <c r="C223" t="s">
        <v>230</v>
      </c>
      <c r="D223" s="6">
        <v>0.12</v>
      </c>
    </row>
    <row r="224" spans="3:9" ht="15.5" x14ac:dyDescent="0.35">
      <c r="C224" t="s">
        <v>232</v>
      </c>
      <c r="D224" s="6">
        <v>1.1200000000000001</v>
      </c>
    </row>
    <row r="225" spans="3:9" ht="15.5" x14ac:dyDescent="0.35">
      <c r="C225" t="s">
        <v>233</v>
      </c>
      <c r="I225" s="6">
        <v>88.57</v>
      </c>
    </row>
    <row r="226" spans="3:9" ht="15.5" x14ac:dyDescent="0.35">
      <c r="C226" t="s">
        <v>13</v>
      </c>
      <c r="D226" s="5">
        <v>4000000000</v>
      </c>
    </row>
    <row r="227" spans="3:9" ht="15.5" x14ac:dyDescent="0.35">
      <c r="C227" t="s">
        <v>234</v>
      </c>
      <c r="I227" s="6">
        <v>8.83</v>
      </c>
    </row>
    <row r="228" spans="3:9" ht="15.5" x14ac:dyDescent="0.35">
      <c r="C228" t="s">
        <v>235</v>
      </c>
      <c r="I228" s="6">
        <v>3.2199999999999999E-2</v>
      </c>
    </row>
    <row r="229" spans="3:9" ht="15.5" x14ac:dyDescent="0.35">
      <c r="C229" t="s">
        <v>236</v>
      </c>
      <c r="I229" s="6">
        <v>3.61E-2</v>
      </c>
    </row>
    <row r="230" spans="3:9" ht="15.5" x14ac:dyDescent="0.35">
      <c r="C230" t="s">
        <v>237</v>
      </c>
      <c r="I230" s="6">
        <v>4.8499999999999995E-2</v>
      </c>
    </row>
    <row r="231" spans="3:9" ht="15.5" x14ac:dyDescent="0.35">
      <c r="C231" t="s">
        <v>238</v>
      </c>
      <c r="I231" s="6">
        <v>3.5699999999999996E-2</v>
      </c>
    </row>
    <row r="232" spans="3:9" ht="15.5" x14ac:dyDescent="0.35">
      <c r="C232" t="s">
        <v>239</v>
      </c>
      <c r="D232" s="6">
        <v>28.16</v>
      </c>
    </row>
    <row r="233" spans="3:9" ht="15.5" x14ac:dyDescent="0.35">
      <c r="C233" t="s">
        <v>241</v>
      </c>
      <c r="D233" s="6">
        <v>14.9</v>
      </c>
    </row>
    <row r="234" spans="3:9" ht="15.5" x14ac:dyDescent="0.35">
      <c r="C234" t="s">
        <v>243</v>
      </c>
      <c r="D234" s="6">
        <v>3.23</v>
      </c>
    </row>
    <row r="235" spans="3:9" ht="15.5" x14ac:dyDescent="0.35">
      <c r="C235" t="s">
        <v>244</v>
      </c>
      <c r="I235" s="6">
        <v>0.15</v>
      </c>
    </row>
    <row r="236" spans="3:9" ht="15.5" x14ac:dyDescent="0.35">
      <c r="C236" t="s">
        <v>42</v>
      </c>
      <c r="I236" s="5">
        <v>2928000000000</v>
      </c>
    </row>
    <row r="237" spans="3:9" ht="15.5" x14ac:dyDescent="0.35">
      <c r="C237" t="s">
        <v>246</v>
      </c>
      <c r="I237" s="5">
        <v>2869000000000</v>
      </c>
    </row>
    <row r="238" spans="3:9" ht="15.5" x14ac:dyDescent="0.35">
      <c r="C238" t="s">
        <v>247</v>
      </c>
      <c r="I238" s="5">
        <v>1440000000</v>
      </c>
    </row>
    <row r="239" spans="3:9" ht="15.5" x14ac:dyDescent="0.35">
      <c r="C239" t="s">
        <v>248</v>
      </c>
      <c r="I239" s="6">
        <v>0.2</v>
      </c>
    </row>
    <row r="240" spans="3:9" ht="15.5" x14ac:dyDescent="0.35">
      <c r="C240" t="s">
        <v>249</v>
      </c>
      <c r="D240" s="6">
        <v>0.51780000000000004</v>
      </c>
    </row>
    <row r="241" spans="3:9" ht="15.5" x14ac:dyDescent="0.35">
      <c r="C241" t="s">
        <v>250</v>
      </c>
      <c r="D241" s="6">
        <v>0.22829999999999998</v>
      </c>
    </row>
    <row r="242" spans="3:9" ht="15.5" x14ac:dyDescent="0.35">
      <c r="C242" t="s">
        <v>251</v>
      </c>
      <c r="D242" s="6">
        <v>0.14859999999999998</v>
      </c>
    </row>
    <row r="243" spans="3:9" ht="15.5" x14ac:dyDescent="0.35">
      <c r="C243" t="s">
        <v>252</v>
      </c>
      <c r="D243" s="6">
        <v>-6.7699999999999996E-2</v>
      </c>
    </row>
    <row r="244" spans="3:9" ht="15.5" x14ac:dyDescent="0.35">
      <c r="C244" t="s">
        <v>253</v>
      </c>
      <c r="D244" s="6">
        <v>-0.15770000000000001</v>
      </c>
    </row>
    <row r="245" spans="3:9" ht="15.5" x14ac:dyDescent="0.35">
      <c r="C245" t="s">
        <v>254</v>
      </c>
      <c r="D245" s="6">
        <v>-0.22829999999999998</v>
      </c>
    </row>
    <row r="246" spans="3:9" ht="15.5" x14ac:dyDescent="0.35">
      <c r="C246" t="s">
        <v>261</v>
      </c>
      <c r="I246" s="5">
        <v>9</v>
      </c>
    </row>
    <row r="247" spans="3:9" ht="15.5" x14ac:dyDescent="0.35">
      <c r="C247" t="s">
        <v>262</v>
      </c>
      <c r="I247" s="6">
        <v>0.95</v>
      </c>
    </row>
    <row r="248" spans="3:9" ht="15.5" x14ac:dyDescent="0.35">
      <c r="C248" t="s">
        <v>263</v>
      </c>
      <c r="I248" s="6">
        <v>0.69</v>
      </c>
    </row>
    <row r="249" spans="3:9" ht="15.5" x14ac:dyDescent="0.35">
      <c r="C249" t="s">
        <v>264</v>
      </c>
      <c r="I249" s="6">
        <v>0.1</v>
      </c>
    </row>
    <row r="250" spans="3:9" ht="15.5" x14ac:dyDescent="0.35">
      <c r="C250" t="s">
        <v>265</v>
      </c>
      <c r="I250" s="6">
        <v>0.49</v>
      </c>
    </row>
    <row r="251" spans="3:9" ht="15.5" x14ac:dyDescent="0.35">
      <c r="C251" t="s">
        <v>266</v>
      </c>
      <c r="I251" s="6">
        <v>0.08</v>
      </c>
    </row>
    <row r="252" spans="3:9" ht="15.5" x14ac:dyDescent="0.35">
      <c r="C252" t="s">
        <v>267</v>
      </c>
      <c r="I252" s="6">
        <v>0.18</v>
      </c>
    </row>
    <row r="253" spans="3:9" ht="15.5" x14ac:dyDescent="0.35">
      <c r="C253" t="s">
        <v>268</v>
      </c>
      <c r="I253" s="6">
        <v>0.38</v>
      </c>
    </row>
    <row r="254" spans="3:9" ht="15.5" x14ac:dyDescent="0.35">
      <c r="C254" t="s">
        <v>269</v>
      </c>
      <c r="I254" s="5">
        <v>138000000000</v>
      </c>
    </row>
    <row r="255" spans="3:9" ht="15.5" x14ac:dyDescent="0.35">
      <c r="C255" t="s">
        <v>270</v>
      </c>
      <c r="I255" s="5">
        <v>71000000000</v>
      </c>
    </row>
    <row r="256" spans="3:9" ht="15.5" x14ac:dyDescent="0.35">
      <c r="C256" t="s">
        <v>271</v>
      </c>
      <c r="I256" s="5">
        <v>40000000000</v>
      </c>
    </row>
    <row r="257" spans="3:9" ht="15.5" x14ac:dyDescent="0.35">
      <c r="C257" t="s">
        <v>272</v>
      </c>
      <c r="I257" s="5">
        <v>30000000000</v>
      </c>
    </row>
    <row r="258" spans="3:9" ht="15.5" x14ac:dyDescent="0.35">
      <c r="C258" t="s">
        <v>273</v>
      </c>
      <c r="D258" s="5">
        <v>61000000000</v>
      </c>
    </row>
    <row r="259" spans="3:9" ht="15.5" x14ac:dyDescent="0.35">
      <c r="C259" t="s">
        <v>274</v>
      </c>
      <c r="D259" s="5">
        <v>940000000000</v>
      </c>
    </row>
    <row r="260" spans="3:9" ht="15.5" x14ac:dyDescent="0.35">
      <c r="C260" t="s">
        <v>275</v>
      </c>
      <c r="D260" s="5">
        <v>104000000000</v>
      </c>
    </row>
    <row r="261" spans="3:9" ht="15.5" x14ac:dyDescent="0.35">
      <c r="C261" t="s">
        <v>183</v>
      </c>
      <c r="D261" s="5">
        <v>47000000000</v>
      </c>
    </row>
    <row r="262" spans="3:9" ht="15.5" x14ac:dyDescent="0.35">
      <c r="C262" t="s">
        <v>182</v>
      </c>
      <c r="I262" s="5">
        <v>836000000000</v>
      </c>
    </row>
    <row r="263" spans="3:9" ht="15.5" x14ac:dyDescent="0.35">
      <c r="C263" t="s">
        <v>181</v>
      </c>
      <c r="D263" s="5">
        <v>1000000000</v>
      </c>
    </row>
    <row r="264" spans="3:9" ht="15.5" x14ac:dyDescent="0.35">
      <c r="C264" t="s">
        <v>180</v>
      </c>
      <c r="D264" s="5">
        <v>1000000000</v>
      </c>
    </row>
    <row r="265" spans="3:9" ht="15.5" x14ac:dyDescent="0.35">
      <c r="C265" t="s">
        <v>24</v>
      </c>
      <c r="D265" s="5">
        <v>2000000000</v>
      </c>
    </row>
    <row r="266" spans="3:9" ht="15.5" x14ac:dyDescent="0.35">
      <c r="C266" t="s">
        <v>21</v>
      </c>
      <c r="D266" s="5">
        <v>-59000000000</v>
      </c>
    </row>
    <row r="267" spans="3:9" ht="15.5" x14ac:dyDescent="0.35">
      <c r="C267" t="s">
        <v>276</v>
      </c>
      <c r="I267" s="5">
        <v>836000000000</v>
      </c>
    </row>
    <row r="268" spans="3:9" ht="15.5" x14ac:dyDescent="0.35">
      <c r="C268" t="s">
        <v>277</v>
      </c>
      <c r="I268" s="5">
        <v>75000000000</v>
      </c>
    </row>
    <row r="269" spans="3:9" ht="15.5" x14ac:dyDescent="0.35">
      <c r="C269" t="s">
        <v>278</v>
      </c>
      <c r="I269" s="5">
        <v>-3000000000</v>
      </c>
    </row>
    <row r="270" spans="3:9" ht="15.5" x14ac:dyDescent="0.35">
      <c r="C270" t="s">
        <v>279</v>
      </c>
      <c r="I270" s="5">
        <v>-38000000000</v>
      </c>
    </row>
    <row r="271" spans="3:9" ht="15.5" x14ac:dyDescent="0.35">
      <c r="C271" t="s">
        <v>280</v>
      </c>
      <c r="I271" s="5">
        <v>-3000000000</v>
      </c>
    </row>
    <row r="272" spans="3:9" ht="15.5" x14ac:dyDescent="0.35">
      <c r="C272" t="s">
        <v>281</v>
      </c>
      <c r="I272" s="5">
        <v>72000000000</v>
      </c>
    </row>
  </sheetData>
  <pageMargins left="0.7" right="0.7" top="0.75" bottom="0.75" header="0.3" footer="0.3"/>
  <ignoredErrors>
    <ignoredError sqref="A1:O273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930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931</v>
      </c>
      <c r="D2" s="2" vm="203">
        <f ca="1">IFERROR(_xlfn.STOCKHISTORY("XIDX:" &amp; $C$1, D3, , 0, 0, 1), "Libur")</f>
        <v>61</v>
      </c>
      <c r="E2" s="2" vm="32">
        <f ca="1">IFERROR(_xlfn.STOCKHISTORY("XIDX:" &amp; $C$1, E3, , 0, 0, 1), "Libur")</f>
        <v>59</v>
      </c>
      <c r="H2" s="2" vm="32">
        <f ca="1">IFERROR(INDEX(D2:G2,COUNT(D2:G2)),"")</f>
        <v>59</v>
      </c>
      <c r="I2" s="2" vm="9">
        <f t="shared" ref="I2:O2" ca="1" si="0">IFERROR(_xlfn.STOCKHISTORY("XIDX:" &amp; $C$1, I1, , 0, 0, 1), "Libur")</f>
        <v>44</v>
      </c>
      <c r="J2" s="2" vm="204">
        <f t="shared" ca="1" si="0"/>
        <v>35</v>
      </c>
      <c r="K2" s="2" vm="11">
        <f t="shared" ca="1" si="0"/>
        <v>50</v>
      </c>
      <c r="L2" s="2" vm="205">
        <f t="shared" ca="1" si="0"/>
        <v>66</v>
      </c>
      <c r="M2" s="2" vm="11">
        <f t="shared" ca="1" si="0"/>
        <v>50</v>
      </c>
      <c r="N2" s="2" vm="11">
        <f t="shared" ca="1" si="0"/>
        <v>50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168246398324</v>
      </c>
      <c r="E4" s="2">
        <f>IFERROR(INDEX(E51:E500,MATCH($C$4,$C$51:$C$500,0)),"")</f>
        <v>92790630093</v>
      </c>
      <c r="H4" s="2">
        <f>IFERROR(SUM(D4:G4)*(4/MAX(1,COUNT(D4:G4))),"")</f>
        <v>522074056834</v>
      </c>
      <c r="I4" s="2">
        <f t="shared" ref="I4:O4" si="1">IFERROR(INDEX(I51:I500,MATCH($C$4,$C$51:$C$500,0)),"")</f>
        <v>370003027901</v>
      </c>
      <c r="J4" s="2">
        <f t="shared" si="1"/>
        <v>532254870609</v>
      </c>
      <c r="K4" s="2">
        <f t="shared" si="1"/>
        <v>511298789911</v>
      </c>
      <c r="L4" s="2">
        <f t="shared" si="1"/>
        <v>500912131206</v>
      </c>
      <c r="M4" s="2">
        <f t="shared" si="1"/>
        <v>1129864264910</v>
      </c>
      <c r="N4" s="2">
        <f t="shared" si="1"/>
        <v>516388569802</v>
      </c>
      <c r="O4" s="2">
        <f t="shared" si="1"/>
        <v>376222114796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7277886321</v>
      </c>
      <c r="E5" s="2">
        <f>IFERROR(INDEX(E51:E500,MATCH($C$5,$C$51:$C$500,0)),"")</f>
        <v>965108085</v>
      </c>
      <c r="H5" s="2">
        <f>IFERROR(SUM(D5:G5)*(4/MAX(1,COUNT(D5:G5))),"")</f>
        <v>16485988812</v>
      </c>
      <c r="I5" s="2">
        <f t="shared" ref="I5:O5" si="2">IFERROR(INDEX(I51:I500,MATCH($C$5,$C$51:$C$500,0)),"")</f>
        <v>135795392</v>
      </c>
      <c r="J5" s="2">
        <f t="shared" si="2"/>
        <v>7432170101</v>
      </c>
      <c r="K5" s="2">
        <f t="shared" si="2"/>
        <v>-4551996962</v>
      </c>
      <c r="L5" s="2">
        <f t="shared" si="2"/>
        <v>2719145070</v>
      </c>
      <c r="M5" s="2">
        <f t="shared" si="2"/>
        <v>9980733904</v>
      </c>
      <c r="N5" s="2">
        <f t="shared" si="2"/>
        <v>1107261559</v>
      </c>
      <c r="O5" s="2">
        <f t="shared" si="2"/>
        <v>1333145650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175683823688</v>
      </c>
      <c r="E6" s="2">
        <f>IFERROR(INDEX(E51:E500,MATCH($C$6,$C$51:$C$500,0)),"")</f>
        <v>168405937367</v>
      </c>
      <c r="H6" s="2">
        <f>IFERROR(INDEX(D6:G6,COUNT(D6:G6)),"")</f>
        <v>168405937367</v>
      </c>
      <c r="I6" s="2">
        <f t="shared" ref="I6:O6" si="3">IFERROR(INDEX(I51:I500,MATCH($C$6,$C$51:$C$500,0)),"")</f>
        <v>167440829282</v>
      </c>
      <c r="J6" s="2">
        <f t="shared" si="3"/>
        <v>167298700909</v>
      </c>
      <c r="K6" s="2">
        <f t="shared" si="3"/>
        <v>155873787142</v>
      </c>
      <c r="L6" s="2">
        <f t="shared" si="3"/>
        <v>160506528052</v>
      </c>
      <c r="M6" s="2">
        <f t="shared" si="3"/>
        <v>157772237363</v>
      </c>
      <c r="N6" s="2">
        <f t="shared" si="3"/>
        <v>147764303333</v>
      </c>
      <c r="O6" s="2">
        <f t="shared" si="3"/>
        <v>79958504575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2.16</v>
      </c>
      <c r="E7" s="3">
        <f>IFERROR(INDEX(E51:E500,MATCH($C$7,$C$51:$C$500,0))/1000000000,"")</f>
        <v>2.16</v>
      </c>
      <c r="H7" s="3">
        <f>IFERROR(INDEX(D7:G7,COUNT(D7:G7)),"")</f>
        <v>2.16</v>
      </c>
      <c r="I7" s="3">
        <f t="shared" ref="I7:O7" si="4">IFERROR(INDEX(I51:I500,MATCH($C$7,$C$51:$C$500,0))/1000000000,"")</f>
        <v>2.16</v>
      </c>
      <c r="J7" s="3">
        <f t="shared" si="4"/>
        <v>2.16</v>
      </c>
      <c r="K7" s="3">
        <f t="shared" si="4"/>
        <v>2.16</v>
      </c>
      <c r="L7" s="3">
        <f t="shared" si="4"/>
        <v>2.16</v>
      </c>
      <c r="M7" s="3">
        <f t="shared" si="4"/>
        <v>2.16</v>
      </c>
      <c r="N7" s="3">
        <f t="shared" si="4"/>
        <v>2.16</v>
      </c>
      <c r="O7" s="3">
        <f t="shared" si="4"/>
        <v>1.5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-11000000000</v>
      </c>
      <c r="E8" s="2">
        <f>IFERROR(INDEX(E51:E500,MATCH("Free cash flow (Quarter)",$C$51:$C$500,0)),"")</f>
        <v>-8000000000</v>
      </c>
      <c r="H8" s="2">
        <f>IFERROR(INDEX(D8:G8,COUNT(D8:G8)),"")</f>
        <v>-8000000000</v>
      </c>
      <c r="I8" s="2">
        <f t="shared" ref="I8:O8" si="5">IFERROR(INDEX(I51:I500,MATCH($C$8,$C$51:$C$500,0)),"")</f>
        <v>-31000000000</v>
      </c>
      <c r="J8" s="2">
        <f t="shared" si="5"/>
        <v>-42000000000</v>
      </c>
      <c r="K8" s="2">
        <f t="shared" si="5"/>
        <v>-49000000000</v>
      </c>
      <c r="L8" s="2">
        <f t="shared" si="5"/>
        <v>-34000000000</v>
      </c>
      <c r="M8" s="2">
        <f t="shared" si="5"/>
        <v>38000000000</v>
      </c>
      <c r="N8" s="2">
        <f t="shared" si="5"/>
        <v>-42000000000</v>
      </c>
      <c r="O8" s="2">
        <f t="shared" si="5"/>
        <v>-28000000000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-5.0999999999999996</v>
      </c>
      <c r="E9" s="3">
        <f>IFERROR(INDEX(E51:E500,MATCH("Free cash flow per share (Quarter)",$C$51:$C$500,0)),"")</f>
        <v>-3.9</v>
      </c>
      <c r="H9" s="3">
        <f>IFERROR(INDEX(D9:G9,COUNT(D9:G9)),"")</f>
        <v>-3.9</v>
      </c>
      <c r="I9" s="3">
        <f t="shared" ref="I9:O9" si="6">IFERROR(INDEX(I51:I500,MATCH($C$9,$C$51:$C$500,0)),"")</f>
        <v>-14.34</v>
      </c>
      <c r="J9" s="3">
        <f t="shared" si="6"/>
        <v>-19.25</v>
      </c>
      <c r="K9" s="3">
        <f t="shared" si="6"/>
        <v>-22.58</v>
      </c>
      <c r="L9" s="3">
        <f t="shared" si="6"/>
        <v>-15.65</v>
      </c>
      <c r="M9" s="3">
        <f t="shared" si="6"/>
        <v>17.66</v>
      </c>
      <c r="N9" s="3">
        <f t="shared" si="6"/>
        <v>-19.54</v>
      </c>
      <c r="O9" s="3">
        <f t="shared" si="6"/>
        <v>-18.829999999999998</v>
      </c>
    </row>
    <row r="10" spans="1:15" ht="15.5" x14ac:dyDescent="0.35">
      <c r="C10" t="s">
        <v>18</v>
      </c>
      <c r="D10" s="3">
        <f ca="1">IFERROR(IF(D9=0,"",D2/D9),"")</f>
        <v>-11.96078431372549</v>
      </c>
      <c r="E10" s="3">
        <f ca="1">IFERROR(IF(E9=0,"",E2/E9),"")</f>
        <v>-15.128205128205128</v>
      </c>
      <c r="I10" s="3">
        <f t="shared" ref="I10:O10" ca="1" si="7">IFERROR(IF(I9=0,"",I2/I9),"")</f>
        <v>-3.0683403068340307</v>
      </c>
      <c r="J10" s="3">
        <f t="shared" ca="1" si="7"/>
        <v>-1.8181818181818181</v>
      </c>
      <c r="K10" s="3">
        <f t="shared" ca="1" si="7"/>
        <v>-2.2143489813994686</v>
      </c>
      <c r="L10" s="3">
        <f t="shared" ca="1" si="7"/>
        <v>-4.2172523961661339</v>
      </c>
      <c r="M10" s="3">
        <f t="shared" ca="1" si="7"/>
        <v>2.8312570781426953</v>
      </c>
      <c r="N10" s="3">
        <f t="shared" ca="1" si="7"/>
        <v>-2.5588536335721597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484622644</v>
      </c>
      <c r="E11" s="2">
        <f>IFERROR(INDEX(E51:E500,MATCH($C$11,$C$51:$C$500,0)),"")</f>
        <v>5822456287</v>
      </c>
      <c r="H11" s="2">
        <f>IFERROR(INDEX(D11:G11,COUNT(D11:G11)),"")</f>
        <v>5822456287</v>
      </c>
      <c r="I11" s="2">
        <f t="shared" ref="I11:O11" si="8">IFERROR(INDEX(I51:I500,MATCH($C$11,$C$51:$C$500,0)),"")</f>
        <v>927241076</v>
      </c>
      <c r="J11" s="2">
        <f t="shared" si="8"/>
        <v>2627046590</v>
      </c>
      <c r="K11" s="2">
        <f t="shared" si="8"/>
        <v>1926898223</v>
      </c>
      <c r="L11" s="2">
        <f t="shared" si="8"/>
        <v>282717748</v>
      </c>
      <c r="M11" s="2">
        <f t="shared" si="8"/>
        <v>24655344251</v>
      </c>
      <c r="N11" s="2">
        <f t="shared" si="8"/>
        <v>369451027</v>
      </c>
      <c r="O11" s="2">
        <f t="shared" si="8"/>
        <v>2892479585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165000000000</v>
      </c>
      <c r="E12" s="2">
        <f>IFERROR(INDEX(E51:E500,MATCH("Net Debt (Quarter)",$C$51:$C$500,0)),"")</f>
        <v>178000000000</v>
      </c>
      <c r="H12" s="2">
        <f>IFERROR(INDEX(D12:G12,COUNT(D12:G12)),"")</f>
        <v>178000000000</v>
      </c>
      <c r="I12" s="2">
        <f t="shared" ref="I12:O12" si="9">IFERROR(INDEX(I51:I500,MATCH($C$12,$C$51:$C$500,0)),"")</f>
        <v>185000000000</v>
      </c>
      <c r="J12" s="2">
        <f t="shared" si="9"/>
        <v>172000000000</v>
      </c>
      <c r="K12" s="2">
        <f t="shared" si="9"/>
        <v>156000000000</v>
      </c>
      <c r="L12" s="2">
        <f t="shared" si="9"/>
        <v>106000000000</v>
      </c>
      <c r="M12" s="2">
        <f t="shared" si="9"/>
        <v>59000000000</v>
      </c>
      <c r="N12" s="2">
        <f t="shared" si="9"/>
        <v>102000000000</v>
      </c>
      <c r="O12" s="2">
        <f t="shared" si="9"/>
        <v>129000000000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165000000000</v>
      </c>
      <c r="E13" s="2">
        <f>IFERROR(INDEX(E51:E500,MATCH("Total Debt (Quarter)",$C$51:$C$500,0)),"")</f>
        <v>183000000000</v>
      </c>
      <c r="H13" s="2">
        <f>IFERROR(INDEX(D13:G13,COUNT(D13:G13)),"")</f>
        <v>183000000000</v>
      </c>
      <c r="I13" s="2">
        <f t="shared" ref="I13:O13" si="10">IFERROR(INDEX(I51:I500,MATCH($C$13,$C$51:$C$500,0)),"")</f>
        <v>186000000000</v>
      </c>
      <c r="J13" s="2">
        <f t="shared" si="10"/>
        <v>175000000000</v>
      </c>
      <c r="K13" s="2">
        <f t="shared" si="10"/>
        <v>158000000000</v>
      </c>
      <c r="L13" s="2">
        <f t="shared" si="10"/>
        <v>107000000000</v>
      </c>
      <c r="M13" s="2">
        <f t="shared" si="10"/>
        <v>84000000000</v>
      </c>
      <c r="N13" s="2">
        <f t="shared" si="10"/>
        <v>103000000000</v>
      </c>
      <c r="O13" s="2">
        <f t="shared" si="10"/>
        <v>132000000000</v>
      </c>
    </row>
    <row r="14" spans="1:15" ht="15.5" x14ac:dyDescent="0.35">
      <c r="C14" t="s">
        <v>27</v>
      </c>
      <c r="D14" s="2">
        <f>IFERROR(INDEX(D51:D500,MATCH($C$14,$C$51:$C$500,0)),"")</f>
        <v>-2531287250</v>
      </c>
      <c r="E14" s="2">
        <f>IFERROR(INDEX(E51:E500,MATCH($C$14,$C$51:$C$500,0)),"")</f>
        <v>-3671673286</v>
      </c>
      <c r="H14" s="2">
        <f>IFERROR(SUM(D14:G14)*(4/MAX(1,COUNT(D14:G14))),"")</f>
        <v>-12405921072</v>
      </c>
      <c r="I14" s="2">
        <f t="shared" ref="I14:O14" si="11">IFERROR(INDEX(I51:I500,MATCH($C$14,$C$51:$C$500,0)),"")</f>
        <v>-15977112780</v>
      </c>
      <c r="J14" s="2">
        <f t="shared" si="11"/>
        <v>-17710181240</v>
      </c>
      <c r="K14" s="2">
        <f t="shared" si="11"/>
        <v>-12237396653</v>
      </c>
      <c r="L14" s="2">
        <f t="shared" si="11"/>
        <v>-8413328697</v>
      </c>
      <c r="M14" s="2">
        <f t="shared" si="11"/>
        <v>-11218018091</v>
      </c>
      <c r="N14" s="2">
        <f t="shared" si="11"/>
        <v>-12129648894</v>
      </c>
      <c r="O14" s="2">
        <f t="shared" si="11"/>
        <v>-11331264132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-522529012</v>
      </c>
      <c r="J15" s="2">
        <f t="shared" si="12"/>
        <v>-1420926761</v>
      </c>
      <c r="K15" s="2">
        <f t="shared" si="12"/>
        <v>-369006284</v>
      </c>
      <c r="L15" s="2">
        <f t="shared" si="12"/>
        <v>-1642932174</v>
      </c>
      <c r="M15" s="2">
        <f t="shared" si="12"/>
        <v>-2899934390</v>
      </c>
      <c r="N15" s="2">
        <f t="shared" si="12"/>
        <v>-765001787</v>
      </c>
      <c r="O15" s="2">
        <f t="shared" si="12"/>
        <v>-1458192035</v>
      </c>
    </row>
    <row r="16" spans="1:15" ht="15.5" x14ac:dyDescent="0.35">
      <c r="C16" t="s">
        <v>29</v>
      </c>
      <c r="D16" s="2">
        <f>IFERROR(INDEX(D51:D500,MATCH($C$16,$C$51:$C$500,0)),"")</f>
        <v>7277886320</v>
      </c>
      <c r="E16" s="2">
        <f>IFERROR(INDEX(E51:E500,MATCH($C$16,$C$51:$C$500,0)),"")</f>
        <v>965108085</v>
      </c>
      <c r="H16" s="2">
        <f>IFERROR(SUM(D16:G16)*(4/MAX(1,COUNT(D16:G16))),"")</f>
        <v>16485988810</v>
      </c>
      <c r="I16" s="2">
        <f t="shared" ref="I16:O16" si="13">IFERROR(INDEX(I51:I500,MATCH($C$16,$C$51:$C$500,0)),"")</f>
        <v>-24253351</v>
      </c>
      <c r="J16" s="2">
        <f t="shared" si="13"/>
        <v>8131749262</v>
      </c>
      <c r="K16" s="2">
        <f t="shared" si="13"/>
        <v>-3651543106</v>
      </c>
      <c r="L16" s="2">
        <f t="shared" si="13"/>
        <v>3787473545</v>
      </c>
      <c r="M16" s="2">
        <f t="shared" si="13"/>
        <v>13091610703</v>
      </c>
      <c r="N16" s="2">
        <f t="shared" si="13"/>
        <v>1961924206</v>
      </c>
      <c r="O16" s="2">
        <f t="shared" si="13"/>
        <v>2436315083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131760000000</v>
      </c>
      <c r="E20" s="2">
        <f ca="1">IFERROR(E21*E2,"")</f>
        <v>127440000000</v>
      </c>
      <c r="H20" s="2">
        <f t="shared" ref="H20:O20" ca="1" si="14">IFERROR(H21*H2,"")</f>
        <v>127440000000</v>
      </c>
      <c r="I20" s="2">
        <f t="shared" ca="1" si="14"/>
        <v>95040000000</v>
      </c>
      <c r="J20" s="2">
        <f t="shared" ca="1" si="14"/>
        <v>75600000000</v>
      </c>
      <c r="K20" s="2">
        <f t="shared" ca="1" si="14"/>
        <v>108000000000</v>
      </c>
      <c r="L20" s="2">
        <f t="shared" ca="1" si="14"/>
        <v>142560000000</v>
      </c>
      <c r="M20" s="2">
        <f t="shared" ca="1" si="14"/>
        <v>108000000000</v>
      </c>
      <c r="N20" s="2">
        <f t="shared" ca="1" si="14"/>
        <v>108000000000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2160000000</v>
      </c>
      <c r="E21" s="2">
        <f>IFERROR(INDEX(E51:E500,MATCH($C$7,$C$51:$C$500,0)),"")</f>
        <v>2160000000</v>
      </c>
      <c r="H21" s="2">
        <f>IFERROR(INDEX(D21:G21,COUNT(D21:G21)),"")</f>
        <v>2160000000</v>
      </c>
      <c r="I21" s="2">
        <f t="shared" ref="I21:O21" si="15">IFERROR(INDEX(I51:I500,MATCH($C$7,$C$51:$C$500,0)),"")</f>
        <v>2160000000</v>
      </c>
      <c r="J21" s="2">
        <f t="shared" si="15"/>
        <v>2160000000</v>
      </c>
      <c r="K21" s="2">
        <f t="shared" si="15"/>
        <v>2160000000</v>
      </c>
      <c r="L21" s="2">
        <f t="shared" si="15"/>
        <v>2160000000</v>
      </c>
      <c r="M21" s="2">
        <f t="shared" si="15"/>
        <v>2160000000</v>
      </c>
      <c r="N21" s="2">
        <f t="shared" si="15"/>
        <v>2160000000</v>
      </c>
      <c r="O21" s="2">
        <f t="shared" si="15"/>
        <v>1500000000</v>
      </c>
    </row>
    <row r="23" spans="1:15" ht="15.5" x14ac:dyDescent="0.35">
      <c r="B23" t="s">
        <v>43</v>
      </c>
      <c r="C23" t="s">
        <v>44</v>
      </c>
      <c r="D23" s="3">
        <f>IFERROR(D5/D6*100,"")</f>
        <v>4.1426046907568033</v>
      </c>
      <c r="E23" s="3">
        <f>IFERROR(E5/E6*100,"")</f>
        <v>0.57308435800382762</v>
      </c>
      <c r="H23" s="3">
        <f t="shared" ref="H23:O23" si="16">IFERROR(H5/H6*100,"")</f>
        <v>9.7894344283555608</v>
      </c>
      <c r="I23" s="3">
        <f t="shared" si="16"/>
        <v>8.1100525231690368E-2</v>
      </c>
      <c r="J23" s="3">
        <f t="shared" si="16"/>
        <v>4.4424553571654055</v>
      </c>
      <c r="K23" s="3">
        <f t="shared" si="16"/>
        <v>-2.9203094666925367</v>
      </c>
      <c r="L23" s="3">
        <f t="shared" si="16"/>
        <v>1.694102478572751</v>
      </c>
      <c r="M23" s="3">
        <f t="shared" si="16"/>
        <v>6.3260394039012553</v>
      </c>
      <c r="N23" s="3">
        <f t="shared" si="16"/>
        <v>0.74934306461330347</v>
      </c>
      <c r="O23" s="3">
        <f t="shared" si="16"/>
        <v>1.6672968774066144</v>
      </c>
    </row>
    <row r="24" spans="1:15" ht="15.5" x14ac:dyDescent="0.35">
      <c r="C24" t="s">
        <v>45</v>
      </c>
      <c r="D24" s="4">
        <f>IFERROR(_xlfn.RRI(5,I23,D23),"")</f>
        <v>1.1960891443269737</v>
      </c>
      <c r="E24" s="4">
        <f>IFERROR(_xlfn.RRI(5,J23,E23),"")</f>
        <v>-0.33607488646295602</v>
      </c>
      <c r="H24" s="4">
        <f t="shared" ref="H24:O24" si="17">IFERROR(_xlfn.RRI(5,M23,H23),"")</f>
        <v>9.1252223954181089E-2</v>
      </c>
      <c r="I24" s="4">
        <f t="shared" si="17"/>
        <v>-0.3589844057021333</v>
      </c>
      <c r="J24" s="4">
        <f t="shared" si="17"/>
        <v>0.21652776985308675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3.37</v>
      </c>
      <c r="E25" s="3">
        <f>IFERROR(INDEX(E51:E500,MATCH($A$25,$C$51:$C$500,0)),"")</f>
        <v>0.45</v>
      </c>
      <c r="H25" s="3">
        <f>IFERROR(INDEX(D25:G25,COUNT(D25:G25)),"")</f>
        <v>0.45</v>
      </c>
      <c r="I25" s="3">
        <f t="shared" ref="I25:O25" si="18">IFERROR(INDEX(I51:I500,MATCH($C$25,$C$51:$C$500,0)),"")</f>
        <v>-0.25</v>
      </c>
      <c r="J25" s="3">
        <f t="shared" si="18"/>
        <v>3.1</v>
      </c>
      <c r="K25" s="3">
        <f t="shared" si="18"/>
        <v>-1.82</v>
      </c>
      <c r="L25" s="3">
        <f t="shared" si="18"/>
        <v>0.99</v>
      </c>
      <c r="M25" s="3">
        <f t="shared" si="18"/>
        <v>4.7</v>
      </c>
      <c r="N25" s="3">
        <f t="shared" si="18"/>
        <v>0.55000000000000004</v>
      </c>
      <c r="O25" s="3">
        <f t="shared" si="18"/>
        <v>0.65</v>
      </c>
    </row>
    <row r="26" spans="1:15" ht="15.5" x14ac:dyDescent="0.35">
      <c r="C26" t="s">
        <v>48</v>
      </c>
      <c r="D26" s="4" t="str">
        <f>IFERROR(_xlfn.RRI(5,I25,D25),"")</f>
        <v/>
      </c>
      <c r="E26" s="4">
        <f>IFERROR(_xlfn.RRI(5,J25,E25),"")</f>
        <v>-0.32021721219685395</v>
      </c>
      <c r="H26" s="4">
        <f t="shared" ref="H26:O26" si="19">IFERROR(_xlfn.RRI(5,M25,H25),"")</f>
        <v>-0.37450631245884447</v>
      </c>
      <c r="I26" s="4" t="str">
        <f t="shared" si="19"/>
        <v/>
      </c>
      <c r="J26" s="4">
        <f t="shared" si="19"/>
        <v>0.36675184063591026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77.891851075925928</v>
      </c>
      <c r="E27" s="3">
        <f>IFERROR(E4/E21,"")</f>
        <v>42.958625043055555</v>
      </c>
      <c r="H27" s="3">
        <f t="shared" ref="H27:O27" si="20">IFERROR(H4/H21,"")</f>
        <v>241.70095223796295</v>
      </c>
      <c r="I27" s="3">
        <f t="shared" si="20"/>
        <v>171.29769810231483</v>
      </c>
      <c r="J27" s="3">
        <f t="shared" si="20"/>
        <v>246.41429194861112</v>
      </c>
      <c r="K27" s="3">
        <f t="shared" si="20"/>
        <v>236.71240273657406</v>
      </c>
      <c r="L27" s="3">
        <f t="shared" si="20"/>
        <v>231.90376444722222</v>
      </c>
      <c r="M27" s="3">
        <f t="shared" si="20"/>
        <v>523.08530782870366</v>
      </c>
      <c r="N27" s="3">
        <f t="shared" si="20"/>
        <v>239.06878231574075</v>
      </c>
      <c r="O27" s="3">
        <f t="shared" si="20"/>
        <v>250.81474319733334</v>
      </c>
    </row>
    <row r="28" spans="1:15" ht="15.5" x14ac:dyDescent="0.35">
      <c r="C28" t="s">
        <v>50</v>
      </c>
      <c r="D28" s="4">
        <f>IFERROR(_xlfn.RRI(5,I27,D27),"")</f>
        <v>-0.1458225547923766</v>
      </c>
      <c r="E28" s="4">
        <f>IFERROR(_xlfn.RRI(5,J27,E27),"")</f>
        <v>-0.2948574921257876</v>
      </c>
      <c r="H28" s="4">
        <f t="shared" ref="H28:O28" si="21">IFERROR(_xlfn.RRI(5,M27,H27),"")</f>
        <v>-0.14307824633333477</v>
      </c>
      <c r="I28" s="4">
        <f t="shared" si="21"/>
        <v>-6.4495821837833645E-2</v>
      </c>
      <c r="J28" s="4">
        <f t="shared" si="21"/>
        <v>-3.5338130723820971E-3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-2.8</v>
      </c>
      <c r="I29" s="4">
        <f t="shared" si="22"/>
        <v>-1.0806451612903225</v>
      </c>
      <c r="J29" s="4">
        <f t="shared" si="22"/>
        <v>-2.703296703296703</v>
      </c>
      <c r="K29" s="4">
        <f t="shared" si="22"/>
        <v>-2.8383838383838387</v>
      </c>
      <c r="L29" s="4">
        <f t="shared" si="22"/>
        <v>-0.78936170212765955</v>
      </c>
      <c r="M29" s="4">
        <f t="shared" si="22"/>
        <v>7.5454545454545459</v>
      </c>
      <c r="N29" s="4">
        <f t="shared" si="22"/>
        <v>-0.1538461538461538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0.41099941747960206</v>
      </c>
      <c r="I30" s="4">
        <f t="shared" si="23"/>
        <v>-0.30483862462799688</v>
      </c>
      <c r="J30" s="4">
        <f t="shared" si="23"/>
        <v>4.0985977497908416E-2</v>
      </c>
      <c r="K30" s="4">
        <f t="shared" si="23"/>
        <v>2.0735490434206475E-2</v>
      </c>
      <c r="L30" s="4">
        <f t="shared" si="23"/>
        <v>-0.55666167453671922</v>
      </c>
      <c r="M30" s="4">
        <f t="shared" si="23"/>
        <v>1.1880117628150177</v>
      </c>
      <c r="N30" s="4">
        <f t="shared" si="23"/>
        <v>-4.6831221848674318E-2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81.03</v>
      </c>
      <c r="E32" s="3">
        <f>IFERROR(INDEX(E51:E500,MATCH($A$32,$C$51:$C$500,0)),"")</f>
        <v>77.66</v>
      </c>
      <c r="H32" s="3">
        <f>IFERROR(INDEX(D32:G32,COUNT(D32:G32)),"")</f>
        <v>77.66</v>
      </c>
      <c r="I32" s="3">
        <f t="shared" ref="I32:O32" si="24">IFERROR(INDEX(I51:I500,MATCH($C$32,$C$51:$C$500,0)),"")</f>
        <v>77.209999999999994</v>
      </c>
      <c r="J32" s="3">
        <f t="shared" si="24"/>
        <v>77.150000000000006</v>
      </c>
      <c r="K32" s="3">
        <f t="shared" si="24"/>
        <v>71.92</v>
      </c>
      <c r="L32" s="3">
        <f t="shared" si="24"/>
        <v>74.02</v>
      </c>
      <c r="M32" s="3">
        <f t="shared" si="24"/>
        <v>72.760000000000005</v>
      </c>
      <c r="N32" s="3">
        <f t="shared" si="24"/>
        <v>68.150000000000006</v>
      </c>
      <c r="O32" s="3">
        <f t="shared" si="24"/>
        <v>52.87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0.73</v>
      </c>
      <c r="E33" s="3">
        <f>IFERROR(INDEX(E51:E500,MATCH($A$33,$C$51:$C$500,0)),"")</f>
        <v>0.79</v>
      </c>
      <c r="H33" s="3">
        <f>IFERROR(INDEX(D33:G33,COUNT(D33:G33)),"")</f>
        <v>0.79</v>
      </c>
      <c r="I33" s="3">
        <f t="shared" ref="I33:O33" si="25">IFERROR(INDEX(I51:I500,MATCH($C$33,$C$51:$C$500,0)),"")</f>
        <v>0.56999999999999995</v>
      </c>
      <c r="J33" s="3">
        <f t="shared" si="25"/>
        <v>0.45</v>
      </c>
      <c r="K33" s="3">
        <f t="shared" si="25"/>
        <v>0.7</v>
      </c>
      <c r="L33" s="3">
        <f t="shared" si="25"/>
        <v>0.89</v>
      </c>
      <c r="M33" s="3">
        <f t="shared" si="25"/>
        <v>0.69</v>
      </c>
      <c r="N33" s="3">
        <f t="shared" si="25"/>
        <v>0.73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17.510000000000002</v>
      </c>
      <c r="E34" s="3">
        <f>IFERROR(INDEX(E51:E500,MATCH($A$34,$C$51:$C$500,0)),"")</f>
        <v>135.56</v>
      </c>
      <c r="H34" s="3">
        <f>IFERROR(INDEX(D34:G34,COUNT(D34:G34)),"")</f>
        <v>135.56</v>
      </c>
      <c r="I34" s="3">
        <f t="shared" ref="I34:O34" si="26">IFERROR(INDEX(I51:I500,MATCH($C$34,$C$51:$C$500,0)),"")</f>
        <v>-176</v>
      </c>
      <c r="J34" s="3">
        <f t="shared" si="26"/>
        <v>11.29</v>
      </c>
      <c r="K34" s="3">
        <f t="shared" si="26"/>
        <v>-27.47</v>
      </c>
      <c r="L34" s="3">
        <f t="shared" si="26"/>
        <v>66.67</v>
      </c>
      <c r="M34" s="3">
        <f t="shared" si="26"/>
        <v>10.64</v>
      </c>
      <c r="N34" s="3">
        <f t="shared" si="26"/>
        <v>90.91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0.76</v>
      </c>
      <c r="E35" s="3">
        <f>IFERROR(INDEX(E51:E500,MATCH($A$35,$C$51:$C$500,0)),"")</f>
        <v>1.42</v>
      </c>
      <c r="H35" s="3">
        <f>IFERROR(INDEX(D35:G35,COUNT(D35:G35)),"")</f>
        <v>1.42</v>
      </c>
      <c r="I35" s="3">
        <f t="shared" ref="I35:O35" si="27">IFERROR(INDEX(I51:I500,MATCH($C$35,$C$51:$C$500,0)),"")</f>
        <v>0.26</v>
      </c>
      <c r="J35" s="3">
        <f t="shared" si="27"/>
        <v>0.14000000000000001</v>
      </c>
      <c r="K35" s="3">
        <f t="shared" si="27"/>
        <v>0.21</v>
      </c>
      <c r="L35" s="3">
        <f t="shared" si="27"/>
        <v>0.28000000000000003</v>
      </c>
      <c r="M35" s="3">
        <f t="shared" si="27"/>
        <v>0.1</v>
      </c>
      <c r="N35" s="3">
        <f t="shared" si="27"/>
        <v>0.21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168246398324</v>
      </c>
      <c r="E51" s="5">
        <v>92790630093</v>
      </c>
      <c r="F51" s="5">
        <v>71557543716</v>
      </c>
      <c r="G51" s="5">
        <v>128851908594</v>
      </c>
      <c r="I51" s="5">
        <v>370003027901</v>
      </c>
      <c r="J51" s="5">
        <v>532254870609</v>
      </c>
      <c r="K51" s="5">
        <v>511298789911</v>
      </c>
      <c r="L51" s="5">
        <v>500912131206</v>
      </c>
      <c r="M51" s="5">
        <v>1129864264910</v>
      </c>
      <c r="N51" s="5">
        <v>516388569802</v>
      </c>
      <c r="O51" s="5">
        <v>376222114796</v>
      </c>
    </row>
    <row r="52" spans="2:15" ht="15.5" x14ac:dyDescent="0.35">
      <c r="C52" t="s">
        <v>75</v>
      </c>
      <c r="D52" s="5">
        <v>-148291279091</v>
      </c>
      <c r="E52" s="5">
        <v>-81048359597</v>
      </c>
      <c r="F52" s="5">
        <v>-52741437589</v>
      </c>
      <c r="G52" s="5">
        <v>-110953370075</v>
      </c>
      <c r="I52" s="5">
        <v>-321207080677</v>
      </c>
      <c r="J52" s="5">
        <v>-468989316742</v>
      </c>
      <c r="K52" s="5">
        <v>-468660552865</v>
      </c>
      <c r="L52" s="5">
        <v>-438502844792</v>
      </c>
      <c r="M52" s="5">
        <v>-1047782502477</v>
      </c>
      <c r="N52" s="5">
        <v>-468479571962</v>
      </c>
      <c r="O52" s="5">
        <v>-324259083368</v>
      </c>
    </row>
    <row r="53" spans="2:15" ht="15.5" x14ac:dyDescent="0.35">
      <c r="C53" t="s">
        <v>76</v>
      </c>
      <c r="D53" s="5">
        <v>19955119233</v>
      </c>
      <c r="E53" s="5">
        <v>11742270496</v>
      </c>
      <c r="F53" s="5">
        <v>18816106127</v>
      </c>
      <c r="G53" s="5">
        <v>17898538519</v>
      </c>
      <c r="I53" s="5">
        <v>48795947224</v>
      </c>
      <c r="J53" s="5">
        <v>63265553867</v>
      </c>
      <c r="K53" s="5">
        <v>42638237046</v>
      </c>
      <c r="L53" s="5">
        <v>62409286414</v>
      </c>
      <c r="M53" s="5">
        <v>82081762433</v>
      </c>
      <c r="N53" s="5">
        <v>47908997840</v>
      </c>
      <c r="O53" s="5">
        <v>51963031428</v>
      </c>
    </row>
    <row r="54" spans="2:15" ht="15.5" x14ac:dyDescent="0.35">
      <c r="C54" t="s">
        <v>77</v>
      </c>
      <c r="D54" s="5">
        <v>-8892973346</v>
      </c>
      <c r="E54" s="5">
        <v>-6813174119</v>
      </c>
      <c r="F54" s="5">
        <v>-6318974792</v>
      </c>
      <c r="G54" s="5">
        <v>-11649584989</v>
      </c>
      <c r="I54" s="5">
        <v>-32245064315</v>
      </c>
      <c r="J54" s="5">
        <v>-41768536236</v>
      </c>
      <c r="K54" s="5">
        <v>-37098084903</v>
      </c>
      <c r="L54" s="5">
        <v>-52257696346</v>
      </c>
      <c r="M54" s="5">
        <v>-60193033052</v>
      </c>
      <c r="N54" s="5">
        <v>-34202193749</v>
      </c>
      <c r="O54" s="5">
        <v>-32263545050</v>
      </c>
    </row>
    <row r="55" spans="2:15" ht="15.5" x14ac:dyDescent="0.35">
      <c r="C55" t="s">
        <v>78</v>
      </c>
      <c r="D55" s="5">
        <v>-1808864898</v>
      </c>
      <c r="E55" s="5">
        <v>-1913798592</v>
      </c>
      <c r="F55" s="5">
        <v>-2010075793</v>
      </c>
      <c r="G55" s="5">
        <v>-3247939884</v>
      </c>
      <c r="I55" s="5">
        <v>-9254214103</v>
      </c>
      <c r="J55" s="5">
        <v>-16508075586</v>
      </c>
      <c r="K55" s="5">
        <v>-9015843239</v>
      </c>
      <c r="L55" s="5">
        <v>-20989673111</v>
      </c>
      <c r="M55" s="5">
        <v>-30088426956</v>
      </c>
      <c r="N55" s="5">
        <v>-11205741233</v>
      </c>
      <c r="O55" s="5">
        <v>-9255983915</v>
      </c>
    </row>
    <row r="56" spans="2:15" ht="15.5" x14ac:dyDescent="0.35">
      <c r="C56" t="s">
        <v>79</v>
      </c>
      <c r="D56" s="5">
        <v>-7084108448</v>
      </c>
      <c r="E56" s="5">
        <v>-4899375527</v>
      </c>
      <c r="F56" s="5">
        <v>-4308898999</v>
      </c>
      <c r="G56" s="5">
        <v>-8401645105</v>
      </c>
      <c r="I56" s="5">
        <v>-22990850212</v>
      </c>
      <c r="J56" s="5">
        <v>-25260460650</v>
      </c>
      <c r="K56" s="5">
        <v>-28082241664</v>
      </c>
      <c r="L56" s="5">
        <v>-31268023235</v>
      </c>
      <c r="M56" s="5">
        <v>-30104606096</v>
      </c>
      <c r="N56" s="5">
        <v>-22996452516</v>
      </c>
      <c r="O56" s="5">
        <v>-23007561135</v>
      </c>
    </row>
    <row r="57" spans="2:15" ht="15.5" x14ac:dyDescent="0.35">
      <c r="C57" t="s">
        <v>80</v>
      </c>
      <c r="D57" s="5">
        <v>11062145887</v>
      </c>
      <c r="E57" s="5">
        <v>4929096377</v>
      </c>
      <c r="F57" s="5">
        <v>12497131335</v>
      </c>
      <c r="G57" s="5">
        <v>6248953530</v>
      </c>
      <c r="I57" s="5">
        <v>16550882909</v>
      </c>
      <c r="J57" s="5">
        <v>21497017631</v>
      </c>
      <c r="K57" s="5">
        <v>5540152143</v>
      </c>
      <c r="L57" s="5">
        <v>10151590068</v>
      </c>
      <c r="M57" s="5">
        <v>21888729381</v>
      </c>
      <c r="N57" s="5">
        <v>13706804091</v>
      </c>
      <c r="O57" s="5">
        <v>19699486378</v>
      </c>
    </row>
    <row r="58" spans="2:15" ht="15.5" x14ac:dyDescent="0.35">
      <c r="C58" t="s">
        <v>81</v>
      </c>
      <c r="D58" s="5">
        <v>-3784259567</v>
      </c>
      <c r="E58" s="5">
        <v>-3963988292</v>
      </c>
      <c r="F58" s="5">
        <v>-3520914827</v>
      </c>
      <c r="G58" s="5">
        <v>-7641836932</v>
      </c>
      <c r="I58" s="5">
        <v>-16575136260</v>
      </c>
      <c r="J58" s="5">
        <v>-13365268369</v>
      </c>
      <c r="K58" s="5">
        <v>-9191695249</v>
      </c>
      <c r="L58" s="5">
        <v>-6364116523</v>
      </c>
      <c r="M58" s="5">
        <v>-8797118678</v>
      </c>
      <c r="N58" s="5">
        <v>-11744879885</v>
      </c>
      <c r="O58" s="5">
        <v>-17263171295</v>
      </c>
    </row>
    <row r="59" spans="2:15" ht="15.5" x14ac:dyDescent="0.35">
      <c r="C59" t="s">
        <v>83</v>
      </c>
      <c r="D59" s="5">
        <v>10354015</v>
      </c>
      <c r="F59" s="5">
        <v>17097543</v>
      </c>
      <c r="G59" s="5">
        <v>-2787719</v>
      </c>
      <c r="I59" s="5">
        <v>17097543</v>
      </c>
      <c r="J59" s="5">
        <v>186290312</v>
      </c>
      <c r="K59" s="5">
        <v>182341046</v>
      </c>
      <c r="L59" s="5">
        <v>169302175</v>
      </c>
      <c r="M59" s="5">
        <v>1610941157</v>
      </c>
    </row>
    <row r="60" spans="2:15" ht="15.5" x14ac:dyDescent="0.35">
      <c r="C60" t="s">
        <v>27</v>
      </c>
      <c r="D60" s="5">
        <v>-2531287250</v>
      </c>
      <c r="E60" s="5">
        <v>-3671673286</v>
      </c>
      <c r="F60" s="5">
        <v>-2418148130</v>
      </c>
      <c r="G60" s="5">
        <v>-7358120544</v>
      </c>
      <c r="I60" s="5">
        <v>-15977112780</v>
      </c>
      <c r="J60" s="5">
        <v>-17710181240</v>
      </c>
      <c r="K60" s="5">
        <v>-12237396653</v>
      </c>
      <c r="L60" s="5">
        <v>-8413328697</v>
      </c>
      <c r="M60" s="5">
        <v>-11218018091</v>
      </c>
      <c r="N60" s="5">
        <v>-12129648894</v>
      </c>
      <c r="O60" s="5">
        <v>-11331264132</v>
      </c>
    </row>
    <row r="61" spans="2:15" ht="15.5" x14ac:dyDescent="0.35">
      <c r="C61" t="s">
        <v>85</v>
      </c>
      <c r="F61" s="5">
        <v>6332981</v>
      </c>
      <c r="G61" s="5">
        <v>428005342</v>
      </c>
      <c r="I61" s="5">
        <v>6332981</v>
      </c>
      <c r="J61" s="5">
        <v>4736318</v>
      </c>
      <c r="K61" s="5">
        <v>-89583948</v>
      </c>
      <c r="L61" s="5">
        <v>9952469</v>
      </c>
      <c r="M61" s="5">
        <v>26658876</v>
      </c>
      <c r="N61" s="5">
        <v>2949544</v>
      </c>
      <c r="O61" s="5">
        <v>25847603</v>
      </c>
    </row>
    <row r="62" spans="2:15" ht="15.5" x14ac:dyDescent="0.35">
      <c r="C62" t="s">
        <v>86</v>
      </c>
      <c r="D62" s="5">
        <v>-3784259567</v>
      </c>
      <c r="E62" s="5">
        <v>-3963988292</v>
      </c>
      <c r="F62" s="5">
        <v>-3520914827</v>
      </c>
      <c r="G62" s="5">
        <v>-7641836932</v>
      </c>
      <c r="I62" s="5">
        <v>-16575136260</v>
      </c>
      <c r="J62" s="5">
        <v>-13365268369</v>
      </c>
      <c r="K62" s="5">
        <v>-9191695249</v>
      </c>
      <c r="L62" s="5">
        <v>-6364116523</v>
      </c>
      <c r="M62" s="5">
        <v>-8797118678</v>
      </c>
      <c r="N62" s="5">
        <v>-11744879885</v>
      </c>
      <c r="O62" s="5">
        <v>-17263171295</v>
      </c>
    </row>
    <row r="63" spans="2:15" ht="15.5" x14ac:dyDescent="0.35">
      <c r="C63" t="s">
        <v>29</v>
      </c>
      <c r="D63" s="5">
        <v>7277886320</v>
      </c>
      <c r="E63" s="5">
        <v>965108085</v>
      </c>
      <c r="F63" s="5">
        <v>8976216508</v>
      </c>
      <c r="G63" s="5">
        <v>-1392883402</v>
      </c>
      <c r="I63" s="5">
        <v>-24253351</v>
      </c>
      <c r="J63" s="5">
        <v>8131749262</v>
      </c>
      <c r="K63" s="5">
        <v>-3651543106</v>
      </c>
      <c r="L63" s="5">
        <v>3787473545</v>
      </c>
      <c r="M63" s="5">
        <v>13091610703</v>
      </c>
      <c r="N63" s="5">
        <v>1961924206</v>
      </c>
      <c r="O63" s="5">
        <v>2436315083</v>
      </c>
    </row>
    <row r="64" spans="2:15" ht="15.5" x14ac:dyDescent="0.35">
      <c r="C64" t="s">
        <v>28</v>
      </c>
      <c r="F64" s="5">
        <v>-522529012</v>
      </c>
      <c r="I64" s="5">
        <v>-522529012</v>
      </c>
      <c r="J64" s="5">
        <v>-1420926761</v>
      </c>
      <c r="K64" s="5">
        <v>-369006284</v>
      </c>
      <c r="L64" s="5">
        <v>-1642932174</v>
      </c>
      <c r="M64" s="5">
        <v>-2899934390</v>
      </c>
      <c r="N64" s="5">
        <v>-765001787</v>
      </c>
      <c r="O64" s="5">
        <v>-1458192035</v>
      </c>
    </row>
    <row r="65" spans="3:15" ht="15.5" x14ac:dyDescent="0.35">
      <c r="C65" t="s">
        <v>374</v>
      </c>
    </row>
    <row r="66" spans="3:15" ht="15.5" x14ac:dyDescent="0.35">
      <c r="C66" t="s">
        <v>375</v>
      </c>
    </row>
    <row r="67" spans="3:15" ht="15.5" x14ac:dyDescent="0.35">
      <c r="C67" t="s">
        <v>355</v>
      </c>
    </row>
    <row r="68" spans="3:15" ht="15.5" x14ac:dyDescent="0.35">
      <c r="C68" t="s">
        <v>376</v>
      </c>
      <c r="F68" s="5">
        <v>-522529012</v>
      </c>
      <c r="I68" s="5">
        <v>-522529012</v>
      </c>
      <c r="J68" s="5">
        <v>-1420926761</v>
      </c>
      <c r="K68" s="5">
        <v>-369006284</v>
      </c>
      <c r="L68" s="5">
        <v>-1642932174</v>
      </c>
      <c r="M68" s="5">
        <v>-2899934390</v>
      </c>
      <c r="N68" s="5">
        <v>-765001787</v>
      </c>
      <c r="O68" s="5">
        <v>-1458192035</v>
      </c>
    </row>
    <row r="69" spans="3:15" ht="15.5" x14ac:dyDescent="0.35">
      <c r="C69" t="s">
        <v>428</v>
      </c>
      <c r="D69" s="5">
        <v>7277886320</v>
      </c>
      <c r="E69" s="5">
        <v>965108085</v>
      </c>
      <c r="F69" s="5">
        <v>8453687496</v>
      </c>
      <c r="G69" s="5">
        <v>-1392883402</v>
      </c>
      <c r="I69" s="5">
        <v>-546782363</v>
      </c>
      <c r="J69" s="5">
        <v>6710822501</v>
      </c>
      <c r="K69" s="5">
        <v>-4020549390</v>
      </c>
      <c r="L69" s="5">
        <v>2144541371</v>
      </c>
      <c r="M69" s="5">
        <v>10191676313</v>
      </c>
      <c r="N69" s="5">
        <v>1196922419</v>
      </c>
      <c r="O69" s="5">
        <v>978123048</v>
      </c>
    </row>
    <row r="70" spans="3:15" ht="15.5" x14ac:dyDescent="0.35">
      <c r="C70" t="s">
        <v>429</v>
      </c>
    </row>
    <row r="71" spans="3:15" ht="15.5" x14ac:dyDescent="0.35">
      <c r="C71" t="s">
        <v>87</v>
      </c>
      <c r="D71" s="5">
        <v>7277886320</v>
      </c>
      <c r="E71" s="5">
        <v>965108085</v>
      </c>
      <c r="F71" s="5">
        <v>8453687496</v>
      </c>
      <c r="G71" s="5">
        <v>-1392883402</v>
      </c>
      <c r="I71" s="5">
        <v>-546782363</v>
      </c>
      <c r="J71" s="5">
        <v>6710822501</v>
      </c>
      <c r="K71" s="5">
        <v>-4020549390</v>
      </c>
      <c r="L71" s="5">
        <v>2144541371</v>
      </c>
      <c r="M71" s="5">
        <v>10191676313</v>
      </c>
      <c r="N71" s="5">
        <v>1196922419</v>
      </c>
      <c r="O71" s="5">
        <v>978123048</v>
      </c>
    </row>
    <row r="72" spans="3:15" ht="15.5" x14ac:dyDescent="0.35">
      <c r="C72" t="s">
        <v>88</v>
      </c>
      <c r="F72" s="5">
        <v>688910736</v>
      </c>
      <c r="I72" s="5">
        <v>688910736</v>
      </c>
      <c r="J72" s="5">
        <v>726083918</v>
      </c>
      <c r="K72" s="5">
        <v>-621031520</v>
      </c>
      <c r="L72" s="5">
        <v>584556168</v>
      </c>
      <c r="M72" s="5">
        <v>-184283533</v>
      </c>
      <c r="N72" s="5">
        <v>-86711316</v>
      </c>
      <c r="O72" s="5">
        <v>380870205</v>
      </c>
    </row>
    <row r="73" spans="3:15" ht="15.5" x14ac:dyDescent="0.35">
      <c r="C73" t="s">
        <v>352</v>
      </c>
      <c r="F73" s="5">
        <v>688910736</v>
      </c>
      <c r="I73" s="5">
        <v>688910736</v>
      </c>
      <c r="J73" s="5">
        <v>726083918</v>
      </c>
      <c r="K73" s="5">
        <v>-621031520</v>
      </c>
      <c r="L73" s="5">
        <v>584556168</v>
      </c>
      <c r="M73" s="5">
        <v>-184283533</v>
      </c>
      <c r="N73" s="5">
        <v>-86711316</v>
      </c>
      <c r="O73" s="5">
        <v>380870205</v>
      </c>
    </row>
    <row r="74" spans="3:15" ht="15.5" x14ac:dyDescent="0.35">
      <c r="C74" t="s">
        <v>89</v>
      </c>
      <c r="D74" s="5">
        <v>7277886320</v>
      </c>
      <c r="E74" s="5">
        <v>965108085</v>
      </c>
      <c r="F74" s="5">
        <v>9142598232</v>
      </c>
      <c r="G74" s="5">
        <v>-1392883402</v>
      </c>
      <c r="I74" s="5">
        <v>142128373</v>
      </c>
      <c r="J74" s="5">
        <v>7436906419</v>
      </c>
      <c r="K74" s="5">
        <v>-4641580910</v>
      </c>
      <c r="L74" s="5">
        <v>2729097539</v>
      </c>
      <c r="M74" s="5">
        <v>10007392780</v>
      </c>
      <c r="N74" s="5">
        <v>1110211103</v>
      </c>
      <c r="O74" s="5">
        <v>1358993253</v>
      </c>
    </row>
    <row r="75" spans="3:15" ht="15.5" x14ac:dyDescent="0.35">
      <c r="C75" t="s">
        <v>90</v>
      </c>
      <c r="D75" s="5">
        <v>7277886321</v>
      </c>
      <c r="E75" s="5">
        <v>965108085</v>
      </c>
      <c r="F75" s="5">
        <v>8453687496</v>
      </c>
      <c r="G75" s="5">
        <v>-1392883402</v>
      </c>
      <c r="I75" s="5">
        <v>-546782363</v>
      </c>
      <c r="J75" s="5">
        <v>6710822501</v>
      </c>
      <c r="K75" s="5">
        <v>-4020549390</v>
      </c>
      <c r="L75" s="5">
        <v>2144541371</v>
      </c>
      <c r="M75" s="5">
        <v>10191676313</v>
      </c>
      <c r="N75" s="5">
        <v>1196922419</v>
      </c>
      <c r="O75" s="5">
        <v>978123048</v>
      </c>
    </row>
    <row r="76" spans="3:15" ht="15.5" x14ac:dyDescent="0.35">
      <c r="C76" t="s">
        <v>8</v>
      </c>
      <c r="D76" s="5">
        <v>7277886321</v>
      </c>
      <c r="E76" s="5">
        <v>965108085</v>
      </c>
      <c r="F76" s="5">
        <v>9136265251</v>
      </c>
      <c r="G76" s="5">
        <v>-1820888744</v>
      </c>
      <c r="I76" s="5">
        <v>135795392</v>
      </c>
      <c r="J76" s="5">
        <v>7432170101</v>
      </c>
      <c r="K76" s="5">
        <v>-4551996962</v>
      </c>
      <c r="L76" s="5">
        <v>2719145070</v>
      </c>
      <c r="M76" s="5">
        <v>9980733904</v>
      </c>
      <c r="N76" s="5">
        <v>1107261559</v>
      </c>
      <c r="O76" s="5">
        <v>1333145650</v>
      </c>
    </row>
    <row r="77" spans="3:15" ht="15.5" x14ac:dyDescent="0.35">
      <c r="C77" t="s">
        <v>91</v>
      </c>
      <c r="D77" s="5">
        <v>7277886321</v>
      </c>
      <c r="E77" s="5">
        <v>965108085</v>
      </c>
      <c r="F77" s="5">
        <v>8453687496</v>
      </c>
      <c r="G77" s="5">
        <v>-1392883402</v>
      </c>
      <c r="I77" s="5">
        <v>-546782363</v>
      </c>
      <c r="J77" s="5">
        <v>6710822501</v>
      </c>
      <c r="K77" s="5">
        <v>-4020549390</v>
      </c>
      <c r="L77" s="5">
        <v>2144541371</v>
      </c>
      <c r="M77" s="5">
        <v>10191676313</v>
      </c>
      <c r="N77" s="5">
        <v>1196922419</v>
      </c>
      <c r="O77" s="5">
        <v>978123048</v>
      </c>
    </row>
    <row r="78" spans="3:15" ht="15.5" x14ac:dyDescent="0.35">
      <c r="C78" t="s">
        <v>92</v>
      </c>
      <c r="D78" s="5">
        <v>7277886321</v>
      </c>
      <c r="E78" s="5">
        <v>965108085</v>
      </c>
      <c r="F78" s="5">
        <v>9142598232</v>
      </c>
      <c r="G78" s="5">
        <v>-1392883402</v>
      </c>
      <c r="I78" s="5">
        <v>142128373</v>
      </c>
      <c r="J78" s="5">
        <v>7436906419</v>
      </c>
      <c r="K78" s="5">
        <v>-4641580910</v>
      </c>
      <c r="L78" s="5">
        <v>2729097539</v>
      </c>
      <c r="M78" s="5">
        <v>10007392780</v>
      </c>
      <c r="N78" s="5">
        <v>1110211103</v>
      </c>
      <c r="O78" s="5">
        <v>1358993253</v>
      </c>
    </row>
    <row r="79" spans="3:15" ht="15.5" x14ac:dyDescent="0.35">
      <c r="C79" t="s">
        <v>93</v>
      </c>
      <c r="D79" s="5">
        <v>7277886321</v>
      </c>
      <c r="E79" s="5">
        <v>965108085</v>
      </c>
      <c r="F79" s="5">
        <v>9142598232</v>
      </c>
      <c r="G79" s="5">
        <v>-1392883402</v>
      </c>
      <c r="I79" s="5">
        <v>142128373</v>
      </c>
      <c r="J79" s="5">
        <v>7436906419</v>
      </c>
      <c r="K79" s="5">
        <v>-4641580910</v>
      </c>
      <c r="L79" s="5">
        <v>2729097539</v>
      </c>
      <c r="M79" s="5">
        <v>10007392780</v>
      </c>
      <c r="N79" s="5">
        <v>1110211103</v>
      </c>
      <c r="O79" s="5">
        <v>1358993253</v>
      </c>
    </row>
    <row r="81" spans="2:15" ht="15.5" x14ac:dyDescent="0.35">
      <c r="B81" t="s">
        <v>94</v>
      </c>
      <c r="C81" t="s">
        <v>95</v>
      </c>
    </row>
    <row r="82" spans="2:15" ht="15.5" x14ac:dyDescent="0.35">
      <c r="C82" t="s">
        <v>96</v>
      </c>
    </row>
    <row r="83" spans="2:15" ht="15.5" x14ac:dyDescent="0.35">
      <c r="C83" t="s">
        <v>20</v>
      </c>
      <c r="D83" s="5">
        <v>484622644</v>
      </c>
      <c r="E83" s="5">
        <v>5822456287</v>
      </c>
      <c r="F83" s="5">
        <v>927241076</v>
      </c>
      <c r="G83" s="5">
        <v>1103114325</v>
      </c>
      <c r="I83" s="5">
        <v>927241076</v>
      </c>
      <c r="J83" s="5">
        <v>2627046590</v>
      </c>
      <c r="K83" s="5">
        <v>1926898223</v>
      </c>
      <c r="L83" s="5">
        <v>282717748</v>
      </c>
      <c r="M83" s="5">
        <v>24655344251</v>
      </c>
      <c r="N83" s="5">
        <v>369451027</v>
      </c>
      <c r="O83" s="5">
        <v>2892479585</v>
      </c>
    </row>
    <row r="84" spans="2:15" ht="15.5" x14ac:dyDescent="0.35">
      <c r="C84" t="s">
        <v>98</v>
      </c>
      <c r="D84" s="5">
        <v>45244138908</v>
      </c>
      <c r="E84" s="5">
        <v>4824469298</v>
      </c>
      <c r="F84" s="5">
        <v>4306002878</v>
      </c>
      <c r="G84" s="5">
        <v>32371603192</v>
      </c>
      <c r="I84" s="5">
        <v>4306002878</v>
      </c>
      <c r="J84" s="5">
        <v>17942738477</v>
      </c>
      <c r="K84" s="5">
        <v>18496017556</v>
      </c>
      <c r="L84" s="5">
        <v>21398123167</v>
      </c>
      <c r="M84" s="5">
        <v>59451546741</v>
      </c>
      <c r="N84" s="5">
        <v>25512697931</v>
      </c>
      <c r="O84" s="5">
        <v>10202876211</v>
      </c>
    </row>
    <row r="85" spans="2:15" ht="15.5" x14ac:dyDescent="0.35">
      <c r="C85" t="s">
        <v>99</v>
      </c>
      <c r="D85" s="5">
        <v>24858546518</v>
      </c>
      <c r="E85" s="5">
        <v>23275367650</v>
      </c>
      <c r="F85" s="5">
        <v>22465033945</v>
      </c>
      <c r="G85" s="5">
        <v>8353827331</v>
      </c>
      <c r="I85" s="5">
        <v>22465033945</v>
      </c>
      <c r="J85" s="5">
        <v>4809994992</v>
      </c>
      <c r="K85" s="5">
        <v>886572875</v>
      </c>
    </row>
    <row r="86" spans="2:15" ht="15.5" x14ac:dyDescent="0.35">
      <c r="C86" t="s">
        <v>100</v>
      </c>
      <c r="D86" s="5">
        <v>502080029</v>
      </c>
      <c r="E86" s="5">
        <v>278333218</v>
      </c>
      <c r="F86" s="5">
        <v>804753710</v>
      </c>
      <c r="G86" s="5">
        <v>5658532666</v>
      </c>
      <c r="I86" s="5">
        <v>804753710</v>
      </c>
      <c r="J86" s="5">
        <v>5681455843</v>
      </c>
      <c r="K86" s="5">
        <v>5617057668</v>
      </c>
    </row>
    <row r="87" spans="2:15" ht="15.5" x14ac:dyDescent="0.35">
      <c r="C87" t="s">
        <v>101</v>
      </c>
      <c r="D87" s="5">
        <v>45244138908</v>
      </c>
      <c r="E87" s="5">
        <v>4824469298</v>
      </c>
      <c r="F87" s="5">
        <v>4306002878</v>
      </c>
      <c r="G87" s="5">
        <v>32371603192</v>
      </c>
      <c r="I87" s="5">
        <v>4306002878</v>
      </c>
      <c r="J87" s="5">
        <v>17942738477</v>
      </c>
      <c r="K87" s="5">
        <v>18496017556</v>
      </c>
      <c r="L87" s="5">
        <v>21398123167</v>
      </c>
      <c r="M87" s="5">
        <v>59451546741</v>
      </c>
      <c r="N87" s="5">
        <v>25512697931</v>
      </c>
      <c r="O87" s="5">
        <v>10202876211</v>
      </c>
    </row>
    <row r="88" spans="2:15" ht="15.5" x14ac:dyDescent="0.35">
      <c r="C88" t="s">
        <v>285</v>
      </c>
      <c r="D88" s="5">
        <v>8741277992</v>
      </c>
      <c r="E88" s="5">
        <v>4515511187</v>
      </c>
      <c r="F88" s="5">
        <v>3899511187</v>
      </c>
      <c r="G88" s="5">
        <v>19533956082</v>
      </c>
      <c r="I88" s="5">
        <v>3899511187</v>
      </c>
      <c r="J88" s="5">
        <v>4851374061</v>
      </c>
      <c r="K88" s="5">
        <v>3622375595</v>
      </c>
      <c r="L88" s="5">
        <v>4783375058</v>
      </c>
      <c r="M88" s="5">
        <v>6810087610</v>
      </c>
      <c r="N88" s="5">
        <v>15640030657</v>
      </c>
      <c r="O88" s="5">
        <v>18783364682</v>
      </c>
    </row>
    <row r="89" spans="2:15" ht="15.5" x14ac:dyDescent="0.35">
      <c r="C89" t="s">
        <v>286</v>
      </c>
      <c r="D89" s="5">
        <v>8741277992</v>
      </c>
      <c r="E89" s="5">
        <v>4515511187</v>
      </c>
      <c r="F89" s="5">
        <v>3899511187</v>
      </c>
      <c r="G89" s="5">
        <v>19533956082</v>
      </c>
      <c r="I89" s="5">
        <v>3899511187</v>
      </c>
      <c r="J89" s="5">
        <v>4851374061</v>
      </c>
      <c r="K89" s="5">
        <v>3622375595</v>
      </c>
      <c r="L89" s="5">
        <v>4783375058</v>
      </c>
      <c r="M89" s="5">
        <v>6810087610</v>
      </c>
      <c r="N89" s="5">
        <v>15640030657</v>
      </c>
      <c r="O89" s="5">
        <v>18783364682</v>
      </c>
    </row>
    <row r="90" spans="2:15" ht="15.5" x14ac:dyDescent="0.35">
      <c r="C90" t="s">
        <v>102</v>
      </c>
      <c r="D90" s="5">
        <v>264928667706</v>
      </c>
      <c r="E90" s="5">
        <v>311431564099</v>
      </c>
      <c r="F90" s="5">
        <v>312019556777</v>
      </c>
      <c r="G90" s="5">
        <v>241995269311</v>
      </c>
      <c r="I90" s="5">
        <v>312019556777</v>
      </c>
      <c r="J90" s="5">
        <v>226633189204</v>
      </c>
      <c r="K90" s="5">
        <v>175678770690</v>
      </c>
      <c r="L90" s="5">
        <v>142967168174</v>
      </c>
      <c r="M90" s="5">
        <v>72850392509</v>
      </c>
      <c r="N90" s="5">
        <v>75248708526</v>
      </c>
      <c r="O90" s="5">
        <v>76684763204</v>
      </c>
    </row>
    <row r="91" spans="2:15" ht="15.5" x14ac:dyDescent="0.35">
      <c r="C91" t="s">
        <v>85</v>
      </c>
      <c r="D91" s="5">
        <v>1450428926</v>
      </c>
      <c r="E91" s="5">
        <v>1450428926</v>
      </c>
      <c r="F91" s="5">
        <v>1450428926</v>
      </c>
      <c r="G91" s="5">
        <v>767851171</v>
      </c>
      <c r="I91" s="5">
        <v>1450428926</v>
      </c>
      <c r="J91" s="5">
        <v>767851171</v>
      </c>
      <c r="K91" s="5">
        <v>46503572</v>
      </c>
      <c r="L91" s="5">
        <v>664978129</v>
      </c>
      <c r="M91" s="5">
        <v>84360922</v>
      </c>
      <c r="N91" s="5">
        <v>266616288</v>
      </c>
      <c r="O91" s="5">
        <v>-913821819</v>
      </c>
    </row>
    <row r="92" spans="2:15" ht="15.5" x14ac:dyDescent="0.35">
      <c r="C92" t="s">
        <v>103</v>
      </c>
      <c r="D92" s="5">
        <v>333712260813</v>
      </c>
      <c r="E92" s="5">
        <v>338975565076</v>
      </c>
      <c r="F92" s="5">
        <v>332890748851</v>
      </c>
      <c r="G92" s="5">
        <v>297211181238</v>
      </c>
      <c r="I92" s="5">
        <v>332890748851</v>
      </c>
      <c r="J92" s="5">
        <v>293682024515</v>
      </c>
      <c r="K92" s="5">
        <v>235041048602</v>
      </c>
      <c r="L92" s="5">
        <v>195482016059</v>
      </c>
      <c r="M92" s="5">
        <v>184120393901</v>
      </c>
      <c r="N92" s="5">
        <v>153731001839</v>
      </c>
      <c r="O92" s="5">
        <v>137759923037</v>
      </c>
    </row>
    <row r="93" spans="2:15" ht="15.5" x14ac:dyDescent="0.35">
      <c r="C93" t="s">
        <v>104</v>
      </c>
    </row>
    <row r="94" spans="2:15" ht="15.5" x14ac:dyDescent="0.35">
      <c r="C94" t="s">
        <v>932</v>
      </c>
    </row>
    <row r="95" spans="2:15" ht="15.5" x14ac:dyDescent="0.35">
      <c r="C95" t="s">
        <v>933</v>
      </c>
    </row>
    <row r="96" spans="2:15" ht="15.5" x14ac:dyDescent="0.35">
      <c r="C96" t="s">
        <v>105</v>
      </c>
      <c r="D96" s="5">
        <v>83450262163</v>
      </c>
      <c r="E96" s="5">
        <v>84732410870</v>
      </c>
      <c r="F96" s="5">
        <v>86231232934</v>
      </c>
      <c r="G96" s="5">
        <v>85858866162</v>
      </c>
      <c r="I96" s="5">
        <v>86231232934</v>
      </c>
      <c r="J96" s="5">
        <v>91429322799</v>
      </c>
      <c r="K96" s="5">
        <v>113938344292</v>
      </c>
      <c r="L96" s="5">
        <v>70087981104</v>
      </c>
      <c r="M96" s="5">
        <v>70830962313</v>
      </c>
      <c r="N96" s="5">
        <v>66466209647</v>
      </c>
      <c r="O96" s="5">
        <v>55701470317</v>
      </c>
    </row>
    <row r="97" spans="3:15" ht="15.5" x14ac:dyDescent="0.35">
      <c r="C97" t="s">
        <v>106</v>
      </c>
      <c r="J97" s="5">
        <v>1654167</v>
      </c>
      <c r="K97" s="5">
        <v>47658635</v>
      </c>
      <c r="L97" s="5">
        <v>93663102</v>
      </c>
      <c r="M97" s="5">
        <v>290285040</v>
      </c>
      <c r="N97" s="5">
        <v>277240689</v>
      </c>
      <c r="O97" s="5">
        <v>403863908</v>
      </c>
    </row>
    <row r="98" spans="3:15" ht="15.5" x14ac:dyDescent="0.35">
      <c r="C98" t="s">
        <v>108</v>
      </c>
      <c r="D98" s="5">
        <v>3499748487</v>
      </c>
      <c r="E98" s="5">
        <v>3499748487</v>
      </c>
      <c r="F98" s="5">
        <v>3499748487</v>
      </c>
      <c r="G98" s="5">
        <v>3264911857</v>
      </c>
      <c r="I98" s="5">
        <v>3499748487</v>
      </c>
      <c r="J98" s="5">
        <v>3264911855</v>
      </c>
      <c r="K98" s="5">
        <v>3031762856</v>
      </c>
      <c r="L98" s="5">
        <v>2384386680</v>
      </c>
      <c r="M98" s="5">
        <v>2364295950</v>
      </c>
      <c r="N98" s="5">
        <v>2055070658</v>
      </c>
      <c r="O98" s="5">
        <v>1890774987</v>
      </c>
    </row>
    <row r="99" spans="3:15" ht="15.5" x14ac:dyDescent="0.35">
      <c r="C99" t="s">
        <v>109</v>
      </c>
      <c r="D99" s="5">
        <v>99704476301</v>
      </c>
      <c r="E99" s="5">
        <v>96760858203</v>
      </c>
      <c r="F99" s="5">
        <v>97643680267</v>
      </c>
      <c r="G99" s="5">
        <v>113394381699</v>
      </c>
      <c r="I99" s="5">
        <v>97643680267</v>
      </c>
      <c r="J99" s="5">
        <v>104283910480</v>
      </c>
      <c r="K99" s="5">
        <v>120640141378</v>
      </c>
      <c r="L99" s="5">
        <v>117849405944</v>
      </c>
      <c r="M99" s="5">
        <v>110295630913</v>
      </c>
      <c r="N99" s="5">
        <v>117458551651</v>
      </c>
      <c r="O99" s="5">
        <v>83108781394</v>
      </c>
    </row>
    <row r="100" spans="3:15" ht="15.5" x14ac:dyDescent="0.35">
      <c r="C100" t="s">
        <v>110</v>
      </c>
      <c r="D100" s="5">
        <v>433416737114</v>
      </c>
      <c r="E100" s="5">
        <v>435736423279</v>
      </c>
      <c r="F100" s="5">
        <v>430534429118</v>
      </c>
      <c r="G100" s="5">
        <v>410605562937</v>
      </c>
      <c r="I100" s="5">
        <v>430534429118</v>
      </c>
      <c r="J100" s="5">
        <v>397965934995</v>
      </c>
      <c r="K100" s="5">
        <v>355681189980</v>
      </c>
      <c r="L100" s="5">
        <v>313331422003</v>
      </c>
      <c r="M100" s="5">
        <v>294416024814</v>
      </c>
      <c r="N100" s="5">
        <v>271189553490</v>
      </c>
      <c r="O100" s="5">
        <v>220868704431</v>
      </c>
    </row>
    <row r="101" spans="3:15" ht="15.5" x14ac:dyDescent="0.35">
      <c r="C101" t="s">
        <v>111</v>
      </c>
    </row>
    <row r="102" spans="3:15" ht="15.5" x14ac:dyDescent="0.35">
      <c r="C102" t="s">
        <v>112</v>
      </c>
    </row>
    <row r="103" spans="3:15" ht="15.5" x14ac:dyDescent="0.35">
      <c r="C103" t="s">
        <v>113</v>
      </c>
      <c r="D103" s="5">
        <v>250990017280</v>
      </c>
      <c r="E103" s="5">
        <v>250087589766</v>
      </c>
      <c r="F103" s="5">
        <v>256350703690</v>
      </c>
      <c r="G103" s="5">
        <v>238015949824</v>
      </c>
      <c r="I103" s="5">
        <v>256350703690</v>
      </c>
      <c r="J103" s="5">
        <v>222694832697</v>
      </c>
      <c r="K103" s="5">
        <v>185899019956</v>
      </c>
      <c r="L103" s="5">
        <v>134038927498</v>
      </c>
      <c r="M103" s="5">
        <v>123621955121</v>
      </c>
      <c r="N103" s="5">
        <v>104667366803</v>
      </c>
      <c r="O103" s="5">
        <v>91940934068</v>
      </c>
    </row>
    <row r="104" spans="3:15" ht="15.5" x14ac:dyDescent="0.35">
      <c r="C104" t="s">
        <v>116</v>
      </c>
      <c r="D104" s="5">
        <v>164850471796</v>
      </c>
      <c r="E104" s="5">
        <v>169763244060</v>
      </c>
      <c r="F104" s="5">
        <v>184613390777</v>
      </c>
      <c r="G104" s="5">
        <v>193947433746</v>
      </c>
      <c r="I104" s="5">
        <v>184613390777</v>
      </c>
      <c r="J104" s="5">
        <v>171472141890</v>
      </c>
      <c r="K104" s="5">
        <v>133634433446</v>
      </c>
      <c r="L104" s="5">
        <v>83960586899</v>
      </c>
      <c r="M104" s="5">
        <v>67793587800</v>
      </c>
      <c r="N104" s="5">
        <v>79625325194</v>
      </c>
      <c r="O104" s="5">
        <v>78353097658</v>
      </c>
    </row>
    <row r="105" spans="3:15" ht="15.5" x14ac:dyDescent="0.35">
      <c r="C105" t="s">
        <v>114</v>
      </c>
      <c r="N105" s="5">
        <v>5957057575</v>
      </c>
      <c r="O105" s="5">
        <v>3202833421</v>
      </c>
    </row>
    <row r="106" spans="3:15" ht="15.5" x14ac:dyDescent="0.35">
      <c r="C106" t="s">
        <v>115</v>
      </c>
      <c r="D106" s="5">
        <v>32833522169</v>
      </c>
      <c r="E106" s="5">
        <v>32830255071</v>
      </c>
      <c r="F106" s="5">
        <v>33069575963</v>
      </c>
      <c r="G106" s="5">
        <v>23555682441</v>
      </c>
      <c r="I106" s="5">
        <v>33069575963</v>
      </c>
      <c r="J106" s="5">
        <v>30893642111</v>
      </c>
      <c r="K106" s="5">
        <v>26974655388</v>
      </c>
      <c r="L106" s="5">
        <v>31862183073</v>
      </c>
      <c r="M106" s="5">
        <v>17982241018</v>
      </c>
      <c r="N106" s="5">
        <v>5957057575</v>
      </c>
      <c r="O106" s="5">
        <v>3202833421</v>
      </c>
    </row>
    <row r="107" spans="3:15" ht="15.5" x14ac:dyDescent="0.35">
      <c r="C107" t="s">
        <v>119</v>
      </c>
      <c r="D107" s="5">
        <v>2205756509</v>
      </c>
      <c r="E107" s="5">
        <v>2072536494</v>
      </c>
      <c r="F107" s="5">
        <v>2243774636</v>
      </c>
      <c r="G107" s="5">
        <v>1671963752</v>
      </c>
      <c r="I107" s="5">
        <v>2243774636</v>
      </c>
      <c r="J107" s="5">
        <v>1428855923</v>
      </c>
      <c r="K107" s="5">
        <v>439229034</v>
      </c>
      <c r="L107" s="5">
        <v>658322290</v>
      </c>
      <c r="M107" s="5">
        <v>2760823418</v>
      </c>
      <c r="N107" s="5">
        <v>419353728</v>
      </c>
      <c r="O107" s="5">
        <v>1337205872</v>
      </c>
    </row>
    <row r="108" spans="3:15" ht="15.5" x14ac:dyDescent="0.35">
      <c r="C108" t="s">
        <v>325</v>
      </c>
      <c r="L108" s="5">
        <v>3083149152</v>
      </c>
      <c r="M108" s="5">
        <v>8997090986</v>
      </c>
      <c r="N108" s="5">
        <v>2666759106</v>
      </c>
    </row>
    <row r="109" spans="3:15" ht="15.5" x14ac:dyDescent="0.35">
      <c r="C109" t="s">
        <v>326</v>
      </c>
      <c r="D109" s="5">
        <v>25360626547</v>
      </c>
      <c r="E109" s="5">
        <v>23553700868</v>
      </c>
      <c r="F109" s="5">
        <v>23269787655</v>
      </c>
      <c r="G109" s="5">
        <v>14012359997</v>
      </c>
      <c r="I109" s="5">
        <v>23269787655</v>
      </c>
      <c r="J109" s="5">
        <v>10491450835</v>
      </c>
      <c r="K109" s="5">
        <v>6503630543</v>
      </c>
      <c r="L109" s="5">
        <v>3083149152</v>
      </c>
      <c r="M109" s="5">
        <v>8997090986</v>
      </c>
      <c r="N109" s="5">
        <v>2666759106</v>
      </c>
    </row>
    <row r="110" spans="3:15" ht="15.5" x14ac:dyDescent="0.35">
      <c r="C110" t="s">
        <v>288</v>
      </c>
      <c r="K110" s="5">
        <v>237762471</v>
      </c>
      <c r="L110" s="5">
        <v>410262513</v>
      </c>
      <c r="M110" s="5">
        <v>147762513</v>
      </c>
      <c r="N110" s="5">
        <v>516247595</v>
      </c>
      <c r="O110" s="5">
        <v>441247595</v>
      </c>
    </row>
    <row r="111" spans="3:15" ht="15.5" x14ac:dyDescent="0.35">
      <c r="C111" t="s">
        <v>289</v>
      </c>
    </row>
    <row r="112" spans="3:15" ht="15.5" x14ac:dyDescent="0.35">
      <c r="C112" t="s">
        <v>290</v>
      </c>
      <c r="E112" s="5">
        <v>10500000000</v>
      </c>
      <c r="K112" s="5">
        <v>6458233200</v>
      </c>
      <c r="L112" s="5">
        <v>12946589070</v>
      </c>
      <c r="M112" s="5">
        <v>8341082551</v>
      </c>
      <c r="N112" s="5">
        <v>15304501421</v>
      </c>
      <c r="O112" s="5">
        <v>17185653161</v>
      </c>
    </row>
    <row r="113" spans="3:15" ht="15.5" x14ac:dyDescent="0.35">
      <c r="C113" t="s">
        <v>328</v>
      </c>
      <c r="G113" s="5">
        <v>1979237901</v>
      </c>
      <c r="J113" s="5">
        <v>536781514</v>
      </c>
      <c r="K113" s="5">
        <v>1212606625</v>
      </c>
      <c r="L113" s="5">
        <v>1476071000</v>
      </c>
      <c r="N113" s="5">
        <v>13200600</v>
      </c>
      <c r="O113" s="5">
        <v>142566670</v>
      </c>
    </row>
    <row r="114" spans="3:15" ht="15.5" x14ac:dyDescent="0.35">
      <c r="C114" t="s">
        <v>293</v>
      </c>
      <c r="D114" s="5">
        <v>552594714</v>
      </c>
      <c r="E114" s="5">
        <v>3195855777</v>
      </c>
      <c r="F114" s="5">
        <v>1462546839</v>
      </c>
      <c r="I114" s="5">
        <v>1462546839</v>
      </c>
      <c r="J114" s="5">
        <v>2749575882</v>
      </c>
      <c r="K114" s="5">
        <v>17108851947</v>
      </c>
      <c r="L114" s="5">
        <v>8247710973</v>
      </c>
      <c r="M114" s="5">
        <v>7902208814</v>
      </c>
      <c r="N114" s="5">
        <v>7578807105</v>
      </c>
      <c r="O114" s="5">
        <v>7412189503</v>
      </c>
    </row>
    <row r="115" spans="3:15" ht="15.5" x14ac:dyDescent="0.35">
      <c r="C115" t="s">
        <v>121</v>
      </c>
      <c r="D115" s="5">
        <v>6742896146</v>
      </c>
      <c r="E115" s="5">
        <v>17242896146</v>
      </c>
      <c r="F115" s="5">
        <v>6742896146</v>
      </c>
      <c r="G115" s="5">
        <v>14640165883</v>
      </c>
      <c r="I115" s="5">
        <v>6742896146</v>
      </c>
      <c r="J115" s="5">
        <v>7972401389</v>
      </c>
      <c r="K115" s="5">
        <v>13908382882</v>
      </c>
      <c r="L115" s="5">
        <v>18785966453</v>
      </c>
      <c r="M115" s="5">
        <v>13021832330</v>
      </c>
      <c r="N115" s="5">
        <v>18757883354</v>
      </c>
      <c r="O115" s="5">
        <v>48969265788</v>
      </c>
    </row>
    <row r="116" spans="3:15" ht="15.5" x14ac:dyDescent="0.35">
      <c r="C116" t="s">
        <v>122</v>
      </c>
      <c r="D116" s="5">
        <v>6742896146</v>
      </c>
      <c r="E116" s="5">
        <v>17242896146</v>
      </c>
      <c r="F116" s="5">
        <v>6742896146</v>
      </c>
      <c r="G116" s="5">
        <v>14640165883</v>
      </c>
      <c r="I116" s="5">
        <v>6742896146</v>
      </c>
      <c r="J116" s="5">
        <v>7972401389</v>
      </c>
      <c r="K116" s="5">
        <v>13908382882</v>
      </c>
      <c r="L116" s="5">
        <v>18785966453</v>
      </c>
      <c r="M116" s="5">
        <v>13021832330</v>
      </c>
      <c r="N116" s="5">
        <v>18757883354</v>
      </c>
      <c r="O116" s="5">
        <v>48969265788</v>
      </c>
    </row>
    <row r="117" spans="3:15" ht="15.5" x14ac:dyDescent="0.35">
      <c r="C117" t="s">
        <v>118</v>
      </c>
      <c r="O117" s="5">
        <v>28890000000</v>
      </c>
    </row>
    <row r="118" spans="3:15" ht="15.5" x14ac:dyDescent="0.35">
      <c r="C118" t="s">
        <v>329</v>
      </c>
      <c r="G118" s="5">
        <v>6496006282</v>
      </c>
      <c r="J118" s="5">
        <v>1096022986</v>
      </c>
    </row>
    <row r="119" spans="3:15" ht="15.5" x14ac:dyDescent="0.35">
      <c r="C119" t="s">
        <v>294</v>
      </c>
    </row>
    <row r="120" spans="3:15" ht="15.5" x14ac:dyDescent="0.35">
      <c r="C120" t="s">
        <v>295</v>
      </c>
      <c r="E120" s="5">
        <v>10500000000</v>
      </c>
      <c r="G120" s="5">
        <v>1979237901</v>
      </c>
      <c r="J120" s="5">
        <v>536781514</v>
      </c>
      <c r="K120" s="5">
        <v>7670839825</v>
      </c>
      <c r="L120" s="5">
        <v>14422660070</v>
      </c>
      <c r="M120" s="5">
        <v>8341082551</v>
      </c>
      <c r="N120" s="5">
        <v>15317702021</v>
      </c>
      <c r="O120" s="5">
        <v>17328219831</v>
      </c>
    </row>
    <row r="121" spans="3:15" ht="15.5" x14ac:dyDescent="0.35">
      <c r="C121" t="s">
        <v>123</v>
      </c>
      <c r="D121" s="5">
        <v>257732913426</v>
      </c>
      <c r="E121" s="5">
        <v>267330485912</v>
      </c>
      <c r="F121" s="5">
        <v>263093599836</v>
      </c>
      <c r="G121" s="5">
        <v>252656115707</v>
      </c>
      <c r="I121" s="5">
        <v>263093599836</v>
      </c>
      <c r="J121" s="5">
        <v>230667234086</v>
      </c>
      <c r="K121" s="5">
        <v>199807402838</v>
      </c>
      <c r="L121" s="5">
        <v>152824893951</v>
      </c>
      <c r="M121" s="5">
        <v>136643787451</v>
      </c>
      <c r="N121" s="5">
        <v>123425250157</v>
      </c>
      <c r="O121" s="5">
        <v>140910199856</v>
      </c>
    </row>
    <row r="122" spans="3:15" ht="15.5" x14ac:dyDescent="0.35">
      <c r="C122" t="s">
        <v>124</v>
      </c>
    </row>
    <row r="123" spans="3:15" ht="15.5" x14ac:dyDescent="0.35">
      <c r="C123" t="s">
        <v>125</v>
      </c>
      <c r="D123" s="5">
        <v>108127356100</v>
      </c>
      <c r="E123" s="5">
        <v>108127356100</v>
      </c>
      <c r="F123" s="5">
        <v>108127356100</v>
      </c>
      <c r="G123" s="5">
        <v>108127356100</v>
      </c>
      <c r="I123" s="5">
        <v>108127356100</v>
      </c>
      <c r="J123" s="5">
        <v>108127356100</v>
      </c>
      <c r="K123" s="5">
        <v>108127356100</v>
      </c>
      <c r="L123" s="5">
        <v>108127333600</v>
      </c>
      <c r="M123" s="5">
        <v>108127258250</v>
      </c>
      <c r="N123" s="5">
        <v>108127150000</v>
      </c>
      <c r="O123" s="5">
        <v>74770000000</v>
      </c>
    </row>
    <row r="124" spans="3:15" ht="15.5" x14ac:dyDescent="0.35">
      <c r="C124" t="s">
        <v>126</v>
      </c>
      <c r="D124" s="5">
        <v>42949598492</v>
      </c>
      <c r="E124" s="5">
        <v>42949598492</v>
      </c>
      <c r="F124" s="5">
        <v>42949598492</v>
      </c>
      <c r="G124" s="5">
        <v>39051310806</v>
      </c>
      <c r="I124" s="5">
        <v>42949598492</v>
      </c>
      <c r="J124" s="5">
        <v>42949598492</v>
      </c>
      <c r="K124" s="5">
        <v>39051310806</v>
      </c>
      <c r="L124" s="5">
        <v>39051243306</v>
      </c>
      <c r="M124" s="5">
        <v>39051125506</v>
      </c>
      <c r="N124" s="5">
        <v>39050692506</v>
      </c>
      <c r="O124" s="5">
        <v>5208254851</v>
      </c>
    </row>
    <row r="125" spans="3:15" ht="15.5" x14ac:dyDescent="0.35">
      <c r="C125" t="s">
        <v>127</v>
      </c>
      <c r="D125" s="5">
        <v>22696842744</v>
      </c>
      <c r="E125" s="5">
        <v>15418956422</v>
      </c>
      <c r="F125" s="5">
        <v>14447840715</v>
      </c>
      <c r="G125" s="5">
        <v>9541137300</v>
      </c>
      <c r="I125" s="5">
        <v>14447840715</v>
      </c>
      <c r="J125" s="5">
        <v>14988615455</v>
      </c>
      <c r="K125" s="5">
        <v>8294818180</v>
      </c>
      <c r="L125" s="5">
        <v>12228340585</v>
      </c>
      <c r="M125" s="5">
        <v>10089812722</v>
      </c>
      <c r="N125" s="5">
        <v>-73176548</v>
      </c>
    </row>
    <row r="126" spans="3:15" ht="15.5" x14ac:dyDescent="0.35">
      <c r="C126" t="s">
        <v>128</v>
      </c>
      <c r="D126" s="5">
        <v>1200000000</v>
      </c>
      <c r="E126" s="5">
        <v>1200000000</v>
      </c>
      <c r="F126" s="5">
        <v>1200000000</v>
      </c>
      <c r="G126" s="5">
        <v>1200000000</v>
      </c>
      <c r="I126" s="5">
        <v>1200000000</v>
      </c>
      <c r="J126" s="5">
        <v>1200000000</v>
      </c>
      <c r="K126" s="5">
        <v>1200000000</v>
      </c>
      <c r="L126" s="5">
        <v>1100000000</v>
      </c>
      <c r="M126" s="5">
        <v>100000000</v>
      </c>
    </row>
    <row r="127" spans="3:15" ht="15.5" x14ac:dyDescent="0.35">
      <c r="C127" t="s">
        <v>129</v>
      </c>
      <c r="D127" s="5">
        <v>21496842744</v>
      </c>
      <c r="E127" s="5">
        <v>14218956422</v>
      </c>
      <c r="F127" s="5">
        <v>13247840715</v>
      </c>
      <c r="G127" s="5">
        <v>8341137300</v>
      </c>
      <c r="I127" s="5">
        <v>13247840715</v>
      </c>
      <c r="J127" s="5">
        <v>13788615455</v>
      </c>
      <c r="K127" s="5">
        <v>7094818180</v>
      </c>
      <c r="L127" s="5">
        <v>11128340585</v>
      </c>
      <c r="M127" s="5">
        <v>9989812722</v>
      </c>
      <c r="N127" s="5">
        <v>-73176548</v>
      </c>
    </row>
    <row r="128" spans="3:15" ht="15.5" x14ac:dyDescent="0.35">
      <c r="C128" t="s">
        <v>130</v>
      </c>
      <c r="D128" s="5">
        <v>22696842744</v>
      </c>
      <c r="E128" s="5">
        <v>15418956422</v>
      </c>
      <c r="F128" s="5">
        <v>14447840715</v>
      </c>
      <c r="G128" s="5">
        <v>9541137300</v>
      </c>
      <c r="I128" s="5">
        <v>14447840715</v>
      </c>
      <c r="J128" s="5">
        <v>14988615455</v>
      </c>
      <c r="K128" s="5">
        <v>8294818180</v>
      </c>
      <c r="L128" s="5">
        <v>12228340585</v>
      </c>
      <c r="M128" s="5">
        <v>10089812722</v>
      </c>
      <c r="N128" s="5">
        <v>-73176548</v>
      </c>
    </row>
    <row r="129" spans="2:15" ht="15.5" x14ac:dyDescent="0.35">
      <c r="C129" t="s">
        <v>131</v>
      </c>
      <c r="D129" s="5">
        <v>459597426</v>
      </c>
      <c r="E129" s="5">
        <v>459597427</v>
      </c>
      <c r="F129" s="5">
        <v>465605049</v>
      </c>
      <c r="G129" s="5">
        <v>461791853</v>
      </c>
      <c r="I129" s="5">
        <v>465605049</v>
      </c>
      <c r="J129" s="5">
        <v>465279691</v>
      </c>
      <c r="K129" s="5">
        <v>353798484</v>
      </c>
      <c r="L129" s="5">
        <v>434632432</v>
      </c>
      <c r="M129" s="5">
        <v>419679963</v>
      </c>
      <c r="N129" s="5">
        <v>393021087</v>
      </c>
      <c r="O129" s="5">
        <v>894071543</v>
      </c>
    </row>
    <row r="130" spans="2:15" ht="15.5" x14ac:dyDescent="0.35">
      <c r="C130" t="s">
        <v>355</v>
      </c>
    </row>
    <row r="131" spans="2:15" ht="15.5" x14ac:dyDescent="0.35">
      <c r="C131" t="s">
        <v>10</v>
      </c>
      <c r="D131" s="5">
        <v>175683823688</v>
      </c>
      <c r="E131" s="5">
        <v>168405937367</v>
      </c>
      <c r="F131" s="5">
        <v>167440829282</v>
      </c>
      <c r="G131" s="5">
        <v>157949447230</v>
      </c>
      <c r="I131" s="5">
        <v>167440829282</v>
      </c>
      <c r="J131" s="5">
        <v>167298700909</v>
      </c>
      <c r="K131" s="5">
        <v>155873787142</v>
      </c>
      <c r="L131" s="5">
        <v>160506528052</v>
      </c>
      <c r="M131" s="5">
        <v>157772237363</v>
      </c>
      <c r="N131" s="5">
        <v>147764303333</v>
      </c>
      <c r="O131" s="5">
        <v>79958504575</v>
      </c>
    </row>
    <row r="132" spans="2:15" ht="15.5" x14ac:dyDescent="0.35">
      <c r="C132" t="s">
        <v>132</v>
      </c>
      <c r="D132" s="5">
        <v>433416737114</v>
      </c>
      <c r="E132" s="5">
        <v>435736423279</v>
      </c>
      <c r="F132" s="5">
        <v>430534429118</v>
      </c>
      <c r="G132" s="5">
        <v>410605562937</v>
      </c>
      <c r="I132" s="5">
        <v>430534429118</v>
      </c>
      <c r="J132" s="5">
        <v>397965934995</v>
      </c>
      <c r="K132" s="5">
        <v>355681189980</v>
      </c>
      <c r="L132" s="5">
        <v>313331422003</v>
      </c>
      <c r="M132" s="5">
        <v>294416024814</v>
      </c>
      <c r="N132" s="5">
        <v>271189553490</v>
      </c>
      <c r="O132" s="5">
        <v>220868704431</v>
      </c>
    </row>
    <row r="133" spans="2:15" ht="15.5" x14ac:dyDescent="0.35">
      <c r="C133" t="s">
        <v>133</v>
      </c>
      <c r="D133" s="5">
        <v>2162547122</v>
      </c>
      <c r="E133" s="5">
        <v>2162547122</v>
      </c>
      <c r="F133" s="5">
        <v>2162547122</v>
      </c>
      <c r="G133" s="5">
        <v>2162547122</v>
      </c>
      <c r="I133" s="5">
        <v>2162547122</v>
      </c>
      <c r="J133" s="5">
        <v>2162547122</v>
      </c>
      <c r="K133" s="5">
        <v>2162547122</v>
      </c>
      <c r="L133" s="5">
        <v>2162546672</v>
      </c>
      <c r="M133" s="5">
        <v>2162545165</v>
      </c>
      <c r="N133" s="5">
        <v>2162543000</v>
      </c>
      <c r="O133" s="5">
        <v>1495400000</v>
      </c>
    </row>
    <row r="135" spans="2:15" ht="15.5" x14ac:dyDescent="0.35">
      <c r="B135" t="s">
        <v>134</v>
      </c>
      <c r="C135" t="s">
        <v>135</v>
      </c>
      <c r="D135" s="5">
        <v>-11023870948</v>
      </c>
      <c r="E135" s="5">
        <v>-8427671842</v>
      </c>
      <c r="F135" s="5">
        <v>32953827651</v>
      </c>
      <c r="G135" s="5">
        <v>-64313211520</v>
      </c>
      <c r="I135" s="5">
        <v>-28925388097</v>
      </c>
      <c r="J135" s="5">
        <v>-40561199108</v>
      </c>
      <c r="K135" s="5">
        <v>-40089647812</v>
      </c>
      <c r="L135" s="5">
        <v>-31744701654</v>
      </c>
      <c r="M135" s="5">
        <v>42843841325</v>
      </c>
      <c r="N135" s="5">
        <v>-35479309741</v>
      </c>
      <c r="O135" s="5">
        <v>-21722928674</v>
      </c>
    </row>
    <row r="136" spans="2:15" ht="15.5" x14ac:dyDescent="0.35">
      <c r="C136" t="s">
        <v>136</v>
      </c>
      <c r="D136" s="5">
        <v>139818533097</v>
      </c>
      <c r="E136" s="5">
        <v>96644624533</v>
      </c>
      <c r="F136" s="5">
        <v>94274670608</v>
      </c>
      <c r="G136" s="5">
        <v>123797340801</v>
      </c>
      <c r="I136" s="5">
        <v>383639763500</v>
      </c>
      <c r="J136" s="5">
        <v>517703986400</v>
      </c>
      <c r="K136" s="5">
        <v>509384640051</v>
      </c>
      <c r="L136" s="5">
        <v>551029712885</v>
      </c>
      <c r="M136" s="5">
        <v>1106059840172</v>
      </c>
      <c r="N136" s="5">
        <v>507788204563</v>
      </c>
      <c r="O136" s="5">
        <v>372371904576</v>
      </c>
    </row>
    <row r="137" spans="2:15" ht="15.5" x14ac:dyDescent="0.35">
      <c r="C137" t="s">
        <v>934</v>
      </c>
    </row>
    <row r="138" spans="2:15" ht="15.5" x14ac:dyDescent="0.35">
      <c r="C138" t="s">
        <v>678</v>
      </c>
      <c r="D138" s="5">
        <v>-131821513938</v>
      </c>
      <c r="E138" s="5">
        <v>-86120804440</v>
      </c>
      <c r="F138" s="5">
        <v>-51647924732</v>
      </c>
      <c r="G138" s="5">
        <v>-167402627120</v>
      </c>
      <c r="I138" s="5">
        <v>-345637276113</v>
      </c>
      <c r="J138" s="5">
        <v>-487592641657</v>
      </c>
      <c r="K138" s="5">
        <v>-481289547386</v>
      </c>
      <c r="L138" s="5">
        <v>-516672548870</v>
      </c>
      <c r="M138" s="5">
        <v>-972344739684</v>
      </c>
      <c r="N138" s="5">
        <v>-466745729240</v>
      </c>
      <c r="O138" s="5">
        <v>-322255620597</v>
      </c>
    </row>
    <row r="139" spans="2:15" ht="15.5" x14ac:dyDescent="0.35">
      <c r="C139" t="s">
        <v>505</v>
      </c>
      <c r="D139" s="5">
        <v>-8709103878</v>
      </c>
      <c r="E139" s="5">
        <v>-8244994548</v>
      </c>
      <c r="F139" s="5">
        <v>1054748845</v>
      </c>
      <c r="G139" s="5">
        <v>-7500285106</v>
      </c>
      <c r="I139" s="5">
        <v>-19821428371</v>
      </c>
      <c r="J139" s="5">
        <v>-32010999656</v>
      </c>
      <c r="K139" s="5">
        <v>-17600712004</v>
      </c>
      <c r="L139" s="5">
        <v>-17054740364</v>
      </c>
      <c r="M139" s="5">
        <v>-44279509460</v>
      </c>
      <c r="N139" s="5">
        <v>-44217525470</v>
      </c>
      <c r="O139" s="5">
        <v>-36789283777</v>
      </c>
    </row>
    <row r="140" spans="2:15" ht="15.5" x14ac:dyDescent="0.35">
      <c r="C140" t="s">
        <v>935</v>
      </c>
      <c r="D140" s="5">
        <v>-5631413495</v>
      </c>
      <c r="E140" s="5">
        <v>-6543703779</v>
      </c>
      <c r="F140" s="5">
        <v>-6613161871</v>
      </c>
      <c r="G140" s="5">
        <v>-8937701450</v>
      </c>
      <c r="I140" s="5">
        <v>-28692213923</v>
      </c>
      <c r="J140" s="5">
        <v>-18142420237</v>
      </c>
      <c r="K140" s="5">
        <v>-37461928502</v>
      </c>
      <c r="L140" s="5">
        <v>-37432603881</v>
      </c>
      <c r="M140" s="5">
        <v>-40151367803</v>
      </c>
      <c r="N140" s="5">
        <v>-16148714501</v>
      </c>
      <c r="O140" s="5">
        <v>-19598250650</v>
      </c>
    </row>
    <row r="141" spans="2:15" ht="15.5" x14ac:dyDescent="0.35">
      <c r="C141" t="s">
        <v>936</v>
      </c>
      <c r="D141" s="5">
        <v>-146162031311</v>
      </c>
      <c r="E141" s="5">
        <v>-100909502767</v>
      </c>
      <c r="F141" s="5">
        <v>-57206337758</v>
      </c>
      <c r="G141" s="5">
        <v>-183840613676</v>
      </c>
      <c r="I141" s="5">
        <v>-394150918407</v>
      </c>
      <c r="J141" s="5">
        <v>-537746061550</v>
      </c>
      <c r="K141" s="5">
        <v>-536352187892</v>
      </c>
      <c r="L141" s="5">
        <v>-571159893115</v>
      </c>
      <c r="M141" s="5">
        <v>-1056775616947</v>
      </c>
      <c r="N141" s="5">
        <v>-527111969211</v>
      </c>
      <c r="O141" s="5">
        <v>-378643155024</v>
      </c>
    </row>
    <row r="142" spans="2:15" ht="15.5" x14ac:dyDescent="0.35">
      <c r="C142" t="s">
        <v>355</v>
      </c>
    </row>
    <row r="143" spans="2:15" ht="15.5" x14ac:dyDescent="0.35">
      <c r="C143" t="s">
        <v>937</v>
      </c>
    </row>
    <row r="144" spans="2:15" ht="15.5" x14ac:dyDescent="0.35">
      <c r="C144" t="s">
        <v>822</v>
      </c>
      <c r="D144" s="5">
        <v>-3468477215</v>
      </c>
      <c r="E144" s="5">
        <v>-3611709775</v>
      </c>
      <c r="F144" s="5">
        <v>-3631668093</v>
      </c>
      <c r="G144" s="5">
        <v>-2648158433</v>
      </c>
      <c r="I144" s="5">
        <v>-15960015237</v>
      </c>
      <c r="J144" s="5">
        <v>-15216959714</v>
      </c>
      <c r="K144" s="5">
        <v>-12237396653</v>
      </c>
      <c r="L144" s="5">
        <v>-8413328697</v>
      </c>
      <c r="M144" s="5">
        <v>-11218018091</v>
      </c>
      <c r="N144" s="5">
        <v>-12129648894</v>
      </c>
      <c r="O144" s="5">
        <v>-11331264132</v>
      </c>
    </row>
    <row r="145" spans="3:15" ht="15.5" x14ac:dyDescent="0.35">
      <c r="C145" t="s">
        <v>938</v>
      </c>
      <c r="D145" s="5">
        <v>-1211895519</v>
      </c>
      <c r="E145" s="5">
        <v>-551083833</v>
      </c>
      <c r="F145" s="5">
        <v>-482837106</v>
      </c>
      <c r="G145" s="5">
        <v>-1621780212</v>
      </c>
      <c r="I145" s="5">
        <v>-2454217953</v>
      </c>
      <c r="J145" s="5">
        <v>-5302164244</v>
      </c>
      <c r="K145" s="5">
        <v>-884703318</v>
      </c>
      <c r="L145" s="5">
        <v>-3201192727</v>
      </c>
      <c r="M145" s="5">
        <v>4777636191</v>
      </c>
      <c r="N145" s="5">
        <v>-4025896199</v>
      </c>
      <c r="O145" s="5">
        <v>-4120414094</v>
      </c>
    </row>
    <row r="146" spans="3:15" ht="15.5" x14ac:dyDescent="0.35">
      <c r="C146" t="s">
        <v>939</v>
      </c>
      <c r="D146" s="5">
        <v>-4680372734</v>
      </c>
      <c r="E146" s="5">
        <v>-4162793608</v>
      </c>
      <c r="F146" s="5">
        <v>-4114505199</v>
      </c>
      <c r="G146" s="5">
        <v>-4269938645</v>
      </c>
      <c r="I146" s="5">
        <v>-18414233190</v>
      </c>
      <c r="J146" s="5">
        <v>-20519123958</v>
      </c>
      <c r="K146" s="5">
        <v>-13122099971</v>
      </c>
      <c r="L146" s="5">
        <v>-11614521424</v>
      </c>
      <c r="M146" s="5">
        <v>-6440381900</v>
      </c>
      <c r="N146" s="5">
        <v>-16155545093</v>
      </c>
      <c r="O146" s="5">
        <v>-15451678226</v>
      </c>
    </row>
    <row r="147" spans="3:15" ht="15.5" x14ac:dyDescent="0.35">
      <c r="C147" t="s">
        <v>144</v>
      </c>
      <c r="D147" s="5">
        <v>5671636436</v>
      </c>
      <c r="E147" s="5">
        <v>13322887052</v>
      </c>
      <c r="F147" s="5">
        <v>-33433577163</v>
      </c>
      <c r="G147" s="5">
        <v>61905584802</v>
      </c>
      <c r="I147" s="5">
        <v>27956856320</v>
      </c>
      <c r="J147" s="5">
        <v>26667441923</v>
      </c>
      <c r="K147" s="5">
        <v>39387638441</v>
      </c>
      <c r="L147" s="5">
        <v>15592287555</v>
      </c>
      <c r="M147" s="5">
        <v>-9749355323</v>
      </c>
      <c r="N147" s="5">
        <v>40381249008</v>
      </c>
      <c r="O147" s="5">
        <v>68759092017</v>
      </c>
    </row>
    <row r="148" spans="3:15" ht="15.5" x14ac:dyDescent="0.35">
      <c r="C148" t="s">
        <v>145</v>
      </c>
      <c r="D148" s="5">
        <v>14400000</v>
      </c>
      <c r="F148" s="5">
        <v>303876262</v>
      </c>
      <c r="G148" s="5">
        <v>200425000</v>
      </c>
      <c r="I148" s="5">
        <v>-731273738</v>
      </c>
      <c r="J148" s="5">
        <v>-930164167</v>
      </c>
      <c r="K148" s="5">
        <v>-7020619498</v>
      </c>
      <c r="L148" s="5">
        <v>-12387211503</v>
      </c>
      <c r="M148" s="5">
        <v>-976855384</v>
      </c>
      <c r="N148" s="5">
        <v>-7209583753</v>
      </c>
      <c r="O148" s="5">
        <v>-45846883309</v>
      </c>
    </row>
    <row r="149" spans="3:15" ht="15.5" x14ac:dyDescent="0.35">
      <c r="C149" t="s">
        <v>304</v>
      </c>
    </row>
    <row r="150" spans="3:15" ht="15.5" x14ac:dyDescent="0.35">
      <c r="C150" t="s">
        <v>940</v>
      </c>
      <c r="O150" s="5">
        <v>-1390388805</v>
      </c>
    </row>
    <row r="151" spans="3:15" ht="15.5" x14ac:dyDescent="0.35">
      <c r="C151" t="s">
        <v>941</v>
      </c>
      <c r="L151" s="5">
        <v>-10500000000</v>
      </c>
      <c r="M151" s="5">
        <v>3020000000</v>
      </c>
      <c r="O151" s="5">
        <v>-3020000000</v>
      </c>
    </row>
    <row r="152" spans="3:15" ht="15.5" x14ac:dyDescent="0.35">
      <c r="C152" t="s">
        <v>942</v>
      </c>
    </row>
    <row r="153" spans="3:15" ht="15.5" x14ac:dyDescent="0.35">
      <c r="C153" t="s">
        <v>943</v>
      </c>
      <c r="O153" s="5">
        <v>-35000000000</v>
      </c>
    </row>
    <row r="154" spans="3:15" ht="15.5" x14ac:dyDescent="0.35">
      <c r="C154" t="s">
        <v>358</v>
      </c>
      <c r="D154" s="5">
        <v>30000000</v>
      </c>
      <c r="F154" s="5">
        <v>1196250000</v>
      </c>
      <c r="I154" s="5">
        <v>1350000000</v>
      </c>
      <c r="J154" s="5">
        <v>147583333</v>
      </c>
      <c r="K154" s="5">
        <v>1719158193</v>
      </c>
      <c r="L154" s="5">
        <v>204000000</v>
      </c>
      <c r="M154" s="5">
        <v>833500000</v>
      </c>
      <c r="N154" s="5">
        <v>63000000</v>
      </c>
    </row>
    <row r="155" spans="3:15" ht="15.5" x14ac:dyDescent="0.35">
      <c r="C155" t="s">
        <v>944</v>
      </c>
      <c r="N155" s="5">
        <v>-504000000</v>
      </c>
    </row>
    <row r="156" spans="3:15" ht="15.5" x14ac:dyDescent="0.35">
      <c r="C156" t="s">
        <v>945</v>
      </c>
    </row>
    <row r="157" spans="3:15" ht="15.5" x14ac:dyDescent="0.35">
      <c r="C157" t="s">
        <v>760</v>
      </c>
      <c r="M157" s="5">
        <v>-184017870</v>
      </c>
    </row>
    <row r="158" spans="3:15" ht="15.5" x14ac:dyDescent="0.35">
      <c r="C158" t="s">
        <v>946</v>
      </c>
    </row>
    <row r="159" spans="3:15" ht="15.5" x14ac:dyDescent="0.35">
      <c r="C159" t="s">
        <v>947</v>
      </c>
    </row>
    <row r="160" spans="3:15" ht="15.5" x14ac:dyDescent="0.35">
      <c r="C160" t="s">
        <v>948</v>
      </c>
    </row>
    <row r="161" spans="3:15" ht="15.5" x14ac:dyDescent="0.35">
      <c r="C161" t="s">
        <v>932</v>
      </c>
    </row>
    <row r="162" spans="3:15" ht="15.5" x14ac:dyDescent="0.35">
      <c r="C162" t="s">
        <v>151</v>
      </c>
      <c r="D162" s="5">
        <v>-15600000</v>
      </c>
      <c r="F162" s="5">
        <v>-892373738</v>
      </c>
      <c r="G162" s="5">
        <v>200425000</v>
      </c>
      <c r="I162" s="5">
        <v>-2081273738</v>
      </c>
      <c r="J162" s="5">
        <v>-1077747500</v>
      </c>
      <c r="K162" s="5">
        <v>-8739777691</v>
      </c>
      <c r="L162" s="5">
        <v>-2091211503</v>
      </c>
      <c r="M162" s="5">
        <v>-4646337514</v>
      </c>
      <c r="N162" s="5">
        <v>-6768583753</v>
      </c>
      <c r="O162" s="5">
        <v>-6436494504</v>
      </c>
    </row>
    <row r="163" spans="3:15" ht="15.5" x14ac:dyDescent="0.35">
      <c r="C163" t="s">
        <v>153</v>
      </c>
      <c r="D163" s="5">
        <v>5671636436</v>
      </c>
      <c r="E163" s="5">
        <v>13322887052</v>
      </c>
      <c r="F163" s="5">
        <v>-33433577163</v>
      </c>
      <c r="G163" s="5">
        <v>61905584802</v>
      </c>
      <c r="I163" s="5">
        <v>27956856320</v>
      </c>
      <c r="J163" s="5">
        <v>26667441923</v>
      </c>
      <c r="K163" s="5">
        <v>39387638441</v>
      </c>
      <c r="L163" s="5">
        <v>15592287555</v>
      </c>
      <c r="M163" s="5">
        <v>-9749355323</v>
      </c>
      <c r="N163" s="5">
        <v>40381249008</v>
      </c>
      <c r="O163" s="5">
        <v>68759092017</v>
      </c>
    </row>
    <row r="164" spans="3:15" ht="15.5" x14ac:dyDescent="0.35">
      <c r="C164" t="s">
        <v>949</v>
      </c>
      <c r="K164" s="5">
        <v>90000</v>
      </c>
      <c r="L164" s="5">
        <v>193150</v>
      </c>
      <c r="M164" s="5">
        <v>541250</v>
      </c>
    </row>
    <row r="165" spans="3:15" ht="15.5" x14ac:dyDescent="0.35">
      <c r="C165" t="s">
        <v>494</v>
      </c>
      <c r="D165" s="5">
        <v>34405365121</v>
      </c>
      <c r="E165" s="5">
        <v>28193634879</v>
      </c>
      <c r="F165" s="5">
        <v>462707476656</v>
      </c>
      <c r="G165" s="5">
        <v>-290362756</v>
      </c>
      <c r="I165" s="5">
        <v>653799108647</v>
      </c>
      <c r="J165" s="5">
        <v>233905607536</v>
      </c>
      <c r="K165" s="5">
        <v>60126456711</v>
      </c>
      <c r="L165" s="5">
        <v>24243600000</v>
      </c>
      <c r="O165" s="5">
        <v>196120407545</v>
      </c>
    </row>
    <row r="166" spans="3:15" ht="15.5" x14ac:dyDescent="0.35">
      <c r="C166" t="s">
        <v>159</v>
      </c>
      <c r="D166" s="5">
        <v>-35784478489</v>
      </c>
      <c r="E166" s="5">
        <v>-30423819137</v>
      </c>
      <c r="F166" s="5">
        <v>-506862476020</v>
      </c>
      <c r="G166" s="5">
        <v>57436984817</v>
      </c>
      <c r="I166" s="5">
        <v>-642073244315</v>
      </c>
      <c r="J166" s="5">
        <v>-205823746521</v>
      </c>
      <c r="K166" s="5">
        <v>-18853199003</v>
      </c>
      <c r="L166" s="5">
        <v>-7417822291</v>
      </c>
      <c r="M166" s="5">
        <v>-11145641024</v>
      </c>
      <c r="N166" s="5">
        <v>-488114338</v>
      </c>
      <c r="O166" s="5">
        <v>-197387983720</v>
      </c>
    </row>
    <row r="167" spans="3:15" ht="15.5" x14ac:dyDescent="0.35">
      <c r="C167" t="s">
        <v>456</v>
      </c>
      <c r="D167" s="5">
        <v>-516691062</v>
      </c>
      <c r="E167" s="5">
        <v>-516691062</v>
      </c>
      <c r="F167" s="5">
        <v>280934533</v>
      </c>
      <c r="I167" s="5">
        <v>-408426002</v>
      </c>
      <c r="J167" s="5">
        <v>-770124000</v>
      </c>
      <c r="K167" s="5">
        <v>-2325299776</v>
      </c>
      <c r="L167" s="5">
        <v>-2522198031</v>
      </c>
      <c r="M167" s="5">
        <v>-1177076737</v>
      </c>
      <c r="N167" s="5">
        <v>-83558334</v>
      </c>
      <c r="O167" s="5">
        <v>-779657767</v>
      </c>
    </row>
    <row r="168" spans="3:15" ht="15.5" x14ac:dyDescent="0.35">
      <c r="C168" t="s">
        <v>928</v>
      </c>
      <c r="F168" s="5">
        <v>-144160112</v>
      </c>
      <c r="I168" s="5">
        <v>-144160112</v>
      </c>
    </row>
    <row r="169" spans="3:15" ht="15.5" x14ac:dyDescent="0.35">
      <c r="C169" t="s">
        <v>950</v>
      </c>
      <c r="D169" s="5">
        <v>7567440866</v>
      </c>
      <c r="E169" s="5">
        <v>16069762372</v>
      </c>
      <c r="F169" s="5">
        <v>-6198930322</v>
      </c>
      <c r="G169" s="5">
        <v>4758962741</v>
      </c>
    </row>
    <row r="170" spans="3:15" ht="15.5" x14ac:dyDescent="0.35">
      <c r="C170" t="s">
        <v>454</v>
      </c>
    </row>
    <row r="171" spans="3:15" ht="15.5" x14ac:dyDescent="0.35">
      <c r="C171" t="s">
        <v>951</v>
      </c>
      <c r="F171" s="5">
        <v>16783578102</v>
      </c>
      <c r="I171" s="5">
        <v>16783578102</v>
      </c>
      <c r="J171" s="5">
        <v>-644295092</v>
      </c>
      <c r="K171" s="5">
        <v>430840509</v>
      </c>
      <c r="L171" s="5">
        <v>1283514727</v>
      </c>
      <c r="M171" s="5">
        <v>2572821188</v>
      </c>
      <c r="N171" s="5">
        <v>2643334025</v>
      </c>
      <c r="O171" s="5">
        <v>-8083674041</v>
      </c>
    </row>
    <row r="172" spans="3:15" ht="15.5" x14ac:dyDescent="0.35">
      <c r="C172" t="s">
        <v>608</v>
      </c>
    </row>
    <row r="173" spans="3:15" ht="15.5" x14ac:dyDescent="0.35">
      <c r="C173" t="s">
        <v>952</v>
      </c>
      <c r="N173" s="5">
        <v>18709587655</v>
      </c>
    </row>
    <row r="174" spans="3:15" ht="15.5" x14ac:dyDescent="0.35">
      <c r="C174" t="s">
        <v>953</v>
      </c>
      <c r="O174" s="5">
        <v>28890000000</v>
      </c>
    </row>
    <row r="175" spans="3:15" ht="15.5" x14ac:dyDescent="0.35">
      <c r="C175" t="s">
        <v>954</v>
      </c>
    </row>
    <row r="176" spans="3:15" ht="15.5" x14ac:dyDescent="0.35">
      <c r="C176" t="s">
        <v>327</v>
      </c>
    </row>
    <row r="177" spans="2:15" ht="15.5" x14ac:dyDescent="0.35">
      <c r="C177" t="s">
        <v>955</v>
      </c>
    </row>
    <row r="178" spans="2:15" ht="15.5" x14ac:dyDescent="0.35">
      <c r="C178" t="s">
        <v>956</v>
      </c>
    </row>
    <row r="179" spans="2:15" ht="15.5" x14ac:dyDescent="0.35">
      <c r="C179" t="s">
        <v>623</v>
      </c>
      <c r="K179" s="5">
        <v>8750000</v>
      </c>
      <c r="L179" s="5">
        <v>5000000</v>
      </c>
      <c r="N179" s="5">
        <v>19600000000</v>
      </c>
      <c r="O179" s="5">
        <v>50000000000</v>
      </c>
    </row>
    <row r="180" spans="2:15" ht="15.5" x14ac:dyDescent="0.35">
      <c r="C180" t="s">
        <v>957</v>
      </c>
    </row>
    <row r="181" spans="2:15" ht="15.5" x14ac:dyDescent="0.35">
      <c r="C181" t="s">
        <v>368</v>
      </c>
    </row>
    <row r="182" spans="2:15" ht="15.5" x14ac:dyDescent="0.35">
      <c r="C182" t="s">
        <v>164</v>
      </c>
      <c r="D182" s="5">
        <v>-5337834512</v>
      </c>
      <c r="E182" s="5">
        <v>4895215210</v>
      </c>
      <c r="F182" s="5">
        <v>-175873250</v>
      </c>
      <c r="G182" s="5">
        <v>-2207201718</v>
      </c>
      <c r="I182" s="5">
        <v>-1699805515</v>
      </c>
      <c r="J182" s="5">
        <v>-14823921352</v>
      </c>
      <c r="K182" s="5">
        <v>-7722628869</v>
      </c>
      <c r="L182" s="5">
        <v>-28539625602</v>
      </c>
      <c r="M182" s="5">
        <v>32117630618</v>
      </c>
      <c r="N182" s="5">
        <v>-2307644486</v>
      </c>
      <c r="O182" s="5">
        <v>1189280034</v>
      </c>
    </row>
    <row r="183" spans="2:15" ht="15.5" x14ac:dyDescent="0.35">
      <c r="C183" t="s">
        <v>958</v>
      </c>
      <c r="G183" s="5">
        <v>-3706072202</v>
      </c>
      <c r="J183" s="5">
        <v>15524069719</v>
      </c>
      <c r="K183" s="5">
        <v>9366809344</v>
      </c>
      <c r="L183" s="5">
        <v>4166999099</v>
      </c>
      <c r="M183" s="5">
        <v>-7831737394</v>
      </c>
    </row>
    <row r="184" spans="2:15" ht="15.5" x14ac:dyDescent="0.35">
      <c r="C184" t="s">
        <v>165</v>
      </c>
      <c r="E184" s="5">
        <v>927241076</v>
      </c>
      <c r="I184" s="5">
        <v>2627046590</v>
      </c>
      <c r="J184" s="5">
        <v>1926898223</v>
      </c>
      <c r="K184" s="5">
        <v>282717748</v>
      </c>
      <c r="L184" s="5">
        <v>24655344251</v>
      </c>
      <c r="M184" s="5">
        <v>369451027</v>
      </c>
      <c r="N184" s="5">
        <v>2677095513</v>
      </c>
      <c r="O184" s="5">
        <v>1487815479</v>
      </c>
    </row>
    <row r="185" spans="2:15" ht="15.5" x14ac:dyDescent="0.35">
      <c r="C185" t="s">
        <v>818</v>
      </c>
      <c r="E185" s="5">
        <v>927241076</v>
      </c>
      <c r="I185" s="5">
        <v>2627046590</v>
      </c>
      <c r="J185" s="5">
        <v>1926898223</v>
      </c>
      <c r="K185" s="5">
        <v>282717748</v>
      </c>
      <c r="L185" s="5">
        <v>24655344251</v>
      </c>
      <c r="M185" s="5">
        <v>369451027</v>
      </c>
      <c r="N185" s="5">
        <v>2677095513</v>
      </c>
      <c r="O185" s="5">
        <v>1487815479</v>
      </c>
    </row>
    <row r="186" spans="2:15" ht="15.5" x14ac:dyDescent="0.35">
      <c r="C186" t="s">
        <v>166</v>
      </c>
      <c r="D186" s="5">
        <v>-5337834512</v>
      </c>
      <c r="E186" s="5">
        <v>5822456286</v>
      </c>
      <c r="F186" s="5">
        <v>-175873250</v>
      </c>
      <c r="G186" s="5">
        <v>-5913273920</v>
      </c>
      <c r="I186" s="5">
        <v>927241075</v>
      </c>
      <c r="J186" s="5">
        <v>2627046590</v>
      </c>
      <c r="K186" s="5">
        <v>1926898223</v>
      </c>
      <c r="L186" s="5">
        <v>282717748</v>
      </c>
      <c r="M186" s="5">
        <v>24655344251</v>
      </c>
      <c r="N186" s="5">
        <v>369451027</v>
      </c>
      <c r="O186" s="5">
        <v>2677095513</v>
      </c>
    </row>
    <row r="188" spans="2:15" ht="15.5" x14ac:dyDescent="0.35">
      <c r="B188" t="s">
        <v>167</v>
      </c>
      <c r="C188" t="s">
        <v>12</v>
      </c>
      <c r="D188" s="5">
        <v>2160000000</v>
      </c>
      <c r="E188" s="5">
        <v>2160000000</v>
      </c>
      <c r="F188" s="5">
        <v>2160000000</v>
      </c>
      <c r="G188" s="5">
        <v>2160000000</v>
      </c>
      <c r="I188" s="5">
        <v>2160000000</v>
      </c>
      <c r="J188" s="5">
        <v>2160000000</v>
      </c>
      <c r="K188" s="5">
        <v>2160000000</v>
      </c>
      <c r="L188" s="5">
        <v>2160000000</v>
      </c>
      <c r="M188" s="5">
        <v>2160000000</v>
      </c>
      <c r="N188" s="5">
        <v>2160000000</v>
      </c>
      <c r="O188" s="5">
        <v>1500000000</v>
      </c>
    </row>
    <row r="189" spans="2:15" ht="15.5" x14ac:dyDescent="0.35">
      <c r="C189" t="s">
        <v>168</v>
      </c>
      <c r="D189" s="6">
        <v>3.37</v>
      </c>
      <c r="E189" s="6">
        <v>0.45</v>
      </c>
      <c r="F189" s="6">
        <v>3.91</v>
      </c>
      <c r="G189" s="6">
        <v>-0.68</v>
      </c>
    </row>
    <row r="190" spans="2:15" ht="15.5" x14ac:dyDescent="0.35">
      <c r="C190" t="s">
        <v>169</v>
      </c>
      <c r="D190" s="6">
        <v>17.510000000000002</v>
      </c>
      <c r="E190" s="6">
        <v>135.56</v>
      </c>
      <c r="F190" s="6">
        <v>11.25</v>
      </c>
      <c r="G190" s="6">
        <v>-52.94</v>
      </c>
    </row>
    <row r="191" spans="2:15" ht="15.5" x14ac:dyDescent="0.35">
      <c r="C191" t="s">
        <v>62</v>
      </c>
      <c r="D191" s="6">
        <v>0.76</v>
      </c>
      <c r="E191" s="6">
        <v>1.42</v>
      </c>
      <c r="F191" s="6">
        <v>1.33</v>
      </c>
      <c r="G191" s="6">
        <v>0.6</v>
      </c>
    </row>
    <row r="192" spans="2:15" ht="15.5" x14ac:dyDescent="0.35">
      <c r="C192" t="s">
        <v>170</v>
      </c>
      <c r="D192" s="5">
        <v>17490000000</v>
      </c>
      <c r="E192" s="5">
        <v>6380000000</v>
      </c>
      <c r="F192" s="5">
        <v>14110000000</v>
      </c>
      <c r="G192" s="5">
        <v>6900000000</v>
      </c>
    </row>
    <row r="193" spans="3:7" ht="15.5" x14ac:dyDescent="0.35">
      <c r="C193" t="s">
        <v>171</v>
      </c>
      <c r="D193" s="6">
        <v>1.6799999999999999E-2</v>
      </c>
      <c r="E193" s="6">
        <v>2.2000000000000001E-3</v>
      </c>
      <c r="F193" s="6">
        <v>1.9599999999999999E-2</v>
      </c>
      <c r="G193" s="6">
        <v>-3.5999999999999999E-3</v>
      </c>
    </row>
    <row r="194" spans="3:7" ht="15.5" x14ac:dyDescent="0.35">
      <c r="C194" t="s">
        <v>172</v>
      </c>
      <c r="D194" s="6">
        <v>4.1599999999999998E-2</v>
      </c>
      <c r="E194" s="6">
        <v>5.6999999999999993E-3</v>
      </c>
      <c r="F194" s="6">
        <v>5.0700000000000002E-2</v>
      </c>
      <c r="G194" s="6">
        <v>-9.3999999999999986E-3</v>
      </c>
    </row>
    <row r="195" spans="3:7" ht="15.5" x14ac:dyDescent="0.35">
      <c r="C195" t="s">
        <v>173</v>
      </c>
      <c r="D195" s="6">
        <v>6.0100000000000001E-2</v>
      </c>
      <c r="E195" s="6">
        <v>2.7400000000000001E-2</v>
      </c>
      <c r="F195" s="6">
        <v>7.2099999999999997E-2</v>
      </c>
      <c r="G195" s="6">
        <v>3.7000000000000005E-2</v>
      </c>
    </row>
    <row r="196" spans="3:7" ht="15.5" x14ac:dyDescent="0.35">
      <c r="C196" t="s">
        <v>174</v>
      </c>
      <c r="D196" s="6">
        <v>4.37</v>
      </c>
      <c r="E196" s="6">
        <v>1.34</v>
      </c>
      <c r="F196" s="6">
        <v>5.17</v>
      </c>
      <c r="G196" s="6">
        <v>0.85</v>
      </c>
    </row>
    <row r="197" spans="3:7" ht="15.5" x14ac:dyDescent="0.35">
      <c r="C197" t="s">
        <v>175</v>
      </c>
      <c r="D197" s="5">
        <v>176000000000</v>
      </c>
      <c r="E197" s="5">
        <v>168000000000</v>
      </c>
      <c r="F197" s="5">
        <v>167000000000</v>
      </c>
      <c r="G197" s="5">
        <v>158000000000</v>
      </c>
    </row>
    <row r="198" spans="3:7" ht="15.5" x14ac:dyDescent="0.35">
      <c r="C198" t="s">
        <v>176</v>
      </c>
      <c r="D198" s="6">
        <v>0.73</v>
      </c>
      <c r="E198" s="6">
        <v>0.79</v>
      </c>
      <c r="F198" s="6">
        <v>0.56999999999999995</v>
      </c>
      <c r="G198" s="6">
        <v>0.49</v>
      </c>
    </row>
    <row r="199" spans="3:7" ht="15.5" x14ac:dyDescent="0.35">
      <c r="C199" t="s">
        <v>177</v>
      </c>
      <c r="D199" s="6">
        <v>81.03</v>
      </c>
      <c r="E199" s="6">
        <v>77.66</v>
      </c>
      <c r="F199" s="6">
        <v>77.209999999999994</v>
      </c>
      <c r="G199" s="6">
        <v>72.83</v>
      </c>
    </row>
    <row r="200" spans="3:7" ht="15.5" x14ac:dyDescent="0.35">
      <c r="C200" t="s">
        <v>178</v>
      </c>
      <c r="D200" s="6">
        <v>0.73</v>
      </c>
      <c r="E200" s="6">
        <v>0.79</v>
      </c>
      <c r="F200" s="6">
        <v>0.56999999999999995</v>
      </c>
      <c r="G200" s="6">
        <v>0.49</v>
      </c>
    </row>
    <row r="201" spans="3:7" ht="15.5" x14ac:dyDescent="0.35">
      <c r="C201" t="s">
        <v>179</v>
      </c>
      <c r="D201" s="6">
        <v>81.03</v>
      </c>
      <c r="E201" s="6">
        <v>77.66</v>
      </c>
      <c r="F201" s="6">
        <v>77.209999999999994</v>
      </c>
      <c r="G201" s="6">
        <v>72.83</v>
      </c>
    </row>
    <row r="202" spans="3:7" ht="15.5" x14ac:dyDescent="0.35">
      <c r="C202" t="s">
        <v>180</v>
      </c>
      <c r="D202" s="5">
        <v>165000000000</v>
      </c>
      <c r="E202" s="5">
        <v>173000000000</v>
      </c>
      <c r="F202" s="5">
        <v>186000000000</v>
      </c>
      <c r="G202" s="5">
        <v>194000000000</v>
      </c>
    </row>
    <row r="203" spans="3:7" ht="15.5" x14ac:dyDescent="0.35">
      <c r="C203" t="s">
        <v>181</v>
      </c>
      <c r="E203" s="5">
        <v>10000000000</v>
      </c>
      <c r="G203" s="5">
        <v>2000000000</v>
      </c>
    </row>
    <row r="204" spans="3:7" ht="15.5" x14ac:dyDescent="0.35">
      <c r="C204" t="s">
        <v>182</v>
      </c>
      <c r="D204" s="5">
        <v>175000000000</v>
      </c>
      <c r="E204" s="5">
        <v>168000000000</v>
      </c>
      <c r="F204" s="5">
        <v>167000000000</v>
      </c>
      <c r="G204" s="5">
        <v>157000000000</v>
      </c>
    </row>
    <row r="205" spans="3:7" ht="15.5" x14ac:dyDescent="0.35">
      <c r="C205" t="s">
        <v>24</v>
      </c>
      <c r="D205" s="5">
        <v>165000000000</v>
      </c>
      <c r="E205" s="5">
        <v>183000000000</v>
      </c>
      <c r="F205" s="5">
        <v>186000000000</v>
      </c>
      <c r="G205" s="5">
        <v>196000000000</v>
      </c>
    </row>
    <row r="206" spans="3:7" ht="15.5" x14ac:dyDescent="0.35">
      <c r="C206" t="s">
        <v>21</v>
      </c>
      <c r="D206" s="5">
        <v>165000000000</v>
      </c>
      <c r="E206" s="5">
        <v>178000000000</v>
      </c>
      <c r="F206" s="5">
        <v>185000000000</v>
      </c>
      <c r="G206" s="5">
        <v>195000000000</v>
      </c>
    </row>
    <row r="207" spans="3:7" ht="15.5" x14ac:dyDescent="0.35">
      <c r="C207" t="s">
        <v>183</v>
      </c>
      <c r="D207" s="5">
        <v>83000000000</v>
      </c>
      <c r="E207" s="5">
        <v>89000000000</v>
      </c>
      <c r="F207" s="5">
        <v>77000000000</v>
      </c>
      <c r="G207" s="5">
        <v>59000000000</v>
      </c>
    </row>
    <row r="208" spans="3:7" ht="15.5" x14ac:dyDescent="0.35">
      <c r="C208" t="s">
        <v>184</v>
      </c>
      <c r="D208" s="5">
        <v>-11000000000</v>
      </c>
      <c r="E208" s="5">
        <v>-8000000000</v>
      </c>
      <c r="F208" s="5">
        <v>33000000000</v>
      </c>
      <c r="G208" s="5">
        <v>-64000000000</v>
      </c>
    </row>
    <row r="209" spans="3:15" ht="15.5" x14ac:dyDescent="0.35">
      <c r="C209" t="s">
        <v>185</v>
      </c>
      <c r="D209" s="5">
        <v>0</v>
      </c>
      <c r="F209" s="5">
        <v>-1000000000</v>
      </c>
      <c r="G209" s="5">
        <v>0</v>
      </c>
    </row>
    <row r="210" spans="3:15" ht="15.5" x14ac:dyDescent="0.35">
      <c r="C210" t="s">
        <v>13</v>
      </c>
      <c r="D210" s="5">
        <v>-11000000000</v>
      </c>
      <c r="E210" s="5">
        <v>-8000000000</v>
      </c>
      <c r="F210" s="5">
        <v>32000000000</v>
      </c>
      <c r="G210" s="5">
        <v>-64000000000</v>
      </c>
    </row>
    <row r="211" spans="3:15" ht="15.5" x14ac:dyDescent="0.35">
      <c r="C211" t="s">
        <v>16</v>
      </c>
      <c r="D211" s="6">
        <v>-5.0999999999999996</v>
      </c>
      <c r="E211" s="6">
        <v>-3.9</v>
      </c>
      <c r="F211" s="6">
        <v>14.83</v>
      </c>
      <c r="G211" s="6">
        <v>-29.65</v>
      </c>
    </row>
    <row r="212" spans="3:15" ht="15.5" x14ac:dyDescent="0.35">
      <c r="C212" t="s">
        <v>47</v>
      </c>
      <c r="I212" s="6">
        <v>-0.25</v>
      </c>
      <c r="J212" s="6">
        <v>3.1</v>
      </c>
      <c r="K212" s="6">
        <v>-1.82</v>
      </c>
      <c r="L212" s="6">
        <v>0.99</v>
      </c>
      <c r="M212" s="6">
        <v>4.7</v>
      </c>
      <c r="N212" s="6">
        <v>0.55000000000000004</v>
      </c>
      <c r="O212" s="6">
        <v>0.65</v>
      </c>
    </row>
    <row r="213" spans="3:15" ht="15.5" x14ac:dyDescent="0.35">
      <c r="C213" t="s">
        <v>61</v>
      </c>
      <c r="I213" s="5">
        <v>-176</v>
      </c>
      <c r="J213" s="6">
        <v>11.29</v>
      </c>
      <c r="K213" s="6">
        <v>-27.47</v>
      </c>
      <c r="L213" s="6">
        <v>66.67</v>
      </c>
      <c r="M213" s="6">
        <v>10.64</v>
      </c>
      <c r="N213" s="6">
        <v>90.91</v>
      </c>
      <c r="O213" s="5">
        <v>0</v>
      </c>
    </row>
    <row r="214" spans="3:15" ht="15.5" x14ac:dyDescent="0.35">
      <c r="C214" t="s">
        <v>64</v>
      </c>
      <c r="I214" s="6">
        <v>0.26</v>
      </c>
      <c r="J214" s="6">
        <v>0.14000000000000001</v>
      </c>
      <c r="K214" s="6">
        <v>0.21</v>
      </c>
      <c r="L214" s="6">
        <v>0.28000000000000003</v>
      </c>
      <c r="M214" s="6">
        <v>0.1</v>
      </c>
      <c r="N214" s="6">
        <v>0.21</v>
      </c>
      <c r="O214" s="5">
        <v>0</v>
      </c>
    </row>
    <row r="215" spans="3:15" ht="15.5" x14ac:dyDescent="0.35">
      <c r="C215" t="s">
        <v>186</v>
      </c>
      <c r="I215" s="5">
        <v>22630000000</v>
      </c>
      <c r="J215" s="5">
        <v>27920000000</v>
      </c>
      <c r="K215" s="5">
        <v>13650000000</v>
      </c>
      <c r="L215" s="5">
        <v>17310000000</v>
      </c>
      <c r="M215" s="5">
        <v>29000000000</v>
      </c>
      <c r="N215" s="5">
        <v>20700000000</v>
      </c>
      <c r="O215" s="5">
        <v>26090000000</v>
      </c>
    </row>
    <row r="216" spans="3:15" ht="15.5" x14ac:dyDescent="0.35">
      <c r="C216" t="s">
        <v>187</v>
      </c>
      <c r="I216" s="6">
        <v>-1.2999999999999999E-3</v>
      </c>
      <c r="J216" s="6">
        <v>1.6799999999999999E-2</v>
      </c>
      <c r="K216" s="6">
        <v>-1.11E-2</v>
      </c>
      <c r="L216" s="6">
        <v>6.8000000000000005E-3</v>
      </c>
      <c r="M216" s="6">
        <v>3.4500000000000003E-2</v>
      </c>
      <c r="N216" s="6">
        <v>4.4000000000000003E-3</v>
      </c>
      <c r="O216" s="6">
        <v>4.4000000000000003E-3</v>
      </c>
    </row>
    <row r="217" spans="3:15" ht="15.5" x14ac:dyDescent="0.35">
      <c r="C217" t="s">
        <v>188</v>
      </c>
      <c r="I217" s="6">
        <v>-3.2000000000000002E-3</v>
      </c>
      <c r="J217" s="6">
        <v>4.0099999999999997E-2</v>
      </c>
      <c r="K217" s="6">
        <v>-2.53E-2</v>
      </c>
      <c r="L217" s="6">
        <v>1.34E-2</v>
      </c>
      <c r="M217" s="6">
        <v>6.4600000000000005E-2</v>
      </c>
      <c r="N217" s="6">
        <v>8.1000000000000013E-3</v>
      </c>
      <c r="O217" s="6">
        <v>1.2199999999999999E-2</v>
      </c>
    </row>
    <row r="218" spans="3:15" ht="15.5" x14ac:dyDescent="0.35">
      <c r="C218" t="s">
        <v>189</v>
      </c>
      <c r="I218" s="6">
        <v>9.4700000000000006E-2</v>
      </c>
      <c r="J218" s="6">
        <v>0.1246</v>
      </c>
      <c r="K218" s="6">
        <v>3.1699999999999999E-2</v>
      </c>
      <c r="L218" s="6">
        <v>5.7999999999999996E-2</v>
      </c>
      <c r="M218" s="6">
        <v>0.1298</v>
      </c>
      <c r="N218" s="6">
        <v>9.2799999999999994E-2</v>
      </c>
      <c r="O218" s="6">
        <v>0.30559999999999998</v>
      </c>
    </row>
    <row r="219" spans="3:15" ht="15.5" x14ac:dyDescent="0.35">
      <c r="C219" t="s">
        <v>190</v>
      </c>
      <c r="I219" s="6">
        <v>1.04</v>
      </c>
      <c r="J219" s="6">
        <v>1.21</v>
      </c>
      <c r="K219" s="6">
        <v>0.45</v>
      </c>
      <c r="L219" s="6">
        <v>1.21</v>
      </c>
      <c r="M219" s="6">
        <v>1.95</v>
      </c>
      <c r="N219" s="6">
        <v>1.1299999999999999</v>
      </c>
      <c r="O219" s="6">
        <v>1.74</v>
      </c>
    </row>
    <row r="220" spans="3:15" ht="15.5" x14ac:dyDescent="0.35">
      <c r="C220" t="s">
        <v>58</v>
      </c>
      <c r="I220" s="6">
        <v>0.56999999999999995</v>
      </c>
      <c r="J220" s="6">
        <v>0.45</v>
      </c>
      <c r="K220" s="6">
        <v>0.7</v>
      </c>
      <c r="L220" s="6">
        <v>0.89</v>
      </c>
      <c r="M220" s="6">
        <v>0.69</v>
      </c>
      <c r="N220" s="6">
        <v>0.73</v>
      </c>
      <c r="O220" s="5">
        <v>0</v>
      </c>
    </row>
    <row r="221" spans="3:15" ht="15.5" x14ac:dyDescent="0.35">
      <c r="C221" t="s">
        <v>55</v>
      </c>
      <c r="I221" s="6">
        <v>77.209999999999994</v>
      </c>
      <c r="J221" s="6">
        <v>77.150000000000006</v>
      </c>
      <c r="K221" s="6">
        <v>71.92</v>
      </c>
      <c r="L221" s="6">
        <v>74.02</v>
      </c>
      <c r="M221" s="6">
        <v>72.760000000000005</v>
      </c>
      <c r="N221" s="6">
        <v>68.150000000000006</v>
      </c>
      <c r="O221" s="6">
        <v>52.87</v>
      </c>
    </row>
    <row r="222" spans="3:15" ht="15.5" x14ac:dyDescent="0.35">
      <c r="C222" t="s">
        <v>191</v>
      </c>
      <c r="I222" s="6">
        <v>0.56999999999999995</v>
      </c>
      <c r="J222" s="6">
        <v>0.45</v>
      </c>
      <c r="K222" s="6">
        <v>0.7</v>
      </c>
      <c r="L222" s="6">
        <v>0.89</v>
      </c>
      <c r="M222" s="6">
        <v>0.69</v>
      </c>
      <c r="N222" s="6">
        <v>0.74</v>
      </c>
      <c r="O222" s="5">
        <v>0</v>
      </c>
    </row>
    <row r="223" spans="3:15" ht="15.5" x14ac:dyDescent="0.35">
      <c r="C223" t="s">
        <v>192</v>
      </c>
      <c r="I223" s="6">
        <v>77.209999999999994</v>
      </c>
      <c r="J223" s="6">
        <v>77.150000000000006</v>
      </c>
      <c r="K223" s="6">
        <v>71.89</v>
      </c>
      <c r="L223" s="6">
        <v>73.98</v>
      </c>
      <c r="M223" s="6">
        <v>72.63</v>
      </c>
      <c r="N223" s="6">
        <v>68.02</v>
      </c>
      <c r="O223" s="6">
        <v>52.6</v>
      </c>
    </row>
    <row r="224" spans="3:15" ht="15.5" x14ac:dyDescent="0.35">
      <c r="C224" t="s">
        <v>193</v>
      </c>
      <c r="I224" s="5">
        <v>186000000000</v>
      </c>
      <c r="J224" s="5">
        <v>174000000000</v>
      </c>
      <c r="K224" s="5">
        <v>151000000000</v>
      </c>
      <c r="L224" s="5">
        <v>92000000000</v>
      </c>
      <c r="M224" s="5">
        <v>76000000000</v>
      </c>
      <c r="N224" s="5">
        <v>87000000000</v>
      </c>
      <c r="O224" s="5">
        <v>86000000000</v>
      </c>
    </row>
    <row r="225" spans="2:15" ht="15.5" x14ac:dyDescent="0.35">
      <c r="C225" t="s">
        <v>194</v>
      </c>
      <c r="J225" s="5">
        <v>1000000000</v>
      </c>
      <c r="K225" s="5">
        <v>8000000000</v>
      </c>
      <c r="L225" s="5">
        <v>14000000000</v>
      </c>
      <c r="M225" s="5">
        <v>8000000000</v>
      </c>
      <c r="N225" s="5">
        <v>15000000000</v>
      </c>
      <c r="O225" s="5">
        <v>46000000000</v>
      </c>
    </row>
    <row r="226" spans="2:15" ht="15.5" x14ac:dyDescent="0.35">
      <c r="C226" t="s">
        <v>26</v>
      </c>
      <c r="I226" s="5">
        <v>186000000000</v>
      </c>
      <c r="J226" s="5">
        <v>175000000000</v>
      </c>
      <c r="K226" s="5">
        <v>158000000000</v>
      </c>
      <c r="L226" s="5">
        <v>107000000000</v>
      </c>
      <c r="M226" s="5">
        <v>84000000000</v>
      </c>
      <c r="N226" s="5">
        <v>103000000000</v>
      </c>
      <c r="O226" s="5">
        <v>132000000000</v>
      </c>
    </row>
    <row r="227" spans="2:15" ht="15.5" x14ac:dyDescent="0.35">
      <c r="C227" t="s">
        <v>23</v>
      </c>
      <c r="I227" s="5">
        <v>185000000000</v>
      </c>
      <c r="J227" s="5">
        <v>172000000000</v>
      </c>
      <c r="K227" s="5">
        <v>156000000000</v>
      </c>
      <c r="L227" s="5">
        <v>106000000000</v>
      </c>
      <c r="M227" s="5">
        <v>59000000000</v>
      </c>
      <c r="N227" s="5">
        <v>102000000000</v>
      </c>
      <c r="O227" s="5">
        <v>129000000000</v>
      </c>
    </row>
    <row r="228" spans="2:15" ht="15.5" x14ac:dyDescent="0.35">
      <c r="C228" t="s">
        <v>195</v>
      </c>
      <c r="I228" s="5">
        <v>77000000000</v>
      </c>
      <c r="J228" s="5">
        <v>71000000000</v>
      </c>
      <c r="K228" s="5">
        <v>49000000000</v>
      </c>
      <c r="L228" s="5">
        <v>61000000000</v>
      </c>
      <c r="M228" s="5">
        <v>60000000000</v>
      </c>
      <c r="N228" s="5">
        <v>49000000000</v>
      </c>
      <c r="O228" s="5">
        <v>46000000000</v>
      </c>
    </row>
    <row r="229" spans="2:15" ht="15.5" x14ac:dyDescent="0.35">
      <c r="C229" t="s">
        <v>196</v>
      </c>
      <c r="I229" s="5">
        <v>-29000000000</v>
      </c>
      <c r="J229" s="5">
        <v>-41000000000</v>
      </c>
      <c r="K229" s="5">
        <v>-40000000000</v>
      </c>
      <c r="L229" s="5">
        <v>-32000000000</v>
      </c>
      <c r="M229" s="5">
        <v>43000000000</v>
      </c>
      <c r="N229" s="5">
        <v>-35000000000</v>
      </c>
      <c r="O229" s="5">
        <v>-22000000000</v>
      </c>
    </row>
    <row r="230" spans="2:15" ht="15.5" x14ac:dyDescent="0.35">
      <c r="C230" t="s">
        <v>197</v>
      </c>
      <c r="I230" s="5">
        <v>-2000000000</v>
      </c>
      <c r="J230" s="5">
        <v>-1000000000</v>
      </c>
      <c r="K230" s="5">
        <v>-9000000000</v>
      </c>
      <c r="L230" s="5">
        <v>-2000000000</v>
      </c>
      <c r="M230" s="5">
        <v>-5000000000</v>
      </c>
      <c r="N230" s="5">
        <v>-7000000000</v>
      </c>
      <c r="O230" s="5">
        <v>-6000000000</v>
      </c>
    </row>
    <row r="231" spans="2:15" ht="15.5" x14ac:dyDescent="0.35">
      <c r="C231" t="s">
        <v>15</v>
      </c>
      <c r="I231" s="5">
        <v>-31000000000</v>
      </c>
      <c r="J231" s="5">
        <v>-42000000000</v>
      </c>
      <c r="K231" s="5">
        <v>-49000000000</v>
      </c>
      <c r="L231" s="5">
        <v>-34000000000</v>
      </c>
      <c r="M231" s="5">
        <v>38000000000</v>
      </c>
      <c r="N231" s="5">
        <v>-42000000000</v>
      </c>
      <c r="O231" s="5">
        <v>-28000000000</v>
      </c>
    </row>
    <row r="232" spans="2:15" ht="15.5" x14ac:dyDescent="0.35">
      <c r="C232" t="s">
        <v>17</v>
      </c>
      <c r="I232" s="6">
        <v>-14.34</v>
      </c>
      <c r="J232" s="6">
        <v>-19.25</v>
      </c>
      <c r="K232" s="6">
        <v>-22.58</v>
      </c>
      <c r="L232" s="6">
        <v>-15.65</v>
      </c>
      <c r="M232" s="6">
        <v>17.66</v>
      </c>
      <c r="N232" s="6">
        <v>-19.54</v>
      </c>
      <c r="O232" s="6">
        <v>-18.829999999999998</v>
      </c>
    </row>
    <row r="234" spans="2:15" ht="15.5" x14ac:dyDescent="0.35">
      <c r="B234" t="s">
        <v>198</v>
      </c>
      <c r="C234" t="s">
        <v>199</v>
      </c>
      <c r="D234" s="5">
        <v>7000000000</v>
      </c>
      <c r="E234" s="5">
        <v>965000000</v>
      </c>
      <c r="F234" s="5">
        <v>8000000000</v>
      </c>
      <c r="G234" s="5">
        <v>-1000000000</v>
      </c>
      <c r="H234" s="5">
        <v>16000000000</v>
      </c>
      <c r="I234" s="5">
        <v>-541000000</v>
      </c>
      <c r="J234" s="5">
        <v>7000000000</v>
      </c>
      <c r="K234" s="5">
        <v>-4000000000</v>
      </c>
      <c r="L234" s="5">
        <v>2000000000</v>
      </c>
      <c r="M234" s="5">
        <v>10000000000</v>
      </c>
      <c r="N234" s="5">
        <v>1000000000</v>
      </c>
      <c r="O234" s="5">
        <v>968000000</v>
      </c>
    </row>
    <row r="235" spans="2:15" ht="15.5" x14ac:dyDescent="0.35">
      <c r="C235" t="s">
        <v>46</v>
      </c>
      <c r="D235" s="6">
        <v>3.37</v>
      </c>
      <c r="E235" s="6">
        <v>0.45</v>
      </c>
      <c r="F235" s="6">
        <v>3.91</v>
      </c>
      <c r="G235" s="6">
        <v>-0.68</v>
      </c>
      <c r="H235" s="6">
        <v>7.63</v>
      </c>
      <c r="I235" s="6">
        <v>-0.25</v>
      </c>
      <c r="J235" s="6">
        <v>3.1</v>
      </c>
      <c r="K235" s="6">
        <v>-1.82</v>
      </c>
      <c r="L235" s="6">
        <v>0.99</v>
      </c>
      <c r="M235" s="6">
        <v>4.7</v>
      </c>
      <c r="N235" s="6">
        <v>0.55000000000000004</v>
      </c>
      <c r="O235" s="6">
        <v>0.45</v>
      </c>
    </row>
    <row r="236" spans="2:15" ht="15.5" x14ac:dyDescent="0.35">
      <c r="C236" t="s">
        <v>204</v>
      </c>
      <c r="D236" s="5">
        <v>168000000000</v>
      </c>
      <c r="E236" s="5">
        <v>93000000000</v>
      </c>
      <c r="F236" s="5">
        <v>72000000000</v>
      </c>
      <c r="G236" s="5">
        <v>129000000000</v>
      </c>
      <c r="H236" s="5">
        <v>522000000000</v>
      </c>
      <c r="I236" s="5">
        <v>370000000000</v>
      </c>
      <c r="J236" s="5">
        <v>532000000000</v>
      </c>
      <c r="K236" s="5">
        <v>511000000000</v>
      </c>
      <c r="L236" s="5">
        <v>501000000000</v>
      </c>
      <c r="M236" s="5">
        <v>1130000000000</v>
      </c>
      <c r="N236" s="5">
        <v>516000000000</v>
      </c>
      <c r="O236" s="5">
        <v>376000000000</v>
      </c>
    </row>
    <row r="237" spans="2:15" ht="15.5" x14ac:dyDescent="0.35">
      <c r="C237" t="s">
        <v>208</v>
      </c>
      <c r="I237" s="6">
        <v>7.47</v>
      </c>
    </row>
    <row r="238" spans="2:15" ht="15.5" x14ac:dyDescent="0.35">
      <c r="C238" t="s">
        <v>209</v>
      </c>
      <c r="I238" s="6">
        <v>8.09</v>
      </c>
    </row>
    <row r="239" spans="2:15" ht="15.5" x14ac:dyDescent="0.35">
      <c r="C239" t="s">
        <v>210</v>
      </c>
      <c r="I239" s="6">
        <v>6.95</v>
      </c>
    </row>
    <row r="240" spans="2:15" ht="15.5" x14ac:dyDescent="0.35">
      <c r="C240" t="s">
        <v>211</v>
      </c>
      <c r="I240" s="6">
        <v>0.12359999999999999</v>
      </c>
    </row>
    <row r="241" spans="3:9" ht="15.5" x14ac:dyDescent="0.35">
      <c r="C241" t="s">
        <v>212</v>
      </c>
      <c r="I241" s="6">
        <v>0.27</v>
      </c>
    </row>
    <row r="242" spans="3:9" ht="15.5" x14ac:dyDescent="0.35">
      <c r="C242" t="s">
        <v>213</v>
      </c>
      <c r="I242" s="6">
        <v>0.7</v>
      </c>
    </row>
    <row r="243" spans="3:9" ht="15.5" x14ac:dyDescent="0.35">
      <c r="C243" t="s">
        <v>214</v>
      </c>
      <c r="I243" s="6">
        <v>-2.4300000000000002</v>
      </c>
    </row>
    <row r="244" spans="3:9" ht="15.5" x14ac:dyDescent="0.35">
      <c r="C244" t="s">
        <v>215</v>
      </c>
      <c r="I244" s="6">
        <v>-2.39</v>
      </c>
    </row>
    <row r="245" spans="3:9" ht="15.5" x14ac:dyDescent="0.35">
      <c r="C245" t="s">
        <v>216</v>
      </c>
      <c r="I245" s="6">
        <v>8.31</v>
      </c>
    </row>
    <row r="246" spans="3:9" ht="15.5" x14ac:dyDescent="0.35">
      <c r="C246" t="s">
        <v>217</v>
      </c>
      <c r="I246" s="6">
        <v>7.23</v>
      </c>
    </row>
    <row r="247" spans="3:9" ht="15.5" x14ac:dyDescent="0.35">
      <c r="C247" t="s">
        <v>218</v>
      </c>
      <c r="I247" s="6">
        <v>-7.0000000000000007E-2</v>
      </c>
    </row>
    <row r="248" spans="3:9" ht="15.5" x14ac:dyDescent="0.35">
      <c r="C248" t="s">
        <v>219</v>
      </c>
      <c r="I248" s="6">
        <v>-0.22</v>
      </c>
    </row>
    <row r="249" spans="3:9" ht="15.5" x14ac:dyDescent="0.35">
      <c r="C249" t="s">
        <v>220</v>
      </c>
      <c r="I249" s="6">
        <v>7.04</v>
      </c>
    </row>
    <row r="250" spans="3:9" ht="15.5" x14ac:dyDescent="0.35">
      <c r="C250" t="s">
        <v>221</v>
      </c>
      <c r="I250" s="6">
        <v>7.63</v>
      </c>
    </row>
    <row r="251" spans="3:9" ht="15.5" x14ac:dyDescent="0.35">
      <c r="C251" t="s">
        <v>222</v>
      </c>
      <c r="I251" s="6">
        <v>213.38</v>
      </c>
    </row>
    <row r="252" spans="3:9" ht="15.5" x14ac:dyDescent="0.35">
      <c r="C252" t="s">
        <v>223</v>
      </c>
      <c r="D252" s="6">
        <v>0.22</v>
      </c>
    </row>
    <row r="253" spans="3:9" ht="15.5" x14ac:dyDescent="0.35">
      <c r="C253" t="s">
        <v>224</v>
      </c>
      <c r="I253" s="6">
        <v>81.03</v>
      </c>
    </row>
    <row r="254" spans="3:9" ht="15.5" x14ac:dyDescent="0.35">
      <c r="C254" t="s">
        <v>225</v>
      </c>
      <c r="I254" s="6">
        <v>-23.82</v>
      </c>
    </row>
    <row r="255" spans="3:9" ht="15.5" x14ac:dyDescent="0.35">
      <c r="C255" t="s">
        <v>226</v>
      </c>
      <c r="D255" s="6">
        <v>1.33</v>
      </c>
    </row>
    <row r="256" spans="3:9" ht="15.5" x14ac:dyDescent="0.35">
      <c r="C256" t="s">
        <v>227</v>
      </c>
      <c r="D256" s="6">
        <v>0.27</v>
      </c>
    </row>
    <row r="257" spans="3:9" ht="15.5" x14ac:dyDescent="0.35">
      <c r="C257" t="s">
        <v>228</v>
      </c>
      <c r="D257" s="6">
        <v>0.94</v>
      </c>
    </row>
    <row r="258" spans="3:9" ht="15.5" x14ac:dyDescent="0.35">
      <c r="C258" t="s">
        <v>230</v>
      </c>
      <c r="D258" s="6">
        <v>1.47</v>
      </c>
    </row>
    <row r="259" spans="3:9" ht="15.5" x14ac:dyDescent="0.35">
      <c r="C259" t="s">
        <v>231</v>
      </c>
      <c r="D259" s="6">
        <v>0.38</v>
      </c>
    </row>
    <row r="260" spans="3:9" ht="15.5" x14ac:dyDescent="0.35">
      <c r="C260" t="s">
        <v>232</v>
      </c>
      <c r="D260" s="6">
        <v>2.4700000000000002</v>
      </c>
    </row>
    <row r="261" spans="3:9" ht="15.5" x14ac:dyDescent="0.35">
      <c r="C261" t="s">
        <v>233</v>
      </c>
      <c r="I261" s="6">
        <v>2.17</v>
      </c>
    </row>
    <row r="262" spans="3:9" ht="15.5" x14ac:dyDescent="0.35">
      <c r="C262" t="s">
        <v>13</v>
      </c>
      <c r="D262" s="5">
        <v>-11000000000</v>
      </c>
    </row>
    <row r="263" spans="3:9" ht="15.5" x14ac:dyDescent="0.35">
      <c r="C263" t="s">
        <v>234</v>
      </c>
      <c r="I263" s="6">
        <v>2.68</v>
      </c>
    </row>
    <row r="264" spans="3:9" ht="15.5" x14ac:dyDescent="0.35">
      <c r="C264" t="s">
        <v>235</v>
      </c>
      <c r="I264" s="6">
        <v>3.5099999999999999E-2</v>
      </c>
    </row>
    <row r="265" spans="3:9" ht="15.5" x14ac:dyDescent="0.35">
      <c r="C265" t="s">
        <v>236</v>
      </c>
      <c r="I265" s="6">
        <v>8.6899999999999991E-2</v>
      </c>
    </row>
    <row r="266" spans="3:9" ht="15.5" x14ac:dyDescent="0.35">
      <c r="C266" t="s">
        <v>237</v>
      </c>
      <c r="I266" s="6">
        <v>0.1888</v>
      </c>
    </row>
    <row r="267" spans="3:9" ht="15.5" x14ac:dyDescent="0.35">
      <c r="C267" t="s">
        <v>238</v>
      </c>
      <c r="I267" s="6">
        <v>9.69E-2</v>
      </c>
    </row>
    <row r="268" spans="3:9" ht="15.5" x14ac:dyDescent="0.35">
      <c r="C268" t="s">
        <v>239</v>
      </c>
      <c r="D268" s="6">
        <v>13.54</v>
      </c>
    </row>
    <row r="269" spans="3:9" ht="15.5" x14ac:dyDescent="0.35">
      <c r="C269" t="s">
        <v>240</v>
      </c>
      <c r="D269" s="6">
        <v>176.84</v>
      </c>
    </row>
    <row r="270" spans="3:9" ht="15.5" x14ac:dyDescent="0.35">
      <c r="C270" t="s">
        <v>241</v>
      </c>
      <c r="D270" s="6">
        <v>20.149999999999999</v>
      </c>
    </row>
    <row r="271" spans="3:9" ht="15.5" x14ac:dyDescent="0.35">
      <c r="C271" t="s">
        <v>242</v>
      </c>
      <c r="D271" s="6">
        <v>170.23</v>
      </c>
    </row>
    <row r="272" spans="3:9" ht="15.5" x14ac:dyDescent="0.35">
      <c r="C272" t="s">
        <v>243</v>
      </c>
      <c r="D272" s="6">
        <v>6.72</v>
      </c>
    </row>
    <row r="273" spans="3:9" ht="15.5" x14ac:dyDescent="0.35">
      <c r="C273" t="s">
        <v>244</v>
      </c>
      <c r="I273" s="6">
        <v>1.06</v>
      </c>
    </row>
    <row r="274" spans="3:9" ht="15.5" x14ac:dyDescent="0.35">
      <c r="C274" t="s">
        <v>245</v>
      </c>
      <c r="I274" s="6">
        <v>1.36</v>
      </c>
    </row>
    <row r="275" spans="3:9" ht="15.5" x14ac:dyDescent="0.35">
      <c r="C275" t="s">
        <v>42</v>
      </c>
      <c r="I275" s="5">
        <v>123000000000</v>
      </c>
    </row>
    <row r="276" spans="3:9" ht="15.5" x14ac:dyDescent="0.35">
      <c r="C276" t="s">
        <v>246</v>
      </c>
      <c r="I276" s="5">
        <v>289000000000</v>
      </c>
    </row>
    <row r="277" spans="3:9" ht="15.5" x14ac:dyDescent="0.35">
      <c r="C277" t="s">
        <v>247</v>
      </c>
      <c r="I277" s="5">
        <v>2160000000</v>
      </c>
    </row>
    <row r="278" spans="3:9" ht="15.5" x14ac:dyDescent="0.35">
      <c r="C278" t="s">
        <v>248</v>
      </c>
      <c r="I278" s="6">
        <v>0.3085</v>
      </c>
    </row>
    <row r="279" spans="3:9" ht="15.5" x14ac:dyDescent="0.35">
      <c r="C279" t="s">
        <v>249</v>
      </c>
      <c r="D279" s="6">
        <v>0.1186</v>
      </c>
    </row>
    <row r="280" spans="3:9" ht="15.5" x14ac:dyDescent="0.35">
      <c r="C280" t="s">
        <v>250</v>
      </c>
      <c r="D280" s="6">
        <v>6.5700000000000008E-2</v>
      </c>
    </row>
    <row r="281" spans="3:9" ht="15.5" x14ac:dyDescent="0.35">
      <c r="C281" t="s">
        <v>251</v>
      </c>
      <c r="D281" s="6">
        <v>4.3299999999999998E-2</v>
      </c>
    </row>
    <row r="282" spans="3:9" ht="15.5" x14ac:dyDescent="0.35">
      <c r="C282" t="s">
        <v>252</v>
      </c>
      <c r="D282" s="6">
        <v>0.95819999999999994</v>
      </c>
    </row>
    <row r="283" spans="3:9" ht="15.5" x14ac:dyDescent="0.35">
      <c r="C283" t="s">
        <v>253</v>
      </c>
      <c r="D283" s="6">
        <v>6.4851000000000001</v>
      </c>
    </row>
    <row r="284" spans="3:9" ht="15.5" x14ac:dyDescent="0.35">
      <c r="C284" t="s">
        <v>254</v>
      </c>
      <c r="D284" s="6">
        <v>3.2285000000000004</v>
      </c>
    </row>
    <row r="285" spans="3:9" ht="15.5" x14ac:dyDescent="0.35">
      <c r="C285" t="s">
        <v>261</v>
      </c>
      <c r="I285" s="5">
        <v>7</v>
      </c>
    </row>
    <row r="286" spans="3:9" ht="15.5" x14ac:dyDescent="0.35">
      <c r="C286" t="s">
        <v>262</v>
      </c>
      <c r="I286" s="6">
        <v>0.56999999999999995</v>
      </c>
    </row>
    <row r="287" spans="3:9" ht="15.5" x14ac:dyDescent="0.35">
      <c r="C287" t="s">
        <v>263</v>
      </c>
      <c r="I287" s="6">
        <v>0.13</v>
      </c>
    </row>
    <row r="288" spans="3:9" ht="15.5" x14ac:dyDescent="0.35">
      <c r="C288" t="s">
        <v>264</v>
      </c>
      <c r="I288" s="6">
        <v>0.71</v>
      </c>
    </row>
    <row r="289" spans="3:9" ht="15.5" x14ac:dyDescent="0.35">
      <c r="C289" t="s">
        <v>265</v>
      </c>
      <c r="I289" s="6">
        <v>0.34</v>
      </c>
    </row>
    <row r="290" spans="3:9" ht="15.5" x14ac:dyDescent="0.35">
      <c r="C290" t="s">
        <v>266</v>
      </c>
      <c r="I290" s="6">
        <v>0.88</v>
      </c>
    </row>
    <row r="291" spans="3:9" ht="15.5" x14ac:dyDescent="0.35">
      <c r="C291" t="s">
        <v>267</v>
      </c>
      <c r="I291" s="6">
        <v>0.7</v>
      </c>
    </row>
    <row r="292" spans="3:9" ht="15.5" x14ac:dyDescent="0.35">
      <c r="C292" t="s">
        <v>268</v>
      </c>
      <c r="I292" s="6">
        <v>0.34</v>
      </c>
    </row>
    <row r="293" spans="3:9" ht="15.5" x14ac:dyDescent="0.35">
      <c r="C293" t="s">
        <v>269</v>
      </c>
      <c r="I293" s="5">
        <v>461000000000</v>
      </c>
    </row>
    <row r="294" spans="3:9" ht="15.5" x14ac:dyDescent="0.35">
      <c r="C294" t="s">
        <v>270</v>
      </c>
      <c r="I294" s="5">
        <v>68000000000</v>
      </c>
    </row>
    <row r="295" spans="3:9" ht="15.5" x14ac:dyDescent="0.35">
      <c r="C295" t="s">
        <v>271</v>
      </c>
      <c r="I295" s="5">
        <v>40000000000</v>
      </c>
    </row>
    <row r="296" spans="3:9" ht="15.5" x14ac:dyDescent="0.35">
      <c r="C296" t="s">
        <v>272</v>
      </c>
      <c r="I296" s="5">
        <v>15000000000</v>
      </c>
    </row>
    <row r="297" spans="3:9" ht="15.5" x14ac:dyDescent="0.35">
      <c r="C297" t="s">
        <v>273</v>
      </c>
      <c r="D297" s="5">
        <v>0</v>
      </c>
    </row>
    <row r="298" spans="3:9" ht="15.5" x14ac:dyDescent="0.35">
      <c r="C298" t="s">
        <v>274</v>
      </c>
      <c r="D298" s="5">
        <v>433000000000</v>
      </c>
    </row>
    <row r="299" spans="3:9" ht="15.5" x14ac:dyDescent="0.35">
      <c r="C299" t="s">
        <v>275</v>
      </c>
      <c r="D299" s="5">
        <v>258000000000</v>
      </c>
    </row>
    <row r="300" spans="3:9" ht="15.5" x14ac:dyDescent="0.35">
      <c r="C300" t="s">
        <v>183</v>
      </c>
      <c r="D300" s="5">
        <v>83000000000</v>
      </c>
    </row>
    <row r="301" spans="3:9" ht="15.5" x14ac:dyDescent="0.35">
      <c r="C301" t="s">
        <v>182</v>
      </c>
      <c r="I301" s="5">
        <v>175000000000</v>
      </c>
    </row>
    <row r="302" spans="3:9" ht="15.5" x14ac:dyDescent="0.35">
      <c r="C302" t="s">
        <v>180</v>
      </c>
      <c r="D302" s="5">
        <v>165000000000</v>
      </c>
    </row>
    <row r="303" spans="3:9" ht="15.5" x14ac:dyDescent="0.35">
      <c r="C303" t="s">
        <v>24</v>
      </c>
      <c r="D303" s="5">
        <v>165000000000</v>
      </c>
    </row>
    <row r="304" spans="3:9" ht="15.5" x14ac:dyDescent="0.35">
      <c r="C304" t="s">
        <v>21</v>
      </c>
      <c r="D304" s="5">
        <v>165000000000</v>
      </c>
    </row>
    <row r="305" spans="3:9" ht="15.5" x14ac:dyDescent="0.35">
      <c r="C305" t="s">
        <v>276</v>
      </c>
      <c r="I305" s="5">
        <v>176000000000</v>
      </c>
    </row>
    <row r="306" spans="3:9" ht="15.5" x14ac:dyDescent="0.35">
      <c r="C306" t="s">
        <v>277</v>
      </c>
      <c r="I306" s="5">
        <v>-51000000000</v>
      </c>
    </row>
    <row r="307" spans="3:9" ht="15.5" x14ac:dyDescent="0.35">
      <c r="C307" t="s">
        <v>278</v>
      </c>
      <c r="I307" s="5">
        <v>1000000000</v>
      </c>
    </row>
    <row r="308" spans="3:9" ht="15.5" x14ac:dyDescent="0.35">
      <c r="C308" t="s">
        <v>279</v>
      </c>
      <c r="I308" s="5">
        <v>47000000000</v>
      </c>
    </row>
    <row r="309" spans="3:9" ht="15.5" x14ac:dyDescent="0.35">
      <c r="C309" t="s">
        <v>280</v>
      </c>
      <c r="I309" s="5">
        <v>-1000000000</v>
      </c>
    </row>
    <row r="310" spans="3:9" ht="15.5" x14ac:dyDescent="0.35">
      <c r="C310" t="s">
        <v>281</v>
      </c>
      <c r="I310" s="5">
        <v>-52000000000</v>
      </c>
    </row>
  </sheetData>
  <pageMargins left="0.7" right="0.7" top="0.75" bottom="0.75" header="0.3" footer="0.3"/>
  <ignoredErrors>
    <ignoredError sqref="A1:O311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3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959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960</v>
      </c>
      <c r="D2" s="2" vm="206">
        <f ca="1">IFERROR(_xlfn.STOCKHISTORY("XIDX:" &amp; $C$1, D3, , 0, 0, 1), "Libur")</f>
        <v>33</v>
      </c>
      <c r="E2" s="2" vm="207">
        <f ca="1">IFERROR(_xlfn.STOCKHISTORY("XIDX:" &amp; $C$1, E3, , 0, 0, 1), "Libur")</f>
        <v>34</v>
      </c>
      <c r="H2" s="2" vm="207">
        <f ca="1">IFERROR(INDEX(D2:G2,COUNT(D2:G2)),"")</f>
        <v>34</v>
      </c>
      <c r="I2" s="2" vm="85">
        <f t="shared" ref="I2:O2" ca="1" si="0">IFERROR(_xlfn.STOCKHISTORY("XIDX:" &amp; $C$1, I1, , 0, 0, 1), "Libur")</f>
        <v>45</v>
      </c>
      <c r="J2" s="2" vm="7">
        <f t="shared" ca="1" si="0"/>
        <v>28</v>
      </c>
      <c r="K2" s="2" vm="7">
        <f t="shared" ca="1" si="0"/>
        <v>28</v>
      </c>
      <c r="L2" s="2" vm="208">
        <f t="shared" ca="1" si="0"/>
        <v>27</v>
      </c>
      <c r="M2" s="2" vm="86">
        <f t="shared" ca="1" si="0"/>
        <v>36</v>
      </c>
      <c r="N2" s="2" vm="27">
        <f t="shared" ca="1" si="0"/>
        <v>100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5357221479</v>
      </c>
      <c r="E4" s="2">
        <f>IFERROR(INDEX(E51:E500,MATCH($C$4,$C$51:$C$500,0)),"")</f>
        <v>6221060297</v>
      </c>
      <c r="H4" s="2">
        <f>IFERROR(SUM(D4:G4)*(4/MAX(1,COUNT(D4:G4))),"")</f>
        <v>23156563552</v>
      </c>
      <c r="I4" s="2">
        <f t="shared" ref="I4:O4" si="1">IFERROR(INDEX(I51:I500,MATCH($C$4,$C$51:$C$500,0)),"")</f>
        <v>12700881657</v>
      </c>
      <c r="J4" s="2">
        <f t="shared" si="1"/>
        <v>14534752332</v>
      </c>
      <c r="K4" s="2">
        <f t="shared" si="1"/>
        <v>12368445625</v>
      </c>
      <c r="L4" s="2">
        <f t="shared" si="1"/>
        <v>10893008748</v>
      </c>
      <c r="M4" s="2">
        <f t="shared" si="1"/>
        <v>6590750543</v>
      </c>
      <c r="N4" s="2">
        <f t="shared" si="1"/>
        <v>3788155945</v>
      </c>
      <c r="O4" s="2">
        <f t="shared" si="1"/>
        <v>4583278343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-1241674464</v>
      </c>
      <c r="E5" s="2">
        <f>IFERROR(INDEX(E51:E500,MATCH($C$5,$C$51:$C$500,0)),"")</f>
        <v>-1257083329</v>
      </c>
      <c r="H5" s="2">
        <f>IFERROR(SUM(D5:G5)*(4/MAX(1,COUNT(D5:G5))),"")</f>
        <v>-4997515586</v>
      </c>
      <c r="I5" s="2">
        <f t="shared" ref="I5:O5" si="2">IFERROR(INDEX(I51:I500,MATCH($C$5,$C$51:$C$500,0)),"")</f>
        <v>-5420535721</v>
      </c>
      <c r="J5" s="2">
        <f t="shared" si="2"/>
        <v>-620032759</v>
      </c>
      <c r="K5" s="2">
        <f t="shared" si="2"/>
        <v>-1325821484</v>
      </c>
      <c r="L5" s="2">
        <f t="shared" si="2"/>
        <v>-2183782536</v>
      </c>
      <c r="M5" s="2">
        <f t="shared" si="2"/>
        <v>-1004681485</v>
      </c>
      <c r="N5" s="2">
        <f t="shared" si="2"/>
        <v>458240998</v>
      </c>
      <c r="O5" s="2">
        <f t="shared" si="2"/>
        <v>818303017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52668106091</v>
      </c>
      <c r="E6" s="2">
        <f>IFERROR(INDEX(E51:E500,MATCH($C$6,$C$51:$C$500,0)),"")</f>
        <v>53909780555</v>
      </c>
      <c r="H6" s="2">
        <f>IFERROR(INDEX(D6:G6,COUNT(D6:G6)),"")</f>
        <v>53909780555</v>
      </c>
      <c r="I6" s="2">
        <f t="shared" ref="I6:O6" si="3">IFERROR(INDEX(I51:I500,MATCH($C$6,$C$51:$C$500,0)),"")</f>
        <v>53909780555</v>
      </c>
      <c r="J6" s="2">
        <f t="shared" si="3"/>
        <v>59330316276</v>
      </c>
      <c r="K6" s="2">
        <f t="shared" si="3"/>
        <v>59950349035</v>
      </c>
      <c r="L6" s="2">
        <f t="shared" si="3"/>
        <v>60968457239</v>
      </c>
      <c r="M6" s="2">
        <f t="shared" si="3"/>
        <v>63151410375</v>
      </c>
      <c r="N6" s="2">
        <f t="shared" si="3"/>
        <v>64156091860</v>
      </c>
      <c r="O6" s="2">
        <f t="shared" si="3"/>
        <v>35557886881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0.9</v>
      </c>
      <c r="E7" s="3">
        <f>IFERROR(INDEX(E51:E500,MATCH($C$7,$C$51:$C$500,0))/1000000000,"")</f>
        <v>0.9</v>
      </c>
      <c r="H7" s="3">
        <f>IFERROR(INDEX(D7:G7,COUNT(D7:G7)),"")</f>
        <v>0.9</v>
      </c>
      <c r="I7" s="3">
        <f t="shared" ref="I7:O7" si="4">IFERROR(INDEX(I51:I500,MATCH($C$7,$C$51:$C$500,0))/1000000000,"")</f>
        <v>0.9</v>
      </c>
      <c r="J7" s="3">
        <f t="shared" si="4"/>
        <v>0.9</v>
      </c>
      <c r="K7" s="3">
        <f t="shared" si="4"/>
        <v>0.9</v>
      </c>
      <c r="L7" s="3">
        <f t="shared" si="4"/>
        <v>0.89</v>
      </c>
      <c r="M7" s="3">
        <f t="shared" si="4"/>
        <v>0.89</v>
      </c>
      <c r="N7" s="3">
        <f t="shared" si="4"/>
        <v>0.89</v>
      </c>
      <c r="O7" s="3">
        <f t="shared" si="4"/>
        <v>0.89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7000000000</v>
      </c>
      <c r="E8" s="2">
        <f>IFERROR(INDEX(E51:E500,MATCH("Free cash flow (Quarter)",$C$51:$C$500,0)),"")</f>
        <v>-7000000000</v>
      </c>
      <c r="H8" s="2">
        <f>IFERROR(INDEX(D8:G8,COUNT(D8:G8)),"")</f>
        <v>-7000000000</v>
      </c>
      <c r="I8" s="2">
        <f t="shared" ref="I8:O8" si="5">IFERROR(INDEX(I51:I500,MATCH($C$8,$C$51:$C$500,0)),"")</f>
        <v>0</v>
      </c>
      <c r="J8" s="2">
        <f t="shared" si="5"/>
        <v>1000000000</v>
      </c>
      <c r="K8" s="2">
        <f t="shared" si="5"/>
        <v>-1000000000</v>
      </c>
      <c r="L8" s="2">
        <f t="shared" si="5"/>
        <v>0</v>
      </c>
      <c r="M8" s="2">
        <f t="shared" si="5"/>
        <v>-1000000000</v>
      </c>
      <c r="N8" s="2">
        <f t="shared" si="5"/>
        <v>-29000000000</v>
      </c>
      <c r="O8" s="2">
        <f t="shared" si="5"/>
        <v>-12000000000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8.1</v>
      </c>
      <c r="E9" s="3">
        <f>IFERROR(INDEX(E51:E500,MATCH("Free cash flow per share (Quarter)",$C$51:$C$500,0)),"")</f>
        <v>-7.8</v>
      </c>
      <c r="H9" s="3">
        <f>IFERROR(INDEX(D9:G9,COUNT(D9:G9)),"")</f>
        <v>-7.8</v>
      </c>
      <c r="I9" s="3">
        <f t="shared" ref="I9:O9" si="6">IFERROR(INDEX(I51:I500,MATCH($C$9,$C$51:$C$500,0)),"")</f>
        <v>-0.28000000000000003</v>
      </c>
      <c r="J9" s="3">
        <f t="shared" si="6"/>
        <v>1.66</v>
      </c>
      <c r="K9" s="3">
        <f t="shared" si="6"/>
        <v>-0.7</v>
      </c>
      <c r="L9" s="3">
        <f t="shared" si="6"/>
        <v>0.48</v>
      </c>
      <c r="M9" s="3">
        <f t="shared" si="6"/>
        <v>-1.3</v>
      </c>
      <c r="N9" s="3">
        <f t="shared" si="6"/>
        <v>-32.51</v>
      </c>
      <c r="O9" s="3">
        <f t="shared" si="6"/>
        <v>-13.57</v>
      </c>
    </row>
    <row r="10" spans="1:15" ht="15.5" x14ac:dyDescent="0.35">
      <c r="C10" t="s">
        <v>18</v>
      </c>
      <c r="D10" s="3">
        <f ca="1">IFERROR(IF(D9=0,"",D2/D9),"")</f>
        <v>4.0740740740740744</v>
      </c>
      <c r="E10" s="3">
        <f ca="1">IFERROR(IF(E9=0,"",E2/E9),"")</f>
        <v>-4.3589743589743595</v>
      </c>
      <c r="I10" s="3">
        <f t="shared" ref="I10:O10" ca="1" si="7">IFERROR(IF(I9=0,"",I2/I9),"")</f>
        <v>-160.71428571428569</v>
      </c>
      <c r="J10" s="3">
        <f t="shared" ca="1" si="7"/>
        <v>16.867469879518072</v>
      </c>
      <c r="K10" s="3">
        <f t="shared" ca="1" si="7"/>
        <v>-40</v>
      </c>
      <c r="L10" s="3">
        <f t="shared" ca="1" si="7"/>
        <v>56.25</v>
      </c>
      <c r="M10" s="3">
        <f t="shared" ca="1" si="7"/>
        <v>-27.69230769230769</v>
      </c>
      <c r="N10" s="3">
        <f t="shared" ca="1" si="7"/>
        <v>-3.0759766225776688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116459706</v>
      </c>
      <c r="E11" s="2">
        <f>IFERROR(INDEX(E51:E500,MATCH($C$11,$C$51:$C$500,0)),"")</f>
        <v>267606401</v>
      </c>
      <c r="H11" s="2">
        <f>IFERROR(INDEX(D11:G11,COUNT(D11:G11)),"")</f>
        <v>267606401</v>
      </c>
      <c r="I11" s="2">
        <f t="shared" ref="I11:O11" si="8">IFERROR(INDEX(I51:I500,MATCH($C$11,$C$51:$C$500,0)),"")</f>
        <v>267606401</v>
      </c>
      <c r="J11" s="2">
        <f t="shared" si="8"/>
        <v>517067106</v>
      </c>
      <c r="K11" s="2">
        <f t="shared" si="8"/>
        <v>539516597</v>
      </c>
      <c r="L11" s="2">
        <f t="shared" si="8"/>
        <v>1100026237</v>
      </c>
      <c r="M11" s="2">
        <f t="shared" si="8"/>
        <v>112910299</v>
      </c>
      <c r="N11" s="2">
        <f t="shared" si="8"/>
        <v>70098830</v>
      </c>
      <c r="O11" s="2">
        <f t="shared" si="8"/>
        <v>10358356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22000000000</v>
      </c>
      <c r="E12" s="2">
        <f>IFERROR(INDEX(E51:E500,MATCH("Net Debt (Quarter)",$C$51:$C$500,0)),"")</f>
        <v>22000000000</v>
      </c>
      <c r="H12" s="2">
        <f>IFERROR(INDEX(D12:G12,COUNT(D12:G12)),"")</f>
        <v>22000000000</v>
      </c>
      <c r="I12" s="2">
        <f t="shared" ref="I12:O12" si="9">IFERROR(INDEX(I51:I500,MATCH($C$12,$C$51:$C$500,0)),"")</f>
        <v>22000000000</v>
      </c>
      <c r="J12" s="2">
        <f t="shared" si="9"/>
        <v>23000000000</v>
      </c>
      <c r="K12" s="2">
        <f t="shared" si="9"/>
        <v>23000000000</v>
      </c>
      <c r="L12" s="2">
        <f t="shared" si="9"/>
        <v>23000000000</v>
      </c>
      <c r="M12" s="2">
        <f t="shared" si="9"/>
        <v>23000000000</v>
      </c>
      <c r="N12" s="2">
        <f t="shared" si="9"/>
        <v>22000000000</v>
      </c>
      <c r="O12" s="2">
        <f t="shared" si="9"/>
        <v>22000000000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22000000000</v>
      </c>
      <c r="E13" s="2">
        <f>IFERROR(INDEX(E51:E500,MATCH("Total Debt (Quarter)",$C$51:$C$500,0)),"")</f>
        <v>22000000000</v>
      </c>
      <c r="H13" s="2">
        <f>IFERROR(INDEX(D13:G13,COUNT(D13:G13)),"")</f>
        <v>22000000000</v>
      </c>
      <c r="I13" s="2">
        <f t="shared" ref="I13:O13" si="10">IFERROR(INDEX(I51:I500,MATCH($C$13,$C$51:$C$500,0)),"")</f>
        <v>22000000000</v>
      </c>
      <c r="J13" s="2">
        <f t="shared" si="10"/>
        <v>24000000000</v>
      </c>
      <c r="K13" s="2">
        <f t="shared" si="10"/>
        <v>24000000000</v>
      </c>
      <c r="L13" s="2">
        <f t="shared" si="10"/>
        <v>24000000000</v>
      </c>
      <c r="M13" s="2">
        <f t="shared" si="10"/>
        <v>23000000000</v>
      </c>
      <c r="N13" s="2">
        <f t="shared" si="10"/>
        <v>22000000000</v>
      </c>
      <c r="O13" s="2">
        <f t="shared" si="10"/>
        <v>22000000000</v>
      </c>
    </row>
    <row r="14" spans="1:15" ht="15.5" x14ac:dyDescent="0.35">
      <c r="C14" t="s">
        <v>27</v>
      </c>
      <c r="D14" s="2">
        <f>IFERROR(INDEX(D51:D500,MATCH($C$14,$C$51:$C$500,0)),"")</f>
        <v>-1135771281</v>
      </c>
      <c r="E14" s="2">
        <f>IFERROR(INDEX(E51:E500,MATCH($C$14,$C$51:$C$500,0)),"")</f>
        <v>-1211203971</v>
      </c>
      <c r="H14" s="2">
        <f>IFERROR(SUM(D14:G14)*(4/MAX(1,COUNT(D14:G14))),"")</f>
        <v>-4693950504</v>
      </c>
      <c r="I14" s="2">
        <f t="shared" ref="I14:O14" si="11">IFERROR(INDEX(I51:I500,MATCH($C$14,$C$51:$C$500,0)),"")</f>
        <v>-2412253589</v>
      </c>
      <c r="J14" s="2">
        <f t="shared" si="11"/>
        <v>-2444857768</v>
      </c>
      <c r="K14" s="2">
        <f t="shared" si="11"/>
        <v>-2186044356</v>
      </c>
      <c r="L14" s="2">
        <f t="shared" si="11"/>
        <v>-2285362528</v>
      </c>
      <c r="M14" s="2">
        <f t="shared" si="11"/>
        <v>-1271020004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</row>
    <row r="16" spans="1:15" ht="15.5" x14ac:dyDescent="0.35">
      <c r="C16" t="s">
        <v>29</v>
      </c>
      <c r="D16" s="2">
        <f>IFERROR(INDEX(D51:D500,MATCH($C$16,$C$51:$C$500,0)),"")</f>
        <v>-1241674464</v>
      </c>
      <c r="E16" s="2">
        <f>IFERROR(INDEX(E51:E500,MATCH($C$16,$C$51:$C$500,0)),"")</f>
        <v>-1183707869</v>
      </c>
      <c r="H16" s="2">
        <f>IFERROR(SUM(D16:G16)*(4/MAX(1,COUNT(D16:G16))),"")</f>
        <v>-4850764666</v>
      </c>
      <c r="I16" s="2">
        <f t="shared" ref="I16:O16" si="13">IFERROR(INDEX(I51:I500,MATCH($C$16,$C$51:$C$500,0)),"")</f>
        <v>-5347160261</v>
      </c>
      <c r="J16" s="2">
        <f t="shared" si="13"/>
        <v>-615308145</v>
      </c>
      <c r="K16" s="2">
        <f t="shared" si="13"/>
        <v>-1328869965</v>
      </c>
      <c r="L16" s="2">
        <f t="shared" si="13"/>
        <v>-2175613123</v>
      </c>
      <c r="M16" s="2">
        <f t="shared" si="13"/>
        <v>-994745256</v>
      </c>
      <c r="N16" s="2">
        <f t="shared" si="13"/>
        <v>399939185</v>
      </c>
      <c r="O16" s="2">
        <f t="shared" si="13"/>
        <v>818303017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29700000000</v>
      </c>
      <c r="E20" s="2">
        <f ca="1">IFERROR(E21*E2,"")</f>
        <v>30600000000</v>
      </c>
      <c r="H20" s="2">
        <f t="shared" ref="H20:O20" ca="1" si="14">IFERROR(H21*H2,"")</f>
        <v>30600000000</v>
      </c>
      <c r="I20" s="2">
        <f t="shared" ca="1" si="14"/>
        <v>40500000000</v>
      </c>
      <c r="J20" s="2">
        <f t="shared" ca="1" si="14"/>
        <v>25200000000</v>
      </c>
      <c r="K20" s="2">
        <f t="shared" ca="1" si="14"/>
        <v>25200000000</v>
      </c>
      <c r="L20" s="2">
        <f t="shared" ca="1" si="14"/>
        <v>24030000000</v>
      </c>
      <c r="M20" s="2">
        <f t="shared" ca="1" si="14"/>
        <v>32040000000</v>
      </c>
      <c r="N20" s="2">
        <f t="shared" ca="1" si="14"/>
        <v>89000000000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900000000</v>
      </c>
      <c r="E21" s="2">
        <f>IFERROR(INDEX(E51:E500,MATCH($C$7,$C$51:$C$500,0)),"")</f>
        <v>900000000</v>
      </c>
      <c r="H21" s="2">
        <f>IFERROR(INDEX(D21:G21,COUNT(D21:G21)),"")</f>
        <v>900000000</v>
      </c>
      <c r="I21" s="2">
        <f t="shared" ref="I21:O21" si="15">IFERROR(INDEX(I51:I500,MATCH($C$7,$C$51:$C$500,0)),"")</f>
        <v>900000000</v>
      </c>
      <c r="J21" s="2">
        <f t="shared" si="15"/>
        <v>900000000</v>
      </c>
      <c r="K21" s="2">
        <f t="shared" si="15"/>
        <v>900000000</v>
      </c>
      <c r="L21" s="2">
        <f t="shared" si="15"/>
        <v>890000000</v>
      </c>
      <c r="M21" s="2">
        <f t="shared" si="15"/>
        <v>890000000</v>
      </c>
      <c r="N21" s="2">
        <f t="shared" si="15"/>
        <v>890000000</v>
      </c>
      <c r="O21" s="2">
        <f t="shared" si="15"/>
        <v>890000000</v>
      </c>
    </row>
    <row r="23" spans="1:15" ht="15.5" x14ac:dyDescent="0.35">
      <c r="B23" t="s">
        <v>43</v>
      </c>
      <c r="C23" t="s">
        <v>44</v>
      </c>
      <c r="D23" s="3">
        <f>IFERROR(D5/D6*100,"")</f>
        <v>-2.357545308074366</v>
      </c>
      <c r="E23" s="3">
        <f>IFERROR(E5/E6*100,"")</f>
        <v>-2.3318279467257237</v>
      </c>
      <c r="H23" s="3">
        <f t="shared" ref="H23:O23" si="16">IFERROR(H5/H6*100,"")</f>
        <v>-9.2701464085935559</v>
      </c>
      <c r="I23" s="3">
        <f t="shared" si="16"/>
        <v>-10.05482802043656</v>
      </c>
      <c r="J23" s="3">
        <f t="shared" si="16"/>
        <v>-1.0450521721739288</v>
      </c>
      <c r="K23" s="3">
        <f t="shared" si="16"/>
        <v>-2.2115325520890021</v>
      </c>
      <c r="L23" s="3">
        <f t="shared" si="16"/>
        <v>-3.5818235115240689</v>
      </c>
      <c r="M23" s="3">
        <f t="shared" si="16"/>
        <v>-1.5909090217211164</v>
      </c>
      <c r="N23" s="3">
        <f t="shared" si="16"/>
        <v>0.71425952659330205</v>
      </c>
      <c r="O23" s="3">
        <f t="shared" si="16"/>
        <v>2.3013263407316029</v>
      </c>
    </row>
    <row r="24" spans="1:15" ht="15.5" x14ac:dyDescent="0.35">
      <c r="C24" t="s">
        <v>45</v>
      </c>
      <c r="D24" s="4">
        <f>IFERROR(_xlfn.RRI(5,I23,D23),"")</f>
        <v>-0.25180107438700372</v>
      </c>
      <c r="E24" s="4">
        <f>IFERROR(_xlfn.RRI(5,J23,E23),"")</f>
        <v>0.17411789189946902</v>
      </c>
      <c r="H24" s="4">
        <f t="shared" ref="H24:O24" si="17">IFERROR(_xlfn.RRI(5,M23,H23),"")</f>
        <v>0.42261783724889179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-1.38</v>
      </c>
      <c r="E25" s="3">
        <f>IFERROR(INDEX(E51:E500,MATCH($A$25,$C$51:$C$500,0)),"")</f>
        <v>-1.32</v>
      </c>
      <c r="H25" s="3">
        <f>IFERROR(INDEX(D25:G25,COUNT(D25:G25)),"")</f>
        <v>-1.32</v>
      </c>
      <c r="I25" s="3">
        <f t="shared" ref="I25:O25" si="18">IFERROR(INDEX(I51:I500,MATCH($C$25,$C$51:$C$500,0)),"")</f>
        <v>-5.96</v>
      </c>
      <c r="J25" s="3">
        <f t="shared" si="18"/>
        <v>-0.69</v>
      </c>
      <c r="K25" s="3">
        <f t="shared" si="18"/>
        <v>-1.48</v>
      </c>
      <c r="L25" s="3">
        <f t="shared" si="18"/>
        <v>-2.44</v>
      </c>
      <c r="M25" s="3">
        <f t="shared" si="18"/>
        <v>-1.1100000000000001</v>
      </c>
      <c r="N25" s="3">
        <f t="shared" si="18"/>
        <v>0.45</v>
      </c>
      <c r="O25" s="3">
        <f t="shared" si="18"/>
        <v>0.92</v>
      </c>
    </row>
    <row r="26" spans="1:15" ht="15.5" x14ac:dyDescent="0.35">
      <c r="C26" t="s">
        <v>48</v>
      </c>
      <c r="D26" s="4">
        <f>IFERROR(_xlfn.RRI(5,I25,D25),"")</f>
        <v>-0.25367744762019162</v>
      </c>
      <c r="E26" s="4">
        <f>IFERROR(_xlfn.RRI(5,J25,E25),"")</f>
        <v>0.13853128308099572</v>
      </c>
      <c r="H26" s="4">
        <f t="shared" ref="H26:O26" si="19">IFERROR(_xlfn.RRI(5,M25,H25),"")</f>
        <v>3.5261802757145189E-2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5.9524683100000004</v>
      </c>
      <c r="E27" s="3">
        <f>IFERROR(E4/E21,"")</f>
        <v>6.9122892188888887</v>
      </c>
      <c r="H27" s="3">
        <f t="shared" ref="H27:O27" si="20">IFERROR(H4/H21,"")</f>
        <v>25.729515057777778</v>
      </c>
      <c r="I27" s="3">
        <f t="shared" si="20"/>
        <v>14.11209073</v>
      </c>
      <c r="J27" s="3">
        <f t="shared" si="20"/>
        <v>16.149724813333332</v>
      </c>
      <c r="K27" s="3">
        <f t="shared" si="20"/>
        <v>13.742717361111112</v>
      </c>
      <c r="L27" s="3">
        <f t="shared" si="20"/>
        <v>12.239335671910112</v>
      </c>
      <c r="M27" s="3">
        <f t="shared" si="20"/>
        <v>7.4053376887640452</v>
      </c>
      <c r="N27" s="3">
        <f t="shared" si="20"/>
        <v>4.256354994382022</v>
      </c>
      <c r="O27" s="3">
        <f t="shared" si="20"/>
        <v>5.149750947191011</v>
      </c>
    </row>
    <row r="28" spans="1:15" ht="15.5" x14ac:dyDescent="0.35">
      <c r="C28" t="s">
        <v>50</v>
      </c>
      <c r="D28" s="4">
        <f>IFERROR(_xlfn.RRI(5,I27,D27),"")</f>
        <v>-0.15856388866678217</v>
      </c>
      <c r="E28" s="4">
        <f>IFERROR(_xlfn.RRI(5,J27,E27),"")</f>
        <v>-0.1560992847730831</v>
      </c>
      <c r="H28" s="4">
        <f t="shared" ref="H28:O28" si="21">IFERROR(_xlfn.RRI(5,M27,H27),"")</f>
        <v>0.28285433673635452</v>
      </c>
      <c r="I28" s="4">
        <f t="shared" si="21"/>
        <v>0.27089802123549545</v>
      </c>
      <c r="J28" s="4">
        <f t="shared" si="21"/>
        <v>0.25682780488797352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-0.77852348993288589</v>
      </c>
      <c r="I29" s="4">
        <f t="shared" si="22"/>
        <v>7.63768115942029</v>
      </c>
      <c r="J29" s="4">
        <f t="shared" si="22"/>
        <v>-0.53378378378378377</v>
      </c>
      <c r="K29" s="4">
        <f t="shared" si="22"/>
        <v>-0.39344262295081966</v>
      </c>
      <c r="L29" s="4">
        <f t="shared" si="22"/>
        <v>1.198198198198198</v>
      </c>
      <c r="M29" s="4">
        <f t="shared" si="22"/>
        <v>-3.4666666666666668</v>
      </c>
      <c r="N29" s="4">
        <f t="shared" si="22"/>
        <v>-0.51086956521739135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0.82322488921368897</v>
      </c>
      <c r="I30" s="4">
        <f t="shared" si="23"/>
        <v>-0.12617144297412711</v>
      </c>
      <c r="J30" s="4">
        <f t="shared" si="23"/>
        <v>0.17514785387593912</v>
      </c>
      <c r="K30" s="4">
        <f t="shared" si="23"/>
        <v>0.12283196813135337</v>
      </c>
      <c r="L30" s="4">
        <f t="shared" si="23"/>
        <v>0.65277212009934193</v>
      </c>
      <c r="M30" s="4">
        <f t="shared" si="23"/>
        <v>0.73983084083408845</v>
      </c>
      <c r="N30" s="4">
        <f t="shared" si="23"/>
        <v>-0.17348333190681808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58.73</v>
      </c>
      <c r="E32" s="3">
        <f>IFERROR(INDEX(E51:E500,MATCH($A$32,$C$51:$C$500,0)),"")</f>
        <v>60.12</v>
      </c>
      <c r="H32" s="3">
        <f>IFERROR(INDEX(D32:G32,COUNT(D32:G32)),"")</f>
        <v>60.12</v>
      </c>
      <c r="I32" s="3">
        <f t="shared" ref="I32:O32" si="24">IFERROR(INDEX(I51:I500,MATCH($C$32,$C$51:$C$500,0)),"")</f>
        <v>60.12</v>
      </c>
      <c r="J32" s="3">
        <f t="shared" si="24"/>
        <v>66.16</v>
      </c>
      <c r="K32" s="3">
        <f t="shared" si="24"/>
        <v>66.86</v>
      </c>
      <c r="L32" s="3">
        <f t="shared" si="24"/>
        <v>68.28</v>
      </c>
      <c r="M32" s="3">
        <f t="shared" si="24"/>
        <v>70.73</v>
      </c>
      <c r="N32" s="3">
        <f t="shared" si="24"/>
        <v>71.849999999999994</v>
      </c>
      <c r="O32" s="3">
        <f t="shared" si="24"/>
        <v>39.82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0.57999999999999996</v>
      </c>
      <c r="E33" s="3">
        <f>IFERROR(INDEX(E51:E500,MATCH($A$33,$C$51:$C$500,0)),"")</f>
        <v>0.75</v>
      </c>
      <c r="H33" s="3">
        <f>IFERROR(INDEX(D33:G33,COUNT(D33:G33)),"")</f>
        <v>0.75</v>
      </c>
      <c r="I33" s="3">
        <f t="shared" ref="I33:O33" si="25">IFERROR(INDEX(I51:I500,MATCH($C$33,$C$51:$C$500,0)),"")</f>
        <v>0.75</v>
      </c>
      <c r="J33" s="3">
        <f t="shared" si="25"/>
        <v>0.42</v>
      </c>
      <c r="K33" s="3">
        <f t="shared" si="25"/>
        <v>0.42</v>
      </c>
      <c r="L33" s="3">
        <f t="shared" si="25"/>
        <v>0.4</v>
      </c>
      <c r="M33" s="3">
        <f t="shared" si="25"/>
        <v>0.51</v>
      </c>
      <c r="N33" s="3">
        <f t="shared" si="25"/>
        <v>1.39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-24.64</v>
      </c>
      <c r="E34" s="3">
        <f>IFERROR(INDEX(E51:E500,MATCH($A$34,$C$51:$C$500,0)),"")</f>
        <v>-34.090000000000003</v>
      </c>
      <c r="H34" s="3">
        <f>IFERROR(INDEX(D34:G34,COUNT(D34:G34)),"")</f>
        <v>-34.090000000000003</v>
      </c>
      <c r="I34" s="3">
        <f t="shared" ref="I34:O34" si="26">IFERROR(INDEX(I51:I500,MATCH($C$34,$C$51:$C$500,0)),"")</f>
        <v>-7.55</v>
      </c>
      <c r="J34" s="3">
        <f t="shared" si="26"/>
        <v>-40.58</v>
      </c>
      <c r="K34" s="3">
        <f t="shared" si="26"/>
        <v>-18.920000000000002</v>
      </c>
      <c r="L34" s="3">
        <f t="shared" si="26"/>
        <v>-11.07</v>
      </c>
      <c r="M34" s="3">
        <f t="shared" si="26"/>
        <v>-32.43</v>
      </c>
      <c r="N34" s="3">
        <f t="shared" si="26"/>
        <v>222.22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5.69</v>
      </c>
      <c r="E35" s="3">
        <f>IFERROR(INDEX(E51:E500,MATCH($A$35,$C$51:$C$500,0)),"")</f>
        <v>6.49</v>
      </c>
      <c r="H35" s="3">
        <f>IFERROR(INDEX(D35:G35,COUNT(D35:G35)),"")</f>
        <v>6.49</v>
      </c>
      <c r="I35" s="3">
        <f t="shared" ref="I35:O35" si="27">IFERROR(INDEX(I51:I500,MATCH($C$35,$C$51:$C$500,0)),"")</f>
        <v>3.18</v>
      </c>
      <c r="J35" s="3">
        <f t="shared" si="27"/>
        <v>1.73</v>
      </c>
      <c r="K35" s="3">
        <f t="shared" si="27"/>
        <v>2.0299999999999998</v>
      </c>
      <c r="L35" s="3">
        <f t="shared" si="27"/>
        <v>2.21</v>
      </c>
      <c r="M35" s="3">
        <f t="shared" si="27"/>
        <v>4.88</v>
      </c>
      <c r="N35" s="3">
        <f t="shared" si="27"/>
        <v>23.57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69</v>
      </c>
      <c r="E50" t="s">
        <v>71</v>
      </c>
      <c r="F50" t="s">
        <v>629</v>
      </c>
      <c r="G50" t="s">
        <v>631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5357221479</v>
      </c>
      <c r="E51" s="5">
        <v>6221060297</v>
      </c>
      <c r="F51" s="5">
        <v>6479821360</v>
      </c>
      <c r="G51" s="5">
        <v>8335761365</v>
      </c>
      <c r="I51" s="5">
        <v>12700881657</v>
      </c>
      <c r="J51" s="5">
        <v>14534752332</v>
      </c>
      <c r="K51" s="5">
        <v>12368445625</v>
      </c>
      <c r="L51" s="5">
        <v>10893008748</v>
      </c>
      <c r="M51" s="5">
        <v>6590750543</v>
      </c>
      <c r="N51" s="5">
        <v>3788155945</v>
      </c>
      <c r="O51" s="5">
        <v>4583278343</v>
      </c>
    </row>
    <row r="52" spans="2:15" ht="15.5" x14ac:dyDescent="0.35">
      <c r="C52" t="s">
        <v>75</v>
      </c>
      <c r="D52" s="5">
        <v>-4903679589</v>
      </c>
      <c r="E52" s="5">
        <v>-5474576272</v>
      </c>
      <c r="F52" s="5">
        <v>-4887513571</v>
      </c>
      <c r="G52" s="5">
        <v>-6198758415</v>
      </c>
      <c r="I52" s="5">
        <v>-10362089843</v>
      </c>
      <c r="J52" s="5">
        <v>-10966518713</v>
      </c>
      <c r="K52" s="5">
        <v>-10089742369</v>
      </c>
      <c r="L52" s="5">
        <v>-8981738262</v>
      </c>
      <c r="M52" s="5">
        <v>-5098494404</v>
      </c>
      <c r="N52" s="5">
        <v>-3113575792</v>
      </c>
      <c r="O52" s="5">
        <v>-3289166916</v>
      </c>
    </row>
    <row r="53" spans="2:15" ht="15.5" x14ac:dyDescent="0.35">
      <c r="C53" t="s">
        <v>76</v>
      </c>
      <c r="D53" s="5">
        <v>453541890</v>
      </c>
      <c r="E53" s="5">
        <v>746484025</v>
      </c>
      <c r="F53" s="5">
        <v>1592307789</v>
      </c>
      <c r="G53" s="5">
        <v>2137002950</v>
      </c>
      <c r="I53" s="5">
        <v>2338791814</v>
      </c>
      <c r="J53" s="5">
        <v>3568233619</v>
      </c>
      <c r="K53" s="5">
        <v>2278703256</v>
      </c>
      <c r="L53" s="5">
        <v>1911270486</v>
      </c>
      <c r="M53" s="5">
        <v>1492256139</v>
      </c>
      <c r="N53" s="5">
        <v>674580153</v>
      </c>
      <c r="O53" s="5">
        <v>1294111427</v>
      </c>
    </row>
    <row r="54" spans="2:15" ht="15.5" x14ac:dyDescent="0.35">
      <c r="C54" t="s">
        <v>77</v>
      </c>
      <c r="D54" s="5">
        <v>-559445073</v>
      </c>
      <c r="E54" s="5">
        <v>-720459477</v>
      </c>
      <c r="F54" s="5">
        <v>-4554710563</v>
      </c>
      <c r="G54" s="5">
        <v>-1058589805</v>
      </c>
      <c r="I54" s="5">
        <v>-5275170040</v>
      </c>
      <c r="J54" s="5">
        <v>-1742079970</v>
      </c>
      <c r="K54" s="5">
        <v>-1421528865</v>
      </c>
      <c r="L54" s="5">
        <v>-1801521081</v>
      </c>
      <c r="M54" s="5">
        <v>-1215981391</v>
      </c>
      <c r="N54" s="5">
        <v>-274640968</v>
      </c>
      <c r="O54" s="5">
        <v>-475808410</v>
      </c>
    </row>
    <row r="55" spans="2:15" ht="15.5" x14ac:dyDescent="0.35">
      <c r="C55" t="s">
        <v>79</v>
      </c>
      <c r="D55" s="5">
        <v>-690371895</v>
      </c>
      <c r="E55" s="5">
        <v>-756594900</v>
      </c>
      <c r="F55" s="5">
        <v>-1092972401</v>
      </c>
      <c r="G55" s="5">
        <v>-1098250637</v>
      </c>
      <c r="I55" s="5">
        <v>-1849567301</v>
      </c>
      <c r="J55" s="5">
        <v>-1829680008</v>
      </c>
      <c r="K55" s="5">
        <v>-1851216871</v>
      </c>
      <c r="L55" s="5">
        <v>-2105010291</v>
      </c>
      <c r="M55" s="5">
        <v>-1551669010</v>
      </c>
      <c r="N55" s="5">
        <v>-818219658</v>
      </c>
      <c r="O55" s="5">
        <v>-1081259609</v>
      </c>
    </row>
    <row r="56" spans="2:15" ht="15.5" x14ac:dyDescent="0.35">
      <c r="C56" t="s">
        <v>85</v>
      </c>
      <c r="E56" s="5">
        <v>1471554</v>
      </c>
      <c r="G56" s="5">
        <v>3395974</v>
      </c>
      <c r="I56" s="5">
        <v>1471554</v>
      </c>
      <c r="J56" s="5">
        <v>3395974</v>
      </c>
    </row>
    <row r="57" spans="2:15" ht="15.5" x14ac:dyDescent="0.35">
      <c r="C57" t="s">
        <v>80</v>
      </c>
      <c r="D57" s="5">
        <v>-105903183</v>
      </c>
      <c r="E57" s="5">
        <v>26024548</v>
      </c>
      <c r="F57" s="5">
        <v>-2962402774</v>
      </c>
      <c r="G57" s="5">
        <v>1078413145</v>
      </c>
      <c r="I57" s="5">
        <v>-2936378226</v>
      </c>
      <c r="J57" s="5">
        <v>1826153649</v>
      </c>
      <c r="K57" s="5">
        <v>857174391</v>
      </c>
      <c r="L57" s="5">
        <v>109749405</v>
      </c>
      <c r="M57" s="5">
        <v>276274748</v>
      </c>
      <c r="N57" s="5">
        <v>399939185</v>
      </c>
      <c r="O57" s="5">
        <v>818303017</v>
      </c>
    </row>
    <row r="58" spans="2:15" ht="15.5" x14ac:dyDescent="0.35">
      <c r="C58" t="s">
        <v>81</v>
      </c>
      <c r="D58" s="5">
        <v>-1135771281</v>
      </c>
      <c r="E58" s="5">
        <v>-1209732417</v>
      </c>
      <c r="F58" s="5">
        <v>-1201049618</v>
      </c>
      <c r="G58" s="5">
        <v>-1355929884</v>
      </c>
      <c r="I58" s="5">
        <v>-2410782035</v>
      </c>
      <c r="J58" s="5">
        <v>-2441461794</v>
      </c>
      <c r="K58" s="5">
        <v>-2186044356</v>
      </c>
      <c r="L58" s="5">
        <v>-2285362528</v>
      </c>
      <c r="M58" s="5">
        <v>-1271020004</v>
      </c>
    </row>
    <row r="59" spans="2:15" ht="15.5" x14ac:dyDescent="0.35">
      <c r="C59" t="s">
        <v>27</v>
      </c>
      <c r="D59" s="5">
        <v>-1135771281</v>
      </c>
      <c r="E59" s="5">
        <v>-1211203971</v>
      </c>
      <c r="F59" s="5">
        <v>-1201049618</v>
      </c>
      <c r="G59" s="5">
        <v>-1359325858</v>
      </c>
      <c r="I59" s="5">
        <v>-2412253589</v>
      </c>
      <c r="J59" s="5">
        <v>-2444857768</v>
      </c>
      <c r="K59" s="5">
        <v>-2186044356</v>
      </c>
      <c r="L59" s="5">
        <v>-2285362528</v>
      </c>
      <c r="M59" s="5">
        <v>-1271020004</v>
      </c>
    </row>
    <row r="60" spans="2:15" ht="15.5" x14ac:dyDescent="0.35">
      <c r="C60" t="s">
        <v>86</v>
      </c>
      <c r="D60" s="5">
        <v>-1135771281</v>
      </c>
      <c r="E60" s="5">
        <v>-1209732417</v>
      </c>
      <c r="F60" s="5">
        <v>-1201049618</v>
      </c>
      <c r="G60" s="5">
        <v>-1355929884</v>
      </c>
      <c r="I60" s="5">
        <v>-2410782035</v>
      </c>
      <c r="J60" s="5">
        <v>-2441461794</v>
      </c>
      <c r="K60" s="5">
        <v>-2186044356</v>
      </c>
      <c r="L60" s="5">
        <v>-2285362528</v>
      </c>
      <c r="M60" s="5">
        <v>-1271020004</v>
      </c>
    </row>
    <row r="61" spans="2:15" ht="15.5" x14ac:dyDescent="0.35">
      <c r="C61" t="s">
        <v>29</v>
      </c>
      <c r="D61" s="5">
        <v>-1241674464</v>
      </c>
      <c r="E61" s="5">
        <v>-1183707869</v>
      </c>
      <c r="F61" s="5">
        <v>-4163452392</v>
      </c>
      <c r="G61" s="5">
        <v>-277516739</v>
      </c>
      <c r="I61" s="5">
        <v>-5347160261</v>
      </c>
      <c r="J61" s="5">
        <v>-615308145</v>
      </c>
      <c r="K61" s="5">
        <v>-1328869965</v>
      </c>
      <c r="L61" s="5">
        <v>-2175613123</v>
      </c>
      <c r="M61" s="5">
        <v>-994745256</v>
      </c>
      <c r="N61" s="5">
        <v>399939185</v>
      </c>
      <c r="O61" s="5">
        <v>818303017</v>
      </c>
    </row>
    <row r="62" spans="2:15" ht="15.5" x14ac:dyDescent="0.35">
      <c r="C62" t="s">
        <v>28</v>
      </c>
    </row>
    <row r="63" spans="2:15" ht="15.5" x14ac:dyDescent="0.35">
      <c r="C63" t="s">
        <v>87</v>
      </c>
      <c r="D63" s="5">
        <v>-1241674464</v>
      </c>
      <c r="E63" s="5">
        <v>-1183707869</v>
      </c>
      <c r="F63" s="5">
        <v>-4163452392</v>
      </c>
      <c r="G63" s="5">
        <v>-277516739</v>
      </c>
      <c r="I63" s="5">
        <v>-5347160261</v>
      </c>
      <c r="J63" s="5">
        <v>-615308145</v>
      </c>
      <c r="K63" s="5">
        <v>-1328869965</v>
      </c>
      <c r="L63" s="5">
        <v>-2175613123</v>
      </c>
      <c r="M63" s="5">
        <v>-994745256</v>
      </c>
      <c r="N63" s="5">
        <v>399939185</v>
      </c>
      <c r="O63" s="5">
        <v>818303017</v>
      </c>
    </row>
    <row r="64" spans="2:15" ht="15.5" x14ac:dyDescent="0.35">
      <c r="C64" t="s">
        <v>88</v>
      </c>
      <c r="E64" s="5">
        <v>-73375460</v>
      </c>
      <c r="G64" s="5">
        <v>-4724614</v>
      </c>
      <c r="I64" s="5">
        <v>-73375460</v>
      </c>
      <c r="J64" s="5">
        <v>-4724614</v>
      </c>
      <c r="K64" s="5">
        <v>3048481</v>
      </c>
      <c r="L64" s="5">
        <v>-8169413</v>
      </c>
      <c r="M64" s="5">
        <v>-9936229</v>
      </c>
      <c r="N64" s="5">
        <v>58301813</v>
      </c>
    </row>
    <row r="65" spans="2:15" ht="15.5" x14ac:dyDescent="0.35">
      <c r="C65" t="s">
        <v>89</v>
      </c>
      <c r="D65" s="5">
        <v>-1241674464</v>
      </c>
      <c r="E65" s="5">
        <v>-1257083329</v>
      </c>
      <c r="F65" s="5">
        <v>-4163452392</v>
      </c>
      <c r="G65" s="5">
        <v>-282241353</v>
      </c>
      <c r="I65" s="5">
        <v>-5420535721</v>
      </c>
      <c r="J65" s="5">
        <v>-620032759</v>
      </c>
      <c r="K65" s="5">
        <v>-1325821484</v>
      </c>
      <c r="L65" s="5">
        <v>-2183782536</v>
      </c>
      <c r="M65" s="5">
        <v>-1004681485</v>
      </c>
      <c r="N65" s="5">
        <v>458240998</v>
      </c>
      <c r="O65" s="5">
        <v>818303017</v>
      </c>
    </row>
    <row r="66" spans="2:15" ht="15.5" x14ac:dyDescent="0.35">
      <c r="C66" t="s">
        <v>90</v>
      </c>
      <c r="D66" s="5">
        <v>-1241674464</v>
      </c>
      <c r="E66" s="5">
        <v>-1183707869</v>
      </c>
      <c r="F66" s="5">
        <v>-4163452392</v>
      </c>
      <c r="G66" s="5">
        <v>-277516739</v>
      </c>
      <c r="I66" s="5">
        <v>-5347160261</v>
      </c>
      <c r="J66" s="5">
        <v>-615308145</v>
      </c>
      <c r="K66" s="5">
        <v>-1328869965</v>
      </c>
      <c r="L66" s="5">
        <v>-2175613123</v>
      </c>
      <c r="M66" s="5">
        <v>-994745256</v>
      </c>
      <c r="N66" s="5">
        <v>399939185</v>
      </c>
      <c r="O66" s="5">
        <v>818303017</v>
      </c>
    </row>
    <row r="67" spans="2:15" ht="15.5" x14ac:dyDescent="0.35">
      <c r="C67" t="s">
        <v>8</v>
      </c>
      <c r="D67" s="5">
        <v>-1241674464</v>
      </c>
      <c r="E67" s="5">
        <v>-1257083329</v>
      </c>
      <c r="F67" s="5">
        <v>-4163452392</v>
      </c>
      <c r="G67" s="5">
        <v>-282241353</v>
      </c>
      <c r="I67" s="5">
        <v>-5420535721</v>
      </c>
      <c r="J67" s="5">
        <v>-620032759</v>
      </c>
      <c r="K67" s="5">
        <v>-1325821484</v>
      </c>
      <c r="L67" s="5">
        <v>-2183782536</v>
      </c>
      <c r="M67" s="5">
        <v>-1004681485</v>
      </c>
      <c r="N67" s="5">
        <v>458240998</v>
      </c>
      <c r="O67" s="5">
        <v>818303017</v>
      </c>
    </row>
    <row r="68" spans="2:15" ht="15.5" x14ac:dyDescent="0.35">
      <c r="C68" t="s">
        <v>284</v>
      </c>
    </row>
    <row r="69" spans="2:15" ht="15.5" x14ac:dyDescent="0.35">
      <c r="C69" t="s">
        <v>91</v>
      </c>
      <c r="D69" s="5">
        <v>-1241674464</v>
      </c>
      <c r="E69" s="5">
        <v>-1183707869</v>
      </c>
      <c r="F69" s="5">
        <v>-4163452392</v>
      </c>
      <c r="G69" s="5">
        <v>-277516739</v>
      </c>
      <c r="I69" s="5">
        <v>-5347160261</v>
      </c>
      <c r="J69" s="5">
        <v>-615308145</v>
      </c>
      <c r="K69" s="5">
        <v>-1328869965</v>
      </c>
      <c r="L69" s="5">
        <v>-2175613123</v>
      </c>
      <c r="M69" s="5">
        <v>-994745256</v>
      </c>
      <c r="N69" s="5">
        <v>399939185</v>
      </c>
      <c r="O69" s="5">
        <v>818303017</v>
      </c>
    </row>
    <row r="70" spans="2:15" ht="15.5" x14ac:dyDescent="0.35">
      <c r="C70" t="s">
        <v>92</v>
      </c>
      <c r="D70" s="5">
        <v>-1241674464</v>
      </c>
      <c r="E70" s="5">
        <v>-1257083329</v>
      </c>
      <c r="F70" s="5">
        <v>-4163452392</v>
      </c>
      <c r="G70" s="5">
        <v>-282241353</v>
      </c>
      <c r="I70" s="5">
        <v>-5420535721</v>
      </c>
      <c r="J70" s="5">
        <v>-620032759</v>
      </c>
      <c r="K70" s="5">
        <v>-1325821484</v>
      </c>
      <c r="L70" s="5">
        <v>-2183782536</v>
      </c>
      <c r="M70" s="5">
        <v>-1004681485</v>
      </c>
      <c r="N70" s="5">
        <v>458240998</v>
      </c>
      <c r="O70" s="5">
        <v>818303017</v>
      </c>
    </row>
    <row r="71" spans="2:15" ht="15.5" x14ac:dyDescent="0.35">
      <c r="C71" t="s">
        <v>93</v>
      </c>
      <c r="D71" s="5">
        <v>-1241674464</v>
      </c>
      <c r="E71" s="5">
        <v>-1257083329</v>
      </c>
      <c r="F71" s="5">
        <v>-4163452392</v>
      </c>
      <c r="G71" s="5">
        <v>-282241353</v>
      </c>
      <c r="I71" s="5">
        <v>-5420535721</v>
      </c>
      <c r="J71" s="5">
        <v>-620032759</v>
      </c>
      <c r="K71" s="5">
        <v>-1325821484</v>
      </c>
      <c r="L71" s="5">
        <v>-2183782536</v>
      </c>
      <c r="M71" s="5">
        <v>-1004681485</v>
      </c>
      <c r="N71" s="5">
        <v>458240998</v>
      </c>
      <c r="O71" s="5">
        <v>818303017</v>
      </c>
    </row>
    <row r="73" spans="2:15" ht="15.5" x14ac:dyDescent="0.35">
      <c r="B73" t="s">
        <v>94</v>
      </c>
      <c r="C73" t="s">
        <v>95</v>
      </c>
    </row>
    <row r="74" spans="2:15" ht="15.5" x14ac:dyDescent="0.35">
      <c r="C74" t="s">
        <v>96</v>
      </c>
    </row>
    <row r="75" spans="2:15" ht="15.5" x14ac:dyDescent="0.35">
      <c r="C75" t="s">
        <v>20</v>
      </c>
      <c r="D75" s="5">
        <v>116459706</v>
      </c>
      <c r="E75" s="5">
        <v>267606401</v>
      </c>
      <c r="F75" s="5">
        <v>62464462</v>
      </c>
      <c r="G75" s="5">
        <v>517067106</v>
      </c>
      <c r="I75" s="5">
        <v>267606401</v>
      </c>
      <c r="J75" s="5">
        <v>517067106</v>
      </c>
      <c r="K75" s="5">
        <v>539516597</v>
      </c>
      <c r="L75" s="5">
        <v>1100026237</v>
      </c>
      <c r="M75" s="5">
        <v>112910299</v>
      </c>
      <c r="N75" s="5">
        <v>70098830</v>
      </c>
      <c r="O75" s="5">
        <v>10358356</v>
      </c>
    </row>
    <row r="76" spans="2:15" ht="15.5" x14ac:dyDescent="0.35">
      <c r="C76" t="s">
        <v>98</v>
      </c>
      <c r="D76" s="5">
        <v>383614742</v>
      </c>
      <c r="E76" s="5">
        <v>492047350</v>
      </c>
      <c r="F76" s="5">
        <v>438618206</v>
      </c>
      <c r="G76" s="5">
        <v>777186122</v>
      </c>
      <c r="I76" s="5">
        <v>492047350</v>
      </c>
      <c r="J76" s="5">
        <v>777186122</v>
      </c>
      <c r="K76" s="5">
        <v>768870154</v>
      </c>
      <c r="L76" s="5">
        <v>380652096</v>
      </c>
    </row>
    <row r="77" spans="2:15" ht="15.5" x14ac:dyDescent="0.35">
      <c r="C77" t="s">
        <v>99</v>
      </c>
      <c r="D77" s="5">
        <v>2771517497</v>
      </c>
      <c r="E77" s="5">
        <v>2430362422</v>
      </c>
      <c r="F77" s="5">
        <v>1773080843</v>
      </c>
      <c r="G77" s="5">
        <v>1713368861</v>
      </c>
      <c r="I77" s="5">
        <v>2430362422</v>
      </c>
      <c r="J77" s="5">
        <v>1713368861</v>
      </c>
      <c r="K77" s="5">
        <v>1902319982</v>
      </c>
      <c r="L77" s="5">
        <v>1329136234</v>
      </c>
      <c r="M77" s="5">
        <v>122672119</v>
      </c>
      <c r="N77" s="5">
        <v>920978033</v>
      </c>
      <c r="O77" s="5">
        <v>75000000</v>
      </c>
    </row>
    <row r="78" spans="2:15" ht="15.5" x14ac:dyDescent="0.35">
      <c r="C78" t="s">
        <v>101</v>
      </c>
      <c r="D78" s="5">
        <v>383614742</v>
      </c>
      <c r="E78" s="5">
        <v>492047350</v>
      </c>
      <c r="F78" s="5">
        <v>438618206</v>
      </c>
      <c r="G78" s="5">
        <v>777186122</v>
      </c>
      <c r="I78" s="5">
        <v>492047350</v>
      </c>
      <c r="J78" s="5">
        <v>777186122</v>
      </c>
      <c r="K78" s="5">
        <v>768870154</v>
      </c>
      <c r="L78" s="5">
        <v>380652096</v>
      </c>
    </row>
    <row r="79" spans="2:15" ht="15.5" x14ac:dyDescent="0.35">
      <c r="C79" t="s">
        <v>285</v>
      </c>
      <c r="D79" s="5">
        <v>163547274</v>
      </c>
      <c r="E79" s="5">
        <v>543621248</v>
      </c>
      <c r="F79" s="5">
        <v>738370143</v>
      </c>
      <c r="G79" s="5">
        <v>1223288533</v>
      </c>
      <c r="I79" s="5">
        <v>543621248</v>
      </c>
      <c r="J79" s="5">
        <v>1223288533</v>
      </c>
      <c r="K79" s="5">
        <v>11999000</v>
      </c>
      <c r="L79" s="5">
        <v>12972392</v>
      </c>
      <c r="O79" s="5">
        <v>200000000</v>
      </c>
    </row>
    <row r="80" spans="2:15" ht="15.5" x14ac:dyDescent="0.35">
      <c r="C80" t="s">
        <v>100</v>
      </c>
    </row>
    <row r="81" spans="3:15" ht="15.5" x14ac:dyDescent="0.35">
      <c r="C81" t="s">
        <v>286</v>
      </c>
      <c r="D81" s="5">
        <v>163547274</v>
      </c>
      <c r="E81" s="5">
        <v>543621248</v>
      </c>
      <c r="F81" s="5">
        <v>738370143</v>
      </c>
      <c r="G81" s="5">
        <v>1223288533</v>
      </c>
      <c r="I81" s="5">
        <v>543621248</v>
      </c>
      <c r="J81" s="5">
        <v>1223288533</v>
      </c>
      <c r="K81" s="5">
        <v>11999000</v>
      </c>
      <c r="L81" s="5">
        <v>12972392</v>
      </c>
      <c r="O81" s="5">
        <v>200000000</v>
      </c>
    </row>
    <row r="82" spans="3:15" ht="15.5" x14ac:dyDescent="0.35">
      <c r="C82" t="s">
        <v>102</v>
      </c>
      <c r="D82" s="5">
        <v>1192228547</v>
      </c>
      <c r="E82" s="5">
        <v>955671238</v>
      </c>
      <c r="F82" s="5">
        <v>1169141961</v>
      </c>
      <c r="G82" s="5">
        <v>1006630387</v>
      </c>
      <c r="I82" s="5">
        <v>955671238</v>
      </c>
      <c r="J82" s="5">
        <v>1006630387</v>
      </c>
      <c r="K82" s="5">
        <v>945122559</v>
      </c>
      <c r="L82" s="5">
        <v>937757326</v>
      </c>
    </row>
    <row r="83" spans="3:15" ht="15.5" x14ac:dyDescent="0.35">
      <c r="C83" t="s">
        <v>85</v>
      </c>
      <c r="D83" s="5">
        <v>-34855422</v>
      </c>
      <c r="E83" s="5">
        <v>-34855422</v>
      </c>
      <c r="F83" s="5">
        <v>38520038</v>
      </c>
      <c r="G83" s="5">
        <v>38520038</v>
      </c>
      <c r="I83" s="5">
        <v>-34855422</v>
      </c>
      <c r="J83" s="5">
        <v>38520038</v>
      </c>
      <c r="K83" s="5">
        <v>43244652</v>
      </c>
      <c r="L83" s="5">
        <v>40196171</v>
      </c>
      <c r="M83" s="5">
        <v>48365584</v>
      </c>
      <c r="N83" s="5">
        <v>58301813</v>
      </c>
    </row>
    <row r="84" spans="3:15" ht="15.5" x14ac:dyDescent="0.35">
      <c r="C84" t="s">
        <v>103</v>
      </c>
      <c r="D84" s="5">
        <v>1338983561</v>
      </c>
      <c r="E84" s="5">
        <v>1900431838</v>
      </c>
      <c r="F84" s="5">
        <v>2011585212</v>
      </c>
      <c r="G84" s="5">
        <v>3378672776</v>
      </c>
      <c r="I84" s="5">
        <v>1900431838</v>
      </c>
      <c r="J84" s="5">
        <v>3378672776</v>
      </c>
      <c r="K84" s="5">
        <v>2239628760</v>
      </c>
      <c r="L84" s="5">
        <v>2046938131</v>
      </c>
      <c r="M84" s="5">
        <v>909569449</v>
      </c>
      <c r="N84" s="5">
        <v>852701739</v>
      </c>
      <c r="O84" s="5">
        <v>950091671</v>
      </c>
    </row>
    <row r="85" spans="3:15" ht="15.5" x14ac:dyDescent="0.35">
      <c r="C85" t="s">
        <v>104</v>
      </c>
    </row>
    <row r="86" spans="3:15" ht="15.5" x14ac:dyDescent="0.35">
      <c r="C86" t="s">
        <v>105</v>
      </c>
      <c r="D86" s="5">
        <v>55179101558</v>
      </c>
      <c r="E86" s="5">
        <v>56002964213</v>
      </c>
      <c r="F86" s="5">
        <v>56946223247</v>
      </c>
      <c r="G86" s="5">
        <v>81766465209</v>
      </c>
      <c r="I86" s="5">
        <v>56002964213</v>
      </c>
      <c r="J86" s="5">
        <v>81766465209</v>
      </c>
      <c r="K86" s="5">
        <v>83453394997</v>
      </c>
      <c r="L86" s="5">
        <v>84852689522</v>
      </c>
      <c r="M86" s="5">
        <v>87157028619</v>
      </c>
      <c r="N86" s="5">
        <v>87075273943</v>
      </c>
      <c r="O86" s="5">
        <v>57777443861</v>
      </c>
    </row>
    <row r="87" spans="3:15" ht="15.5" x14ac:dyDescent="0.35">
      <c r="C87" t="s">
        <v>109</v>
      </c>
      <c r="D87" s="5">
        <v>77218830105</v>
      </c>
      <c r="E87" s="5">
        <v>77813635451</v>
      </c>
      <c r="F87" s="5">
        <v>78977865208</v>
      </c>
      <c r="G87" s="5">
        <v>83133095596</v>
      </c>
      <c r="I87" s="5">
        <v>77813635451</v>
      </c>
      <c r="J87" s="5">
        <v>83133095596</v>
      </c>
      <c r="K87" s="5">
        <v>84773517556</v>
      </c>
      <c r="L87" s="5">
        <v>86180446848</v>
      </c>
      <c r="M87" s="5">
        <v>87562028619</v>
      </c>
      <c r="N87" s="5">
        <v>87495273943</v>
      </c>
      <c r="O87" s="5">
        <v>58212443861</v>
      </c>
    </row>
    <row r="88" spans="3:15" ht="15.5" x14ac:dyDescent="0.35">
      <c r="C88" t="s">
        <v>110</v>
      </c>
      <c r="D88" s="5">
        <v>78557813666</v>
      </c>
      <c r="E88" s="5">
        <v>79714067289</v>
      </c>
      <c r="F88" s="5">
        <v>80989450420</v>
      </c>
      <c r="G88" s="5">
        <v>86511768372</v>
      </c>
      <c r="I88" s="5">
        <v>79714067289</v>
      </c>
      <c r="J88" s="5">
        <v>86511768372</v>
      </c>
      <c r="K88" s="5">
        <v>87013146316</v>
      </c>
      <c r="L88" s="5">
        <v>88227384979</v>
      </c>
      <c r="M88" s="5">
        <v>88471598068</v>
      </c>
      <c r="N88" s="5">
        <v>88347975682</v>
      </c>
      <c r="O88" s="5">
        <v>59162535532</v>
      </c>
    </row>
    <row r="89" spans="3:15" ht="15.5" x14ac:dyDescent="0.35">
      <c r="C89" t="s">
        <v>111</v>
      </c>
    </row>
    <row r="90" spans="3:15" ht="15.5" x14ac:dyDescent="0.35">
      <c r="C90" t="s">
        <v>112</v>
      </c>
    </row>
    <row r="91" spans="3:15" ht="15.5" x14ac:dyDescent="0.35">
      <c r="C91" t="s">
        <v>113</v>
      </c>
      <c r="D91" s="5">
        <v>25527220709</v>
      </c>
      <c r="E91" s="5">
        <v>25441799868</v>
      </c>
      <c r="F91" s="5">
        <v>25576804536</v>
      </c>
      <c r="G91" s="5">
        <v>26935670096</v>
      </c>
      <c r="I91" s="5">
        <v>25441799868</v>
      </c>
      <c r="J91" s="5">
        <v>26935670096</v>
      </c>
      <c r="K91" s="5">
        <v>25260341077</v>
      </c>
      <c r="L91" s="5">
        <v>25172974221</v>
      </c>
      <c r="M91" s="5">
        <v>23920948278</v>
      </c>
      <c r="N91" s="5">
        <v>24088431618</v>
      </c>
      <c r="O91" s="5">
        <v>23558360397</v>
      </c>
    </row>
    <row r="92" spans="3:15" ht="15.5" x14ac:dyDescent="0.35">
      <c r="C92" t="s">
        <v>325</v>
      </c>
    </row>
    <row r="93" spans="3:15" ht="15.5" x14ac:dyDescent="0.35">
      <c r="C93" t="s">
        <v>961</v>
      </c>
      <c r="D93" s="5">
        <v>2771517497</v>
      </c>
      <c r="E93" s="5">
        <v>2430362422</v>
      </c>
      <c r="F93" s="5">
        <v>1773080843</v>
      </c>
      <c r="G93" s="5">
        <v>1713368861</v>
      </c>
      <c r="I93" s="5">
        <v>2430362422</v>
      </c>
      <c r="J93" s="5">
        <v>1713368861</v>
      </c>
      <c r="K93" s="5">
        <v>1902319982</v>
      </c>
      <c r="L93" s="5">
        <v>1329136234</v>
      </c>
      <c r="M93" s="5">
        <v>122672119</v>
      </c>
      <c r="N93" s="5">
        <v>920978033</v>
      </c>
      <c r="O93" s="5">
        <v>75000000</v>
      </c>
    </row>
    <row r="94" spans="3:15" ht="15.5" x14ac:dyDescent="0.35">
      <c r="C94" t="s">
        <v>288</v>
      </c>
      <c r="D94" s="5">
        <v>366023560</v>
      </c>
      <c r="E94" s="5">
        <v>436046843</v>
      </c>
      <c r="F94" s="5">
        <v>216577049</v>
      </c>
      <c r="G94" s="5">
        <v>306435229</v>
      </c>
      <c r="I94" s="5">
        <v>436046843</v>
      </c>
      <c r="J94" s="5">
        <v>306435229</v>
      </c>
      <c r="K94" s="5">
        <v>384523541</v>
      </c>
      <c r="L94" s="5">
        <v>573642576</v>
      </c>
      <c r="M94" s="5">
        <v>50447727</v>
      </c>
      <c r="N94" s="5">
        <v>60773420</v>
      </c>
      <c r="O94" s="5">
        <v>5243765</v>
      </c>
    </row>
    <row r="95" spans="3:15" ht="15.5" x14ac:dyDescent="0.35">
      <c r="C95" t="s">
        <v>119</v>
      </c>
      <c r="D95" s="5">
        <v>196827967</v>
      </c>
      <c r="E95" s="5">
        <v>167356974</v>
      </c>
      <c r="F95" s="5">
        <v>415341948</v>
      </c>
      <c r="G95" s="5">
        <v>1017389259</v>
      </c>
      <c r="I95" s="5">
        <v>167356974</v>
      </c>
      <c r="J95" s="5">
        <v>1017389259</v>
      </c>
      <c r="K95" s="5">
        <v>696497554</v>
      </c>
      <c r="L95" s="5">
        <v>949358311</v>
      </c>
      <c r="M95" s="5">
        <v>1470828432</v>
      </c>
      <c r="N95" s="5">
        <v>829680165</v>
      </c>
      <c r="O95" s="5">
        <v>451116632</v>
      </c>
    </row>
    <row r="96" spans="3:15" ht="15.5" x14ac:dyDescent="0.35">
      <c r="C96" t="s">
        <v>116</v>
      </c>
      <c r="D96" s="5">
        <v>22192851685</v>
      </c>
      <c r="E96" s="5">
        <v>22408033629</v>
      </c>
      <c r="F96" s="5">
        <v>23171804696</v>
      </c>
      <c r="G96" s="5">
        <v>23898476747</v>
      </c>
      <c r="I96" s="5">
        <v>22408033629</v>
      </c>
      <c r="J96" s="5">
        <v>23898476747</v>
      </c>
      <c r="K96" s="5">
        <v>22277000000</v>
      </c>
      <c r="L96" s="5">
        <v>22277000000</v>
      </c>
      <c r="M96" s="5">
        <v>22277000000</v>
      </c>
      <c r="N96" s="5">
        <v>22277000000</v>
      </c>
      <c r="O96" s="5">
        <v>22277000000</v>
      </c>
    </row>
    <row r="97" spans="2:15" ht="15.5" x14ac:dyDescent="0.35">
      <c r="C97" t="s">
        <v>121</v>
      </c>
      <c r="D97" s="5">
        <v>362486866</v>
      </c>
      <c r="E97" s="5">
        <v>362486866</v>
      </c>
      <c r="F97" s="5">
        <v>245782000</v>
      </c>
      <c r="G97" s="5">
        <v>245782000</v>
      </c>
      <c r="I97" s="5">
        <v>362486866</v>
      </c>
      <c r="J97" s="5">
        <v>245782000</v>
      </c>
      <c r="K97" s="5">
        <v>1802456204</v>
      </c>
      <c r="L97" s="5">
        <v>2085953519</v>
      </c>
      <c r="M97" s="5">
        <v>1399239415</v>
      </c>
      <c r="N97" s="5">
        <v>103452204</v>
      </c>
      <c r="O97" s="5">
        <v>46288254</v>
      </c>
    </row>
    <row r="98" spans="2:15" ht="15.5" x14ac:dyDescent="0.35">
      <c r="C98" t="s">
        <v>122</v>
      </c>
      <c r="D98" s="5">
        <v>362486866</v>
      </c>
      <c r="E98" s="5">
        <v>362486866</v>
      </c>
      <c r="F98" s="5">
        <v>245782000</v>
      </c>
      <c r="G98" s="5">
        <v>245782000</v>
      </c>
      <c r="I98" s="5">
        <v>362486866</v>
      </c>
      <c r="J98" s="5">
        <v>245782000</v>
      </c>
      <c r="K98" s="5">
        <v>1802456204</v>
      </c>
      <c r="L98" s="5">
        <v>2085953519</v>
      </c>
      <c r="M98" s="5">
        <v>1399239415</v>
      </c>
      <c r="N98" s="5">
        <v>103452204</v>
      </c>
      <c r="O98" s="5">
        <v>46288254</v>
      </c>
    </row>
    <row r="99" spans="2:15" ht="15.5" x14ac:dyDescent="0.35">
      <c r="C99" t="s">
        <v>354</v>
      </c>
      <c r="K99" s="5">
        <v>1511029474</v>
      </c>
      <c r="L99" s="5">
        <v>1755137112</v>
      </c>
      <c r="M99" s="5">
        <v>1200000000</v>
      </c>
    </row>
    <row r="100" spans="2:15" ht="15.5" x14ac:dyDescent="0.35">
      <c r="C100" t="s">
        <v>123</v>
      </c>
      <c r="D100" s="5">
        <v>25889707575</v>
      </c>
      <c r="E100" s="5">
        <v>25804286734</v>
      </c>
      <c r="F100" s="5">
        <v>25822586536</v>
      </c>
      <c r="G100" s="5">
        <v>27181452096</v>
      </c>
      <c r="I100" s="5">
        <v>25804286734</v>
      </c>
      <c r="J100" s="5">
        <v>27181452096</v>
      </c>
      <c r="K100" s="5">
        <v>27062797281</v>
      </c>
      <c r="L100" s="5">
        <v>27258927740</v>
      </c>
      <c r="M100" s="5">
        <v>25320187693</v>
      </c>
      <c r="N100" s="5">
        <v>24191883822</v>
      </c>
      <c r="O100" s="5">
        <v>23604648651</v>
      </c>
    </row>
    <row r="101" spans="2:15" ht="15.5" x14ac:dyDescent="0.35">
      <c r="C101" t="s">
        <v>124</v>
      </c>
    </row>
    <row r="102" spans="2:15" ht="15.5" x14ac:dyDescent="0.35">
      <c r="C102" t="s">
        <v>125</v>
      </c>
      <c r="D102" s="5">
        <v>71736767680</v>
      </c>
      <c r="E102" s="5">
        <v>71736767680</v>
      </c>
      <c r="F102" s="5">
        <v>71736767680</v>
      </c>
      <c r="G102" s="5">
        <v>71736767680</v>
      </c>
      <c r="I102" s="5">
        <v>71736767680</v>
      </c>
      <c r="J102" s="5">
        <v>71736767680</v>
      </c>
      <c r="K102" s="5">
        <v>71736767680</v>
      </c>
      <c r="L102" s="5">
        <v>71429054400</v>
      </c>
      <c r="M102" s="5">
        <v>71428544000</v>
      </c>
      <c r="N102" s="5">
        <v>71428544000</v>
      </c>
      <c r="O102" s="5">
        <v>50000000000</v>
      </c>
    </row>
    <row r="103" spans="2:15" ht="15.5" x14ac:dyDescent="0.35">
      <c r="C103" t="s">
        <v>126</v>
      </c>
      <c r="D103" s="5">
        <v>6711738981</v>
      </c>
      <c r="E103" s="5">
        <v>6711738981</v>
      </c>
      <c r="F103" s="5">
        <v>6711738981</v>
      </c>
      <c r="G103" s="5">
        <v>6711738981</v>
      </c>
      <c r="I103" s="5">
        <v>6711738981</v>
      </c>
      <c r="J103" s="5">
        <v>6711738981</v>
      </c>
      <c r="K103" s="5">
        <v>6711738981</v>
      </c>
      <c r="L103" s="5">
        <v>6711738981</v>
      </c>
      <c r="M103" s="5">
        <v>6711419981</v>
      </c>
      <c r="N103" s="5">
        <v>6711419981</v>
      </c>
    </row>
    <row r="104" spans="2:15" ht="15.5" x14ac:dyDescent="0.35">
      <c r="C104" t="s">
        <v>127</v>
      </c>
      <c r="D104" s="5">
        <v>-25745545148</v>
      </c>
      <c r="E104" s="5">
        <v>-24503870684</v>
      </c>
      <c r="F104" s="5">
        <v>-23320162815</v>
      </c>
      <c r="G104" s="5">
        <v>-19156710423</v>
      </c>
      <c r="I104" s="5">
        <v>-24503870684</v>
      </c>
      <c r="J104" s="5">
        <v>-19156710423</v>
      </c>
      <c r="K104" s="5">
        <v>-18541402278</v>
      </c>
      <c r="L104" s="5">
        <v>-17212532313</v>
      </c>
      <c r="M104" s="5">
        <v>-15036919190</v>
      </c>
      <c r="N104" s="5">
        <v>-14042173934</v>
      </c>
      <c r="O104" s="5">
        <v>-14442113119</v>
      </c>
    </row>
    <row r="105" spans="2:15" ht="15.5" x14ac:dyDescent="0.35">
      <c r="C105" t="s">
        <v>10</v>
      </c>
      <c r="D105" s="5">
        <v>52668106091</v>
      </c>
      <c r="E105" s="5">
        <v>53909780555</v>
      </c>
      <c r="F105" s="5">
        <v>55166863884</v>
      </c>
      <c r="G105" s="5">
        <v>59330316276</v>
      </c>
      <c r="I105" s="5">
        <v>53909780555</v>
      </c>
      <c r="J105" s="5">
        <v>59330316276</v>
      </c>
      <c r="K105" s="5">
        <v>59950349035</v>
      </c>
      <c r="L105" s="5">
        <v>60968457239</v>
      </c>
      <c r="M105" s="5">
        <v>63151410375</v>
      </c>
      <c r="N105" s="5">
        <v>64156091860</v>
      </c>
      <c r="O105" s="5">
        <v>35557886881</v>
      </c>
    </row>
    <row r="106" spans="2:15" ht="15.5" x14ac:dyDescent="0.35">
      <c r="C106" t="s">
        <v>132</v>
      </c>
      <c r="D106" s="5">
        <v>78557813666</v>
      </c>
      <c r="E106" s="5">
        <v>79714067289</v>
      </c>
      <c r="F106" s="5">
        <v>80989450420</v>
      </c>
      <c r="G106" s="5">
        <v>86511768372</v>
      </c>
      <c r="I106" s="5">
        <v>79714067289</v>
      </c>
      <c r="J106" s="5">
        <v>86511768372</v>
      </c>
      <c r="K106" s="5">
        <v>87013146316</v>
      </c>
      <c r="L106" s="5">
        <v>88227384979</v>
      </c>
      <c r="M106" s="5">
        <v>88471598068</v>
      </c>
      <c r="N106" s="5">
        <v>88347975682</v>
      </c>
      <c r="O106" s="5">
        <v>59162535532</v>
      </c>
    </row>
    <row r="107" spans="2:15" ht="15.5" x14ac:dyDescent="0.35">
      <c r="C107" t="s">
        <v>133</v>
      </c>
      <c r="D107" s="5">
        <v>896709596</v>
      </c>
      <c r="E107" s="5">
        <v>896709596</v>
      </c>
      <c r="F107" s="5">
        <v>896709596</v>
      </c>
      <c r="G107" s="5">
        <v>896709596</v>
      </c>
      <c r="I107" s="5">
        <v>896709596</v>
      </c>
      <c r="J107" s="5">
        <v>896709596</v>
      </c>
      <c r="K107" s="5">
        <v>896709596</v>
      </c>
      <c r="L107" s="5">
        <v>892863180</v>
      </c>
      <c r="M107" s="5">
        <v>892856800</v>
      </c>
      <c r="N107" s="5">
        <v>892856800</v>
      </c>
      <c r="O107" s="5">
        <v>892856800</v>
      </c>
    </row>
    <row r="109" spans="2:15" ht="15.5" x14ac:dyDescent="0.35">
      <c r="B109" t="s">
        <v>134</v>
      </c>
      <c r="C109" t="s">
        <v>135</v>
      </c>
      <c r="D109" s="5">
        <v>7406263769</v>
      </c>
      <c r="E109" s="5">
        <v>-7056742885</v>
      </c>
      <c r="F109" s="5">
        <v>7229110198</v>
      </c>
      <c r="G109" s="5">
        <v>-6200959842</v>
      </c>
      <c r="I109" s="5">
        <v>-70966422</v>
      </c>
      <c r="J109" s="5">
        <v>1677594749</v>
      </c>
      <c r="K109" s="5">
        <v>-70879698</v>
      </c>
      <c r="L109" s="5">
        <v>626889189</v>
      </c>
      <c r="M109" s="5">
        <v>769529084</v>
      </c>
      <c r="N109" s="5">
        <v>2072723991</v>
      </c>
      <c r="O109" s="5">
        <v>3564947746</v>
      </c>
    </row>
    <row r="110" spans="2:15" ht="15.5" x14ac:dyDescent="0.35">
      <c r="C110" t="s">
        <v>296</v>
      </c>
      <c r="D110" s="5">
        <v>5737295453</v>
      </c>
      <c r="E110" s="5">
        <v>5729072724</v>
      </c>
      <c r="F110" s="5">
        <v>7256947705</v>
      </c>
      <c r="G110" s="5">
        <v>8122638931</v>
      </c>
      <c r="I110" s="5">
        <v>12986020429</v>
      </c>
      <c r="J110" s="5">
        <v>14526436364</v>
      </c>
      <c r="K110" s="5">
        <v>11980227567</v>
      </c>
      <c r="L110" s="5">
        <v>10499384260</v>
      </c>
      <c r="M110" s="5">
        <v>6590750543</v>
      </c>
      <c r="N110" s="5">
        <v>3438155945</v>
      </c>
      <c r="O110" s="5">
        <v>6396909707</v>
      </c>
    </row>
    <row r="111" spans="2:15" ht="15.5" x14ac:dyDescent="0.35">
      <c r="C111" t="s">
        <v>330</v>
      </c>
      <c r="D111" s="5">
        <v>-1629937200</v>
      </c>
      <c r="E111" s="5">
        <v>-1929375514</v>
      </c>
      <c r="F111" s="5">
        <v>-1515170239</v>
      </c>
      <c r="G111" s="5">
        <v>-1394505823</v>
      </c>
      <c r="I111" s="5">
        <v>-3444545753</v>
      </c>
      <c r="J111" s="5">
        <v>-2962387023</v>
      </c>
      <c r="K111" s="5">
        <v>-3140513446</v>
      </c>
      <c r="L111" s="5">
        <v>-1442134240</v>
      </c>
      <c r="M111" s="5">
        <v>-1477924021</v>
      </c>
      <c r="N111" s="5">
        <v>-1054652190</v>
      </c>
      <c r="O111" s="5">
        <v>-811417098</v>
      </c>
    </row>
    <row r="112" spans="2:15" ht="15.5" x14ac:dyDescent="0.35">
      <c r="C112" t="s">
        <v>503</v>
      </c>
      <c r="D112" s="5">
        <v>4434676797</v>
      </c>
      <c r="E112" s="5">
        <v>-2445048615</v>
      </c>
      <c r="F112" s="5">
        <v>2688382350</v>
      </c>
      <c r="G112" s="5">
        <v>-4128170268</v>
      </c>
      <c r="L112" s="5">
        <v>-6144998303</v>
      </c>
      <c r="M112" s="5">
        <v>-3072277434</v>
      </c>
      <c r="N112" s="5">
        <v>-310779764</v>
      </c>
      <c r="O112" s="5">
        <v>-2020544863</v>
      </c>
    </row>
    <row r="113" spans="3:15" ht="15.5" x14ac:dyDescent="0.35">
      <c r="C113" t="s">
        <v>962</v>
      </c>
      <c r="E113" s="5">
        <v>-4084807712</v>
      </c>
      <c r="G113" s="5">
        <v>-5194693811</v>
      </c>
      <c r="I113" s="5">
        <v>-4084807712</v>
      </c>
      <c r="J113" s="5">
        <v>-5194693811</v>
      </c>
      <c r="K113" s="5">
        <v>-4418291685</v>
      </c>
    </row>
    <row r="114" spans="3:15" ht="15.5" x14ac:dyDescent="0.35">
      <c r="C114" t="s">
        <v>963</v>
      </c>
      <c r="E114" s="5">
        <v>-3116851351</v>
      </c>
      <c r="G114" s="5">
        <v>-2250298987</v>
      </c>
      <c r="I114" s="5">
        <v>-3116851351</v>
      </c>
      <c r="J114" s="5">
        <v>-2250298987</v>
      </c>
      <c r="K114" s="5">
        <v>-2306257778</v>
      </c>
    </row>
    <row r="115" spans="3:15" ht="15.5" x14ac:dyDescent="0.35">
      <c r="C115" t="s">
        <v>507</v>
      </c>
      <c r="D115" s="5">
        <v>4434676797</v>
      </c>
      <c r="E115" s="5">
        <v>-2445048615</v>
      </c>
      <c r="F115" s="5">
        <v>2688382350</v>
      </c>
      <c r="G115" s="5">
        <v>-4128170268</v>
      </c>
      <c r="I115" s="5">
        <v>-7201659063</v>
      </c>
      <c r="J115" s="5">
        <v>-7444992798</v>
      </c>
      <c r="K115" s="5">
        <v>-6724549463</v>
      </c>
      <c r="L115" s="5">
        <v>-6144998303</v>
      </c>
      <c r="M115" s="5">
        <v>-3072277434</v>
      </c>
      <c r="N115" s="5">
        <v>-310779764</v>
      </c>
      <c r="O115" s="5">
        <v>-2020544863</v>
      </c>
    </row>
    <row r="116" spans="3:15" ht="15.5" x14ac:dyDescent="0.35">
      <c r="C116" t="s">
        <v>964</v>
      </c>
      <c r="E116" s="5">
        <v>1471554</v>
      </c>
      <c r="G116" s="5">
        <v>3395974</v>
      </c>
      <c r="I116" s="5">
        <v>1471554</v>
      </c>
      <c r="J116" s="5">
        <v>3395974</v>
      </c>
    </row>
    <row r="117" spans="3:15" ht="15.5" x14ac:dyDescent="0.35">
      <c r="C117" t="s">
        <v>602</v>
      </c>
      <c r="D117" s="5">
        <v>-1135771281</v>
      </c>
      <c r="E117" s="5">
        <v>-1211203971</v>
      </c>
      <c r="F117" s="5">
        <v>-1201049618</v>
      </c>
      <c r="G117" s="5">
        <v>-1359325858</v>
      </c>
      <c r="I117" s="5">
        <v>-2412253589</v>
      </c>
      <c r="J117" s="5">
        <v>-2444857768</v>
      </c>
      <c r="K117" s="5">
        <v>-2186044356</v>
      </c>
      <c r="L117" s="5">
        <v>-2285362528</v>
      </c>
      <c r="M117" s="5">
        <v>-1271020004</v>
      </c>
    </row>
    <row r="118" spans="3:15" ht="15.5" x14ac:dyDescent="0.35">
      <c r="C118" t="s">
        <v>144</v>
      </c>
      <c r="D118" s="5">
        <v>-215181944</v>
      </c>
      <c r="G118" s="5">
        <v>-896150875</v>
      </c>
      <c r="J118" s="5">
        <v>-1511029472</v>
      </c>
      <c r="K118" s="5">
        <v>63605640</v>
      </c>
      <c r="L118" s="5">
        <v>555647512</v>
      </c>
      <c r="M118" s="5">
        <v>1200000000</v>
      </c>
      <c r="N118" s="5">
        <v>28889963981</v>
      </c>
      <c r="O118" s="5">
        <v>12755960821</v>
      </c>
    </row>
    <row r="119" spans="3:15" ht="15.5" x14ac:dyDescent="0.35">
      <c r="C119" t="s">
        <v>145</v>
      </c>
      <c r="D119" s="5">
        <v>-140569457</v>
      </c>
      <c r="E119" s="5">
        <v>60225761</v>
      </c>
      <c r="F119" s="5">
        <v>-238720044</v>
      </c>
      <c r="G119" s="5">
        <v>-112355768</v>
      </c>
      <c r="I119" s="5">
        <v>-178494283</v>
      </c>
      <c r="J119" s="5">
        <v>-189014768</v>
      </c>
      <c r="K119" s="5">
        <v>-553235582</v>
      </c>
      <c r="L119" s="5">
        <v>-195420763</v>
      </c>
      <c r="M119" s="5">
        <v>-1926717615</v>
      </c>
      <c r="N119" s="5">
        <v>-30902947498</v>
      </c>
      <c r="O119" s="5">
        <v>-16330481400</v>
      </c>
    </row>
    <row r="120" spans="3:15" ht="15.5" x14ac:dyDescent="0.35">
      <c r="C120" t="s">
        <v>965</v>
      </c>
      <c r="N120" s="5">
        <v>200000000</v>
      </c>
      <c r="O120" s="5">
        <v>-200000000</v>
      </c>
    </row>
    <row r="121" spans="3:15" ht="15.5" x14ac:dyDescent="0.35">
      <c r="C121" t="s">
        <v>435</v>
      </c>
      <c r="G121" s="5">
        <v>-896150875</v>
      </c>
      <c r="J121" s="5">
        <v>-1511029472</v>
      </c>
      <c r="K121" s="5">
        <v>-244107640</v>
      </c>
      <c r="L121" s="5">
        <v>555137112</v>
      </c>
      <c r="M121" s="5">
        <v>1200000000</v>
      </c>
    </row>
    <row r="122" spans="3:15" ht="15.5" x14ac:dyDescent="0.35">
      <c r="C122" t="s">
        <v>151</v>
      </c>
      <c r="D122" s="5">
        <v>-140569457</v>
      </c>
      <c r="E122" s="5">
        <v>60225761</v>
      </c>
      <c r="F122" s="5">
        <v>-238720044</v>
      </c>
      <c r="G122" s="5">
        <v>-112355768</v>
      </c>
      <c r="I122" s="5">
        <v>-178494283</v>
      </c>
      <c r="J122" s="5">
        <v>-189014768</v>
      </c>
      <c r="K122" s="5">
        <v>-553235582</v>
      </c>
      <c r="L122" s="5">
        <v>-195420763</v>
      </c>
      <c r="M122" s="5">
        <v>-1926717615</v>
      </c>
      <c r="N122" s="5">
        <v>-31102947498</v>
      </c>
      <c r="O122" s="5">
        <v>-15680481400</v>
      </c>
    </row>
    <row r="123" spans="3:15" ht="15.5" x14ac:dyDescent="0.35">
      <c r="C123" t="s">
        <v>302</v>
      </c>
      <c r="O123" s="5">
        <v>-450000000</v>
      </c>
    </row>
    <row r="124" spans="3:15" ht="15.5" x14ac:dyDescent="0.35">
      <c r="C124" t="s">
        <v>153</v>
      </c>
      <c r="D124" s="5">
        <v>-215181944</v>
      </c>
      <c r="G124" s="5">
        <v>-896150875</v>
      </c>
      <c r="J124" s="5">
        <v>-1511029472</v>
      </c>
      <c r="K124" s="5">
        <v>63605640</v>
      </c>
      <c r="L124" s="5">
        <v>555647512</v>
      </c>
      <c r="M124" s="5">
        <v>1200000000</v>
      </c>
      <c r="N124" s="5">
        <v>28889963981</v>
      </c>
      <c r="O124" s="5">
        <v>12755960821</v>
      </c>
    </row>
    <row r="125" spans="3:15" ht="15.5" x14ac:dyDescent="0.35">
      <c r="C125" t="s">
        <v>126</v>
      </c>
      <c r="N125" s="5">
        <v>21428544000</v>
      </c>
      <c r="O125" s="5">
        <v>14000000000</v>
      </c>
    </row>
    <row r="126" spans="3:15" ht="15.5" x14ac:dyDescent="0.35">
      <c r="C126" t="s">
        <v>966</v>
      </c>
      <c r="N126" s="5">
        <v>8571417600</v>
      </c>
    </row>
    <row r="127" spans="3:15" ht="15.5" x14ac:dyDescent="0.35">
      <c r="C127" t="s">
        <v>158</v>
      </c>
      <c r="N127" s="5">
        <v>-1859997619</v>
      </c>
    </row>
    <row r="128" spans="3:15" ht="15.5" x14ac:dyDescent="0.35">
      <c r="C128" t="s">
        <v>159</v>
      </c>
      <c r="D128" s="5">
        <v>-215181944</v>
      </c>
    </row>
    <row r="129" spans="2:15" ht="15.5" x14ac:dyDescent="0.35">
      <c r="C129" t="s">
        <v>384</v>
      </c>
      <c r="O129" s="5">
        <v>-1244039179</v>
      </c>
    </row>
    <row r="130" spans="2:15" ht="15.5" x14ac:dyDescent="0.35">
      <c r="C130" t="s">
        <v>473</v>
      </c>
      <c r="K130" s="5">
        <v>307713280</v>
      </c>
      <c r="L130" s="5">
        <v>510400</v>
      </c>
    </row>
    <row r="131" spans="2:15" ht="15.5" x14ac:dyDescent="0.35">
      <c r="C131" t="s">
        <v>471</v>
      </c>
      <c r="N131" s="5">
        <v>750000000</v>
      </c>
    </row>
    <row r="132" spans="2:15" ht="15.5" x14ac:dyDescent="0.35">
      <c r="C132" t="s">
        <v>164</v>
      </c>
      <c r="D132" s="5">
        <v>-151146695</v>
      </c>
      <c r="E132" s="5">
        <v>205141939</v>
      </c>
      <c r="F132" s="5">
        <v>-454602644</v>
      </c>
      <c r="G132" s="5">
        <v>235526313</v>
      </c>
      <c r="I132" s="5">
        <v>-249460705</v>
      </c>
      <c r="J132" s="5">
        <v>-22449491</v>
      </c>
      <c r="K132" s="5">
        <v>-560509640</v>
      </c>
      <c r="L132" s="5">
        <v>987115938</v>
      </c>
      <c r="M132" s="5">
        <v>42811469</v>
      </c>
      <c r="N132" s="5">
        <v>59740474</v>
      </c>
      <c r="O132" s="5">
        <v>-9572833</v>
      </c>
    </row>
    <row r="133" spans="2:15" ht="15.5" x14ac:dyDescent="0.35">
      <c r="C133" t="s">
        <v>165</v>
      </c>
      <c r="D133" s="5">
        <v>267606401</v>
      </c>
      <c r="F133" s="5">
        <v>517067106</v>
      </c>
      <c r="I133" s="5">
        <v>517067106</v>
      </c>
      <c r="J133" s="5">
        <v>539516597</v>
      </c>
      <c r="K133" s="5">
        <v>1100026237</v>
      </c>
      <c r="L133" s="5">
        <v>112910299</v>
      </c>
      <c r="M133" s="5">
        <v>70098830</v>
      </c>
      <c r="N133" s="5">
        <v>10358356</v>
      </c>
      <c r="O133" s="5">
        <v>19931189</v>
      </c>
    </row>
    <row r="134" spans="2:15" ht="15.5" x14ac:dyDescent="0.35">
      <c r="C134" t="s">
        <v>166</v>
      </c>
      <c r="D134" s="5">
        <v>116459706</v>
      </c>
      <c r="E134" s="5">
        <v>205141939</v>
      </c>
      <c r="F134" s="5">
        <v>62464462</v>
      </c>
      <c r="G134" s="5">
        <v>235526313</v>
      </c>
      <c r="I134" s="5">
        <v>267606401</v>
      </c>
      <c r="J134" s="5">
        <v>517067106</v>
      </c>
      <c r="K134" s="5">
        <v>539516597</v>
      </c>
      <c r="L134" s="5">
        <v>1100026237</v>
      </c>
      <c r="M134" s="5">
        <v>112910299</v>
      </c>
      <c r="N134" s="5">
        <v>70098830</v>
      </c>
      <c r="O134" s="5">
        <v>10358356</v>
      </c>
    </row>
    <row r="136" spans="2:15" ht="15.5" x14ac:dyDescent="0.35">
      <c r="B136" t="s">
        <v>167</v>
      </c>
      <c r="C136" t="s">
        <v>12</v>
      </c>
      <c r="D136" s="5">
        <v>900000000</v>
      </c>
      <c r="E136" s="5">
        <v>900000000</v>
      </c>
      <c r="F136" s="5">
        <v>900000000</v>
      </c>
      <c r="G136" s="5">
        <v>900000000</v>
      </c>
      <c r="I136" s="5">
        <v>900000000</v>
      </c>
      <c r="J136" s="5">
        <v>900000000</v>
      </c>
      <c r="K136" s="5">
        <v>900000000</v>
      </c>
      <c r="L136" s="5">
        <v>890000000</v>
      </c>
      <c r="M136" s="5">
        <v>890000000</v>
      </c>
      <c r="N136" s="5">
        <v>890000000</v>
      </c>
      <c r="O136" s="5">
        <v>890000000</v>
      </c>
    </row>
    <row r="137" spans="2:15" ht="15.5" x14ac:dyDescent="0.35">
      <c r="C137" t="s">
        <v>168</v>
      </c>
      <c r="D137" s="6">
        <v>-1.38</v>
      </c>
      <c r="E137" s="6">
        <v>-1.32</v>
      </c>
      <c r="F137" s="6">
        <v>-4.6399999999999997</v>
      </c>
      <c r="G137" s="6">
        <v>-0.31</v>
      </c>
    </row>
    <row r="138" spans="2:15" ht="15.5" x14ac:dyDescent="0.35">
      <c r="C138" t="s">
        <v>169</v>
      </c>
      <c r="D138" s="6">
        <v>-24.64</v>
      </c>
      <c r="E138" s="6">
        <v>-34.090000000000003</v>
      </c>
      <c r="F138" s="6">
        <v>-9.48</v>
      </c>
      <c r="G138" s="6">
        <v>-90.32</v>
      </c>
    </row>
    <row r="139" spans="2:15" ht="15.5" x14ac:dyDescent="0.35">
      <c r="C139" t="s">
        <v>62</v>
      </c>
      <c r="D139" s="6">
        <v>5.69</v>
      </c>
      <c r="E139" s="6">
        <v>6.49</v>
      </c>
      <c r="F139" s="6">
        <v>6.09</v>
      </c>
      <c r="G139" s="6">
        <v>3.01</v>
      </c>
    </row>
    <row r="140" spans="2:15" ht="15.5" x14ac:dyDescent="0.35">
      <c r="C140" t="s">
        <v>170</v>
      </c>
    </row>
    <row r="141" spans="2:15" ht="15.5" x14ac:dyDescent="0.35">
      <c r="C141" t="s">
        <v>171</v>
      </c>
      <c r="D141" s="6">
        <v>-1.5800000000000002E-2</v>
      </c>
      <c r="E141" s="6">
        <v>-1.4800000000000001E-2</v>
      </c>
      <c r="F141" s="6">
        <v>-5.1399999999999994E-2</v>
      </c>
      <c r="G141" s="6">
        <v>-3.2000000000000002E-3</v>
      </c>
    </row>
    <row r="142" spans="2:15" ht="15.5" x14ac:dyDescent="0.35">
      <c r="C142" t="s">
        <v>172</v>
      </c>
      <c r="D142" s="6">
        <v>-2.3599999999999999E-2</v>
      </c>
      <c r="E142" s="6">
        <v>-2.2000000000000002E-2</v>
      </c>
      <c r="F142" s="6">
        <v>-7.5499999999999998E-2</v>
      </c>
      <c r="G142" s="6">
        <v>-4.6999999999999993E-3</v>
      </c>
    </row>
    <row r="143" spans="2:15" ht="15.5" x14ac:dyDescent="0.35">
      <c r="C143" t="s">
        <v>173</v>
      </c>
      <c r="D143" s="6">
        <v>-4.0000000000000001E-3</v>
      </c>
      <c r="E143" s="6">
        <v>1E-3</v>
      </c>
      <c r="F143" s="6">
        <v>-0.1069</v>
      </c>
      <c r="G143" s="6">
        <v>3.6200000000000003E-2</v>
      </c>
    </row>
    <row r="144" spans="2:15" ht="15.5" x14ac:dyDescent="0.35">
      <c r="C144" t="s">
        <v>174</v>
      </c>
      <c r="D144" s="6">
        <v>-0.09</v>
      </c>
      <c r="E144" s="6">
        <v>0.02</v>
      </c>
      <c r="F144" s="6">
        <v>-2.4700000000000002</v>
      </c>
      <c r="G144" s="6">
        <v>0.79</v>
      </c>
    </row>
    <row r="145" spans="3:15" ht="15.5" x14ac:dyDescent="0.35">
      <c r="C145" t="s">
        <v>175</v>
      </c>
      <c r="D145" s="5">
        <v>53000000000</v>
      </c>
      <c r="E145" s="5">
        <v>54000000000</v>
      </c>
      <c r="F145" s="5">
        <v>55000000000</v>
      </c>
      <c r="G145" s="5">
        <v>59000000000</v>
      </c>
    </row>
    <row r="146" spans="3:15" ht="15.5" x14ac:dyDescent="0.35">
      <c r="C146" t="s">
        <v>176</v>
      </c>
      <c r="D146" s="6">
        <v>0.57999999999999996</v>
      </c>
      <c r="E146" s="6">
        <v>0.75</v>
      </c>
      <c r="F146" s="6">
        <v>0.72</v>
      </c>
      <c r="G146" s="6">
        <v>0.42</v>
      </c>
    </row>
    <row r="147" spans="3:15" ht="15.5" x14ac:dyDescent="0.35">
      <c r="C147" t="s">
        <v>177</v>
      </c>
      <c r="D147" s="6">
        <v>58.73</v>
      </c>
      <c r="E147" s="6">
        <v>60.12</v>
      </c>
      <c r="F147" s="6">
        <v>61.52</v>
      </c>
      <c r="G147" s="6">
        <v>66.16</v>
      </c>
    </row>
    <row r="148" spans="3:15" ht="15.5" x14ac:dyDescent="0.35">
      <c r="C148" t="s">
        <v>178</v>
      </c>
      <c r="D148" s="6">
        <v>0.57999999999999996</v>
      </c>
      <c r="E148" s="6">
        <v>0.75</v>
      </c>
      <c r="F148" s="6">
        <v>0.72</v>
      </c>
      <c r="G148" s="6">
        <v>0.42</v>
      </c>
    </row>
    <row r="149" spans="3:15" ht="15.5" x14ac:dyDescent="0.35">
      <c r="C149" t="s">
        <v>179</v>
      </c>
      <c r="D149" s="6">
        <v>58.73</v>
      </c>
      <c r="E149" s="6">
        <v>60.12</v>
      </c>
      <c r="F149" s="6">
        <v>61.52</v>
      </c>
      <c r="G149" s="6">
        <v>66.16</v>
      </c>
    </row>
    <row r="150" spans="3:15" ht="15.5" x14ac:dyDescent="0.35">
      <c r="C150" t="s">
        <v>180</v>
      </c>
      <c r="D150" s="5">
        <v>22000000000</v>
      </c>
      <c r="E150" s="5">
        <v>22000000000</v>
      </c>
      <c r="F150" s="5">
        <v>23000000000</v>
      </c>
      <c r="G150" s="5">
        <v>24000000000</v>
      </c>
    </row>
    <row r="151" spans="3:15" ht="15.5" x14ac:dyDescent="0.35">
      <c r="C151" t="s">
        <v>181</v>
      </c>
    </row>
    <row r="152" spans="3:15" ht="15.5" x14ac:dyDescent="0.35">
      <c r="C152" t="s">
        <v>182</v>
      </c>
      <c r="D152" s="5">
        <v>53000000000</v>
      </c>
      <c r="E152" s="5">
        <v>54000000000</v>
      </c>
      <c r="F152" s="5">
        <v>55000000000</v>
      </c>
      <c r="G152" s="5">
        <v>59000000000</v>
      </c>
    </row>
    <row r="153" spans="3:15" ht="15.5" x14ac:dyDescent="0.35">
      <c r="C153" t="s">
        <v>24</v>
      </c>
      <c r="D153" s="5">
        <v>22000000000</v>
      </c>
      <c r="E153" s="5">
        <v>22000000000</v>
      </c>
      <c r="F153" s="5">
        <v>23000000000</v>
      </c>
      <c r="G153" s="5">
        <v>24000000000</v>
      </c>
    </row>
    <row r="154" spans="3:15" ht="15.5" x14ac:dyDescent="0.35">
      <c r="C154" t="s">
        <v>21</v>
      </c>
      <c r="D154" s="5">
        <v>22000000000</v>
      </c>
      <c r="E154" s="5">
        <v>22000000000</v>
      </c>
      <c r="F154" s="5">
        <v>23000000000</v>
      </c>
      <c r="G154" s="5">
        <v>23000000000</v>
      </c>
    </row>
    <row r="155" spans="3:15" ht="15.5" x14ac:dyDescent="0.35">
      <c r="C155" t="s">
        <v>183</v>
      </c>
      <c r="D155" s="5">
        <v>-24000000000</v>
      </c>
      <c r="E155" s="5">
        <v>-24000000000</v>
      </c>
      <c r="F155" s="5">
        <v>-24000000000</v>
      </c>
      <c r="G155" s="5">
        <v>-24000000000</v>
      </c>
    </row>
    <row r="156" spans="3:15" ht="15.5" x14ac:dyDescent="0.35">
      <c r="C156" t="s">
        <v>184</v>
      </c>
      <c r="D156" s="5">
        <v>7000000000</v>
      </c>
      <c r="E156" s="5">
        <v>-7000000000</v>
      </c>
      <c r="F156" s="5">
        <v>7000000000</v>
      </c>
      <c r="G156" s="5">
        <v>-6000000000</v>
      </c>
    </row>
    <row r="157" spans="3:15" ht="15.5" x14ac:dyDescent="0.35">
      <c r="C157" t="s">
        <v>185</v>
      </c>
      <c r="D157" s="5">
        <v>0</v>
      </c>
      <c r="E157" s="5">
        <v>0</v>
      </c>
      <c r="F157" s="5">
        <v>0</v>
      </c>
      <c r="G157" s="5">
        <v>0</v>
      </c>
    </row>
    <row r="158" spans="3:15" ht="15.5" x14ac:dyDescent="0.35">
      <c r="C158" t="s">
        <v>13</v>
      </c>
      <c r="D158" s="5">
        <v>7000000000</v>
      </c>
      <c r="E158" s="5">
        <v>-7000000000</v>
      </c>
      <c r="F158" s="5">
        <v>7000000000</v>
      </c>
      <c r="G158" s="5">
        <v>-6000000000</v>
      </c>
    </row>
    <row r="159" spans="3:15" ht="15.5" x14ac:dyDescent="0.35">
      <c r="C159" t="s">
        <v>16</v>
      </c>
      <c r="D159" s="6">
        <v>8.1</v>
      </c>
      <c r="E159" s="6">
        <v>-7.8</v>
      </c>
      <c r="F159" s="6">
        <v>7.8</v>
      </c>
      <c r="G159" s="6">
        <v>-7.04</v>
      </c>
    </row>
    <row r="160" spans="3:15" ht="15.5" x14ac:dyDescent="0.35">
      <c r="C160" t="s">
        <v>47</v>
      </c>
      <c r="I160" s="6">
        <v>-5.96</v>
      </c>
      <c r="J160" s="6">
        <v>-0.69</v>
      </c>
      <c r="K160" s="6">
        <v>-1.48</v>
      </c>
      <c r="L160" s="6">
        <v>-2.44</v>
      </c>
      <c r="M160" s="6">
        <v>-1.1100000000000001</v>
      </c>
      <c r="N160" s="6">
        <v>0.45</v>
      </c>
      <c r="O160" s="6">
        <v>0.92</v>
      </c>
    </row>
    <row r="161" spans="3:15" ht="15.5" x14ac:dyDescent="0.35">
      <c r="C161" t="s">
        <v>61</v>
      </c>
      <c r="I161" s="6">
        <v>-7.55</v>
      </c>
      <c r="J161" s="6">
        <v>-40.58</v>
      </c>
      <c r="K161" s="6">
        <v>-18.920000000000002</v>
      </c>
      <c r="L161" s="6">
        <v>-11.07</v>
      </c>
      <c r="M161" s="6">
        <v>-32.43</v>
      </c>
      <c r="N161" s="6">
        <v>222.22</v>
      </c>
      <c r="O161" s="5">
        <v>0</v>
      </c>
    </row>
    <row r="162" spans="3:15" ht="15.5" x14ac:dyDescent="0.35">
      <c r="C162" t="s">
        <v>64</v>
      </c>
      <c r="I162" s="6">
        <v>3.18</v>
      </c>
      <c r="J162" s="6">
        <v>1.73</v>
      </c>
      <c r="K162" s="6">
        <v>2.0299999999999998</v>
      </c>
      <c r="L162" s="6">
        <v>2.21</v>
      </c>
      <c r="M162" s="6">
        <v>4.88</v>
      </c>
      <c r="N162" s="6">
        <v>23.57</v>
      </c>
      <c r="O162" s="5">
        <v>0</v>
      </c>
    </row>
    <row r="163" spans="3:15" ht="15.5" x14ac:dyDescent="0.35">
      <c r="C163" t="s">
        <v>186</v>
      </c>
    </row>
    <row r="164" spans="3:15" ht="15.5" x14ac:dyDescent="0.35">
      <c r="C164" t="s">
        <v>187</v>
      </c>
      <c r="I164" s="6">
        <v>-6.7099999999999993E-2</v>
      </c>
      <c r="J164" s="6">
        <v>-7.0999999999999995E-3</v>
      </c>
      <c r="K164" s="6">
        <v>-1.5300000000000001E-2</v>
      </c>
      <c r="L164" s="6">
        <v>-2.4700000000000003E-2</v>
      </c>
      <c r="M164" s="6">
        <v>-1.1200000000000002E-2</v>
      </c>
      <c r="N164" s="6">
        <v>4.5000000000000005E-3</v>
      </c>
      <c r="O164" s="6">
        <v>1.38E-2</v>
      </c>
    </row>
    <row r="165" spans="3:15" ht="15.5" x14ac:dyDescent="0.35">
      <c r="C165" t="s">
        <v>188</v>
      </c>
      <c r="I165" s="6">
        <v>-9.9199999999999997E-2</v>
      </c>
      <c r="J165" s="6">
        <v>-1.04E-2</v>
      </c>
      <c r="K165" s="6">
        <v>-2.2200000000000001E-2</v>
      </c>
      <c r="L165" s="6">
        <v>-3.5699999999999996E-2</v>
      </c>
      <c r="M165" s="6">
        <v>-1.5800000000000002E-2</v>
      </c>
      <c r="N165" s="6">
        <v>6.1999999999999998E-3</v>
      </c>
      <c r="O165" s="6">
        <v>2.3E-2</v>
      </c>
    </row>
    <row r="166" spans="3:15" ht="15.5" x14ac:dyDescent="0.35">
      <c r="C166" t="s">
        <v>189</v>
      </c>
      <c r="I166" s="6">
        <v>-5.16E-2</v>
      </c>
      <c r="J166" s="6">
        <v>3.0099999999999998E-2</v>
      </c>
      <c r="K166" s="6">
        <v>1.37E-2</v>
      </c>
      <c r="L166" s="6">
        <v>1.7000000000000001E-3</v>
      </c>
      <c r="M166" s="6">
        <v>4.3E-3</v>
      </c>
      <c r="N166" s="6">
        <v>8.0000000000000002E-3</v>
      </c>
      <c r="O166" s="6">
        <v>4.5999999999999999E-2</v>
      </c>
    </row>
    <row r="167" spans="3:15" ht="15.5" x14ac:dyDescent="0.35">
      <c r="C167" t="s">
        <v>190</v>
      </c>
      <c r="I167" s="6">
        <v>-1.22</v>
      </c>
      <c r="J167" s="6">
        <v>0.75</v>
      </c>
      <c r="K167" s="6">
        <v>0.39</v>
      </c>
      <c r="L167" s="6">
        <v>0.05</v>
      </c>
      <c r="M167" s="6">
        <v>0.22</v>
      </c>
    </row>
    <row r="168" spans="3:15" ht="15.5" x14ac:dyDescent="0.35">
      <c r="C168" t="s">
        <v>58</v>
      </c>
      <c r="I168" s="6">
        <v>0.75</v>
      </c>
      <c r="J168" s="6">
        <v>0.42</v>
      </c>
      <c r="K168" s="6">
        <v>0.42</v>
      </c>
      <c r="L168" s="6">
        <v>0.4</v>
      </c>
      <c r="M168" s="6">
        <v>0.51</v>
      </c>
      <c r="N168" s="6">
        <v>1.39</v>
      </c>
      <c r="O168" s="5">
        <v>0</v>
      </c>
    </row>
    <row r="169" spans="3:15" ht="15.5" x14ac:dyDescent="0.35">
      <c r="C169" t="s">
        <v>55</v>
      </c>
      <c r="I169" s="6">
        <v>60.12</v>
      </c>
      <c r="J169" s="6">
        <v>66.16</v>
      </c>
      <c r="K169" s="6">
        <v>66.86</v>
      </c>
      <c r="L169" s="6">
        <v>68.28</v>
      </c>
      <c r="M169" s="6">
        <v>70.73</v>
      </c>
      <c r="N169" s="6">
        <v>71.849999999999994</v>
      </c>
      <c r="O169" s="6">
        <v>39.82</v>
      </c>
    </row>
    <row r="170" spans="3:15" ht="15.5" x14ac:dyDescent="0.35">
      <c r="C170" t="s">
        <v>191</v>
      </c>
      <c r="I170" s="6">
        <v>0.75</v>
      </c>
      <c r="J170" s="6">
        <v>0.42</v>
      </c>
      <c r="K170" s="6">
        <v>0.42</v>
      </c>
      <c r="L170" s="6">
        <v>0.4</v>
      </c>
      <c r="M170" s="6">
        <v>0.51</v>
      </c>
      <c r="N170" s="6">
        <v>1.39</v>
      </c>
      <c r="O170" s="5">
        <v>0</v>
      </c>
    </row>
    <row r="171" spans="3:15" ht="15.5" x14ac:dyDescent="0.35">
      <c r="C171" t="s">
        <v>192</v>
      </c>
      <c r="I171" s="6">
        <v>60.12</v>
      </c>
      <c r="J171" s="6">
        <v>66.16</v>
      </c>
      <c r="K171" s="6">
        <v>66.86</v>
      </c>
      <c r="L171" s="6">
        <v>68.28</v>
      </c>
      <c r="M171" s="6">
        <v>70.73</v>
      </c>
      <c r="N171" s="6">
        <v>71.849999999999994</v>
      </c>
      <c r="O171" s="6">
        <v>39.82</v>
      </c>
    </row>
    <row r="172" spans="3:15" ht="15.5" x14ac:dyDescent="0.35">
      <c r="C172" t="s">
        <v>193</v>
      </c>
      <c r="I172" s="5">
        <v>22000000000</v>
      </c>
      <c r="J172" s="5">
        <v>24000000000</v>
      </c>
      <c r="K172" s="5">
        <v>22000000000</v>
      </c>
      <c r="L172" s="5">
        <v>22000000000</v>
      </c>
      <c r="M172" s="5">
        <v>22000000000</v>
      </c>
      <c r="N172" s="5">
        <v>22000000000</v>
      </c>
      <c r="O172" s="5">
        <v>22000000000</v>
      </c>
    </row>
    <row r="173" spans="3:15" ht="15.5" x14ac:dyDescent="0.35">
      <c r="C173" t="s">
        <v>194</v>
      </c>
      <c r="K173" s="5">
        <v>2000000000</v>
      </c>
      <c r="L173" s="5">
        <v>2000000000</v>
      </c>
      <c r="M173" s="5">
        <v>1000000000</v>
      </c>
    </row>
    <row r="174" spans="3:15" ht="15.5" x14ac:dyDescent="0.35">
      <c r="C174" t="s">
        <v>26</v>
      </c>
      <c r="I174" s="5">
        <v>22000000000</v>
      </c>
      <c r="J174" s="5">
        <v>24000000000</v>
      </c>
      <c r="K174" s="5">
        <v>24000000000</v>
      </c>
      <c r="L174" s="5">
        <v>24000000000</v>
      </c>
      <c r="M174" s="5">
        <v>23000000000</v>
      </c>
      <c r="N174" s="5">
        <v>22000000000</v>
      </c>
      <c r="O174" s="5">
        <v>22000000000</v>
      </c>
    </row>
    <row r="175" spans="3:15" ht="15.5" x14ac:dyDescent="0.35">
      <c r="C175" t="s">
        <v>23</v>
      </c>
      <c r="I175" s="5">
        <v>22000000000</v>
      </c>
      <c r="J175" s="5">
        <v>23000000000</v>
      </c>
      <c r="K175" s="5">
        <v>23000000000</v>
      </c>
      <c r="L175" s="5">
        <v>23000000000</v>
      </c>
      <c r="M175" s="5">
        <v>23000000000</v>
      </c>
      <c r="N175" s="5">
        <v>22000000000</v>
      </c>
      <c r="O175" s="5">
        <v>22000000000</v>
      </c>
    </row>
    <row r="176" spans="3:15" ht="15.5" x14ac:dyDescent="0.35">
      <c r="C176" t="s">
        <v>195</v>
      </c>
      <c r="I176" s="5">
        <v>-24000000000</v>
      </c>
      <c r="J176" s="5">
        <v>-24000000000</v>
      </c>
      <c r="K176" s="5">
        <v>-23000000000</v>
      </c>
      <c r="L176" s="5">
        <v>-23000000000</v>
      </c>
      <c r="M176" s="5">
        <v>-23000000000</v>
      </c>
      <c r="N176" s="5">
        <v>-23000000000</v>
      </c>
      <c r="O176" s="5">
        <v>-23000000000</v>
      </c>
    </row>
    <row r="177" spans="2:15" ht="15.5" x14ac:dyDescent="0.35">
      <c r="C177" t="s">
        <v>196</v>
      </c>
      <c r="I177" s="5">
        <v>0</v>
      </c>
      <c r="J177" s="5">
        <v>2000000000</v>
      </c>
      <c r="K177" s="5">
        <v>0</v>
      </c>
      <c r="L177" s="5">
        <v>1000000000</v>
      </c>
      <c r="M177" s="5">
        <v>1000000000</v>
      </c>
      <c r="N177" s="5">
        <v>2000000000</v>
      </c>
      <c r="O177" s="5">
        <v>4000000000</v>
      </c>
    </row>
    <row r="178" spans="2:15" ht="15.5" x14ac:dyDescent="0.35">
      <c r="C178" t="s">
        <v>197</v>
      </c>
      <c r="I178" s="5">
        <v>0</v>
      </c>
      <c r="J178" s="5">
        <v>0</v>
      </c>
      <c r="K178" s="5">
        <v>-1000000000</v>
      </c>
      <c r="L178" s="5">
        <v>0</v>
      </c>
      <c r="M178" s="5">
        <v>-2000000000</v>
      </c>
      <c r="N178" s="5">
        <v>-31000000000</v>
      </c>
      <c r="O178" s="5">
        <v>-16000000000</v>
      </c>
    </row>
    <row r="179" spans="2:15" ht="15.5" x14ac:dyDescent="0.35">
      <c r="C179" t="s">
        <v>15</v>
      </c>
      <c r="I179" s="5">
        <v>0</v>
      </c>
      <c r="J179" s="5">
        <v>1000000000</v>
      </c>
      <c r="K179" s="5">
        <v>-1000000000</v>
      </c>
      <c r="L179" s="5">
        <v>0</v>
      </c>
      <c r="M179" s="5">
        <v>-1000000000</v>
      </c>
      <c r="N179" s="5">
        <v>-29000000000</v>
      </c>
      <c r="O179" s="5">
        <v>-12000000000</v>
      </c>
    </row>
    <row r="180" spans="2:15" ht="15.5" x14ac:dyDescent="0.35">
      <c r="C180" t="s">
        <v>17</v>
      </c>
      <c r="I180" s="6">
        <v>-0.28000000000000003</v>
      </c>
      <c r="J180" s="6">
        <v>1.66</v>
      </c>
      <c r="K180" s="6">
        <v>-0.7</v>
      </c>
      <c r="L180" s="6">
        <v>0.48</v>
      </c>
      <c r="M180" s="6">
        <v>-1.3</v>
      </c>
      <c r="N180" s="6">
        <v>-32.51</v>
      </c>
      <c r="O180" s="6">
        <v>-13.57</v>
      </c>
    </row>
    <row r="182" spans="2:15" ht="15.5" x14ac:dyDescent="0.35">
      <c r="B182" t="s">
        <v>198</v>
      </c>
      <c r="C182" t="s">
        <v>199</v>
      </c>
      <c r="D182" s="5">
        <v>-1000000000</v>
      </c>
      <c r="E182" s="5">
        <v>-1000000000</v>
      </c>
      <c r="F182" s="5">
        <v>-4000000000</v>
      </c>
      <c r="G182" s="5">
        <v>-278000000</v>
      </c>
      <c r="H182" s="5">
        <v>-2000000000</v>
      </c>
      <c r="I182" s="5">
        <v>-5000000000</v>
      </c>
      <c r="J182" s="5">
        <v>-615000000</v>
      </c>
      <c r="K182" s="5">
        <v>-1000000000</v>
      </c>
      <c r="L182" s="5">
        <v>-2000000000</v>
      </c>
      <c r="M182" s="5">
        <v>-995000000</v>
      </c>
      <c r="N182" s="5">
        <v>400000000</v>
      </c>
      <c r="O182" s="5">
        <v>818000000</v>
      </c>
    </row>
    <row r="183" spans="2:15" ht="15.5" x14ac:dyDescent="0.35">
      <c r="C183" t="s">
        <v>46</v>
      </c>
      <c r="D183" s="6">
        <v>-1.38</v>
      </c>
      <c r="E183" s="6">
        <v>-1.32</v>
      </c>
      <c r="F183" s="6">
        <v>-4.6399999999999997</v>
      </c>
      <c r="G183" s="6">
        <v>-0.31</v>
      </c>
      <c r="H183" s="6">
        <v>-2.77</v>
      </c>
      <c r="I183" s="6">
        <v>-5.96</v>
      </c>
      <c r="J183" s="6">
        <v>-0.69</v>
      </c>
      <c r="K183" s="6">
        <v>-1.48</v>
      </c>
      <c r="L183" s="6">
        <v>-2.4300000000000002</v>
      </c>
      <c r="M183" s="6">
        <v>-1.1100000000000001</v>
      </c>
      <c r="N183" s="6">
        <v>0.45</v>
      </c>
      <c r="O183" s="6">
        <v>0.91</v>
      </c>
    </row>
    <row r="184" spans="2:15" ht="15.5" x14ac:dyDescent="0.35">
      <c r="C184" t="s">
        <v>204</v>
      </c>
      <c r="D184" s="5">
        <v>5000000000</v>
      </c>
      <c r="E184" s="5">
        <v>6000000000</v>
      </c>
      <c r="F184" s="5">
        <v>6000000000</v>
      </c>
      <c r="G184" s="5">
        <v>8000000000</v>
      </c>
      <c r="H184" s="5">
        <v>11000000000</v>
      </c>
      <c r="I184" s="5">
        <v>13000000000</v>
      </c>
      <c r="J184" s="5">
        <v>15000000000</v>
      </c>
      <c r="K184" s="5">
        <v>12000000000</v>
      </c>
      <c r="L184" s="5">
        <v>11000000000</v>
      </c>
      <c r="M184" s="5">
        <v>7000000000</v>
      </c>
      <c r="N184" s="5">
        <v>4000000000</v>
      </c>
      <c r="O184" s="5">
        <v>5000000000</v>
      </c>
    </row>
    <row r="185" spans="2:15" ht="15.5" x14ac:dyDescent="0.35">
      <c r="C185" t="s">
        <v>208</v>
      </c>
      <c r="I185" s="6">
        <v>-19.86</v>
      </c>
    </row>
    <row r="186" spans="2:15" ht="15.5" x14ac:dyDescent="0.35">
      <c r="C186" t="s">
        <v>210</v>
      </c>
      <c r="I186" s="6">
        <v>6.95</v>
      </c>
    </row>
    <row r="187" spans="2:15" ht="15.5" x14ac:dyDescent="0.35">
      <c r="C187" t="s">
        <v>213</v>
      </c>
      <c r="I187" s="6">
        <v>0.94</v>
      </c>
    </row>
    <row r="188" spans="2:15" ht="15.5" x14ac:dyDescent="0.35">
      <c r="C188" t="s">
        <v>221</v>
      </c>
      <c r="I188" s="6">
        <v>-2.77</v>
      </c>
    </row>
    <row r="189" spans="2:15" ht="15.5" x14ac:dyDescent="0.35">
      <c r="C189" t="s">
        <v>223</v>
      </c>
      <c r="D189" s="6">
        <v>0.13</v>
      </c>
    </row>
    <row r="190" spans="2:15" ht="15.5" x14ac:dyDescent="0.35">
      <c r="C190" t="s">
        <v>224</v>
      </c>
      <c r="I190" s="6">
        <v>58.73</v>
      </c>
    </row>
    <row r="191" spans="2:15" ht="15.5" x14ac:dyDescent="0.35">
      <c r="C191" t="s">
        <v>226</v>
      </c>
      <c r="D191" s="6">
        <v>0.05</v>
      </c>
    </row>
    <row r="192" spans="2:15" ht="15.5" x14ac:dyDescent="0.35">
      <c r="C192" t="s">
        <v>227</v>
      </c>
      <c r="D192" s="6">
        <v>0.03</v>
      </c>
    </row>
    <row r="193" spans="3:9" ht="15.5" x14ac:dyDescent="0.35">
      <c r="C193" t="s">
        <v>228</v>
      </c>
      <c r="D193" s="6">
        <v>0.42</v>
      </c>
    </row>
    <row r="194" spans="3:9" ht="15.5" x14ac:dyDescent="0.35">
      <c r="C194" t="s">
        <v>230</v>
      </c>
      <c r="D194" s="6">
        <v>0.49</v>
      </c>
    </row>
    <row r="195" spans="3:9" ht="15.5" x14ac:dyDescent="0.35">
      <c r="C195" t="s">
        <v>231</v>
      </c>
      <c r="D195" s="6">
        <v>0.28000000000000003</v>
      </c>
    </row>
    <row r="196" spans="3:9" ht="15.5" x14ac:dyDescent="0.35">
      <c r="C196" t="s">
        <v>232</v>
      </c>
      <c r="D196" s="6">
        <v>1.49</v>
      </c>
    </row>
    <row r="197" spans="3:9" ht="15.5" x14ac:dyDescent="0.35">
      <c r="C197" t="s">
        <v>13</v>
      </c>
      <c r="D197" s="5">
        <v>7000000000</v>
      </c>
    </row>
    <row r="198" spans="3:9" ht="15.5" x14ac:dyDescent="0.35">
      <c r="C198" t="s">
        <v>234</v>
      </c>
      <c r="I198" s="6">
        <v>-0.95</v>
      </c>
    </row>
    <row r="199" spans="3:9" ht="15.5" x14ac:dyDescent="0.35">
      <c r="C199" t="s">
        <v>235</v>
      </c>
      <c r="I199" s="5">
        <v>0</v>
      </c>
    </row>
    <row r="200" spans="3:9" ht="15.5" x14ac:dyDescent="0.35">
      <c r="C200" t="s">
        <v>236</v>
      </c>
      <c r="I200" s="5">
        <v>0</v>
      </c>
    </row>
    <row r="201" spans="3:9" ht="15.5" x14ac:dyDescent="0.35">
      <c r="C201" t="s">
        <v>237</v>
      </c>
      <c r="I201" s="5">
        <v>0</v>
      </c>
    </row>
    <row r="202" spans="3:9" ht="15.5" x14ac:dyDescent="0.35">
      <c r="C202" t="s">
        <v>239</v>
      </c>
      <c r="D202" s="6">
        <v>3.26</v>
      </c>
    </row>
    <row r="203" spans="3:9" ht="15.5" x14ac:dyDescent="0.35">
      <c r="C203" t="s">
        <v>240</v>
      </c>
      <c r="D203" s="6">
        <v>6.07</v>
      </c>
    </row>
    <row r="204" spans="3:9" ht="15.5" x14ac:dyDescent="0.35">
      <c r="C204" t="s">
        <v>243</v>
      </c>
      <c r="D204" s="6">
        <v>27.93</v>
      </c>
    </row>
    <row r="205" spans="3:9" ht="15.5" x14ac:dyDescent="0.35">
      <c r="C205" t="s">
        <v>42</v>
      </c>
      <c r="I205" s="5">
        <v>49000000000</v>
      </c>
    </row>
    <row r="206" spans="3:9" ht="15.5" x14ac:dyDescent="0.35">
      <c r="C206" t="s">
        <v>246</v>
      </c>
      <c r="I206" s="5">
        <v>71000000000</v>
      </c>
    </row>
    <row r="207" spans="3:9" ht="15.5" x14ac:dyDescent="0.35">
      <c r="C207" t="s">
        <v>247</v>
      </c>
      <c r="I207" s="5">
        <v>896710000</v>
      </c>
    </row>
    <row r="208" spans="3:9" ht="15.5" x14ac:dyDescent="0.35">
      <c r="C208" t="s">
        <v>248</v>
      </c>
      <c r="I208" s="6">
        <v>0.30299999999999999</v>
      </c>
    </row>
    <row r="209" spans="3:9" ht="15.5" x14ac:dyDescent="0.35">
      <c r="C209" t="s">
        <v>249</v>
      </c>
      <c r="D209" s="6">
        <v>8.4700000000000011E-2</v>
      </c>
    </row>
    <row r="210" spans="3:9" ht="15.5" x14ac:dyDescent="0.35">
      <c r="C210" t="s">
        <v>250</v>
      </c>
      <c r="D210" s="6">
        <v>-1.9799999999999998E-2</v>
      </c>
    </row>
    <row r="211" spans="3:9" ht="15.5" x14ac:dyDescent="0.35">
      <c r="C211" t="s">
        <v>251</v>
      </c>
      <c r="D211" s="6">
        <v>-0.23180000000000001</v>
      </c>
    </row>
    <row r="212" spans="3:9" ht="15.5" x14ac:dyDescent="0.35">
      <c r="C212" t="s">
        <v>252</v>
      </c>
      <c r="D212" s="6">
        <v>-0.17319999999999999</v>
      </c>
    </row>
    <row r="213" spans="3:9" ht="15.5" x14ac:dyDescent="0.35">
      <c r="C213" t="s">
        <v>253</v>
      </c>
      <c r="D213" s="6">
        <v>-0.71519999999999995</v>
      </c>
    </row>
    <row r="214" spans="3:9" ht="15.5" x14ac:dyDescent="0.35">
      <c r="C214" t="s">
        <v>254</v>
      </c>
      <c r="D214" s="6">
        <v>0.70180000000000009</v>
      </c>
    </row>
    <row r="215" spans="3:9" ht="15.5" x14ac:dyDescent="0.35">
      <c r="C215" t="s">
        <v>261</v>
      </c>
      <c r="I215" s="5">
        <v>2</v>
      </c>
    </row>
    <row r="216" spans="3:9" ht="15.5" x14ac:dyDescent="0.35">
      <c r="C216" t="s">
        <v>262</v>
      </c>
      <c r="I216" s="6">
        <v>0.83</v>
      </c>
    </row>
    <row r="217" spans="3:9" ht="15.5" x14ac:dyDescent="0.35">
      <c r="C217" t="s">
        <v>263</v>
      </c>
      <c r="I217" s="6">
        <v>0.03</v>
      </c>
    </row>
    <row r="218" spans="3:9" ht="15.5" x14ac:dyDescent="0.35">
      <c r="C218" t="s">
        <v>265</v>
      </c>
      <c r="I218" s="6">
        <v>0.13</v>
      </c>
    </row>
    <row r="219" spans="3:9" ht="15.5" x14ac:dyDescent="0.35">
      <c r="C219" t="s">
        <v>266</v>
      </c>
      <c r="I219" s="6">
        <v>0.33</v>
      </c>
    </row>
    <row r="220" spans="3:9" ht="15.5" x14ac:dyDescent="0.35">
      <c r="C220" t="s">
        <v>267</v>
      </c>
      <c r="I220" s="6">
        <v>0.57999999999999996</v>
      </c>
    </row>
    <row r="221" spans="3:9" ht="15.5" x14ac:dyDescent="0.35">
      <c r="C221" t="s">
        <v>268</v>
      </c>
      <c r="I221" s="6">
        <v>0.44</v>
      </c>
    </row>
    <row r="222" spans="3:9" ht="15.5" x14ac:dyDescent="0.35">
      <c r="C222" t="s">
        <v>273</v>
      </c>
      <c r="D222" s="5">
        <v>0</v>
      </c>
    </row>
    <row r="223" spans="3:9" ht="15.5" x14ac:dyDescent="0.35">
      <c r="C223" t="s">
        <v>274</v>
      </c>
      <c r="D223" s="5">
        <v>79000000000</v>
      </c>
    </row>
    <row r="224" spans="3:9" ht="15.5" x14ac:dyDescent="0.35">
      <c r="C224" t="s">
        <v>275</v>
      </c>
      <c r="D224" s="5">
        <v>26000000000</v>
      </c>
    </row>
    <row r="225" spans="3:9" ht="15.5" x14ac:dyDescent="0.35">
      <c r="C225" t="s">
        <v>183</v>
      </c>
      <c r="D225" s="5">
        <v>-24000000000</v>
      </c>
    </row>
    <row r="226" spans="3:9" ht="15.5" x14ac:dyDescent="0.35">
      <c r="C226" t="s">
        <v>182</v>
      </c>
      <c r="I226" s="5">
        <v>53000000000</v>
      </c>
    </row>
    <row r="227" spans="3:9" ht="15.5" x14ac:dyDescent="0.35">
      <c r="C227" t="s">
        <v>180</v>
      </c>
      <c r="D227" s="5">
        <v>22000000000</v>
      </c>
    </row>
    <row r="228" spans="3:9" ht="15.5" x14ac:dyDescent="0.35">
      <c r="C228" t="s">
        <v>24</v>
      </c>
      <c r="D228" s="5">
        <v>22000000000</v>
      </c>
    </row>
    <row r="229" spans="3:9" ht="15.5" x14ac:dyDescent="0.35">
      <c r="C229" t="s">
        <v>21</v>
      </c>
      <c r="D229" s="5">
        <v>22000000000</v>
      </c>
    </row>
    <row r="230" spans="3:9" ht="15.5" x14ac:dyDescent="0.35">
      <c r="C230" t="s">
        <v>276</v>
      </c>
      <c r="I230" s="5">
        <v>53000000000</v>
      </c>
    </row>
  </sheetData>
  <pageMargins left="0.7" right="0.7" top="0.75" bottom="0.75" header="0.3" footer="0.3"/>
  <ignoredErrors>
    <ignoredError sqref="A1:O231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27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967</v>
      </c>
      <c r="D1" t="s">
        <v>1</v>
      </c>
      <c r="E1" t="s">
        <v>2</v>
      </c>
      <c r="H1" t="s">
        <v>3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</row>
    <row r="2" spans="1:14" ht="15.5" x14ac:dyDescent="0.35">
      <c r="C2" t="s">
        <v>968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209">
        <f t="shared" ref="I2:N2" ca="1" si="0">IFERROR(_xlfn.STOCKHISTORY("XIDX:" &amp; $C$1, I1, , 0, 0, 1), "Libur")</f>
        <v>18</v>
      </c>
      <c r="J2" s="2" vm="11">
        <f t="shared" ca="1" si="0"/>
        <v>50</v>
      </c>
      <c r="K2" s="2" vm="210">
        <f t="shared" ca="1" si="0"/>
        <v>58</v>
      </c>
      <c r="L2" s="2" vm="211">
        <f t="shared" ca="1" si="0"/>
        <v>190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30244600190</v>
      </c>
      <c r="E4" s="2">
        <f>IFERROR(INDEX(E51:E500,MATCH($C$4,$C$51:$C$500,0)),"")</f>
        <v>5621932411</v>
      </c>
      <c r="H4" s="2">
        <f>IFERROR(SUM(D4:G4)*(4/MAX(1,COUNT(D4:G4))),"")</f>
        <v>71733065202</v>
      </c>
      <c r="I4" s="2">
        <f t="shared" ref="I4:N4" si="1">IFERROR(INDEX(I51:I500,MATCH($C$4,$C$51:$C$500,0)),"")</f>
        <v>43842225806</v>
      </c>
      <c r="J4" s="2">
        <f t="shared" si="1"/>
        <v>118597296098</v>
      </c>
      <c r="K4" s="2">
        <f t="shared" si="1"/>
        <v>154856880912</v>
      </c>
      <c r="L4" s="2">
        <f t="shared" si="1"/>
        <v>244241654678</v>
      </c>
      <c r="M4" s="2">
        <f t="shared" si="1"/>
        <v>48709779263</v>
      </c>
      <c r="N4" s="2">
        <f t="shared" si="1"/>
        <v>121262715612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1065218725</v>
      </c>
      <c r="E5" s="2">
        <f>IFERROR(INDEX(E51:E500,MATCH($C$5,$C$51:$C$500,0)),"")</f>
        <v>-2188591278</v>
      </c>
      <c r="H5" s="2">
        <f>IFERROR(SUM(D5:G5)*(4/MAX(1,COUNT(D5:G5))),"")</f>
        <v>-2246745106</v>
      </c>
      <c r="I5" s="2">
        <f t="shared" ref="I5:N5" si="2">IFERROR(INDEX(I51:I500,MATCH($C$5,$C$51:$C$500,0)),"")</f>
        <v>-41210143384</v>
      </c>
      <c r="J5" s="2">
        <f t="shared" si="2"/>
        <v>-33693502197</v>
      </c>
      <c r="K5" s="2">
        <f t="shared" si="2"/>
        <v>-26522015160</v>
      </c>
      <c r="L5" s="2">
        <f t="shared" si="2"/>
        <v>3063311721</v>
      </c>
      <c r="M5" s="2">
        <f t="shared" si="2"/>
        <v>2488256166</v>
      </c>
      <c r="N5" s="2">
        <f t="shared" si="2"/>
        <v>2964255470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-7752879396</v>
      </c>
      <c r="E6" s="2">
        <f>IFERROR(INDEX(E51:E500,MATCH($C$6,$C$51:$C$500,0)),"")</f>
        <v>-8850696430</v>
      </c>
      <c r="H6" s="2">
        <f>IFERROR(INDEX(D6:G6,COUNT(D6:G6)),"")</f>
        <v>-8850696430</v>
      </c>
      <c r="I6" s="2">
        <f t="shared" ref="I6:N6" si="3">IFERROR(INDEX(I51:I500,MATCH($C$6,$C$51:$C$500,0)),"")</f>
        <v>-5811645614</v>
      </c>
      <c r="J6" s="2">
        <f t="shared" si="3"/>
        <v>35415147288</v>
      </c>
      <c r="K6" s="2">
        <f t="shared" si="3"/>
        <v>69112038993</v>
      </c>
      <c r="L6" s="2">
        <f t="shared" si="3"/>
        <v>95640202818</v>
      </c>
      <c r="M6" s="2">
        <f t="shared" si="3"/>
        <v>89881315871</v>
      </c>
      <c r="N6" s="2">
        <f t="shared" si="3"/>
        <v>25425023520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1.5</v>
      </c>
      <c r="E7" s="3">
        <f>IFERROR(INDEX(E51:E500,MATCH($C$7,$C$51:$C$500,0))/1000000000,"")</f>
        <v>1.5</v>
      </c>
      <c r="H7" s="3">
        <f>IFERROR(INDEX(D7:G7,COUNT(D7:G7)),"")</f>
        <v>1.5</v>
      </c>
      <c r="I7" s="3">
        <f t="shared" ref="I7:N7" si="4">IFERROR(INDEX(I51:I500,MATCH($C$7,$C$51:$C$500,0))/1000000000,"")</f>
        <v>1.5</v>
      </c>
      <c r="J7" s="3">
        <f t="shared" si="4"/>
        <v>1.5</v>
      </c>
      <c r="K7" s="3">
        <f t="shared" si="4"/>
        <v>1.5</v>
      </c>
      <c r="L7" s="3">
        <f t="shared" si="4"/>
        <v>1.5</v>
      </c>
      <c r="M7" s="3">
        <f t="shared" si="4"/>
        <v>1.2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</v>
      </c>
      <c r="E8" s="2">
        <f>IFERROR(INDEX(E51:E500,MATCH("Free cash flow (Quarter)",$C$51:$C$500,0)),"")</f>
        <v>2000000000</v>
      </c>
      <c r="H8" s="2">
        <f>IFERROR(INDEX(D8:G8,COUNT(D8:G8)),"")</f>
        <v>2000000000</v>
      </c>
      <c r="I8" s="2">
        <f t="shared" ref="I8:N8" si="5">IFERROR(INDEX(I51:I500,MATCH($C$8,$C$51:$C$500,0)),"")</f>
        <v>53000000000</v>
      </c>
      <c r="J8" s="2">
        <f t="shared" si="5"/>
        <v>-11000000000</v>
      </c>
      <c r="K8" s="2">
        <f t="shared" si="5"/>
        <v>8000000000</v>
      </c>
      <c r="L8" s="2">
        <f t="shared" si="5"/>
        <v>-60000000000</v>
      </c>
      <c r="M8" s="2">
        <f t="shared" si="5"/>
        <v>-56000000000</v>
      </c>
      <c r="N8" s="2">
        <f t="shared" si="5"/>
        <v>-7000000000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1.6</v>
      </c>
      <c r="E9" s="3">
        <f>IFERROR(INDEX(E51:E500,MATCH("Free cash flow per share (Quarter)",$C$51:$C$500,0)),"")</f>
        <v>1.36</v>
      </c>
      <c r="H9" s="3">
        <f>IFERROR(INDEX(D9:G9,COUNT(D9:G9)),"")</f>
        <v>1.36</v>
      </c>
      <c r="I9" s="3">
        <f t="shared" ref="I9:N9" si="6">IFERROR(INDEX(I51:I500,MATCH($C$9,$C$51:$C$500,0)),"")</f>
        <v>35.24</v>
      </c>
      <c r="J9" s="3">
        <f t="shared" si="6"/>
        <v>-7.11</v>
      </c>
      <c r="K9" s="3">
        <f t="shared" si="6"/>
        <v>5.27</v>
      </c>
      <c r="L9" s="3">
        <f t="shared" si="6"/>
        <v>-39.83</v>
      </c>
      <c r="M9" s="3">
        <f t="shared" si="6"/>
        <v>-47.05</v>
      </c>
      <c r="N9" s="3">
        <f t="shared" si="6"/>
        <v>-7495652</v>
      </c>
    </row>
    <row r="10" spans="1:14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N10" ca="1" si="7">IFERROR(IF(I9=0,"",I2/I9),"")</f>
        <v>0.51078320090805895</v>
      </c>
      <c r="J10" s="3">
        <f t="shared" ca="1" si="7"/>
        <v>-7.0323488045007032</v>
      </c>
      <c r="K10" s="3">
        <f t="shared" ca="1" si="7"/>
        <v>11.005692599620494</v>
      </c>
      <c r="L10" s="3">
        <f t="shared" ca="1" si="7"/>
        <v>-4.7702736630680391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4508838264</v>
      </c>
      <c r="E11" s="2">
        <f>IFERROR(INDEX(E51:E500,MATCH($C$11,$C$51:$C$500,0)),"")</f>
        <v>2248541905</v>
      </c>
      <c r="H11" s="2">
        <f>IFERROR(INDEX(D11:G11,COUNT(D11:G11)),"")</f>
        <v>2248541905</v>
      </c>
      <c r="I11" s="2">
        <f t="shared" ref="I11:N11" si="8">IFERROR(INDEX(I51:I500,MATCH($C$11,$C$51:$C$500,0)),"")</f>
        <v>12135868120</v>
      </c>
      <c r="J11" s="2">
        <f t="shared" si="8"/>
        <v>696859071</v>
      </c>
      <c r="K11" s="2">
        <f t="shared" si="8"/>
        <v>31730779305</v>
      </c>
      <c r="L11" s="2">
        <f t="shared" si="8"/>
        <v>49079635755</v>
      </c>
      <c r="M11" s="2">
        <f t="shared" si="8"/>
        <v>29245068152</v>
      </c>
      <c r="N11" s="2">
        <f t="shared" si="8"/>
        <v>2415092719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136000000000</v>
      </c>
      <c r="E12" s="2">
        <f>IFERROR(INDEX(E51:E500,MATCH("Net Debt (Quarter)",$C$51:$C$500,0)),"")</f>
        <v>139000000000</v>
      </c>
      <c r="H12" s="2">
        <f>IFERROR(INDEX(D12:G12,COUNT(D12:G12)),"")</f>
        <v>139000000000</v>
      </c>
      <c r="I12" s="2">
        <f t="shared" ref="I12:N12" si="9">IFERROR(INDEX(I51:I500,MATCH($C$12,$C$51:$C$500,0)),"")</f>
        <v>130000000000</v>
      </c>
      <c r="J12" s="2">
        <f t="shared" si="9"/>
        <v>224000000000</v>
      </c>
      <c r="K12" s="2">
        <f t="shared" si="9"/>
        <v>234000000000</v>
      </c>
      <c r="L12" s="2">
        <f t="shared" si="9"/>
        <v>260000000000</v>
      </c>
      <c r="M12" s="2">
        <f t="shared" si="9"/>
        <v>115000000000</v>
      </c>
      <c r="N12" s="2">
        <f t="shared" si="9"/>
        <v>89000000000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140000000000</v>
      </c>
      <c r="E13" s="2">
        <f>IFERROR(INDEX(E51:E500,MATCH("Total Debt (Quarter)",$C$51:$C$500,0)),"")</f>
        <v>141000000000</v>
      </c>
      <c r="H13" s="2">
        <f>IFERROR(INDEX(D13:G13,COUNT(D13:G13)),"")</f>
        <v>141000000000</v>
      </c>
      <c r="I13" s="2">
        <f t="shared" ref="I13:N13" si="10">IFERROR(INDEX(I51:I500,MATCH($C$13,$C$51:$C$500,0)),"")</f>
        <v>142000000000</v>
      </c>
      <c r="J13" s="2">
        <f t="shared" si="10"/>
        <v>225000000000</v>
      </c>
      <c r="K13" s="2">
        <f t="shared" si="10"/>
        <v>265000000000</v>
      </c>
      <c r="L13" s="2">
        <f t="shared" si="10"/>
        <v>309000000000</v>
      </c>
      <c r="M13" s="2">
        <f t="shared" si="10"/>
        <v>144000000000</v>
      </c>
      <c r="N13" s="2">
        <f t="shared" si="10"/>
        <v>92000000000</v>
      </c>
    </row>
    <row r="14" spans="1:14" ht="15.5" x14ac:dyDescent="0.35">
      <c r="C14" t="s">
        <v>27</v>
      </c>
      <c r="D14" s="2">
        <f>IFERROR(INDEX(D51:D500,MATCH($C$14,$C$51:$C$500,0)),"")</f>
        <v>144999998</v>
      </c>
      <c r="E14" s="2">
        <f>IFERROR(INDEX(E51:E500,MATCH($C$14,$C$51:$C$500,0)),"")</f>
        <v>-100000000</v>
      </c>
      <c r="H14" s="2">
        <f>IFERROR(SUM(D14:G14)*(4/MAX(1,COUNT(D14:G14))),"")</f>
        <v>89999996</v>
      </c>
      <c r="I14" s="2">
        <f t="shared" ref="I14:N14" si="11">IFERROR(INDEX(I51:I500,MATCH($C$14,$C$51:$C$500,0)),"")</f>
        <v>-1252567434</v>
      </c>
      <c r="J14" s="2">
        <f t="shared" si="11"/>
        <v>-8073099884</v>
      </c>
      <c r="K14" s="2">
        <f t="shared" si="11"/>
        <v>-10552714297</v>
      </c>
      <c r="L14" s="2">
        <f t="shared" si="11"/>
        <v>-8915149812</v>
      </c>
      <c r="M14" s="2">
        <f t="shared" si="11"/>
        <v>-4555046638</v>
      </c>
      <c r="N14" s="2">
        <f t="shared" si="11"/>
        <v>-5148770034</v>
      </c>
    </row>
    <row r="15" spans="1:14" ht="15.5" x14ac:dyDescent="0.35">
      <c r="C15" t="s">
        <v>28</v>
      </c>
      <c r="D15" s="2">
        <f>IFERROR(INDEX(D51:D500,MATCH($C$15,$C$51:$C$500,0)),"")</f>
        <v>218543810</v>
      </c>
      <c r="E15" s="2">
        <f>IFERROR(INDEX(E51:E500,MATCH($C$15,$C$51:$C$500,0)),"")</f>
        <v>-218043810</v>
      </c>
      <c r="H15" s="2">
        <f>IFERROR(SUM(D15:G15)*(4/MAX(1,COUNT(D15:G15))),"")</f>
        <v>1000000</v>
      </c>
      <c r="I15" s="2">
        <f t="shared" ref="I15:N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-5654121831</v>
      </c>
      <c r="M15" s="2">
        <f t="shared" si="12"/>
        <v>-679785266</v>
      </c>
      <c r="N15" s="2">
        <f t="shared" si="12"/>
        <v>-4192491024</v>
      </c>
    </row>
    <row r="16" spans="1:14" ht="15.5" x14ac:dyDescent="0.35">
      <c r="C16" t="s">
        <v>29</v>
      </c>
      <c r="D16" s="2">
        <f>IFERROR(INDEX(D51:D500,MATCH($C$16,$C$51:$C$500,0)),"")</f>
        <v>879273224</v>
      </c>
      <c r="E16" s="2">
        <f>IFERROR(INDEX(E51:E500,MATCH($C$16,$C$51:$C$500,0)),"")</f>
        <v>-1970547469</v>
      </c>
      <c r="H16" s="2">
        <f>IFERROR(SUM(D16:G16)*(4/MAX(1,COUNT(D16:G16))),"")</f>
        <v>-2182548490</v>
      </c>
      <c r="I16" s="2">
        <f t="shared" ref="I16:N16" si="13">IFERROR(INDEX(I51:I500,MATCH($C$16,$C$51:$C$500,0)),"")</f>
        <v>-42254433841</v>
      </c>
      <c r="J16" s="2">
        <f t="shared" si="13"/>
        <v>-33781303948</v>
      </c>
      <c r="K16" s="2">
        <f t="shared" si="13"/>
        <v>-65531004469</v>
      </c>
      <c r="L16" s="2">
        <f t="shared" si="13"/>
        <v>8668097360</v>
      </c>
      <c r="M16" s="2">
        <f t="shared" si="13"/>
        <v>3649455515</v>
      </c>
      <c r="N16" s="2">
        <f t="shared" si="13"/>
        <v>7218263167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</row>
    <row r="19" spans="1:14" ht="15.5" x14ac:dyDescent="0.35">
      <c r="A19" t="s">
        <v>39</v>
      </c>
      <c r="C19" t="s">
        <v>40</v>
      </c>
    </row>
    <row r="20" spans="1:14" ht="15.5" x14ac:dyDescent="0.35">
      <c r="A20" t="s">
        <v>41</v>
      </c>
      <c r="C20" t="s">
        <v>42</v>
      </c>
      <c r="D20" s="2" t="str">
        <f ca="1">IFERROR(D21*D2,"")</f>
        <v/>
      </c>
      <c r="E20" s="2" t="str">
        <f ca="1">IFERROR(E21*E2,"")</f>
        <v/>
      </c>
      <c r="H20" s="2" t="str">
        <f t="shared" ref="H20:N20" ca="1" si="14">IFERROR(H21*H2,"")</f>
        <v/>
      </c>
      <c r="I20" s="2">
        <f t="shared" ca="1" si="14"/>
        <v>27000000000</v>
      </c>
      <c r="J20" s="2">
        <f t="shared" ca="1" si="14"/>
        <v>75000000000</v>
      </c>
      <c r="K20" s="2">
        <f t="shared" ca="1" si="14"/>
        <v>87000000000</v>
      </c>
      <c r="L20" s="2">
        <f t="shared" ca="1" si="14"/>
        <v>285000000000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1500000000</v>
      </c>
      <c r="E21" s="2">
        <f>IFERROR(INDEX(E51:E500,MATCH($C$7,$C$51:$C$500,0)),"")</f>
        <v>1500000000</v>
      </c>
      <c r="H21" s="2">
        <f>IFERROR(INDEX(D21:G21,COUNT(D21:G21)),"")</f>
        <v>1500000000</v>
      </c>
      <c r="I21" s="2">
        <f t="shared" ref="I21:N21" si="15">IFERROR(INDEX(I51:I500,MATCH($C$7,$C$51:$C$500,0)),"")</f>
        <v>1500000000</v>
      </c>
      <c r="J21" s="2">
        <f t="shared" si="15"/>
        <v>1500000000</v>
      </c>
      <c r="K21" s="2">
        <f t="shared" si="15"/>
        <v>1500000000</v>
      </c>
      <c r="L21" s="2">
        <f t="shared" si="15"/>
        <v>1500000000</v>
      </c>
      <c r="M21" s="2">
        <f t="shared" si="15"/>
        <v>1200000000</v>
      </c>
      <c r="N21" s="2">
        <f t="shared" si="15"/>
        <v>0</v>
      </c>
    </row>
    <row r="23" spans="1:14" ht="15.5" x14ac:dyDescent="0.35">
      <c r="B23" t="s">
        <v>43</v>
      </c>
      <c r="C23" t="s">
        <v>44</v>
      </c>
      <c r="D23" s="3">
        <f>IFERROR(D5/D6*100,"")</f>
        <v>-13.739652980408623</v>
      </c>
      <c r="E23" s="3">
        <f>IFERROR(E5/E6*100,"")</f>
        <v>24.727899045115027</v>
      </c>
      <c r="H23" s="3">
        <f t="shared" ref="H23:N23" si="16">IFERROR(H5/H6*100,"")</f>
        <v>25.384952740944929</v>
      </c>
      <c r="I23" s="3">
        <f t="shared" si="16"/>
        <v>709.09594495449903</v>
      </c>
      <c r="J23" s="3">
        <f t="shared" si="16"/>
        <v>-95.138675897633902</v>
      </c>
      <c r="K23" s="3">
        <f t="shared" si="16"/>
        <v>-38.375390954224741</v>
      </c>
      <c r="L23" s="3">
        <f t="shared" si="16"/>
        <v>3.2029540201094893</v>
      </c>
      <c r="M23" s="3">
        <f t="shared" si="16"/>
        <v>2.7683797704644313</v>
      </c>
      <c r="N23" s="3">
        <f t="shared" si="16"/>
        <v>11.658811122311205</v>
      </c>
    </row>
    <row r="24" spans="1:14" ht="15.5" x14ac:dyDescent="0.35">
      <c r="C24" t="s">
        <v>45</v>
      </c>
      <c r="D24" s="4" t="str">
        <f>IFERROR(_xlfn.RRI(5,I23,D23),"")</f>
        <v/>
      </c>
      <c r="E24" s="4" t="str">
        <f>IFERROR(_xlfn.RRI(5,J23,E23),"")</f>
        <v/>
      </c>
      <c r="H24" s="4">
        <f t="shared" ref="H24:N24" si="17">IFERROR(_xlfn.RRI(5,M23,H23),"")</f>
        <v>0.55765092895382962</v>
      </c>
      <c r="I24" s="4">
        <f t="shared" si="17"/>
        <v>1.2741030833991762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46</v>
      </c>
      <c r="C25" t="s">
        <v>47</v>
      </c>
      <c r="D25" s="3">
        <f>IFERROR(INDEX(D51:D500,MATCH($A$25,$C$51:$C$500,0)),"")</f>
        <v>0.71</v>
      </c>
      <c r="E25" s="3">
        <f>IFERROR(INDEX(E51:E500,MATCH($A$25,$C$51:$C$500,0)),"")</f>
        <v>-1.46</v>
      </c>
      <c r="H25" s="3">
        <f>IFERROR(INDEX(D25:G25,COUNT(D25:G25)),"")</f>
        <v>-1.46</v>
      </c>
      <c r="I25" s="3">
        <f t="shared" ref="I25:N25" si="18">IFERROR(INDEX(I51:I500,MATCH($C$25,$C$51:$C$500,0)),"")</f>
        <v>-28.17</v>
      </c>
      <c r="J25" s="3">
        <f t="shared" si="18"/>
        <v>-22.52</v>
      </c>
      <c r="K25" s="3">
        <f t="shared" si="18"/>
        <v>-43.68</v>
      </c>
      <c r="L25" s="3">
        <f t="shared" si="18"/>
        <v>2.0099999999999998</v>
      </c>
      <c r="M25" s="3">
        <f t="shared" si="18"/>
        <v>2.48</v>
      </c>
      <c r="N25" s="3">
        <f t="shared" si="18"/>
        <v>3025772.14</v>
      </c>
    </row>
    <row r="26" spans="1:14" ht="15.5" x14ac:dyDescent="0.35">
      <c r="C26" t="s">
        <v>48</v>
      </c>
      <c r="D26" s="4" t="str">
        <f>IFERROR(_xlfn.RRI(5,I25,D25),"")</f>
        <v/>
      </c>
      <c r="E26" s="4">
        <f>IFERROR(_xlfn.RRI(5,J25,E25),"")</f>
        <v>-0.42142869036744535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49</v>
      </c>
      <c r="D27" s="3">
        <f>IFERROR(D4/D21,"")</f>
        <v>20.163066793333332</v>
      </c>
      <c r="E27" s="3">
        <f>IFERROR(E4/E21,"")</f>
        <v>3.7479549406666668</v>
      </c>
      <c r="H27" s="3">
        <f t="shared" ref="H27:N27" si="20">IFERROR(H4/H21,"")</f>
        <v>47.822043467999997</v>
      </c>
      <c r="I27" s="3">
        <f t="shared" si="20"/>
        <v>29.228150537333335</v>
      </c>
      <c r="J27" s="3">
        <f t="shared" si="20"/>
        <v>79.064864065333339</v>
      </c>
      <c r="K27" s="3">
        <f t="shared" si="20"/>
        <v>103.237920608</v>
      </c>
      <c r="L27" s="3">
        <f t="shared" si="20"/>
        <v>162.82776978533334</v>
      </c>
      <c r="M27" s="3">
        <f t="shared" si="20"/>
        <v>40.591482719166663</v>
      </c>
      <c r="N27" s="3" t="str">
        <f t="shared" si="20"/>
        <v/>
      </c>
    </row>
    <row r="28" spans="1:14" ht="15.5" x14ac:dyDescent="0.35">
      <c r="C28" t="s">
        <v>50</v>
      </c>
      <c r="D28" s="4">
        <f>IFERROR(_xlfn.RRI(5,I27,D27),"")</f>
        <v>-7.1565969271093044E-2</v>
      </c>
      <c r="E28" s="4">
        <f>IFERROR(_xlfn.RRI(5,J27,E27),"")</f>
        <v>-0.45654677980594838</v>
      </c>
      <c r="H28" s="4">
        <f t="shared" ref="H28:N28" si="21">IFERROR(_xlfn.RRI(5,M27,H27),"")</f>
        <v>3.3329059504767944E-2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51</v>
      </c>
      <c r="H29" s="4">
        <f t="shared" ref="H29:N29" si="22">IFERROR(((H25-I25)/I25)*100%,"")</f>
        <v>-0.9481718139865104</v>
      </c>
      <c r="I29" s="4">
        <f t="shared" si="22"/>
        <v>0.25088809946714041</v>
      </c>
      <c r="J29" s="4">
        <f t="shared" si="22"/>
        <v>-0.48443223443223443</v>
      </c>
      <c r="K29" s="4">
        <f t="shared" si="22"/>
        <v>-22.731343283582092</v>
      </c>
      <c r="L29" s="4">
        <f t="shared" si="22"/>
        <v>-0.18951612903225815</v>
      </c>
      <c r="M29" s="4">
        <f t="shared" si="22"/>
        <v>-0.99999918037450108</v>
      </c>
      <c r="N29" s="4" t="str">
        <f t="shared" si="22"/>
        <v/>
      </c>
    </row>
    <row r="30" spans="1:14" ht="15.5" x14ac:dyDescent="0.35">
      <c r="C30" t="s">
        <v>52</v>
      </c>
      <c r="H30" s="4">
        <f t="shared" ref="H30:N30" si="23">IFERROR(((H27-I27)/I27)*100%,"")</f>
        <v>0.63616385535295994</v>
      </c>
      <c r="I30" s="4">
        <f t="shared" si="23"/>
        <v>-0.63032693620795499</v>
      </c>
      <c r="J30" s="4">
        <f t="shared" si="23"/>
        <v>-0.23414900649203377</v>
      </c>
      <c r="K30" s="4">
        <f t="shared" si="23"/>
        <v>-0.36596858911655306</v>
      </c>
      <c r="L30" s="4">
        <f t="shared" si="23"/>
        <v>3.0113777294577275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-7.76</v>
      </c>
      <c r="E32" s="3">
        <f>IFERROR(INDEX(E51:E500,MATCH($A$32,$C$51:$C$500,0)),"")</f>
        <v>-8.49</v>
      </c>
      <c r="H32" s="3">
        <f>IFERROR(INDEX(D32:G32,COUNT(D32:G32)),"")</f>
        <v>-8.49</v>
      </c>
      <c r="I32" s="3">
        <f t="shared" ref="I32:N32" si="24">IFERROR(INDEX(I51:I500,MATCH($C$32,$C$51:$C$500,0)),"")</f>
        <v>-6.47</v>
      </c>
      <c r="J32" s="3">
        <f t="shared" si="24"/>
        <v>21.01</v>
      </c>
      <c r="K32" s="3">
        <f t="shared" si="24"/>
        <v>43.48</v>
      </c>
      <c r="L32" s="3">
        <f t="shared" si="24"/>
        <v>61.16</v>
      </c>
      <c r="M32" s="3">
        <f t="shared" si="24"/>
        <v>74.900000000000006</v>
      </c>
      <c r="N32" s="3">
        <f t="shared" si="24"/>
        <v>25425023.52</v>
      </c>
    </row>
    <row r="33" spans="1:14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-2.06</v>
      </c>
      <c r="E33" s="3">
        <f>IFERROR(INDEX(E51:E500,MATCH($A$33,$C$51:$C$500,0)),"")</f>
        <v>-1.88</v>
      </c>
      <c r="H33" s="3">
        <f>IFERROR(INDEX(D33:G33,COUNT(D33:G33)),"")</f>
        <v>-1.88</v>
      </c>
      <c r="I33" s="3">
        <f t="shared" ref="I33:N33" si="25">IFERROR(INDEX(I51:I500,MATCH($C$33,$C$51:$C$500,0)),"")</f>
        <v>-2.78</v>
      </c>
      <c r="J33" s="3">
        <f t="shared" si="25"/>
        <v>2.38</v>
      </c>
      <c r="K33" s="3">
        <f t="shared" si="25"/>
        <v>1.33</v>
      </c>
      <c r="L33" s="3">
        <f t="shared" si="25"/>
        <v>3.11</v>
      </c>
      <c r="M33" s="3">
        <f t="shared" si="25"/>
        <v>12.22</v>
      </c>
      <c r="N33" s="3">
        <f t="shared" si="25"/>
        <v>0</v>
      </c>
    </row>
    <row r="34" spans="1:14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22.54</v>
      </c>
      <c r="E34" s="3">
        <f>IFERROR(INDEX(E51:E500,MATCH($A$34,$C$51:$C$500,0)),"")</f>
        <v>-10.96</v>
      </c>
      <c r="H34" s="3">
        <f>IFERROR(INDEX(D34:G34,COUNT(D34:G34)),"")</f>
        <v>-10.96</v>
      </c>
      <c r="I34" s="3">
        <f t="shared" ref="I34:N34" si="26">IFERROR(INDEX(I51:I500,MATCH($C$34,$C$51:$C$500,0)),"")</f>
        <v>-0.64</v>
      </c>
      <c r="J34" s="3">
        <f t="shared" si="26"/>
        <v>-2.2200000000000002</v>
      </c>
      <c r="K34" s="3">
        <f t="shared" si="26"/>
        <v>-1.33</v>
      </c>
      <c r="L34" s="3">
        <f t="shared" si="26"/>
        <v>94.53</v>
      </c>
      <c r="M34" s="3">
        <f t="shared" si="26"/>
        <v>368.95</v>
      </c>
      <c r="N34" s="3">
        <f t="shared" si="26"/>
        <v>0</v>
      </c>
    </row>
    <row r="35" spans="1:14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0.79</v>
      </c>
      <c r="E35" s="3">
        <f>IFERROR(INDEX(E51:E500,MATCH($A$35,$C$51:$C$500,0)),"")</f>
        <v>4.2699999999999996</v>
      </c>
      <c r="H35" s="3">
        <f>IFERROR(INDEX(D35:G35,COUNT(D35:G35)),"")</f>
        <v>4.2699999999999996</v>
      </c>
      <c r="I35" s="3">
        <f t="shared" ref="I35:N35" si="27">IFERROR(INDEX(I51:I500,MATCH($C$35,$C$51:$C$500,0)),"")</f>
        <v>0.62</v>
      </c>
      <c r="J35" s="3">
        <f t="shared" si="27"/>
        <v>0.63</v>
      </c>
      <c r="K35" s="3">
        <f t="shared" si="27"/>
        <v>0.56000000000000005</v>
      </c>
      <c r="L35" s="3">
        <f t="shared" si="27"/>
        <v>1.17</v>
      </c>
      <c r="M35" s="3">
        <f t="shared" si="27"/>
        <v>22.54</v>
      </c>
      <c r="N35" s="3">
        <f t="shared" si="27"/>
        <v>0</v>
      </c>
    </row>
    <row r="36" spans="1:14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72</v>
      </c>
      <c r="E50" t="s">
        <v>629</v>
      </c>
      <c r="F50" t="s">
        <v>630</v>
      </c>
      <c r="G50" t="s">
        <v>631</v>
      </c>
      <c r="H50" t="s">
        <v>632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</row>
    <row r="51" spans="2:14" ht="15.5" x14ac:dyDescent="0.35">
      <c r="B51" t="s">
        <v>74</v>
      </c>
      <c r="C51" t="s">
        <v>6</v>
      </c>
      <c r="D51" s="5">
        <v>30244600190</v>
      </c>
      <c r="E51" s="5">
        <v>5621932411</v>
      </c>
      <c r="F51" s="5">
        <v>13850000713</v>
      </c>
      <c r="G51" s="5">
        <v>23953493752</v>
      </c>
      <c r="I51" s="5">
        <v>43842225806</v>
      </c>
      <c r="J51" s="5">
        <v>118597296098</v>
      </c>
      <c r="K51" s="5">
        <v>154856880912</v>
      </c>
      <c r="L51" s="5">
        <v>244241654678</v>
      </c>
      <c r="M51" s="5">
        <v>48709779263</v>
      </c>
      <c r="N51" s="5">
        <v>121262715612</v>
      </c>
    </row>
    <row r="52" spans="2:14" ht="15.5" x14ac:dyDescent="0.35">
      <c r="C52" t="s">
        <v>75</v>
      </c>
      <c r="D52" s="5">
        <v>-24602174863</v>
      </c>
      <c r="E52" s="5">
        <v>-5602679496</v>
      </c>
      <c r="F52" s="5">
        <v>-12530947206</v>
      </c>
      <c r="G52" s="5">
        <v>-15763414672</v>
      </c>
      <c r="I52" s="5">
        <v>-48067707463</v>
      </c>
      <c r="J52" s="5">
        <v>-91284109966</v>
      </c>
      <c r="K52" s="5">
        <v>-171579132457</v>
      </c>
      <c r="L52" s="5">
        <v>-200253222924</v>
      </c>
      <c r="M52" s="5">
        <v>-33963188059</v>
      </c>
      <c r="N52" s="5">
        <v>-104095520027</v>
      </c>
    </row>
    <row r="53" spans="2:14" ht="15.5" x14ac:dyDescent="0.35">
      <c r="C53" t="s">
        <v>76</v>
      </c>
      <c r="D53" s="5">
        <v>5642425327</v>
      </c>
      <c r="E53" s="5">
        <v>19252915</v>
      </c>
      <c r="F53" s="5">
        <v>1319053507</v>
      </c>
      <c r="G53" s="5">
        <v>8190079080</v>
      </c>
      <c r="I53" s="5">
        <v>-4225481657</v>
      </c>
      <c r="J53" s="5">
        <v>27313186132</v>
      </c>
      <c r="K53" s="5">
        <v>-16722251545</v>
      </c>
      <c r="L53" s="5">
        <v>43988431754</v>
      </c>
      <c r="M53" s="5">
        <v>14746591204</v>
      </c>
      <c r="N53" s="5">
        <v>17167195585</v>
      </c>
    </row>
    <row r="54" spans="2:14" ht="15.5" x14ac:dyDescent="0.35">
      <c r="C54" t="s">
        <v>77</v>
      </c>
      <c r="D54" s="5">
        <v>-2485864298</v>
      </c>
      <c r="E54" s="5">
        <v>-1888691463</v>
      </c>
      <c r="F54" s="5">
        <v>-2179917531</v>
      </c>
      <c r="G54" s="5">
        <v>-1575261113</v>
      </c>
      <c r="I54" s="5">
        <v>-6191559895</v>
      </c>
      <c r="J54" s="5">
        <v>-13020156383</v>
      </c>
      <c r="K54" s="5">
        <v>-14479554991</v>
      </c>
      <c r="L54" s="5">
        <v>-18026795909</v>
      </c>
      <c r="M54" s="5">
        <v>-5884985074</v>
      </c>
      <c r="N54" s="5">
        <v>-8218538429</v>
      </c>
    </row>
    <row r="55" spans="2:14" ht="15.5" x14ac:dyDescent="0.35">
      <c r="C55" t="s">
        <v>79</v>
      </c>
      <c r="D55" s="5">
        <v>-2485864298</v>
      </c>
      <c r="E55" s="5">
        <v>-1888691463</v>
      </c>
      <c r="F55" s="5">
        <v>-2179917531</v>
      </c>
      <c r="G55" s="5">
        <v>-1575261113</v>
      </c>
      <c r="I55" s="5">
        <v>-6191559895</v>
      </c>
      <c r="J55" s="5">
        <v>-13020156383</v>
      </c>
      <c r="K55" s="5">
        <v>-14479554991</v>
      </c>
      <c r="L55" s="5">
        <v>-18026795909</v>
      </c>
      <c r="M55" s="5">
        <v>-5884985074</v>
      </c>
      <c r="N55" s="5">
        <v>-8218538429</v>
      </c>
    </row>
    <row r="56" spans="2:14" ht="15.5" x14ac:dyDescent="0.35">
      <c r="C56" t="s">
        <v>78</v>
      </c>
    </row>
    <row r="57" spans="2:14" ht="15.5" x14ac:dyDescent="0.35">
      <c r="C57" t="s">
        <v>80</v>
      </c>
      <c r="D57" s="5">
        <v>3156561029</v>
      </c>
      <c r="E57" s="5">
        <v>-1869438548</v>
      </c>
      <c r="F57" s="5">
        <v>-860864024</v>
      </c>
      <c r="G57" s="5">
        <v>6614817967</v>
      </c>
      <c r="I57" s="5">
        <v>-10417041552</v>
      </c>
      <c r="J57" s="5">
        <v>14293029749</v>
      </c>
      <c r="K57" s="5">
        <v>-31201806536</v>
      </c>
      <c r="L57" s="5">
        <v>25961635845</v>
      </c>
      <c r="M57" s="5">
        <v>8861606130</v>
      </c>
      <c r="N57" s="5">
        <v>8948657156</v>
      </c>
    </row>
    <row r="58" spans="2:14" ht="15.5" x14ac:dyDescent="0.35">
      <c r="C58" t="s">
        <v>81</v>
      </c>
      <c r="D58" s="5">
        <v>-2277287805</v>
      </c>
      <c r="E58" s="5">
        <v>-101108921</v>
      </c>
      <c r="F58" s="5">
        <v>10904488</v>
      </c>
      <c r="G58" s="5">
        <v>-29969769837</v>
      </c>
      <c r="I58" s="5">
        <v>-31837392289</v>
      </c>
      <c r="J58" s="5">
        <v>-48074333697</v>
      </c>
      <c r="K58" s="5">
        <v>-34329197933</v>
      </c>
      <c r="L58" s="5">
        <v>-17293538485</v>
      </c>
      <c r="M58" s="5">
        <v>-5212150615</v>
      </c>
      <c r="N58" s="5">
        <v>-1730393989</v>
      </c>
    </row>
    <row r="59" spans="2:14" ht="15.5" x14ac:dyDescent="0.35">
      <c r="C59" t="s">
        <v>27</v>
      </c>
      <c r="D59" s="5">
        <v>144999998</v>
      </c>
      <c r="E59" s="5">
        <v>-100000000</v>
      </c>
      <c r="F59" s="5">
        <v>-100000000</v>
      </c>
      <c r="G59" s="5">
        <v>537709552</v>
      </c>
      <c r="I59" s="5">
        <v>-1252567434</v>
      </c>
      <c r="J59" s="5">
        <v>-8073099884</v>
      </c>
      <c r="K59" s="5">
        <v>-10552714297</v>
      </c>
      <c r="L59" s="5">
        <v>-8915149812</v>
      </c>
      <c r="M59" s="5">
        <v>-4555046638</v>
      </c>
      <c r="N59" s="5">
        <v>-5148770034</v>
      </c>
    </row>
    <row r="60" spans="2:14" ht="15.5" x14ac:dyDescent="0.35">
      <c r="C60" t="s">
        <v>85</v>
      </c>
      <c r="D60" s="5">
        <v>32598308</v>
      </c>
      <c r="F60" s="5">
        <v>-32598308</v>
      </c>
      <c r="G60" s="5">
        <v>27234100</v>
      </c>
      <c r="I60" s="5">
        <v>-5364208</v>
      </c>
      <c r="J60" s="5">
        <v>-3389508</v>
      </c>
      <c r="K60" s="5">
        <v>-6148667</v>
      </c>
      <c r="L60" s="5">
        <v>636249</v>
      </c>
      <c r="M60" s="5">
        <v>-1253007</v>
      </c>
    </row>
    <row r="61" spans="2:14" ht="15.5" x14ac:dyDescent="0.35">
      <c r="C61" t="s">
        <v>86</v>
      </c>
      <c r="D61" s="5">
        <v>-2277287805</v>
      </c>
      <c r="E61" s="5">
        <v>-101108921</v>
      </c>
      <c r="F61" s="5">
        <v>10904488</v>
      </c>
      <c r="G61" s="5">
        <v>-29969769837</v>
      </c>
      <c r="I61" s="5">
        <v>-31837392289</v>
      </c>
      <c r="J61" s="5">
        <v>-48074333697</v>
      </c>
      <c r="K61" s="5">
        <v>-34329197933</v>
      </c>
      <c r="L61" s="5">
        <v>-17293538485</v>
      </c>
      <c r="M61" s="5">
        <v>-5212150615</v>
      </c>
      <c r="N61" s="5">
        <v>-1730393989</v>
      </c>
    </row>
    <row r="62" spans="2:14" ht="15.5" x14ac:dyDescent="0.35">
      <c r="C62" t="s">
        <v>29</v>
      </c>
      <c r="D62" s="5">
        <v>879273224</v>
      </c>
      <c r="E62" s="5">
        <v>-1970547469</v>
      </c>
      <c r="F62" s="5">
        <v>-849959536</v>
      </c>
      <c r="G62" s="5">
        <v>-23354951870</v>
      </c>
      <c r="I62" s="5">
        <v>-42254433841</v>
      </c>
      <c r="J62" s="5">
        <v>-33781303948</v>
      </c>
      <c r="K62" s="5">
        <v>-65531004469</v>
      </c>
      <c r="L62" s="5">
        <v>8668097360</v>
      </c>
      <c r="M62" s="5">
        <v>3649455515</v>
      </c>
      <c r="N62" s="5">
        <v>7218263167</v>
      </c>
    </row>
    <row r="63" spans="2:14" ht="15.5" x14ac:dyDescent="0.35">
      <c r="C63" t="s">
        <v>28</v>
      </c>
      <c r="D63" s="5">
        <v>218543810</v>
      </c>
      <c r="E63" s="5">
        <v>-218043810</v>
      </c>
      <c r="F63" s="5">
        <v>-500000</v>
      </c>
      <c r="L63" s="5">
        <v>-5654121831</v>
      </c>
      <c r="M63" s="5">
        <v>-679785266</v>
      </c>
      <c r="N63" s="5">
        <v>-4192491024</v>
      </c>
    </row>
    <row r="64" spans="2:14" ht="15.5" x14ac:dyDescent="0.35">
      <c r="C64" t="s">
        <v>374</v>
      </c>
      <c r="N64" s="5">
        <v>-304820750</v>
      </c>
    </row>
    <row r="65" spans="2:14" ht="15.5" x14ac:dyDescent="0.35">
      <c r="C65" t="s">
        <v>351</v>
      </c>
      <c r="D65" s="5">
        <v>218543810</v>
      </c>
      <c r="E65" s="5">
        <v>-218043810</v>
      </c>
      <c r="F65" s="5">
        <v>-500000</v>
      </c>
      <c r="L65" s="5">
        <v>-5654121831</v>
      </c>
      <c r="M65" s="5">
        <v>-679785266</v>
      </c>
      <c r="N65" s="5">
        <v>-3887670274</v>
      </c>
    </row>
    <row r="66" spans="2:14" ht="15.5" x14ac:dyDescent="0.35">
      <c r="C66" t="s">
        <v>376</v>
      </c>
      <c r="D66" s="5">
        <v>218543810</v>
      </c>
      <c r="E66" s="5">
        <v>-218043810</v>
      </c>
      <c r="F66" s="5">
        <v>-500000</v>
      </c>
      <c r="L66" s="5">
        <v>-5654121831</v>
      </c>
      <c r="M66" s="5">
        <v>-679785266</v>
      </c>
      <c r="N66" s="5">
        <v>-4192491024</v>
      </c>
    </row>
    <row r="67" spans="2:14" ht="15.5" x14ac:dyDescent="0.35">
      <c r="C67" t="s">
        <v>428</v>
      </c>
      <c r="D67" s="5">
        <v>1097817034</v>
      </c>
      <c r="E67" s="5">
        <v>-2188591279</v>
      </c>
      <c r="F67" s="5">
        <v>-850459536</v>
      </c>
      <c r="G67" s="5">
        <v>-23354951870</v>
      </c>
      <c r="I67" s="5">
        <v>-42254433841</v>
      </c>
      <c r="J67" s="5">
        <v>-33781303948</v>
      </c>
      <c r="K67" s="5">
        <v>-65531004469</v>
      </c>
      <c r="L67" s="5">
        <v>3013975529</v>
      </c>
      <c r="M67" s="5">
        <v>2969670249</v>
      </c>
      <c r="N67" s="5">
        <v>3025772143</v>
      </c>
    </row>
    <row r="68" spans="2:14" ht="15.5" x14ac:dyDescent="0.35">
      <c r="C68" t="s">
        <v>87</v>
      </c>
      <c r="D68" s="5">
        <v>1097817034</v>
      </c>
      <c r="E68" s="5">
        <v>-2188591279</v>
      </c>
      <c r="F68" s="5">
        <v>-850459536</v>
      </c>
      <c r="G68" s="5">
        <v>-23354951870</v>
      </c>
      <c r="I68" s="5">
        <v>-42254433841</v>
      </c>
      <c r="J68" s="5">
        <v>-33781303948</v>
      </c>
      <c r="K68" s="5">
        <v>-65531004469</v>
      </c>
      <c r="L68" s="5">
        <v>3013975529</v>
      </c>
      <c r="M68" s="5">
        <v>2969670249</v>
      </c>
      <c r="N68" s="5">
        <v>3025772143</v>
      </c>
    </row>
    <row r="69" spans="2:14" ht="15.5" x14ac:dyDescent="0.35">
      <c r="C69" t="s">
        <v>88</v>
      </c>
    </row>
    <row r="70" spans="2:14" ht="15.5" x14ac:dyDescent="0.35">
      <c r="C70" t="s">
        <v>89</v>
      </c>
      <c r="D70" s="5">
        <v>1097817034</v>
      </c>
      <c r="E70" s="5">
        <v>-2188591279</v>
      </c>
      <c r="F70" s="5">
        <v>-850459536</v>
      </c>
      <c r="G70" s="5">
        <v>-22316025621</v>
      </c>
      <c r="I70" s="5">
        <v>-41215507592</v>
      </c>
      <c r="J70" s="5">
        <v>-33696891705</v>
      </c>
      <c r="K70" s="5">
        <v>-26528163827</v>
      </c>
      <c r="L70" s="5">
        <v>3063947970</v>
      </c>
      <c r="M70" s="5">
        <v>2487003159</v>
      </c>
      <c r="N70" s="5">
        <v>2964255469</v>
      </c>
    </row>
    <row r="71" spans="2:14" ht="15.5" x14ac:dyDescent="0.35">
      <c r="C71" t="s">
        <v>90</v>
      </c>
      <c r="D71" s="5">
        <v>1097817033</v>
      </c>
      <c r="E71" s="5">
        <v>-2188591278</v>
      </c>
      <c r="F71" s="5">
        <v>-850459537</v>
      </c>
      <c r="G71" s="5">
        <v>-23354951871</v>
      </c>
      <c r="I71" s="5">
        <v>-42254433841</v>
      </c>
      <c r="J71" s="5">
        <v>-33781303948</v>
      </c>
      <c r="K71" s="5">
        <v>-65531004469</v>
      </c>
      <c r="L71" s="5">
        <v>3013975529</v>
      </c>
      <c r="M71" s="5">
        <v>2969670249</v>
      </c>
      <c r="N71" s="5">
        <v>3025772144</v>
      </c>
    </row>
    <row r="72" spans="2:14" ht="15.5" x14ac:dyDescent="0.35">
      <c r="C72" t="s">
        <v>8</v>
      </c>
      <c r="D72" s="5">
        <v>1065218725</v>
      </c>
      <c r="E72" s="5">
        <v>-2188591278</v>
      </c>
      <c r="F72" s="5">
        <v>-817861229</v>
      </c>
      <c r="G72" s="5">
        <v>-22343259722</v>
      </c>
      <c r="I72" s="5">
        <v>-41210143384</v>
      </c>
      <c r="J72" s="5">
        <v>-33693502197</v>
      </c>
      <c r="K72" s="5">
        <v>-26522015160</v>
      </c>
      <c r="L72" s="5">
        <v>3063311721</v>
      </c>
      <c r="M72" s="5">
        <v>2488256166</v>
      </c>
      <c r="N72" s="5">
        <v>2964255470</v>
      </c>
    </row>
    <row r="73" spans="2:14" ht="15.5" x14ac:dyDescent="0.35">
      <c r="C73" t="s">
        <v>91</v>
      </c>
      <c r="D73" s="5">
        <v>1097817033</v>
      </c>
      <c r="E73" s="5">
        <v>-2188591278</v>
      </c>
      <c r="F73" s="5">
        <v>-850459537</v>
      </c>
      <c r="G73" s="5">
        <v>-23354951871</v>
      </c>
      <c r="I73" s="5">
        <v>-42254433841</v>
      </c>
      <c r="J73" s="5">
        <v>-33781303948</v>
      </c>
      <c r="K73" s="5">
        <v>-65531004469</v>
      </c>
      <c r="L73" s="5">
        <v>3013975529</v>
      </c>
      <c r="M73" s="5">
        <v>2969670249</v>
      </c>
      <c r="N73" s="5">
        <v>3025772144</v>
      </c>
    </row>
    <row r="74" spans="2:14" ht="15.5" x14ac:dyDescent="0.35">
      <c r="C74" t="s">
        <v>92</v>
      </c>
      <c r="D74" s="5">
        <v>1097817033</v>
      </c>
      <c r="E74" s="5">
        <v>-2188591278</v>
      </c>
      <c r="F74" s="5">
        <v>-850459537</v>
      </c>
      <c r="G74" s="5">
        <v>-22316025622</v>
      </c>
      <c r="I74" s="5">
        <v>-41215507592</v>
      </c>
      <c r="J74" s="5">
        <v>-33696891705</v>
      </c>
      <c r="K74" s="5">
        <v>-26528163827</v>
      </c>
      <c r="L74" s="5">
        <v>3063947970</v>
      </c>
      <c r="M74" s="5">
        <v>2487003159</v>
      </c>
      <c r="N74" s="5">
        <v>2964255470</v>
      </c>
    </row>
    <row r="75" spans="2:14" ht="15.5" x14ac:dyDescent="0.35">
      <c r="C75" t="s">
        <v>93</v>
      </c>
      <c r="D75" s="5">
        <v>1097817033</v>
      </c>
      <c r="E75" s="5">
        <v>-2188591278</v>
      </c>
      <c r="F75" s="5">
        <v>-850459537</v>
      </c>
      <c r="G75" s="5">
        <v>-22316025622</v>
      </c>
      <c r="I75" s="5">
        <v>-41215507592</v>
      </c>
      <c r="J75" s="5">
        <v>-33696891705</v>
      </c>
      <c r="K75" s="5">
        <v>-26528163827</v>
      </c>
      <c r="L75" s="5">
        <v>3063947970</v>
      </c>
      <c r="M75" s="5">
        <v>2487003159</v>
      </c>
      <c r="N75" s="5">
        <v>2964255470</v>
      </c>
    </row>
    <row r="77" spans="2:14" ht="15.5" x14ac:dyDescent="0.35">
      <c r="B77" t="s">
        <v>94</v>
      </c>
      <c r="C77" t="s">
        <v>95</v>
      </c>
    </row>
    <row r="78" spans="2:14" ht="15.5" x14ac:dyDescent="0.35">
      <c r="C78" t="s">
        <v>96</v>
      </c>
    </row>
    <row r="79" spans="2:14" ht="15.5" x14ac:dyDescent="0.35">
      <c r="C79" t="s">
        <v>20</v>
      </c>
      <c r="D79" s="5">
        <v>4508838264</v>
      </c>
      <c r="E79" s="5">
        <v>2248541905</v>
      </c>
      <c r="F79" s="5">
        <v>668028559</v>
      </c>
      <c r="G79" s="5">
        <v>12135868120</v>
      </c>
      <c r="I79" s="5">
        <v>12135868120</v>
      </c>
      <c r="J79" s="5">
        <v>696859071</v>
      </c>
      <c r="K79" s="5">
        <v>31730779305</v>
      </c>
      <c r="L79" s="5">
        <v>49079635755</v>
      </c>
      <c r="M79" s="5">
        <v>29245068152</v>
      </c>
      <c r="N79" s="5">
        <v>2415092719</v>
      </c>
    </row>
    <row r="80" spans="2:14" ht="15.5" x14ac:dyDescent="0.35">
      <c r="C80" t="s">
        <v>98</v>
      </c>
      <c r="F80" s="5">
        <v>10325323689</v>
      </c>
      <c r="G80" s="5">
        <v>2097255388</v>
      </c>
      <c r="I80" s="5">
        <v>2097255388</v>
      </c>
      <c r="J80" s="5">
        <v>38022990199</v>
      </c>
      <c r="K80" s="5">
        <v>36414791140</v>
      </c>
      <c r="L80" s="5">
        <v>46136538613</v>
      </c>
      <c r="M80" s="5">
        <v>52813948683</v>
      </c>
      <c r="N80" s="5">
        <v>19378047933</v>
      </c>
    </row>
    <row r="81" spans="3:14" ht="15.5" x14ac:dyDescent="0.35">
      <c r="C81" t="s">
        <v>99</v>
      </c>
      <c r="N81" s="5">
        <v>7200000000</v>
      </c>
    </row>
    <row r="82" spans="3:14" ht="15.5" x14ac:dyDescent="0.35">
      <c r="C82" t="s">
        <v>101</v>
      </c>
      <c r="F82" s="5">
        <v>10325323689</v>
      </c>
      <c r="G82" s="5">
        <v>2097255388</v>
      </c>
      <c r="I82" s="5">
        <v>2097255388</v>
      </c>
      <c r="J82" s="5">
        <v>38022990199</v>
      </c>
      <c r="K82" s="5">
        <v>36414791140</v>
      </c>
      <c r="L82" s="5">
        <v>46136538613</v>
      </c>
      <c r="M82" s="5">
        <v>52813948683</v>
      </c>
      <c r="N82" s="5">
        <v>19378047933</v>
      </c>
    </row>
    <row r="83" spans="3:14" ht="15.5" x14ac:dyDescent="0.35">
      <c r="C83" t="s">
        <v>322</v>
      </c>
      <c r="D83" s="5">
        <v>4087387369</v>
      </c>
      <c r="E83" s="5">
        <v>2724924913</v>
      </c>
      <c r="F83" s="5">
        <v>1362462455</v>
      </c>
      <c r="J83" s="5">
        <v>6681832306</v>
      </c>
      <c r="K83" s="5">
        <v>27756076506</v>
      </c>
      <c r="L83" s="5">
        <v>74922977049</v>
      </c>
      <c r="M83" s="5">
        <v>14129649769</v>
      </c>
      <c r="N83" s="5">
        <v>14367163010</v>
      </c>
    </row>
    <row r="84" spans="3:14" ht="15.5" x14ac:dyDescent="0.35">
      <c r="C84" t="s">
        <v>321</v>
      </c>
      <c r="E84" s="5">
        <v>1461686842</v>
      </c>
      <c r="F84" s="5">
        <v>3397466321</v>
      </c>
      <c r="G84" s="5">
        <v>3397466321</v>
      </c>
      <c r="I84" s="5">
        <v>3397466321</v>
      </c>
      <c r="J84" s="5">
        <v>4340121596</v>
      </c>
      <c r="K84" s="5">
        <v>9074849472</v>
      </c>
      <c r="L84" s="5">
        <v>3568340308</v>
      </c>
      <c r="M84" s="5">
        <v>21919086228</v>
      </c>
      <c r="N84" s="5">
        <v>24167307879</v>
      </c>
    </row>
    <row r="85" spans="3:14" ht="15.5" x14ac:dyDescent="0.35">
      <c r="C85" t="s">
        <v>969</v>
      </c>
      <c r="E85" s="5">
        <v>1461686842</v>
      </c>
      <c r="F85" s="5">
        <v>3397466321</v>
      </c>
      <c r="G85" s="5">
        <v>3397466321</v>
      </c>
      <c r="I85" s="5">
        <v>3397466321</v>
      </c>
      <c r="J85" s="5">
        <v>4340121596</v>
      </c>
      <c r="K85" s="5">
        <v>9074849472</v>
      </c>
      <c r="L85" s="5">
        <v>3568340308</v>
      </c>
      <c r="M85" s="5">
        <v>21919086228</v>
      </c>
      <c r="N85" s="5">
        <v>24167307879</v>
      </c>
    </row>
    <row r="86" spans="3:14" ht="15.5" x14ac:dyDescent="0.35">
      <c r="C86" t="s">
        <v>285</v>
      </c>
      <c r="D86" s="5">
        <v>4433213282</v>
      </c>
      <c r="E86" s="5">
        <v>6459528801</v>
      </c>
      <c r="F86" s="5">
        <v>6469528803</v>
      </c>
      <c r="G86" s="5">
        <v>6479528803</v>
      </c>
      <c r="I86" s="5">
        <v>6479528803</v>
      </c>
      <c r="J86" s="5">
        <v>15085442865</v>
      </c>
      <c r="K86" s="5">
        <v>20082102533</v>
      </c>
      <c r="L86" s="5">
        <v>9261973033</v>
      </c>
      <c r="M86" s="5">
        <v>17295298278</v>
      </c>
      <c r="N86" s="5">
        <v>2319758470</v>
      </c>
    </row>
    <row r="87" spans="3:14" ht="15.5" x14ac:dyDescent="0.35">
      <c r="C87" t="s">
        <v>100</v>
      </c>
    </row>
    <row r="88" spans="3:14" ht="15.5" x14ac:dyDescent="0.35">
      <c r="C88" t="s">
        <v>286</v>
      </c>
      <c r="D88" s="5">
        <v>4433213282</v>
      </c>
      <c r="E88" s="5">
        <v>6459528801</v>
      </c>
      <c r="F88" s="5">
        <v>6469528803</v>
      </c>
      <c r="G88" s="5">
        <v>6479528803</v>
      </c>
      <c r="I88" s="5">
        <v>6479528803</v>
      </c>
      <c r="J88" s="5">
        <v>15085442865</v>
      </c>
      <c r="K88" s="5">
        <v>20082102533</v>
      </c>
      <c r="L88" s="5">
        <v>9261973033</v>
      </c>
      <c r="M88" s="5">
        <v>17295298278</v>
      </c>
      <c r="N88" s="5">
        <v>2319758470</v>
      </c>
    </row>
    <row r="89" spans="3:14" ht="15.5" x14ac:dyDescent="0.35">
      <c r="C89" t="s">
        <v>102</v>
      </c>
      <c r="D89" s="5">
        <v>9473550234</v>
      </c>
      <c r="E89" s="5">
        <v>10857656050</v>
      </c>
      <c r="F89" s="5">
        <v>11851532373</v>
      </c>
      <c r="G89" s="5">
        <v>10857656050</v>
      </c>
      <c r="I89" s="5">
        <v>10857656050</v>
      </c>
      <c r="J89" s="5">
        <v>21717396050</v>
      </c>
      <c r="K89" s="5">
        <v>18272243684</v>
      </c>
      <c r="L89" s="5">
        <v>52668767822</v>
      </c>
      <c r="M89" s="5">
        <v>9641800225</v>
      </c>
      <c r="N89" s="5">
        <v>12334599727</v>
      </c>
    </row>
    <row r="90" spans="3:14" ht="15.5" x14ac:dyDescent="0.35">
      <c r="C90" t="s">
        <v>85</v>
      </c>
      <c r="D90" s="5">
        <v>39132199721</v>
      </c>
      <c r="E90" s="5">
        <v>39132199721</v>
      </c>
      <c r="F90" s="5">
        <v>39132199721</v>
      </c>
      <c r="G90" s="5">
        <v>39132199721</v>
      </c>
      <c r="I90" s="5">
        <v>39132199721</v>
      </c>
      <c r="J90" s="5">
        <v>38104558782</v>
      </c>
      <c r="K90" s="5">
        <v>38020146539</v>
      </c>
      <c r="L90" s="5">
        <v>-982694103</v>
      </c>
      <c r="M90" s="5">
        <v>13967333456</v>
      </c>
      <c r="N90" s="5">
        <v>-549999454</v>
      </c>
    </row>
    <row r="91" spans="3:14" ht="15.5" x14ac:dyDescent="0.35">
      <c r="C91" t="s">
        <v>103</v>
      </c>
      <c r="D91" s="5">
        <v>28047706003</v>
      </c>
      <c r="E91" s="5">
        <v>39171007254</v>
      </c>
      <c r="F91" s="5">
        <v>40581579853</v>
      </c>
      <c r="G91" s="5">
        <v>54647728764</v>
      </c>
      <c r="I91" s="5">
        <v>54647728764</v>
      </c>
      <c r="J91" s="5">
        <v>112396593402</v>
      </c>
      <c r="K91" s="5">
        <v>176960178461</v>
      </c>
      <c r="L91" s="5">
        <v>275947897811</v>
      </c>
      <c r="M91" s="5">
        <v>158706583076</v>
      </c>
      <c r="N91" s="5">
        <v>83210615446</v>
      </c>
    </row>
    <row r="92" spans="3:14" ht="15.5" x14ac:dyDescent="0.35">
      <c r="C92" t="s">
        <v>104</v>
      </c>
    </row>
    <row r="93" spans="3:14" ht="15.5" x14ac:dyDescent="0.35">
      <c r="C93" t="s">
        <v>105</v>
      </c>
      <c r="D93" s="5">
        <v>39815519189</v>
      </c>
      <c r="E93" s="5">
        <v>40127764406</v>
      </c>
      <c r="F93" s="5">
        <v>40023682667</v>
      </c>
      <c r="G93" s="5">
        <v>40311431510</v>
      </c>
      <c r="I93" s="5">
        <v>40311431510</v>
      </c>
      <c r="J93" s="5">
        <v>41187918548</v>
      </c>
      <c r="K93" s="5">
        <v>41933724633</v>
      </c>
      <c r="L93" s="5">
        <v>4963412825</v>
      </c>
      <c r="M93" s="5">
        <v>3007980860</v>
      </c>
      <c r="N93" s="5">
        <v>3683528488</v>
      </c>
    </row>
    <row r="94" spans="3:14" ht="15.5" x14ac:dyDescent="0.35">
      <c r="C94" t="s">
        <v>353</v>
      </c>
      <c r="D94" s="5">
        <v>53395700000</v>
      </c>
      <c r="E94" s="5">
        <v>53395700000</v>
      </c>
      <c r="F94" s="5">
        <v>53395700000</v>
      </c>
      <c r="G94" s="5">
        <v>53395700000</v>
      </c>
      <c r="I94" s="5">
        <v>53395700000</v>
      </c>
      <c r="J94" s="5">
        <v>55705100000</v>
      </c>
      <c r="K94" s="5">
        <v>55705100000</v>
      </c>
      <c r="L94" s="5">
        <v>62550000001</v>
      </c>
      <c r="M94" s="5">
        <v>66900000001</v>
      </c>
      <c r="N94" s="5">
        <v>67013000001</v>
      </c>
    </row>
    <row r="95" spans="3:14" ht="15.5" x14ac:dyDescent="0.35">
      <c r="C95" t="s">
        <v>355</v>
      </c>
    </row>
    <row r="96" spans="3:14" ht="15.5" x14ac:dyDescent="0.35">
      <c r="C96" t="s">
        <v>109</v>
      </c>
      <c r="D96" s="5">
        <v>93950599161</v>
      </c>
      <c r="E96" s="5">
        <v>94262844378</v>
      </c>
      <c r="F96" s="5">
        <v>94158762639</v>
      </c>
      <c r="G96" s="5">
        <v>94446511482</v>
      </c>
      <c r="I96" s="5">
        <v>94446511482</v>
      </c>
      <c r="J96" s="5">
        <v>97747848857</v>
      </c>
      <c r="K96" s="5">
        <v>100178216015</v>
      </c>
      <c r="L96" s="5">
        <v>70459682121</v>
      </c>
      <c r="M96" s="5">
        <v>72600226625</v>
      </c>
      <c r="N96" s="5">
        <v>70696528489</v>
      </c>
    </row>
    <row r="97" spans="3:14" ht="15.5" x14ac:dyDescent="0.35">
      <c r="C97" t="s">
        <v>110</v>
      </c>
      <c r="D97" s="5">
        <v>121998305164</v>
      </c>
      <c r="E97" s="5">
        <v>133433851632</v>
      </c>
      <c r="F97" s="5">
        <v>134740342492</v>
      </c>
      <c r="G97" s="5">
        <v>149094240246</v>
      </c>
      <c r="I97" s="5">
        <v>149094240246</v>
      </c>
      <c r="J97" s="5">
        <v>210144442259</v>
      </c>
      <c r="K97" s="5">
        <v>277138394476</v>
      </c>
      <c r="L97" s="5">
        <v>346407579932</v>
      </c>
      <c r="M97" s="5">
        <v>231306809701</v>
      </c>
      <c r="N97" s="5">
        <v>153907143935</v>
      </c>
    </row>
    <row r="98" spans="3:14" ht="15.5" x14ac:dyDescent="0.35">
      <c r="C98" t="s">
        <v>111</v>
      </c>
    </row>
    <row r="99" spans="3:14" ht="15.5" x14ac:dyDescent="0.35">
      <c r="C99" t="s">
        <v>112</v>
      </c>
    </row>
    <row r="100" spans="3:14" ht="15.5" x14ac:dyDescent="0.35">
      <c r="C100" t="s">
        <v>113</v>
      </c>
      <c r="D100" s="5">
        <v>93861816509</v>
      </c>
      <c r="E100" s="5">
        <v>106250180013</v>
      </c>
      <c r="F100" s="5">
        <v>104943079594</v>
      </c>
      <c r="G100" s="5">
        <v>118146517811</v>
      </c>
      <c r="I100" s="5">
        <v>118146517811</v>
      </c>
      <c r="J100" s="5">
        <v>135172862199</v>
      </c>
      <c r="K100" s="5">
        <v>174596793715</v>
      </c>
      <c r="L100" s="5">
        <v>227646842784</v>
      </c>
      <c r="M100" s="5">
        <v>138921904961</v>
      </c>
      <c r="N100" s="5">
        <v>116569602919</v>
      </c>
    </row>
    <row r="101" spans="3:14" ht="15.5" x14ac:dyDescent="0.35">
      <c r="C101" t="s">
        <v>114</v>
      </c>
    </row>
    <row r="102" spans="3:14" ht="15.5" x14ac:dyDescent="0.35">
      <c r="C102" t="s">
        <v>115</v>
      </c>
      <c r="D102" s="5">
        <v>27281379459</v>
      </c>
      <c r="E102" s="5">
        <v>34953856579</v>
      </c>
      <c r="F102" s="5">
        <v>35116218660</v>
      </c>
      <c r="G102" s="5">
        <v>36213841036</v>
      </c>
      <c r="I102" s="5">
        <v>36213841036</v>
      </c>
      <c r="J102" s="5">
        <v>33946040985</v>
      </c>
      <c r="K102" s="5">
        <v>50955762858</v>
      </c>
      <c r="L102" s="5">
        <v>51741193857</v>
      </c>
      <c r="M102" s="5">
        <v>33180979919</v>
      </c>
      <c r="N102" s="5">
        <v>46554497723</v>
      </c>
    </row>
    <row r="103" spans="3:14" ht="15.5" x14ac:dyDescent="0.35">
      <c r="C103" t="s">
        <v>288</v>
      </c>
      <c r="D103" s="5">
        <v>7203655829</v>
      </c>
      <c r="E103" s="5">
        <v>5289695497</v>
      </c>
      <c r="F103" s="5">
        <v>3597585964</v>
      </c>
      <c r="G103" s="5">
        <v>2231959234</v>
      </c>
      <c r="I103" s="5">
        <v>2231959234</v>
      </c>
      <c r="J103" s="5">
        <v>92292424</v>
      </c>
      <c r="K103" s="5">
        <v>411280000</v>
      </c>
      <c r="L103" s="5">
        <v>13000000</v>
      </c>
      <c r="M103" s="5">
        <v>854327960</v>
      </c>
      <c r="N103" s="5">
        <v>848363047</v>
      </c>
    </row>
    <row r="104" spans="3:14" ht="15.5" x14ac:dyDescent="0.35">
      <c r="C104" t="s">
        <v>119</v>
      </c>
      <c r="D104" s="5">
        <v>1443872590</v>
      </c>
      <c r="E104" s="5">
        <v>10296136952</v>
      </c>
      <c r="F104" s="5">
        <v>1443872590</v>
      </c>
      <c r="G104" s="5">
        <v>15025793486</v>
      </c>
      <c r="I104" s="5">
        <v>15025793486</v>
      </c>
      <c r="J104" s="5">
        <v>11549035789</v>
      </c>
      <c r="K104" s="5">
        <v>3876400021</v>
      </c>
      <c r="L104" s="5">
        <v>2736392418</v>
      </c>
      <c r="M104" s="5">
        <v>1904812380</v>
      </c>
      <c r="N104" s="5">
        <v>2062825699</v>
      </c>
    </row>
    <row r="105" spans="3:14" ht="15.5" x14ac:dyDescent="0.35">
      <c r="C105" t="s">
        <v>325</v>
      </c>
    </row>
    <row r="106" spans="3:14" ht="15.5" x14ac:dyDescent="0.35">
      <c r="C106" t="s">
        <v>326</v>
      </c>
      <c r="N106" s="5">
        <v>7200000000</v>
      </c>
    </row>
    <row r="107" spans="3:14" ht="15.5" x14ac:dyDescent="0.35">
      <c r="C107" t="s">
        <v>289</v>
      </c>
    </row>
    <row r="108" spans="3:14" ht="15.5" x14ac:dyDescent="0.35">
      <c r="C108" t="s">
        <v>327</v>
      </c>
      <c r="D108" s="5">
        <v>35120000000</v>
      </c>
      <c r="E108" s="5">
        <v>35120000000</v>
      </c>
      <c r="F108" s="5">
        <v>35120000000</v>
      </c>
      <c r="G108" s="5">
        <v>35120000000</v>
      </c>
      <c r="I108" s="5">
        <v>35120000000</v>
      </c>
      <c r="J108" s="5">
        <v>74255060045</v>
      </c>
      <c r="K108" s="5">
        <v>99902860045</v>
      </c>
      <c r="L108" s="5">
        <v>134116851998</v>
      </c>
      <c r="M108" s="5">
        <v>71707329155</v>
      </c>
      <c r="N108" s="5">
        <v>44691792377</v>
      </c>
    </row>
    <row r="109" spans="3:14" ht="15.5" x14ac:dyDescent="0.35">
      <c r="C109" t="s">
        <v>970</v>
      </c>
      <c r="J109" s="5">
        <v>61922000</v>
      </c>
      <c r="K109" s="5">
        <v>61922000</v>
      </c>
      <c r="L109" s="5">
        <v>1019993683</v>
      </c>
      <c r="M109" s="5">
        <v>256589835</v>
      </c>
      <c r="N109" s="5">
        <v>62876000</v>
      </c>
    </row>
    <row r="110" spans="3:14" ht="15.5" x14ac:dyDescent="0.35">
      <c r="C110" t="s">
        <v>293</v>
      </c>
      <c r="D110" s="5">
        <v>34930000000</v>
      </c>
      <c r="E110" s="5">
        <v>35074999998</v>
      </c>
      <c r="F110" s="5">
        <v>35499999998</v>
      </c>
      <c r="G110" s="5">
        <v>35799999998</v>
      </c>
      <c r="I110" s="5">
        <v>35799999998</v>
      </c>
      <c r="J110" s="5">
        <v>37981032997</v>
      </c>
      <c r="K110" s="5">
        <v>31961922000</v>
      </c>
      <c r="L110" s="5">
        <v>20519993683</v>
      </c>
      <c r="M110" s="5">
        <v>256589835</v>
      </c>
      <c r="N110" s="5">
        <v>62876000</v>
      </c>
    </row>
    <row r="111" spans="3:14" ht="15.5" x14ac:dyDescent="0.35">
      <c r="C111" t="s">
        <v>121</v>
      </c>
      <c r="D111" s="5">
        <v>35889368051</v>
      </c>
      <c r="E111" s="5">
        <v>36034368049</v>
      </c>
      <c r="F111" s="5">
        <v>36459368049</v>
      </c>
      <c r="G111" s="5">
        <v>36759368049</v>
      </c>
      <c r="I111" s="5">
        <v>36759368049</v>
      </c>
      <c r="J111" s="5">
        <v>39556432772</v>
      </c>
      <c r="K111" s="5">
        <v>33429561767</v>
      </c>
      <c r="L111" s="5">
        <v>23120534329</v>
      </c>
      <c r="M111" s="5">
        <v>2503588869</v>
      </c>
      <c r="N111" s="5">
        <v>11912517495</v>
      </c>
    </row>
    <row r="112" spans="3:14" ht="15.5" x14ac:dyDescent="0.35">
      <c r="C112" t="s">
        <v>122</v>
      </c>
      <c r="D112" s="5">
        <v>35889368051</v>
      </c>
      <c r="E112" s="5">
        <v>36034368049</v>
      </c>
      <c r="F112" s="5">
        <v>36459368049</v>
      </c>
      <c r="G112" s="5">
        <v>36759368049</v>
      </c>
      <c r="I112" s="5">
        <v>36759368049</v>
      </c>
      <c r="J112" s="5">
        <v>39556432772</v>
      </c>
      <c r="K112" s="5">
        <v>33429561767</v>
      </c>
      <c r="L112" s="5">
        <v>23120534329</v>
      </c>
      <c r="M112" s="5">
        <v>2503588869</v>
      </c>
      <c r="N112" s="5">
        <v>11912517495</v>
      </c>
    </row>
    <row r="113" spans="2:14" ht="15.5" x14ac:dyDescent="0.35">
      <c r="C113" t="s">
        <v>354</v>
      </c>
      <c r="N113" s="5">
        <v>2150000000</v>
      </c>
    </row>
    <row r="114" spans="2:14" ht="15.5" x14ac:dyDescent="0.35">
      <c r="C114" t="s">
        <v>290</v>
      </c>
      <c r="D114" s="5">
        <v>34930000000</v>
      </c>
      <c r="E114" s="5">
        <v>35074999998</v>
      </c>
      <c r="F114" s="5">
        <v>35499999998</v>
      </c>
      <c r="G114" s="5">
        <v>35799999998</v>
      </c>
      <c r="I114" s="5">
        <v>35799999998</v>
      </c>
      <c r="J114" s="5">
        <v>37919110997</v>
      </c>
      <c r="K114" s="5">
        <v>31900000000</v>
      </c>
      <c r="L114" s="5">
        <v>19500000000</v>
      </c>
    </row>
    <row r="115" spans="2:14" ht="15.5" x14ac:dyDescent="0.35">
      <c r="C115" t="s">
        <v>123</v>
      </c>
      <c r="D115" s="5">
        <v>129751184560</v>
      </c>
      <c r="E115" s="5">
        <v>142284548062</v>
      </c>
      <c r="F115" s="5">
        <v>141402447643</v>
      </c>
      <c r="G115" s="5">
        <v>154905885860</v>
      </c>
      <c r="I115" s="5">
        <v>154905885860</v>
      </c>
      <c r="J115" s="5">
        <v>174729294971</v>
      </c>
      <c r="K115" s="5">
        <v>208026355482</v>
      </c>
      <c r="L115" s="5">
        <v>250767377113</v>
      </c>
      <c r="M115" s="5">
        <v>141425493830</v>
      </c>
      <c r="N115" s="5">
        <v>128482120414</v>
      </c>
    </row>
    <row r="116" spans="2:14" ht="15.5" x14ac:dyDescent="0.35">
      <c r="C116" t="s">
        <v>124</v>
      </c>
    </row>
    <row r="117" spans="2:14" ht="15.5" x14ac:dyDescent="0.35">
      <c r="C117" t="s">
        <v>125</v>
      </c>
      <c r="D117" s="5">
        <v>75000000000</v>
      </c>
      <c r="E117" s="5">
        <v>75000000000</v>
      </c>
      <c r="F117" s="5">
        <v>75000000000</v>
      </c>
      <c r="G117" s="5">
        <v>75000000000</v>
      </c>
      <c r="I117" s="5">
        <v>75000000000</v>
      </c>
      <c r="J117" s="5">
        <v>75000000000</v>
      </c>
      <c r="K117" s="5">
        <v>75000000000</v>
      </c>
      <c r="L117" s="5">
        <v>75000000000</v>
      </c>
      <c r="M117" s="5">
        <v>60000000000</v>
      </c>
      <c r="N117" s="5">
        <v>5000000000</v>
      </c>
    </row>
    <row r="118" spans="2:14" ht="15.5" x14ac:dyDescent="0.35">
      <c r="C118" t="s">
        <v>126</v>
      </c>
      <c r="D118" s="5">
        <v>15727289192</v>
      </c>
      <c r="E118" s="5">
        <v>15727289192</v>
      </c>
      <c r="F118" s="5">
        <v>15727289192</v>
      </c>
      <c r="G118" s="5">
        <v>15727289192</v>
      </c>
      <c r="I118" s="5">
        <v>15727289192</v>
      </c>
      <c r="J118" s="5">
        <v>15727289192</v>
      </c>
      <c r="K118" s="5">
        <v>15727289192</v>
      </c>
      <c r="L118" s="5">
        <v>15727289192</v>
      </c>
      <c r="M118" s="5">
        <v>15727289192</v>
      </c>
      <c r="N118" s="5">
        <v>3761000000</v>
      </c>
    </row>
    <row r="119" spans="2:14" ht="15.5" x14ac:dyDescent="0.35">
      <c r="C119" t="s">
        <v>127</v>
      </c>
      <c r="D119" s="5">
        <v>-141500731017</v>
      </c>
      <c r="E119" s="5">
        <v>-142598548051</v>
      </c>
      <c r="F119" s="5">
        <v>-140409956774</v>
      </c>
      <c r="G119" s="5">
        <v>-139559497237</v>
      </c>
      <c r="I119" s="5">
        <v>-139559497237</v>
      </c>
      <c r="J119" s="5">
        <v>-97310427604</v>
      </c>
      <c r="K119" s="5">
        <v>-63532513164</v>
      </c>
      <c r="L119" s="5">
        <v>1992342637</v>
      </c>
      <c r="M119" s="5">
        <v>184946230</v>
      </c>
      <c r="N119" s="5">
        <v>17214022974</v>
      </c>
    </row>
    <row r="120" spans="2:14" ht="15.5" x14ac:dyDescent="0.35">
      <c r="C120" t="s">
        <v>128</v>
      </c>
      <c r="D120" s="5">
        <v>907272892</v>
      </c>
      <c r="E120" s="5">
        <v>907272892</v>
      </c>
      <c r="F120" s="5">
        <v>907272892</v>
      </c>
      <c r="G120" s="5">
        <v>907272892</v>
      </c>
      <c r="I120" s="5">
        <v>907272892</v>
      </c>
      <c r="J120" s="5">
        <v>907272892</v>
      </c>
      <c r="K120" s="5">
        <v>907272892</v>
      </c>
      <c r="L120" s="5">
        <v>907272892</v>
      </c>
      <c r="M120" s="5">
        <v>907272892</v>
      </c>
    </row>
    <row r="121" spans="2:14" ht="15.5" x14ac:dyDescent="0.35">
      <c r="C121" t="s">
        <v>129</v>
      </c>
      <c r="D121" s="5">
        <v>-142408003909</v>
      </c>
      <c r="E121" s="5">
        <v>-143505820943</v>
      </c>
      <c r="F121" s="5">
        <v>-141317229666</v>
      </c>
      <c r="G121" s="5">
        <v>-140466770129</v>
      </c>
      <c r="I121" s="5">
        <v>-140466770129</v>
      </c>
      <c r="J121" s="5">
        <v>-98217700496</v>
      </c>
      <c r="K121" s="5">
        <v>-64439786056</v>
      </c>
      <c r="L121" s="5">
        <v>1085069745</v>
      </c>
      <c r="M121" s="5">
        <v>-722326662</v>
      </c>
      <c r="N121" s="5">
        <v>17214022974</v>
      </c>
    </row>
    <row r="122" spans="2:14" ht="15.5" x14ac:dyDescent="0.35">
      <c r="C122" t="s">
        <v>130</v>
      </c>
      <c r="D122" s="5">
        <v>-141500731017</v>
      </c>
      <c r="E122" s="5">
        <v>-142598548051</v>
      </c>
      <c r="F122" s="5">
        <v>-140409956774</v>
      </c>
      <c r="G122" s="5">
        <v>-139559497237</v>
      </c>
      <c r="I122" s="5">
        <v>-139559497237</v>
      </c>
      <c r="J122" s="5">
        <v>-97310427604</v>
      </c>
      <c r="K122" s="5">
        <v>-63532513164</v>
      </c>
      <c r="L122" s="5">
        <v>1992342637</v>
      </c>
      <c r="M122" s="5">
        <v>184946230</v>
      </c>
      <c r="N122" s="5">
        <v>17214022974</v>
      </c>
    </row>
    <row r="123" spans="2:14" ht="15.5" x14ac:dyDescent="0.35">
      <c r="C123" t="s">
        <v>131</v>
      </c>
      <c r="D123" s="5">
        <v>3888362708</v>
      </c>
      <c r="E123" s="5">
        <v>3888362708</v>
      </c>
      <c r="F123" s="5">
        <v>3888362710</v>
      </c>
      <c r="G123" s="5">
        <v>3888362710</v>
      </c>
      <c r="I123" s="5">
        <v>3888362710</v>
      </c>
      <c r="J123" s="5">
        <v>3893726918</v>
      </c>
      <c r="K123" s="5">
        <v>3897116426</v>
      </c>
      <c r="L123" s="5">
        <v>3903265092</v>
      </c>
      <c r="M123" s="5">
        <v>1746993</v>
      </c>
    </row>
    <row r="124" spans="2:14" ht="15.5" x14ac:dyDescent="0.35">
      <c r="C124" t="s">
        <v>10</v>
      </c>
      <c r="D124" s="5">
        <v>-7752879396</v>
      </c>
      <c r="E124" s="5">
        <v>-8850696430</v>
      </c>
      <c r="F124" s="5">
        <v>-6662105151</v>
      </c>
      <c r="G124" s="5">
        <v>-5811645614</v>
      </c>
      <c r="I124" s="5">
        <v>-5811645614</v>
      </c>
      <c r="J124" s="5">
        <v>35415147288</v>
      </c>
      <c r="K124" s="5">
        <v>69112038993</v>
      </c>
      <c r="L124" s="5">
        <v>95640202818</v>
      </c>
      <c r="M124" s="5">
        <v>89881315871</v>
      </c>
      <c r="N124" s="5">
        <v>25425023520</v>
      </c>
    </row>
    <row r="125" spans="2:14" ht="15.5" x14ac:dyDescent="0.35">
      <c r="C125" t="s">
        <v>132</v>
      </c>
      <c r="D125" s="5">
        <v>121998305164</v>
      </c>
      <c r="E125" s="5">
        <v>133433851632</v>
      </c>
      <c r="F125" s="5">
        <v>134740342492</v>
      </c>
      <c r="G125" s="5">
        <v>149094240246</v>
      </c>
      <c r="I125" s="5">
        <v>149094240246</v>
      </c>
      <c r="J125" s="5">
        <v>210144442259</v>
      </c>
      <c r="K125" s="5">
        <v>277138394475</v>
      </c>
      <c r="L125" s="5">
        <v>346407579931</v>
      </c>
      <c r="M125" s="5">
        <v>231306809701</v>
      </c>
      <c r="N125" s="5">
        <v>153907143934</v>
      </c>
    </row>
    <row r="126" spans="2:14" ht="15.5" x14ac:dyDescent="0.35">
      <c r="C126" t="s">
        <v>133</v>
      </c>
      <c r="D126" s="5">
        <v>1500000000</v>
      </c>
      <c r="E126" s="5">
        <v>1500000000</v>
      </c>
      <c r="F126" s="5">
        <v>1500000000</v>
      </c>
      <c r="G126" s="5">
        <v>1500000000</v>
      </c>
      <c r="I126" s="5">
        <v>1500000000</v>
      </c>
      <c r="J126" s="5">
        <v>1500000000</v>
      </c>
      <c r="K126" s="5">
        <v>1500000000</v>
      </c>
      <c r="L126" s="5">
        <v>1500000000</v>
      </c>
      <c r="M126" s="5">
        <v>1200000000</v>
      </c>
      <c r="N126" s="5">
        <v>1000</v>
      </c>
    </row>
    <row r="128" spans="2:14" ht="15.5" x14ac:dyDescent="0.35">
      <c r="B128" t="s">
        <v>134</v>
      </c>
      <c r="C128" t="s">
        <v>135</v>
      </c>
      <c r="D128" s="5">
        <v>2405296357</v>
      </c>
      <c r="E128" s="5">
        <v>2039076346</v>
      </c>
      <c r="F128" s="5">
        <v>-11384239561</v>
      </c>
      <c r="G128" s="5">
        <v>72445528786</v>
      </c>
      <c r="I128" s="5">
        <v>52852664876</v>
      </c>
      <c r="J128" s="5">
        <v>-10665143229</v>
      </c>
      <c r="K128" s="5">
        <v>7928868790</v>
      </c>
      <c r="L128" s="5">
        <v>-56302566366</v>
      </c>
      <c r="M128" s="5">
        <v>-57327593634</v>
      </c>
      <c r="N128" s="5">
        <v>-7495652003</v>
      </c>
    </row>
    <row r="129" spans="3:14" ht="15.5" x14ac:dyDescent="0.35">
      <c r="C129" t="s">
        <v>296</v>
      </c>
      <c r="D129" s="5">
        <v>26066902901</v>
      </c>
      <c r="E129" s="5">
        <v>2653120690</v>
      </c>
      <c r="F129" s="5">
        <v>9573079038</v>
      </c>
      <c r="G129" s="5">
        <v>69393623416</v>
      </c>
      <c r="I129" s="5">
        <v>99957480116</v>
      </c>
      <c r="J129" s="5">
        <v>141143018337</v>
      </c>
      <c r="K129" s="5">
        <v>186050367485</v>
      </c>
      <c r="L129" s="5">
        <v>227307589397</v>
      </c>
      <c r="M129" s="5">
        <v>26455165095</v>
      </c>
      <c r="N129" s="5">
        <v>115553291318</v>
      </c>
    </row>
    <row r="130" spans="3:14" ht="15.5" x14ac:dyDescent="0.35">
      <c r="C130" t="s">
        <v>503</v>
      </c>
      <c r="D130" s="5">
        <v>-15798910983</v>
      </c>
      <c r="E130" s="5">
        <v>3614494039</v>
      </c>
      <c r="F130" s="5">
        <v>-15169052245</v>
      </c>
      <c r="G130" s="5">
        <v>4619844716</v>
      </c>
      <c r="I130" s="5">
        <v>-26551461705</v>
      </c>
      <c r="J130" s="5">
        <v>-124133690633</v>
      </c>
      <c r="K130" s="5">
        <v>-166230396736</v>
      </c>
      <c r="L130" s="5">
        <v>-270654727689</v>
      </c>
      <c r="M130" s="5">
        <v>-80095936189</v>
      </c>
      <c r="N130" s="5">
        <v>-115818946571</v>
      </c>
    </row>
    <row r="131" spans="3:14" ht="15.5" x14ac:dyDescent="0.35">
      <c r="C131" t="s">
        <v>330</v>
      </c>
      <c r="D131" s="5">
        <v>-7459067750</v>
      </c>
      <c r="E131" s="5">
        <v>-3910494573</v>
      </c>
      <c r="F131" s="5">
        <v>-5764652540</v>
      </c>
      <c r="G131" s="5">
        <v>-1341874800</v>
      </c>
      <c r="I131" s="5">
        <v>-17750246587</v>
      </c>
      <c r="J131" s="5">
        <v>-17026454855</v>
      </c>
      <c r="K131" s="5">
        <v>-8837721174</v>
      </c>
      <c r="L131" s="5">
        <v>-7301306243</v>
      </c>
      <c r="M131" s="5">
        <v>-3007037274</v>
      </c>
      <c r="N131" s="5">
        <v>-3327692726</v>
      </c>
    </row>
    <row r="132" spans="3:14" ht="15.5" x14ac:dyDescent="0.35">
      <c r="C132" t="s">
        <v>143</v>
      </c>
      <c r="D132" s="5">
        <v>-348627809</v>
      </c>
      <c r="E132" s="5">
        <v>-418043810</v>
      </c>
      <c r="F132" s="5">
        <v>76386186</v>
      </c>
      <c r="G132" s="5">
        <v>-763774097</v>
      </c>
      <c r="I132" s="5">
        <v>-1550539514</v>
      </c>
      <c r="J132" s="5">
        <v>-2574916194</v>
      </c>
      <c r="K132" s="5">
        <v>-3053380785</v>
      </c>
      <c r="L132" s="5">
        <v>-5654121831</v>
      </c>
      <c r="M132" s="5">
        <v>-679785266</v>
      </c>
      <c r="N132" s="5">
        <v>-3902304024</v>
      </c>
    </row>
    <row r="133" spans="3:14" ht="15.5" x14ac:dyDescent="0.35">
      <c r="C133" t="s">
        <v>602</v>
      </c>
      <c r="D133" s="5">
        <v>-55000002</v>
      </c>
      <c r="E133" s="5">
        <v>100000000</v>
      </c>
      <c r="F133" s="5">
        <v>-100000000</v>
      </c>
      <c r="G133" s="5">
        <v>537709551</v>
      </c>
      <c r="I133" s="5">
        <v>-1252567434</v>
      </c>
      <c r="J133" s="5">
        <v>-8073099884</v>
      </c>
    </row>
    <row r="134" spans="3:14" ht="15.5" x14ac:dyDescent="0.35">
      <c r="C134" t="s">
        <v>144</v>
      </c>
      <c r="D134" s="5">
        <v>-144999998</v>
      </c>
      <c r="E134" s="5">
        <v>-458563000</v>
      </c>
      <c r="F134" s="5">
        <v>-383600000</v>
      </c>
      <c r="G134" s="5">
        <v>-39769544830</v>
      </c>
      <c r="I134" s="5">
        <v>-41413655828</v>
      </c>
      <c r="J134" s="5">
        <v>-20362621149</v>
      </c>
      <c r="K134" s="5">
        <v>-22998274840</v>
      </c>
      <c r="L134" s="5">
        <v>83013651676</v>
      </c>
      <c r="M134" s="5">
        <v>85983716120</v>
      </c>
      <c r="N134" s="5">
        <v>-8997881687</v>
      </c>
    </row>
    <row r="135" spans="3:14" ht="15.5" x14ac:dyDescent="0.35">
      <c r="C135" t="s">
        <v>145</v>
      </c>
      <c r="F135" s="5">
        <v>300000000</v>
      </c>
      <c r="G135" s="5">
        <v>-21217966548</v>
      </c>
      <c r="J135" s="5">
        <v>-6155856</v>
      </c>
      <c r="K135" s="5">
        <v>-2279450400</v>
      </c>
      <c r="L135" s="5">
        <v>-6876517706</v>
      </c>
      <c r="M135" s="5">
        <v>-1826147053</v>
      </c>
      <c r="N135" s="5">
        <v>826603152</v>
      </c>
    </row>
    <row r="136" spans="3:14" ht="15.5" x14ac:dyDescent="0.35">
      <c r="C136" t="s">
        <v>151</v>
      </c>
      <c r="J136" s="5">
        <v>-6155856</v>
      </c>
      <c r="K136" s="5">
        <v>-19064000</v>
      </c>
      <c r="L136" s="5">
        <v>-3447527776</v>
      </c>
      <c r="M136" s="5">
        <v>866098711</v>
      </c>
    </row>
    <row r="137" spans="3:14" ht="15.5" x14ac:dyDescent="0.35">
      <c r="C137" t="s">
        <v>971</v>
      </c>
      <c r="G137" s="5">
        <v>-21217966548</v>
      </c>
      <c r="K137" s="5">
        <v>-2260386400</v>
      </c>
      <c r="L137" s="5">
        <v>-3428989930</v>
      </c>
      <c r="M137" s="5">
        <v>-2692245764</v>
      </c>
    </row>
    <row r="138" spans="3:14" ht="15.5" x14ac:dyDescent="0.35">
      <c r="C138" t="s">
        <v>340</v>
      </c>
      <c r="F138" s="5">
        <v>300000000</v>
      </c>
      <c r="N138" s="5">
        <v>826603152</v>
      </c>
    </row>
    <row r="139" spans="3:14" ht="15.5" x14ac:dyDescent="0.35">
      <c r="C139" t="s">
        <v>153</v>
      </c>
      <c r="D139" s="5">
        <v>-144999998</v>
      </c>
      <c r="E139" s="5">
        <v>-458563000</v>
      </c>
      <c r="F139" s="5">
        <v>-383600000</v>
      </c>
      <c r="G139" s="5">
        <v>-39769544830</v>
      </c>
      <c r="I139" s="5">
        <v>-41413655828</v>
      </c>
      <c r="J139" s="5">
        <v>-20362621149</v>
      </c>
      <c r="K139" s="5">
        <v>-22998274840</v>
      </c>
      <c r="L139" s="5">
        <v>83013651676</v>
      </c>
      <c r="M139" s="5">
        <v>85983716120</v>
      </c>
      <c r="N139" s="5">
        <v>-8997881687</v>
      </c>
    </row>
    <row r="140" spans="3:14" ht="15.5" x14ac:dyDescent="0.35">
      <c r="C140" t="s">
        <v>494</v>
      </c>
      <c r="G140" s="5">
        <v>33000889001</v>
      </c>
      <c r="I140" s="5">
        <v>33000889001</v>
      </c>
      <c r="J140" s="5">
        <v>47766311134</v>
      </c>
      <c r="K140" s="5">
        <v>19228800000</v>
      </c>
      <c r="L140" s="5">
        <v>128505123463</v>
      </c>
      <c r="M140" s="5">
        <v>82259761465</v>
      </c>
      <c r="N140" s="5">
        <v>15485602708</v>
      </c>
    </row>
    <row r="141" spans="3:14" ht="15.5" x14ac:dyDescent="0.35">
      <c r="C141" t="s">
        <v>495</v>
      </c>
      <c r="D141" s="5">
        <v>-144999998</v>
      </c>
      <c r="E141" s="5">
        <v>-425000000</v>
      </c>
      <c r="F141" s="5">
        <v>-300000000</v>
      </c>
      <c r="G141" s="5">
        <v>-72610949047</v>
      </c>
      <c r="I141" s="5">
        <v>-74255060045</v>
      </c>
      <c r="J141" s="5">
        <v>-67395000138</v>
      </c>
      <c r="K141" s="5">
        <v>-41042791953</v>
      </c>
      <c r="L141" s="5">
        <v>-46595600620</v>
      </c>
      <c r="M141" s="5">
        <v>-55244224687</v>
      </c>
      <c r="N141" s="5">
        <v>-18433476395</v>
      </c>
    </row>
    <row r="142" spans="3:14" ht="15.5" x14ac:dyDescent="0.35">
      <c r="C142" t="s">
        <v>518</v>
      </c>
      <c r="D142" s="5">
        <v>117163000</v>
      </c>
      <c r="E142" s="5">
        <v>-117163000</v>
      </c>
    </row>
    <row r="143" spans="3:14" ht="15.5" x14ac:dyDescent="0.35">
      <c r="C143" t="s">
        <v>105</v>
      </c>
      <c r="E143" s="5">
        <v>83600000</v>
      </c>
      <c r="F143" s="5">
        <v>-83600000</v>
      </c>
    </row>
    <row r="144" spans="3:14" ht="15.5" x14ac:dyDescent="0.35">
      <c r="C144" t="s">
        <v>450</v>
      </c>
      <c r="D144" s="5">
        <v>-117163000</v>
      </c>
      <c r="G144" s="5">
        <v>-159484784</v>
      </c>
      <c r="I144" s="5">
        <v>-159484784</v>
      </c>
      <c r="J144" s="5">
        <v>-733932145</v>
      </c>
      <c r="K144" s="5">
        <v>-1184282887</v>
      </c>
      <c r="L144" s="5">
        <v>-864894698</v>
      </c>
      <c r="M144" s="5">
        <v>-848109850</v>
      </c>
    </row>
    <row r="145" spans="2:14" ht="15.5" x14ac:dyDescent="0.35">
      <c r="C145" t="s">
        <v>585</v>
      </c>
      <c r="M145" s="5">
        <v>35000000000</v>
      </c>
    </row>
    <row r="146" spans="2:14" ht="15.5" x14ac:dyDescent="0.35">
      <c r="C146" t="s">
        <v>972</v>
      </c>
      <c r="M146" s="5">
        <v>15000000000</v>
      </c>
    </row>
    <row r="147" spans="2:14" ht="15.5" x14ac:dyDescent="0.35">
      <c r="C147" t="s">
        <v>966</v>
      </c>
      <c r="M147" s="5">
        <v>11966289192</v>
      </c>
    </row>
    <row r="148" spans="2:14" ht="15.5" x14ac:dyDescent="0.35">
      <c r="C148" t="s">
        <v>973</v>
      </c>
      <c r="M148" s="5">
        <v>-2150000000</v>
      </c>
      <c r="N148" s="5">
        <v>-6050008000</v>
      </c>
    </row>
    <row r="149" spans="2:14" ht="15.5" x14ac:dyDescent="0.35">
      <c r="C149" t="s">
        <v>974</v>
      </c>
      <c r="L149" s="5">
        <v>1969023531</v>
      </c>
    </row>
    <row r="150" spans="2:14" ht="15.5" x14ac:dyDescent="0.35">
      <c r="C150" t="s">
        <v>164</v>
      </c>
      <c r="D150" s="5">
        <v>2260296359</v>
      </c>
      <c r="E150" s="5">
        <v>1580513346</v>
      </c>
      <c r="F150" s="5">
        <v>-11467839561</v>
      </c>
      <c r="G150" s="5">
        <v>11458017408</v>
      </c>
      <c r="I150" s="5">
        <v>11439009048</v>
      </c>
      <c r="J150" s="5">
        <v>-31033920234</v>
      </c>
      <c r="K150" s="5">
        <v>-17348856450</v>
      </c>
      <c r="L150" s="5">
        <v>19834567604</v>
      </c>
      <c r="M150" s="5">
        <v>26829975433</v>
      </c>
      <c r="N150" s="5">
        <v>-15666930538</v>
      </c>
    </row>
    <row r="151" spans="2:14" ht="15.5" x14ac:dyDescent="0.35">
      <c r="C151" t="s">
        <v>165</v>
      </c>
      <c r="F151" s="5">
        <v>12135868120</v>
      </c>
      <c r="I151" s="5">
        <v>696859071</v>
      </c>
      <c r="J151" s="5">
        <v>31730779305</v>
      </c>
      <c r="K151" s="5">
        <v>49079635755</v>
      </c>
      <c r="L151" s="5">
        <v>29245068152</v>
      </c>
      <c r="M151" s="5">
        <v>2415092719</v>
      </c>
      <c r="N151" s="5">
        <v>18082023257</v>
      </c>
    </row>
    <row r="152" spans="2:14" ht="15.5" x14ac:dyDescent="0.35">
      <c r="C152" t="s">
        <v>166</v>
      </c>
      <c r="D152" s="5">
        <v>2260296359</v>
      </c>
      <c r="E152" s="5">
        <v>1580513346</v>
      </c>
      <c r="F152" s="5">
        <v>668028559</v>
      </c>
      <c r="G152" s="5">
        <v>11458017408</v>
      </c>
      <c r="I152" s="5">
        <v>12135868119</v>
      </c>
      <c r="J152" s="5">
        <v>696859071</v>
      </c>
      <c r="K152" s="5">
        <v>31730779305</v>
      </c>
      <c r="L152" s="5">
        <v>49079635756</v>
      </c>
      <c r="M152" s="5">
        <v>29245068152</v>
      </c>
      <c r="N152" s="5">
        <v>2415092719</v>
      </c>
    </row>
    <row r="154" spans="2:14" ht="15.5" x14ac:dyDescent="0.35">
      <c r="B154" t="s">
        <v>167</v>
      </c>
      <c r="C154" t="s">
        <v>12</v>
      </c>
      <c r="D154" s="5">
        <v>1500000000</v>
      </c>
      <c r="E154" s="5">
        <v>1500000000</v>
      </c>
      <c r="F154" s="5">
        <v>1500000000</v>
      </c>
      <c r="G154" s="5">
        <v>1500000000</v>
      </c>
      <c r="I154" s="5">
        <v>1500000000</v>
      </c>
      <c r="J154" s="5">
        <v>1500000000</v>
      </c>
      <c r="K154" s="5">
        <v>1500000000</v>
      </c>
      <c r="L154" s="5">
        <v>1500000000</v>
      </c>
      <c r="M154" s="5">
        <v>1200000000</v>
      </c>
      <c r="N154" s="5">
        <v>0</v>
      </c>
    </row>
    <row r="155" spans="2:14" ht="15.5" x14ac:dyDescent="0.35">
      <c r="C155" t="s">
        <v>168</v>
      </c>
      <c r="D155" s="6">
        <v>0.71</v>
      </c>
      <c r="E155" s="6">
        <v>-1.46</v>
      </c>
      <c r="F155" s="6">
        <v>-0.55000000000000004</v>
      </c>
      <c r="G155" s="6">
        <v>-15.59</v>
      </c>
    </row>
    <row r="156" spans="2:14" ht="15.5" x14ac:dyDescent="0.35">
      <c r="C156" t="s">
        <v>169</v>
      </c>
      <c r="D156" s="6">
        <v>22.54</v>
      </c>
      <c r="E156" s="6">
        <v>-10.96</v>
      </c>
      <c r="F156" s="6">
        <v>-25.45</v>
      </c>
      <c r="G156" s="6">
        <v>-1.1499999999999999</v>
      </c>
    </row>
    <row r="157" spans="2:14" ht="15.5" x14ac:dyDescent="0.35">
      <c r="C157" t="s">
        <v>62</v>
      </c>
      <c r="D157" s="6">
        <v>0.79</v>
      </c>
      <c r="E157" s="6">
        <v>4.2699999999999996</v>
      </c>
      <c r="F157" s="6">
        <v>1.52</v>
      </c>
      <c r="G157" s="6">
        <v>1.1299999999999999</v>
      </c>
    </row>
    <row r="158" spans="2:14" ht="15.5" x14ac:dyDescent="0.35">
      <c r="C158" t="s">
        <v>170</v>
      </c>
      <c r="D158" s="5">
        <v>3260000000</v>
      </c>
      <c r="E158" s="5">
        <v>-1770000000</v>
      </c>
      <c r="F158" s="5">
        <v>-800000000</v>
      </c>
      <c r="G158" s="5">
        <v>6900000000</v>
      </c>
    </row>
    <row r="159" spans="2:14" ht="15.5" x14ac:dyDescent="0.35">
      <c r="C159" t="s">
        <v>171</v>
      </c>
      <c r="D159" s="6">
        <v>8.6999999999999994E-3</v>
      </c>
      <c r="E159" s="6">
        <v>-1.6399999999999998E-2</v>
      </c>
      <c r="F159" s="6">
        <v>-6.0999999999999995E-3</v>
      </c>
      <c r="G159" s="6">
        <v>-0.15679999999999999</v>
      </c>
    </row>
    <row r="160" spans="2:14" ht="15.5" x14ac:dyDescent="0.35">
      <c r="C160" t="s">
        <v>172</v>
      </c>
      <c r="D160" s="6">
        <v>-9.1499999999999998E-2</v>
      </c>
      <c r="E160" s="6">
        <v>0.17180000000000001</v>
      </c>
      <c r="F160" s="6">
        <v>7.7499999999999999E-2</v>
      </c>
      <c r="G160" s="6">
        <v>2.4105000000000003</v>
      </c>
    </row>
    <row r="161" spans="3:7" ht="15.5" x14ac:dyDescent="0.35">
      <c r="C161" t="s">
        <v>173</v>
      </c>
      <c r="D161" s="6">
        <v>0.11410000000000001</v>
      </c>
      <c r="E161" s="6">
        <v>-6.5599999999999992E-2</v>
      </c>
      <c r="F161" s="6">
        <v>-2.8300000000000002E-2</v>
      </c>
      <c r="G161" s="6">
        <v>0.2039</v>
      </c>
    </row>
    <row r="162" spans="3:7" ht="15.5" x14ac:dyDescent="0.35">
      <c r="C162" t="s">
        <v>174</v>
      </c>
      <c r="D162" s="6">
        <v>21.77</v>
      </c>
      <c r="E162" s="6">
        <v>-18.690000000000001</v>
      </c>
      <c r="F162" s="6">
        <v>-8.61</v>
      </c>
      <c r="G162" s="6">
        <v>12.3</v>
      </c>
    </row>
    <row r="163" spans="3:7" ht="15.5" x14ac:dyDescent="0.35">
      <c r="C163" t="s">
        <v>176</v>
      </c>
      <c r="D163" s="6">
        <v>-2.06</v>
      </c>
      <c r="E163" s="6">
        <v>-1.88</v>
      </c>
      <c r="F163" s="6">
        <v>-1.99</v>
      </c>
      <c r="G163" s="6">
        <v>-2.78</v>
      </c>
    </row>
    <row r="164" spans="3:7" ht="15.5" x14ac:dyDescent="0.35">
      <c r="C164" t="s">
        <v>177</v>
      </c>
      <c r="D164" s="6">
        <v>-7.76</v>
      </c>
      <c r="E164" s="6">
        <v>-8.49</v>
      </c>
      <c r="F164" s="6">
        <v>-7.03</v>
      </c>
      <c r="G164" s="6">
        <v>-6.47</v>
      </c>
    </row>
    <row r="165" spans="3:7" ht="15.5" x14ac:dyDescent="0.35">
      <c r="C165" t="s">
        <v>178</v>
      </c>
      <c r="D165" s="6">
        <v>-2.06</v>
      </c>
      <c r="E165" s="6">
        <v>-1.88</v>
      </c>
      <c r="F165" s="6">
        <v>-1.99</v>
      </c>
      <c r="G165" s="6">
        <v>-2.78</v>
      </c>
    </row>
    <row r="166" spans="3:7" ht="15.5" x14ac:dyDescent="0.35">
      <c r="C166" t="s">
        <v>179</v>
      </c>
      <c r="D166" s="6">
        <v>-7.76</v>
      </c>
      <c r="E166" s="6">
        <v>-8.49</v>
      </c>
      <c r="F166" s="6">
        <v>-7.03</v>
      </c>
      <c r="G166" s="6">
        <v>-6.47</v>
      </c>
    </row>
    <row r="167" spans="3:7" ht="15.5" x14ac:dyDescent="0.35">
      <c r="C167" t="s">
        <v>180</v>
      </c>
      <c r="D167" s="5">
        <v>70000000000</v>
      </c>
      <c r="E167" s="5">
        <v>70000000000</v>
      </c>
      <c r="F167" s="5">
        <v>71000000000</v>
      </c>
      <c r="G167" s="5">
        <v>71000000000</v>
      </c>
    </row>
    <row r="168" spans="3:7" ht="15.5" x14ac:dyDescent="0.35">
      <c r="C168" t="s">
        <v>181</v>
      </c>
      <c r="D168" s="5">
        <v>70000000000</v>
      </c>
      <c r="E168" s="5">
        <v>70000000000</v>
      </c>
      <c r="F168" s="5">
        <v>71000000000</v>
      </c>
      <c r="G168" s="5">
        <v>71000000000</v>
      </c>
    </row>
    <row r="169" spans="3:7" ht="15.5" x14ac:dyDescent="0.35">
      <c r="C169" t="s">
        <v>276</v>
      </c>
      <c r="D169" s="5">
        <v>-12000000000</v>
      </c>
      <c r="E169" s="5">
        <v>-13000000000</v>
      </c>
      <c r="F169" s="5">
        <v>-11000000000</v>
      </c>
      <c r="G169" s="5">
        <v>-10000000000</v>
      </c>
    </row>
    <row r="170" spans="3:7" ht="15.5" x14ac:dyDescent="0.35">
      <c r="C170" t="s">
        <v>24</v>
      </c>
      <c r="D170" s="5">
        <v>140000000000</v>
      </c>
      <c r="E170" s="5">
        <v>141000000000</v>
      </c>
      <c r="F170" s="5">
        <v>142000000000</v>
      </c>
      <c r="G170" s="5">
        <v>142000000000</v>
      </c>
    </row>
    <row r="171" spans="3:7" ht="15.5" x14ac:dyDescent="0.35">
      <c r="C171" t="s">
        <v>21</v>
      </c>
      <c r="D171" s="5">
        <v>136000000000</v>
      </c>
      <c r="E171" s="5">
        <v>139000000000</v>
      </c>
      <c r="F171" s="5">
        <v>141000000000</v>
      </c>
      <c r="G171" s="5">
        <v>130000000000</v>
      </c>
    </row>
    <row r="172" spans="3:7" ht="15.5" x14ac:dyDescent="0.35">
      <c r="C172" t="s">
        <v>183</v>
      </c>
      <c r="D172" s="5">
        <v>-66000000000</v>
      </c>
      <c r="E172" s="5">
        <v>-67000000000</v>
      </c>
      <c r="F172" s="5">
        <v>-64000000000</v>
      </c>
      <c r="G172" s="5">
        <v>-63000000000</v>
      </c>
    </row>
    <row r="173" spans="3:7" ht="15.5" x14ac:dyDescent="0.35">
      <c r="C173" t="s">
        <v>184</v>
      </c>
      <c r="D173" s="5">
        <v>2000000000</v>
      </c>
      <c r="E173" s="5">
        <v>2000000000</v>
      </c>
      <c r="F173" s="5">
        <v>-11000000000</v>
      </c>
      <c r="G173" s="5">
        <v>72000000000</v>
      </c>
    </row>
    <row r="174" spans="3:7" ht="15.5" x14ac:dyDescent="0.35">
      <c r="C174" t="s">
        <v>185</v>
      </c>
    </row>
    <row r="175" spans="3:7" ht="15.5" x14ac:dyDescent="0.35">
      <c r="C175" t="s">
        <v>13</v>
      </c>
      <c r="D175" s="5">
        <v>2000000000</v>
      </c>
      <c r="E175" s="5">
        <v>2000000000</v>
      </c>
      <c r="F175" s="5">
        <v>-11000000000</v>
      </c>
      <c r="G175" s="5">
        <v>72000000000</v>
      </c>
    </row>
    <row r="176" spans="3:7" ht="15.5" x14ac:dyDescent="0.35">
      <c r="C176" t="s">
        <v>16</v>
      </c>
      <c r="D176" s="6">
        <v>1.6</v>
      </c>
      <c r="E176" s="6">
        <v>1.36</v>
      </c>
      <c r="F176" s="6">
        <v>-7.59</v>
      </c>
      <c r="G176" s="6">
        <v>48.3</v>
      </c>
    </row>
    <row r="177" spans="3:14" ht="15.5" x14ac:dyDescent="0.35">
      <c r="C177" t="s">
        <v>47</v>
      </c>
      <c r="I177" s="6">
        <v>-28.17</v>
      </c>
      <c r="J177" s="6">
        <v>-22.52</v>
      </c>
      <c r="K177" s="6">
        <v>-43.68</v>
      </c>
      <c r="L177" s="6">
        <v>2.0099999999999998</v>
      </c>
      <c r="M177" s="6">
        <v>2.48</v>
      </c>
      <c r="N177" s="6">
        <v>3025772.14</v>
      </c>
    </row>
    <row r="178" spans="3:14" ht="15.5" x14ac:dyDescent="0.35">
      <c r="C178" t="s">
        <v>61</v>
      </c>
      <c r="I178" s="6">
        <v>-0.64</v>
      </c>
      <c r="J178" s="6">
        <v>-2.2200000000000002</v>
      </c>
      <c r="K178" s="6">
        <v>-1.33</v>
      </c>
      <c r="L178" s="6">
        <v>94.53</v>
      </c>
      <c r="M178" s="6">
        <v>368.95</v>
      </c>
      <c r="N178" s="5">
        <v>0</v>
      </c>
    </row>
    <row r="179" spans="3:14" ht="15.5" x14ac:dyDescent="0.35">
      <c r="C179" t="s">
        <v>64</v>
      </c>
      <c r="I179" s="6">
        <v>0.62</v>
      </c>
      <c r="J179" s="6">
        <v>0.63</v>
      </c>
      <c r="K179" s="6">
        <v>0.56000000000000005</v>
      </c>
      <c r="L179" s="6">
        <v>1.17</v>
      </c>
      <c r="M179" s="6">
        <v>22.54</v>
      </c>
      <c r="N179" s="5">
        <v>0</v>
      </c>
    </row>
    <row r="180" spans="3:14" ht="15.5" x14ac:dyDescent="0.35">
      <c r="C180" t="s">
        <v>186</v>
      </c>
      <c r="I180" s="5">
        <v>-9650000000</v>
      </c>
      <c r="J180" s="5">
        <v>15230000000</v>
      </c>
      <c r="K180" s="5">
        <v>-29230000000</v>
      </c>
      <c r="L180" s="5">
        <v>27390000000</v>
      </c>
      <c r="M180" s="5">
        <v>10400000000</v>
      </c>
    </row>
    <row r="181" spans="3:14" ht="15.5" x14ac:dyDescent="0.35">
      <c r="C181" t="s">
        <v>187</v>
      </c>
      <c r="I181" s="6">
        <v>-0.28339999999999999</v>
      </c>
      <c r="J181" s="6">
        <v>-0.16070000000000001</v>
      </c>
      <c r="K181" s="6">
        <v>-0.2364</v>
      </c>
      <c r="L181" s="6">
        <v>8.6999999999999994E-3</v>
      </c>
      <c r="M181" s="6">
        <v>1.2800000000000001E-2</v>
      </c>
      <c r="N181" s="6">
        <v>1.9699999999999999E-2</v>
      </c>
    </row>
    <row r="182" spans="3:14" ht="15.5" x14ac:dyDescent="0.35">
      <c r="C182" t="s">
        <v>188</v>
      </c>
      <c r="I182" s="6">
        <v>4.3555999999999999</v>
      </c>
      <c r="J182" s="6">
        <v>-1.0715999999999999</v>
      </c>
      <c r="K182" s="6">
        <v>-1.0048000000000001</v>
      </c>
      <c r="L182" s="6">
        <v>3.2799999999999996E-2</v>
      </c>
      <c r="M182" s="6">
        <v>3.3099999999999997E-2</v>
      </c>
      <c r="N182" s="6">
        <v>0.11900000000000001</v>
      </c>
    </row>
    <row r="183" spans="3:14" ht="15.5" x14ac:dyDescent="0.35">
      <c r="C183" t="s">
        <v>189</v>
      </c>
      <c r="I183" s="6">
        <v>-0.19670000000000001</v>
      </c>
      <c r="J183" s="6">
        <v>0.161</v>
      </c>
      <c r="K183" s="6">
        <v>-0.28199999999999997</v>
      </c>
      <c r="L183" s="6">
        <v>0.24590000000000001</v>
      </c>
      <c r="M183" s="6">
        <v>0.1366</v>
      </c>
      <c r="N183" s="6">
        <v>0.4793</v>
      </c>
    </row>
    <row r="184" spans="3:14" ht="15.5" x14ac:dyDescent="0.35">
      <c r="C184" t="s">
        <v>190</v>
      </c>
      <c r="I184" s="6">
        <v>-8.32</v>
      </c>
      <c r="J184" s="6">
        <v>1.77</v>
      </c>
      <c r="K184" s="6">
        <v>-2.96</v>
      </c>
      <c r="L184" s="6">
        <v>2.91</v>
      </c>
      <c r="M184" s="6">
        <v>1.95</v>
      </c>
      <c r="N184" s="6">
        <v>1.74</v>
      </c>
    </row>
    <row r="185" spans="3:14" ht="15.5" x14ac:dyDescent="0.35">
      <c r="C185" t="s">
        <v>58</v>
      </c>
      <c r="I185" s="6">
        <v>-2.78</v>
      </c>
      <c r="J185" s="6">
        <v>2.38</v>
      </c>
      <c r="K185" s="6">
        <v>1.33</v>
      </c>
      <c r="L185" s="6">
        <v>3.11</v>
      </c>
      <c r="M185" s="6">
        <v>12.22</v>
      </c>
      <c r="N185" s="5">
        <v>0</v>
      </c>
    </row>
    <row r="186" spans="3:14" ht="15.5" x14ac:dyDescent="0.35">
      <c r="C186" t="s">
        <v>55</v>
      </c>
      <c r="I186" s="6">
        <v>-6.47</v>
      </c>
      <c r="J186" s="6">
        <v>21.01</v>
      </c>
      <c r="K186" s="6">
        <v>43.48</v>
      </c>
      <c r="L186" s="6">
        <v>61.16</v>
      </c>
      <c r="M186" s="6">
        <v>74.900000000000006</v>
      </c>
      <c r="N186" s="6">
        <v>25425023.52</v>
      </c>
    </row>
    <row r="187" spans="3:14" ht="15.5" x14ac:dyDescent="0.35">
      <c r="C187" t="s">
        <v>191</v>
      </c>
      <c r="I187" s="6">
        <v>-2.78</v>
      </c>
      <c r="J187" s="6">
        <v>2.38</v>
      </c>
      <c r="K187" s="6">
        <v>1.33</v>
      </c>
      <c r="L187" s="6">
        <v>3.11</v>
      </c>
      <c r="M187" s="6">
        <v>12.22</v>
      </c>
      <c r="N187" s="5">
        <v>0</v>
      </c>
    </row>
    <row r="188" spans="3:14" ht="15.5" x14ac:dyDescent="0.35">
      <c r="C188" t="s">
        <v>192</v>
      </c>
      <c r="I188" s="6">
        <v>-6.47</v>
      </c>
      <c r="J188" s="6">
        <v>21.01</v>
      </c>
      <c r="K188" s="6">
        <v>43.48</v>
      </c>
      <c r="L188" s="6">
        <v>61.16</v>
      </c>
      <c r="M188" s="6">
        <v>74.900000000000006</v>
      </c>
      <c r="N188" s="6">
        <v>25425023.52</v>
      </c>
    </row>
    <row r="189" spans="3:14" ht="15.5" x14ac:dyDescent="0.35">
      <c r="C189" t="s">
        <v>193</v>
      </c>
      <c r="I189" s="5">
        <v>71000000000</v>
      </c>
      <c r="J189" s="5">
        <v>112000000000</v>
      </c>
      <c r="K189" s="5">
        <v>133000000000</v>
      </c>
      <c r="L189" s="5">
        <v>155000000000</v>
      </c>
      <c r="M189" s="5">
        <v>72000000000</v>
      </c>
      <c r="N189" s="5">
        <v>45000000000</v>
      </c>
    </row>
    <row r="190" spans="3:14" ht="15.5" x14ac:dyDescent="0.35">
      <c r="C190" t="s">
        <v>194</v>
      </c>
      <c r="I190" s="5">
        <v>71000000000</v>
      </c>
      <c r="J190" s="5">
        <v>112000000000</v>
      </c>
      <c r="K190" s="5">
        <v>133000000000</v>
      </c>
      <c r="L190" s="5">
        <v>155000000000</v>
      </c>
      <c r="M190" s="5">
        <v>72000000000</v>
      </c>
      <c r="N190" s="5">
        <v>47000000000</v>
      </c>
    </row>
    <row r="191" spans="3:14" ht="15.5" x14ac:dyDescent="0.35">
      <c r="C191" t="s">
        <v>26</v>
      </c>
      <c r="I191" s="5">
        <v>142000000000</v>
      </c>
      <c r="J191" s="5">
        <v>225000000000</v>
      </c>
      <c r="K191" s="5">
        <v>265000000000</v>
      </c>
      <c r="L191" s="5">
        <v>309000000000</v>
      </c>
      <c r="M191" s="5">
        <v>144000000000</v>
      </c>
      <c r="N191" s="5">
        <v>92000000000</v>
      </c>
    </row>
    <row r="192" spans="3:14" ht="15.5" x14ac:dyDescent="0.35">
      <c r="C192" t="s">
        <v>23</v>
      </c>
      <c r="I192" s="5">
        <v>130000000000</v>
      </c>
      <c r="J192" s="5">
        <v>224000000000</v>
      </c>
      <c r="K192" s="5">
        <v>234000000000</v>
      </c>
      <c r="L192" s="5">
        <v>260000000000</v>
      </c>
      <c r="M192" s="5">
        <v>115000000000</v>
      </c>
      <c r="N192" s="5">
        <v>89000000000</v>
      </c>
    </row>
    <row r="193" spans="2:14" ht="15.5" x14ac:dyDescent="0.35">
      <c r="C193" t="s">
        <v>195</v>
      </c>
      <c r="I193" s="5">
        <v>-63000000000</v>
      </c>
      <c r="J193" s="5">
        <v>-23000000000</v>
      </c>
      <c r="K193" s="5">
        <v>2000000000</v>
      </c>
      <c r="L193" s="5">
        <v>48000000000</v>
      </c>
      <c r="M193" s="5">
        <v>20000000000</v>
      </c>
      <c r="N193" s="5">
        <v>-33000000000</v>
      </c>
    </row>
    <row r="194" spans="2:14" ht="15.5" x14ac:dyDescent="0.35">
      <c r="C194" t="s">
        <v>196</v>
      </c>
      <c r="I194" s="5">
        <v>53000000000</v>
      </c>
      <c r="J194" s="5">
        <v>-11000000000</v>
      </c>
      <c r="K194" s="5">
        <v>8000000000</v>
      </c>
      <c r="L194" s="5">
        <v>-56000000000</v>
      </c>
      <c r="M194" s="5">
        <v>-57000000000</v>
      </c>
      <c r="N194" s="5">
        <v>-7000000000</v>
      </c>
    </row>
    <row r="195" spans="2:14" ht="15.5" x14ac:dyDescent="0.35">
      <c r="C195" t="s">
        <v>197</v>
      </c>
      <c r="J195" s="5">
        <v>0</v>
      </c>
      <c r="K195" s="5">
        <v>0</v>
      </c>
      <c r="L195" s="5">
        <v>-3000000000</v>
      </c>
      <c r="M195" s="5">
        <v>1000000000</v>
      </c>
    </row>
    <row r="196" spans="2:14" ht="15.5" x14ac:dyDescent="0.35">
      <c r="C196" t="s">
        <v>15</v>
      </c>
      <c r="I196" s="5">
        <v>53000000000</v>
      </c>
      <c r="J196" s="5">
        <v>-11000000000</v>
      </c>
      <c r="K196" s="5">
        <v>8000000000</v>
      </c>
      <c r="L196" s="5">
        <v>-60000000000</v>
      </c>
      <c r="M196" s="5">
        <v>-56000000000</v>
      </c>
      <c r="N196" s="5">
        <v>-7000000000</v>
      </c>
    </row>
    <row r="197" spans="2:14" ht="15.5" x14ac:dyDescent="0.35">
      <c r="C197" t="s">
        <v>17</v>
      </c>
      <c r="I197" s="6">
        <v>35.24</v>
      </c>
      <c r="J197" s="6">
        <v>-7.11</v>
      </c>
      <c r="K197" s="6">
        <v>5.27</v>
      </c>
      <c r="L197" s="6">
        <v>-39.83</v>
      </c>
      <c r="M197" s="6">
        <v>-47.05</v>
      </c>
      <c r="N197" s="5">
        <v>-7495652</v>
      </c>
    </row>
    <row r="199" spans="2:14" ht="15.5" x14ac:dyDescent="0.35">
      <c r="B199" t="s">
        <v>198</v>
      </c>
      <c r="C199" t="s">
        <v>199</v>
      </c>
      <c r="D199" s="5">
        <v>1000000000</v>
      </c>
      <c r="E199" s="5">
        <v>-2000000000</v>
      </c>
      <c r="F199" s="5">
        <v>-818000000</v>
      </c>
      <c r="G199" s="5">
        <v>-23000000000</v>
      </c>
      <c r="H199" s="5">
        <v>-3000000000</v>
      </c>
      <c r="I199" s="5">
        <v>-42000000000</v>
      </c>
      <c r="J199" s="5">
        <v>-34000000000</v>
      </c>
      <c r="K199" s="5">
        <v>-66000000000</v>
      </c>
      <c r="L199" s="5">
        <v>3000000000</v>
      </c>
      <c r="M199" s="5">
        <v>3000000000</v>
      </c>
      <c r="N199" s="5">
        <v>3000000000</v>
      </c>
    </row>
    <row r="200" spans="2:14" ht="15.5" x14ac:dyDescent="0.35">
      <c r="C200" t="s">
        <v>46</v>
      </c>
      <c r="D200" s="6">
        <v>0.71</v>
      </c>
      <c r="E200" s="6">
        <v>-1.46</v>
      </c>
      <c r="F200" s="6">
        <v>-0.55000000000000004</v>
      </c>
      <c r="G200" s="6">
        <v>-15.59</v>
      </c>
      <c r="H200" s="6">
        <v>-1.73</v>
      </c>
      <c r="I200" s="6">
        <v>-28.17</v>
      </c>
      <c r="J200" s="6">
        <v>-22.52</v>
      </c>
      <c r="K200" s="6">
        <v>-43.68</v>
      </c>
      <c r="L200" s="6">
        <v>2.0099999999999998</v>
      </c>
      <c r="M200" s="6">
        <v>1.98</v>
      </c>
      <c r="N200" s="6">
        <v>2.02</v>
      </c>
    </row>
    <row r="201" spans="2:14" ht="15.5" x14ac:dyDescent="0.35">
      <c r="C201" t="s">
        <v>204</v>
      </c>
      <c r="D201" s="5">
        <v>30000000000</v>
      </c>
      <c r="E201" s="5">
        <v>6000000000</v>
      </c>
      <c r="F201" s="5">
        <v>14000000000</v>
      </c>
      <c r="G201" s="5">
        <v>24000000000</v>
      </c>
      <c r="H201" s="5">
        <v>66000000000</v>
      </c>
      <c r="I201" s="5">
        <v>44000000000</v>
      </c>
      <c r="J201" s="5">
        <v>119000000000</v>
      </c>
      <c r="K201" s="5">
        <v>155000000000</v>
      </c>
      <c r="L201" s="5">
        <v>244000000000</v>
      </c>
      <c r="M201" s="5">
        <v>49000000000</v>
      </c>
      <c r="N201" s="5">
        <v>121000000000</v>
      </c>
    </row>
    <row r="202" spans="2:14" ht="15.5" x14ac:dyDescent="0.35">
      <c r="C202" t="s">
        <v>208</v>
      </c>
      <c r="I202" s="6">
        <v>-40.57</v>
      </c>
    </row>
    <row r="203" spans="2:14" ht="15.5" x14ac:dyDescent="0.35">
      <c r="C203" t="s">
        <v>209</v>
      </c>
      <c r="I203" s="6">
        <v>-4.1500000000000004</v>
      </c>
    </row>
    <row r="204" spans="2:14" ht="15.5" x14ac:dyDescent="0.35">
      <c r="C204" t="s">
        <v>210</v>
      </c>
      <c r="I204" s="6">
        <v>6.95</v>
      </c>
    </row>
    <row r="205" spans="2:14" ht="15.5" x14ac:dyDescent="0.35">
      <c r="C205" t="s">
        <v>211</v>
      </c>
      <c r="I205" s="6">
        <v>-0.2412</v>
      </c>
    </row>
    <row r="206" spans="2:14" ht="15.5" x14ac:dyDescent="0.35">
      <c r="C206" t="s">
        <v>212</v>
      </c>
      <c r="I206" s="6">
        <v>1.43</v>
      </c>
    </row>
    <row r="207" spans="2:14" ht="15.5" x14ac:dyDescent="0.35">
      <c r="C207" t="s">
        <v>213</v>
      </c>
      <c r="I207" s="6">
        <v>-9.02</v>
      </c>
    </row>
    <row r="208" spans="2:14" ht="15.5" x14ac:dyDescent="0.35">
      <c r="C208" t="s">
        <v>214</v>
      </c>
      <c r="I208" s="6">
        <v>1.6</v>
      </c>
    </row>
    <row r="209" spans="3:9" ht="15.5" x14ac:dyDescent="0.35">
      <c r="C209" t="s">
        <v>215</v>
      </c>
      <c r="I209" s="6">
        <v>1.6</v>
      </c>
    </row>
    <row r="210" spans="3:9" ht="15.5" x14ac:dyDescent="0.35">
      <c r="C210" t="s">
        <v>216</v>
      </c>
      <c r="I210" s="6">
        <v>34.78</v>
      </c>
    </row>
    <row r="211" spans="3:9" ht="15.5" x14ac:dyDescent="0.35">
      <c r="C211" t="s">
        <v>217</v>
      </c>
      <c r="I211" s="6">
        <v>32.229999999999997</v>
      </c>
    </row>
    <row r="212" spans="3:9" ht="15.5" x14ac:dyDescent="0.35">
      <c r="C212" t="s">
        <v>219</v>
      </c>
      <c r="I212" s="6">
        <v>-0.03</v>
      </c>
    </row>
    <row r="213" spans="3:9" ht="15.5" x14ac:dyDescent="0.35">
      <c r="C213" t="s">
        <v>220</v>
      </c>
      <c r="I213" s="6">
        <v>-16.88</v>
      </c>
    </row>
    <row r="214" spans="3:9" ht="15.5" x14ac:dyDescent="0.35">
      <c r="C214" t="s">
        <v>221</v>
      </c>
      <c r="I214" s="6">
        <v>-1.73</v>
      </c>
    </row>
    <row r="215" spans="3:9" ht="15.5" x14ac:dyDescent="0.35">
      <c r="C215" t="s">
        <v>222</v>
      </c>
      <c r="I215" s="6">
        <v>49.11</v>
      </c>
    </row>
    <row r="216" spans="3:9" ht="15.5" x14ac:dyDescent="0.35">
      <c r="C216" t="s">
        <v>223</v>
      </c>
      <c r="D216" s="6">
        <v>3.01</v>
      </c>
    </row>
    <row r="217" spans="3:9" ht="15.5" x14ac:dyDescent="0.35">
      <c r="C217" t="s">
        <v>224</v>
      </c>
      <c r="I217" s="6">
        <v>-7.76</v>
      </c>
    </row>
    <row r="218" spans="3:9" ht="15.5" x14ac:dyDescent="0.35">
      <c r="C218" t="s">
        <v>225</v>
      </c>
      <c r="I218" s="6">
        <v>43.67</v>
      </c>
    </row>
    <row r="219" spans="3:9" ht="15.5" x14ac:dyDescent="0.35">
      <c r="C219" t="s">
        <v>226</v>
      </c>
      <c r="D219" s="6">
        <v>0.3</v>
      </c>
    </row>
    <row r="220" spans="3:9" ht="15.5" x14ac:dyDescent="0.35">
      <c r="C220" t="s">
        <v>227</v>
      </c>
      <c r="D220" s="6">
        <v>0.2</v>
      </c>
    </row>
    <row r="221" spans="3:9" ht="15.5" x14ac:dyDescent="0.35">
      <c r="C221" t="s">
        <v>228</v>
      </c>
      <c r="D221" s="6">
        <v>-12.07</v>
      </c>
    </row>
    <row r="222" spans="3:9" ht="15.5" x14ac:dyDescent="0.35">
      <c r="C222" t="s">
        <v>229</v>
      </c>
      <c r="D222" s="6">
        <v>-6.03</v>
      </c>
    </row>
    <row r="223" spans="3:9" ht="15.5" x14ac:dyDescent="0.35">
      <c r="C223" t="s">
        <v>230</v>
      </c>
      <c r="D223" s="6">
        <v>-11.15</v>
      </c>
    </row>
    <row r="224" spans="3:9" ht="15.5" x14ac:dyDescent="0.35">
      <c r="C224" t="s">
        <v>231</v>
      </c>
      <c r="D224" s="6">
        <v>1.1499999999999999</v>
      </c>
    </row>
    <row r="225" spans="3:9" ht="15.5" x14ac:dyDescent="0.35">
      <c r="C225" t="s">
        <v>232</v>
      </c>
      <c r="D225" s="6">
        <v>-10.48</v>
      </c>
    </row>
    <row r="226" spans="3:9" ht="15.5" x14ac:dyDescent="0.35">
      <c r="C226" t="s">
        <v>233</v>
      </c>
      <c r="I226" s="6">
        <v>14.59</v>
      </c>
    </row>
    <row r="227" spans="3:9" ht="15.5" x14ac:dyDescent="0.35">
      <c r="C227" t="s">
        <v>13</v>
      </c>
      <c r="D227" s="5">
        <v>2000000000</v>
      </c>
    </row>
    <row r="228" spans="3:9" ht="15.5" x14ac:dyDescent="0.35">
      <c r="C228" t="s">
        <v>234</v>
      </c>
      <c r="I228" s="6">
        <v>-7.03</v>
      </c>
    </row>
    <row r="229" spans="3:9" ht="15.5" x14ac:dyDescent="0.35">
      <c r="C229" t="s">
        <v>235</v>
      </c>
      <c r="I229" s="6">
        <v>-0.20760000000000001</v>
      </c>
    </row>
    <row r="230" spans="3:9" ht="15.5" x14ac:dyDescent="0.35">
      <c r="C230" t="s">
        <v>236</v>
      </c>
      <c r="I230" s="6">
        <v>2.1753</v>
      </c>
    </row>
    <row r="231" spans="3:9" ht="15.5" x14ac:dyDescent="0.35">
      <c r="C231" t="s">
        <v>237</v>
      </c>
      <c r="I231" s="6">
        <v>0.25459999999999999</v>
      </c>
    </row>
    <row r="232" spans="3:9" ht="15.5" x14ac:dyDescent="0.35">
      <c r="C232" t="s">
        <v>238</v>
      </c>
      <c r="I232" s="6">
        <v>5.3200000000000004E-2</v>
      </c>
    </row>
    <row r="233" spans="3:9" ht="15.5" x14ac:dyDescent="0.35">
      <c r="C233" t="s">
        <v>240</v>
      </c>
      <c r="D233" s="6">
        <v>37.6</v>
      </c>
    </row>
    <row r="234" spans="3:9" ht="15.5" x14ac:dyDescent="0.35">
      <c r="C234" t="s">
        <v>241</v>
      </c>
      <c r="D234" s="6">
        <v>115.1</v>
      </c>
    </row>
    <row r="235" spans="3:9" ht="15.5" x14ac:dyDescent="0.35">
      <c r="C235" t="s">
        <v>242</v>
      </c>
      <c r="D235" s="6">
        <v>-77.5</v>
      </c>
    </row>
    <row r="236" spans="3:9" ht="15.5" x14ac:dyDescent="0.35">
      <c r="C236" t="s">
        <v>244</v>
      </c>
      <c r="I236" s="6">
        <v>0.57999999999999996</v>
      </c>
    </row>
    <row r="237" spans="3:9" ht="15.5" x14ac:dyDescent="0.35">
      <c r="C237" t="s">
        <v>245</v>
      </c>
      <c r="I237" s="6">
        <v>5.75</v>
      </c>
    </row>
    <row r="238" spans="3:9" ht="15.5" x14ac:dyDescent="0.35">
      <c r="C238" t="s">
        <v>42</v>
      </c>
      <c r="I238" s="5">
        <v>105000000000</v>
      </c>
    </row>
    <row r="239" spans="3:9" ht="15.5" x14ac:dyDescent="0.35">
      <c r="C239" t="s">
        <v>246</v>
      </c>
      <c r="I239" s="5">
        <v>245000000000</v>
      </c>
    </row>
    <row r="240" spans="3:9" ht="15.5" x14ac:dyDescent="0.35">
      <c r="C240" t="s">
        <v>247</v>
      </c>
      <c r="I240" s="5">
        <v>1500000000</v>
      </c>
    </row>
    <row r="241" spans="3:9" ht="15.5" x14ac:dyDescent="0.35">
      <c r="C241" t="s">
        <v>248</v>
      </c>
      <c r="I241" s="6">
        <v>0.26669999999999999</v>
      </c>
    </row>
    <row r="242" spans="3:9" ht="15.5" x14ac:dyDescent="0.35">
      <c r="C242" t="s">
        <v>249</v>
      </c>
      <c r="D242" s="6">
        <v>0.18659999999999999</v>
      </c>
    </row>
    <row r="243" spans="3:9" ht="15.5" x14ac:dyDescent="0.35">
      <c r="C243" t="s">
        <v>250</v>
      </c>
      <c r="D243" s="6">
        <v>0.10439999999999999</v>
      </c>
    </row>
    <row r="244" spans="3:9" ht="15.5" x14ac:dyDescent="0.35">
      <c r="C244" t="s">
        <v>251</v>
      </c>
      <c r="D244" s="6">
        <v>3.5200000000000002E-2</v>
      </c>
    </row>
    <row r="245" spans="3:9" ht="15.5" x14ac:dyDescent="0.35">
      <c r="C245" t="s">
        <v>252</v>
      </c>
      <c r="D245" s="6">
        <v>2.9930000000000003</v>
      </c>
    </row>
    <row r="246" spans="3:9" ht="15.5" x14ac:dyDescent="0.35">
      <c r="C246" t="s">
        <v>253</v>
      </c>
      <c r="D246" s="6">
        <v>-0.21789999999999998</v>
      </c>
    </row>
    <row r="247" spans="3:9" ht="15.5" x14ac:dyDescent="0.35">
      <c r="C247" t="s">
        <v>254</v>
      </c>
      <c r="D247" s="6">
        <v>-0.81349999999999989</v>
      </c>
    </row>
    <row r="248" spans="3:9" ht="15.5" x14ac:dyDescent="0.35">
      <c r="C248" t="s">
        <v>261</v>
      </c>
      <c r="I248" s="5">
        <v>6</v>
      </c>
    </row>
    <row r="249" spans="3:9" ht="15.5" x14ac:dyDescent="0.35">
      <c r="C249" t="s">
        <v>262</v>
      </c>
      <c r="I249" s="6">
        <v>0.95</v>
      </c>
    </row>
    <row r="250" spans="3:9" ht="15.5" x14ac:dyDescent="0.35">
      <c r="C250" t="s">
        <v>263</v>
      </c>
      <c r="I250" s="6">
        <v>0.1</v>
      </c>
    </row>
    <row r="251" spans="3:9" ht="15.5" x14ac:dyDescent="0.35">
      <c r="C251" t="s">
        <v>265</v>
      </c>
      <c r="I251" s="6">
        <v>0.03</v>
      </c>
    </row>
    <row r="252" spans="3:9" ht="15.5" x14ac:dyDescent="0.35">
      <c r="C252" t="s">
        <v>266</v>
      </c>
      <c r="I252" s="6">
        <v>0.48</v>
      </c>
    </row>
    <row r="253" spans="3:9" ht="15.5" x14ac:dyDescent="0.35">
      <c r="C253" t="s">
        <v>267</v>
      </c>
      <c r="I253" s="5">
        <v>0</v>
      </c>
    </row>
    <row r="254" spans="3:9" ht="15.5" x14ac:dyDescent="0.35">
      <c r="C254" t="s">
        <v>268</v>
      </c>
      <c r="I254" s="6">
        <v>0.24</v>
      </c>
    </row>
    <row r="255" spans="3:9" ht="15.5" x14ac:dyDescent="0.35">
      <c r="C255" t="s">
        <v>269</v>
      </c>
      <c r="I255" s="5">
        <v>74000000000</v>
      </c>
    </row>
    <row r="256" spans="3:9" ht="15.5" x14ac:dyDescent="0.35">
      <c r="C256" t="s">
        <v>270</v>
      </c>
      <c r="I256" s="5">
        <v>15000000000</v>
      </c>
    </row>
    <row r="257" spans="3:9" ht="15.5" x14ac:dyDescent="0.35">
      <c r="C257" t="s">
        <v>271</v>
      </c>
      <c r="I257" s="5">
        <v>8000000000</v>
      </c>
    </row>
    <row r="258" spans="3:9" ht="15.5" x14ac:dyDescent="0.35">
      <c r="C258" t="s">
        <v>272</v>
      </c>
      <c r="I258" s="5">
        <v>-25000000000</v>
      </c>
    </row>
    <row r="259" spans="3:9" ht="15.5" x14ac:dyDescent="0.35">
      <c r="C259" t="s">
        <v>273</v>
      </c>
      <c r="D259" s="5">
        <v>5000000000</v>
      </c>
    </row>
    <row r="260" spans="3:9" ht="15.5" x14ac:dyDescent="0.35">
      <c r="C260" t="s">
        <v>274</v>
      </c>
      <c r="D260" s="5">
        <v>122000000000</v>
      </c>
    </row>
    <row r="261" spans="3:9" ht="15.5" x14ac:dyDescent="0.35">
      <c r="C261" t="s">
        <v>275</v>
      </c>
      <c r="D261" s="5">
        <v>130000000000</v>
      </c>
    </row>
    <row r="262" spans="3:9" ht="15.5" x14ac:dyDescent="0.35">
      <c r="C262" t="s">
        <v>183</v>
      </c>
      <c r="D262" s="5">
        <v>-66000000000</v>
      </c>
    </row>
    <row r="263" spans="3:9" ht="15.5" x14ac:dyDescent="0.35">
      <c r="C263" t="s">
        <v>182</v>
      </c>
      <c r="I263" s="5">
        <v>-12000000000</v>
      </c>
    </row>
    <row r="264" spans="3:9" ht="15.5" x14ac:dyDescent="0.35">
      <c r="C264" t="s">
        <v>181</v>
      </c>
      <c r="D264" s="5">
        <v>70000000000</v>
      </c>
    </row>
    <row r="265" spans="3:9" ht="15.5" x14ac:dyDescent="0.35">
      <c r="C265" t="s">
        <v>180</v>
      </c>
      <c r="D265" s="5">
        <v>70000000000</v>
      </c>
    </row>
    <row r="266" spans="3:9" ht="15.5" x14ac:dyDescent="0.35">
      <c r="C266" t="s">
        <v>24</v>
      </c>
      <c r="D266" s="5">
        <v>140000000000</v>
      </c>
    </row>
    <row r="267" spans="3:9" ht="15.5" x14ac:dyDescent="0.35">
      <c r="C267" t="s">
        <v>21</v>
      </c>
      <c r="D267" s="5">
        <v>136000000000</v>
      </c>
    </row>
    <row r="268" spans="3:9" ht="15.5" x14ac:dyDescent="0.35">
      <c r="C268" t="s">
        <v>277</v>
      </c>
      <c r="I268" s="5">
        <v>66000000000</v>
      </c>
    </row>
    <row r="269" spans="3:9" ht="15.5" x14ac:dyDescent="0.35">
      <c r="C269" t="s">
        <v>278</v>
      </c>
      <c r="I269" s="5">
        <v>-21000000000</v>
      </c>
    </row>
    <row r="270" spans="3:9" ht="15.5" x14ac:dyDescent="0.35">
      <c r="C270" t="s">
        <v>279</v>
      </c>
      <c r="I270" s="5">
        <v>-41000000000</v>
      </c>
    </row>
    <row r="271" spans="3:9" ht="15.5" x14ac:dyDescent="0.35">
      <c r="C271" t="s">
        <v>281</v>
      </c>
      <c r="I271" s="5">
        <v>66000000000</v>
      </c>
    </row>
  </sheetData>
  <pageMargins left="0.7" right="0.7" top="0.75" bottom="0.75" header="0.3" footer="0.3"/>
  <ignoredErrors>
    <ignoredError sqref="A1:N272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28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975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976</v>
      </c>
      <c r="D2" s="2" vm="122">
        <f ca="1">IFERROR(_xlfn.STOCKHISTORY("XIDX:" &amp; $C$1, D3, , 0, 0, 1), "Libur")</f>
        <v>670</v>
      </c>
      <c r="E2" s="2" vm="185">
        <f ca="1">IFERROR(_xlfn.STOCKHISTORY("XIDX:" &amp; $C$1, E3, , 0, 0, 1), "Libur")</f>
        <v>394</v>
      </c>
      <c r="H2" s="2" vm="185">
        <f ca="1">IFERROR(INDEX(D2:G2,COUNT(D2:G2)),"")</f>
        <v>394</v>
      </c>
      <c r="I2" s="2" vm="113">
        <f t="shared" ref="I2:N2" ca="1" si="0">IFERROR(_xlfn.STOCKHISTORY("XIDX:" &amp; $C$1, I1, , 0, 0, 1), "Libur")</f>
        <v>620</v>
      </c>
      <c r="J2" s="2" vm="212">
        <f t="shared" ca="1" si="0"/>
        <v>25</v>
      </c>
      <c r="K2" s="2" vm="23">
        <f t="shared" ca="1" si="0"/>
        <v>52</v>
      </c>
      <c r="L2" s="2" vm="213">
        <f t="shared" ca="1" si="0"/>
        <v>83</v>
      </c>
      <c r="M2" s="2" vm="214">
        <f t="shared" ca="1" si="0"/>
        <v>181</v>
      </c>
      <c r="N2" s="2" vm="142">
        <f t="shared" ca="1" si="0"/>
        <v>152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6923121055</v>
      </c>
      <c r="E4" s="2">
        <f>IFERROR(INDEX(E51:E500,MATCH($C$4,$C$51:$C$500,0)),"")</f>
        <v>3203850109</v>
      </c>
      <c r="H4" s="2">
        <f>IFERROR(SUM(D4:G4)*(4/MAX(1,COUNT(D4:G4))),"")</f>
        <v>20253942328</v>
      </c>
      <c r="I4" s="2">
        <f t="shared" ref="I4:N4" si="1">IFERROR(INDEX(I51:I500,MATCH($C$4,$C$51:$C$500,0)),"")</f>
        <v>21037027062</v>
      </c>
      <c r="J4" s="2">
        <f t="shared" si="1"/>
        <v>14195032272</v>
      </c>
      <c r="K4" s="2">
        <f t="shared" si="1"/>
        <v>23653459265</v>
      </c>
      <c r="L4" s="2">
        <f t="shared" si="1"/>
        <v>42519109151</v>
      </c>
      <c r="M4" s="2">
        <f t="shared" si="1"/>
        <v>55019322393</v>
      </c>
      <c r="N4" s="2">
        <f t="shared" si="1"/>
        <v>40309472225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892246508</v>
      </c>
      <c r="E5" s="2">
        <f>IFERROR(INDEX(E51:E500,MATCH($C$5,$C$51:$C$500,0)),"")</f>
        <v>-1127045078</v>
      </c>
      <c r="H5" s="2">
        <f>IFERROR(SUM(D5:G5)*(4/MAX(1,COUNT(D5:G5))),"")</f>
        <v>-469597140</v>
      </c>
      <c r="I5" s="2">
        <f t="shared" ref="I5:N5" si="2">IFERROR(INDEX(I51:I500,MATCH($C$5,$C$51:$C$500,0)),"")</f>
        <v>122250610</v>
      </c>
      <c r="J5" s="2">
        <f t="shared" si="2"/>
        <v>-1935386375</v>
      </c>
      <c r="K5" s="2">
        <f t="shared" si="2"/>
        <v>122028949</v>
      </c>
      <c r="L5" s="2">
        <f t="shared" si="2"/>
        <v>2138412514</v>
      </c>
      <c r="M5" s="2">
        <f t="shared" si="2"/>
        <v>5558074701</v>
      </c>
      <c r="N5" s="2">
        <f t="shared" si="2"/>
        <v>3472047725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77542374798</v>
      </c>
      <c r="E6" s="2">
        <f>IFERROR(INDEX(E51:E500,MATCH($C$6,$C$51:$C$500,0)),"")</f>
        <v>76650128290</v>
      </c>
      <c r="H6" s="2">
        <f>IFERROR(INDEX(D6:G6,COUNT(D6:G6)),"")</f>
        <v>76650128290</v>
      </c>
      <c r="I6" s="2">
        <f t="shared" ref="I6:N6" si="3">IFERROR(INDEX(I51:I500,MATCH($C$6,$C$51:$C$500,0)),"")</f>
        <v>77777173368</v>
      </c>
      <c r="J6" s="2">
        <f t="shared" si="3"/>
        <v>77654922758</v>
      </c>
      <c r="K6" s="2">
        <f t="shared" si="3"/>
        <v>79590309133</v>
      </c>
      <c r="L6" s="2">
        <f t="shared" si="3"/>
        <v>79618280184</v>
      </c>
      <c r="M6" s="2">
        <f t="shared" si="3"/>
        <v>78292367670</v>
      </c>
      <c r="N6" s="2">
        <f t="shared" si="3"/>
        <v>73226725606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1.25</v>
      </c>
      <c r="E7" s="3">
        <f>IFERROR(INDEX(E51:E500,MATCH($C$7,$C$51:$C$500,0))/1000000000,"")</f>
        <v>1.25</v>
      </c>
      <c r="H7" s="3">
        <f>IFERROR(INDEX(D7:G7,COUNT(D7:G7)),"")</f>
        <v>1.25</v>
      </c>
      <c r="I7" s="3">
        <f t="shared" ref="I7:N7" si="4">IFERROR(INDEX(I51:I500,MATCH($C$7,$C$51:$C$500,0))/1000000000,"")</f>
        <v>1.25</v>
      </c>
      <c r="J7" s="3">
        <f t="shared" si="4"/>
        <v>1.25</v>
      </c>
      <c r="K7" s="3">
        <f t="shared" si="4"/>
        <v>1.25</v>
      </c>
      <c r="L7" s="3">
        <f t="shared" si="4"/>
        <v>1.25</v>
      </c>
      <c r="M7" s="3">
        <f t="shared" si="4"/>
        <v>1.25</v>
      </c>
      <c r="N7" s="3">
        <f t="shared" si="4"/>
        <v>1.25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N8" si="5">IFERROR(INDEX(I51:I500,MATCH($C$8,$C$51:$C$500,0)),"")</f>
        <v>1000000000</v>
      </c>
      <c r="J8" s="2">
        <f t="shared" si="5"/>
        <v>0</v>
      </c>
      <c r="K8" s="2">
        <f t="shared" si="5"/>
        <v>-3000000000</v>
      </c>
      <c r="L8" s="2">
        <f t="shared" si="5"/>
        <v>-7000000000</v>
      </c>
      <c r="M8" s="2">
        <f t="shared" si="5"/>
        <v>8000000000</v>
      </c>
      <c r="N8" s="2">
        <f t="shared" si="5"/>
        <v>-20000000000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1.66</v>
      </c>
      <c r="E9" s="3">
        <f>IFERROR(INDEX(E51:E500,MATCH("Free cash flow per share (Quarter)",$C$51:$C$500,0)),"")</f>
        <v>-1.66</v>
      </c>
      <c r="H9" s="3">
        <f>IFERROR(INDEX(D9:G9,COUNT(D9:G9)),"")</f>
        <v>-1.66</v>
      </c>
      <c r="I9" s="3">
        <f t="shared" ref="I9:N9" si="6">IFERROR(INDEX(I51:I500,MATCH($C$9,$C$51:$C$500,0)),"")</f>
        <v>0.97</v>
      </c>
      <c r="J9" s="3">
        <f t="shared" si="6"/>
        <v>0.18</v>
      </c>
      <c r="K9" s="3">
        <f t="shared" si="6"/>
        <v>-2.78</v>
      </c>
      <c r="L9" s="3">
        <f t="shared" si="6"/>
        <v>-5.77</v>
      </c>
      <c r="M9" s="3">
        <f t="shared" si="6"/>
        <v>6.69</v>
      </c>
      <c r="N9" s="3">
        <f t="shared" si="6"/>
        <v>-15.82</v>
      </c>
    </row>
    <row r="10" spans="1:14" ht="15.5" x14ac:dyDescent="0.35">
      <c r="C10" t="s">
        <v>18</v>
      </c>
      <c r="D10" s="3">
        <f ca="1">IFERROR(IF(D9=0,"",D2/D9),"")</f>
        <v>403.6144578313253</v>
      </c>
      <c r="E10" s="3">
        <f ca="1">IFERROR(IF(E9=0,"",E2/E9),"")</f>
        <v>-237.34939759036146</v>
      </c>
      <c r="I10" s="3">
        <f t="shared" ref="I10:N10" ca="1" si="7">IFERROR(IF(I9=0,"",I2/I9),"")</f>
        <v>639.17525773195882</v>
      </c>
      <c r="J10" s="3">
        <f t="shared" ca="1" si="7"/>
        <v>138.88888888888889</v>
      </c>
      <c r="K10" s="3">
        <f t="shared" ca="1" si="7"/>
        <v>-18.705035971223023</v>
      </c>
      <c r="L10" s="3">
        <f t="shared" ca="1" si="7"/>
        <v>-14.384748700173311</v>
      </c>
      <c r="M10" s="3">
        <f t="shared" ca="1" si="7"/>
        <v>27.055306427503734</v>
      </c>
      <c r="N10" s="3">
        <f t="shared" ca="1" si="7"/>
        <v>-9.6080910240202275</v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6855482659</v>
      </c>
      <c r="E11" s="2">
        <f>IFERROR(INDEX(E51:E500,MATCH($C$11,$C$51:$C$500,0)),"")</f>
        <v>6196812950</v>
      </c>
      <c r="H11" s="2">
        <f>IFERROR(INDEX(D11:G11,COUNT(D11:G11)),"")</f>
        <v>6196812950</v>
      </c>
      <c r="I11" s="2">
        <f t="shared" ref="I11:N11" si="8">IFERROR(INDEX(I51:I500,MATCH($C$11,$C$51:$C$500,0)),"")</f>
        <v>7058841879</v>
      </c>
      <c r="J11" s="2">
        <f t="shared" si="8"/>
        <v>8035323770</v>
      </c>
      <c r="K11" s="2">
        <f t="shared" si="8"/>
        <v>10962350659</v>
      </c>
      <c r="L11" s="2">
        <f t="shared" si="8"/>
        <v>14573819592</v>
      </c>
      <c r="M11" s="2">
        <f t="shared" si="8"/>
        <v>3503600168</v>
      </c>
      <c r="N11" s="2">
        <f t="shared" si="8"/>
        <v>3150742995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12000000000</v>
      </c>
      <c r="E12" s="2">
        <f>IFERROR(INDEX(E51:E500,MATCH("Net Debt (Quarter)",$C$51:$C$500,0)),"")</f>
        <v>14000000000</v>
      </c>
      <c r="H12" s="2">
        <f>IFERROR(INDEX(D12:G12,COUNT(D12:G12)),"")</f>
        <v>14000000000</v>
      </c>
      <c r="I12" s="2">
        <f t="shared" ref="I12:N12" si="9">IFERROR(INDEX(I51:I500,MATCH($C$12,$C$51:$C$500,0)),"")</f>
        <v>28000000000</v>
      </c>
      <c r="J12" s="2">
        <f t="shared" si="9"/>
        <v>31000000000</v>
      </c>
      <c r="K12" s="2">
        <f t="shared" si="9"/>
        <v>33000000000</v>
      </c>
      <c r="L12" s="2">
        <f t="shared" si="9"/>
        <v>29000000000</v>
      </c>
      <c r="M12" s="2">
        <f t="shared" si="9"/>
        <v>5000000000</v>
      </c>
      <c r="N12" s="2">
        <f t="shared" si="9"/>
        <v>15000000000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19000000000</v>
      </c>
      <c r="E13" s="2">
        <f>IFERROR(INDEX(E51:E500,MATCH("Total Debt (Quarter)",$C$51:$C$500,0)),"")</f>
        <v>21000000000</v>
      </c>
      <c r="H13" s="2">
        <f>IFERROR(INDEX(D13:G13,COUNT(D13:G13)),"")</f>
        <v>21000000000</v>
      </c>
      <c r="I13" s="2">
        <f t="shared" ref="I13:N13" si="10">IFERROR(INDEX(I51:I500,MATCH($C$13,$C$51:$C$500,0)),"")</f>
        <v>35000000000</v>
      </c>
      <c r="J13" s="2">
        <f t="shared" si="10"/>
        <v>39000000000</v>
      </c>
      <c r="K13" s="2">
        <f t="shared" si="10"/>
        <v>44000000000</v>
      </c>
      <c r="L13" s="2">
        <f t="shared" si="10"/>
        <v>44000000000</v>
      </c>
      <c r="M13" s="2">
        <f t="shared" si="10"/>
        <v>8000000000</v>
      </c>
      <c r="N13" s="2">
        <f t="shared" si="10"/>
        <v>18000000000</v>
      </c>
    </row>
    <row r="14" spans="1:14" ht="15.5" x14ac:dyDescent="0.35">
      <c r="C14" t="s">
        <v>27</v>
      </c>
      <c r="D14" s="2">
        <f>IFERROR(INDEX(D51:D500,MATCH($C$14,$C$51:$C$500,0)),"")</f>
        <v>322804280</v>
      </c>
      <c r="E14" s="2">
        <f>IFERROR(INDEX(E51:E500,MATCH($C$14,$C$51:$C$500,0)),"")</f>
        <v>-476246342</v>
      </c>
      <c r="H14" s="2">
        <f>IFERROR(SUM(D14:G14)*(4/MAX(1,COUNT(D14:G14))),"")</f>
        <v>-306884124</v>
      </c>
      <c r="I14" s="2">
        <f t="shared" ref="I14:N14" si="11">IFERROR(INDEX(I51:I500,MATCH($C$14,$C$51:$C$500,0)),"")</f>
        <v>-2300247418</v>
      </c>
      <c r="J14" s="2">
        <f t="shared" si="11"/>
        <v>-2280731446</v>
      </c>
      <c r="K14" s="2">
        <f t="shared" si="11"/>
        <v>-1798964958</v>
      </c>
      <c r="L14" s="2">
        <f t="shared" si="11"/>
        <v>-2125254817</v>
      </c>
      <c r="M14" s="2">
        <f t="shared" si="11"/>
        <v>-1644014240</v>
      </c>
      <c r="N14" s="2">
        <f t="shared" si="11"/>
        <v>-2951832851</v>
      </c>
    </row>
    <row r="15" spans="1:14" ht="15.5" x14ac:dyDescent="0.35">
      <c r="C15" t="s">
        <v>28</v>
      </c>
      <c r="D15" s="2">
        <f>IFERROR(INDEX(D51:D500,MATCH($C$15,$C$51:$C$500,0)),"")</f>
        <v>-292254338</v>
      </c>
      <c r="E15" s="2">
        <f>IFERROR(INDEX(E51:E500,MATCH($C$15,$C$51:$C$500,0)),"")</f>
        <v>0</v>
      </c>
      <c r="H15" s="2">
        <f>IFERROR(SUM(D15:G15)*(4/MAX(1,COUNT(D15:G15))),"")</f>
        <v>-584508676</v>
      </c>
      <c r="I15" s="2">
        <f t="shared" ref="I15:N15" si="12">IFERROR(INDEX(I51:I500,MATCH($C$15,$C$51:$C$500,0)),"")</f>
        <v>-502140918</v>
      </c>
      <c r="J15" s="2">
        <f t="shared" si="12"/>
        <v>-368030708</v>
      </c>
      <c r="K15" s="2">
        <f t="shared" si="12"/>
        <v>-425420095</v>
      </c>
      <c r="L15" s="2">
        <f t="shared" si="12"/>
        <v>-866509865</v>
      </c>
      <c r="M15" s="2">
        <f t="shared" si="12"/>
        <v>0</v>
      </c>
      <c r="N15" s="2">
        <f t="shared" si="12"/>
        <v>0</v>
      </c>
    </row>
    <row r="16" spans="1:14" ht="15.5" x14ac:dyDescent="0.35">
      <c r="C16" t="s">
        <v>29</v>
      </c>
      <c r="D16" s="2">
        <f>IFERROR(INDEX(D51:D500,MATCH($C$16,$C$51:$C$500,0)),"")</f>
        <v>1163193291</v>
      </c>
      <c r="E16" s="2">
        <f>IFERROR(INDEX(E51:E500,MATCH($C$16,$C$51:$C$500,0)),"")</f>
        <v>-1127045078</v>
      </c>
      <c r="H16" s="2">
        <f>IFERROR(SUM(D16:G16)*(4/MAX(1,COUNT(D16:G16))),"")</f>
        <v>72296426</v>
      </c>
      <c r="I16" s="2">
        <f t="shared" ref="I16:N16" si="13">IFERROR(INDEX(I51:I500,MATCH($C$16,$C$51:$C$500,0)),"")</f>
        <v>629642227</v>
      </c>
      <c r="J16" s="2">
        <f t="shared" si="13"/>
        <v>-1741298573</v>
      </c>
      <c r="K16" s="2">
        <f t="shared" si="13"/>
        <v>588243824</v>
      </c>
      <c r="L16" s="2">
        <f t="shared" si="13"/>
        <v>3018872030</v>
      </c>
      <c r="M16" s="2">
        <f t="shared" si="13"/>
        <v>5523720887</v>
      </c>
      <c r="N16" s="2">
        <f t="shared" si="13"/>
        <v>3391105109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39</v>
      </c>
      <c r="C19" t="s">
        <v>40</v>
      </c>
    </row>
    <row r="20" spans="1:14" ht="15.5" x14ac:dyDescent="0.35">
      <c r="A20" t="s">
        <v>41</v>
      </c>
      <c r="C20" t="s">
        <v>42</v>
      </c>
      <c r="D20" s="2">
        <f ca="1">IFERROR(D21*D2,"")</f>
        <v>837500000000</v>
      </c>
      <c r="E20" s="2">
        <f ca="1">IFERROR(E21*E2,"")</f>
        <v>492500000000</v>
      </c>
      <c r="H20" s="2">
        <f t="shared" ref="H20:N20" ca="1" si="14">IFERROR(H21*H2,"")</f>
        <v>492500000000</v>
      </c>
      <c r="I20" s="2">
        <f t="shared" ca="1" si="14"/>
        <v>775000000000</v>
      </c>
      <c r="J20" s="2">
        <f t="shared" ca="1" si="14"/>
        <v>31250000000</v>
      </c>
      <c r="K20" s="2">
        <f t="shared" ca="1" si="14"/>
        <v>65000000000</v>
      </c>
      <c r="L20" s="2">
        <f t="shared" ca="1" si="14"/>
        <v>103750000000</v>
      </c>
      <c r="M20" s="2">
        <f t="shared" ca="1" si="14"/>
        <v>226250000000</v>
      </c>
      <c r="N20" s="2">
        <f t="shared" ca="1" si="14"/>
        <v>190000000000</v>
      </c>
    </row>
    <row r="21" spans="1:14" ht="15.5" x14ac:dyDescent="0.35">
      <c r="C21" t="s">
        <v>12</v>
      </c>
      <c r="D21" s="2">
        <f>IFERROR(INDEX(D51:D500,MATCH($C$7,$C$51:$C$500,0)),"")</f>
        <v>1250000000</v>
      </c>
      <c r="E21" s="2">
        <f>IFERROR(INDEX(E51:E500,MATCH($C$7,$C$51:$C$500,0)),"")</f>
        <v>1250000000</v>
      </c>
      <c r="H21" s="2">
        <f>IFERROR(INDEX(D21:G21,COUNT(D21:G21)),"")</f>
        <v>1250000000</v>
      </c>
      <c r="I21" s="2">
        <f t="shared" ref="I21:N21" si="15">IFERROR(INDEX(I51:I500,MATCH($C$7,$C$51:$C$500,0)),"")</f>
        <v>1250000000</v>
      </c>
      <c r="J21" s="2">
        <f t="shared" si="15"/>
        <v>1250000000</v>
      </c>
      <c r="K21" s="2">
        <f t="shared" si="15"/>
        <v>1250000000</v>
      </c>
      <c r="L21" s="2">
        <f t="shared" si="15"/>
        <v>1250000000</v>
      </c>
      <c r="M21" s="2">
        <f t="shared" si="15"/>
        <v>1250000000</v>
      </c>
      <c r="N21" s="2">
        <f t="shared" si="15"/>
        <v>1250000000</v>
      </c>
    </row>
    <row r="23" spans="1:14" ht="15.5" x14ac:dyDescent="0.35">
      <c r="B23" t="s">
        <v>43</v>
      </c>
      <c r="C23" t="s">
        <v>44</v>
      </c>
      <c r="D23" s="3">
        <f>IFERROR(D5/D6*100,"")</f>
        <v>1.1506566704003152</v>
      </c>
      <c r="E23" s="3">
        <f>IFERROR(E5/E6*100,"")</f>
        <v>-1.4703759838938686</v>
      </c>
      <c r="H23" s="3">
        <f t="shared" ref="H23:N23" si="16">IFERROR(H5/H6*100,"")</f>
        <v>-0.61265016833802877</v>
      </c>
      <c r="I23" s="3">
        <f t="shared" si="16"/>
        <v>0.15718057716185632</v>
      </c>
      <c r="J23" s="3">
        <f t="shared" si="16"/>
        <v>-2.4922906446399327</v>
      </c>
      <c r="K23" s="3">
        <f t="shared" si="16"/>
        <v>0.15332136579100678</v>
      </c>
      <c r="L23" s="3">
        <f t="shared" si="16"/>
        <v>2.6858310793175519</v>
      </c>
      <c r="M23" s="3">
        <f t="shared" si="16"/>
        <v>7.0991271134207095</v>
      </c>
      <c r="N23" s="3">
        <f t="shared" si="16"/>
        <v>4.741503455557365</v>
      </c>
    </row>
    <row r="24" spans="1:14" ht="15.5" x14ac:dyDescent="0.35">
      <c r="C24" t="s">
        <v>45</v>
      </c>
      <c r="D24" s="4">
        <f>IFERROR(_xlfn.RRI(5,I23,D23),"")</f>
        <v>0.48905032613416344</v>
      </c>
      <c r="E24" s="4">
        <f>IFERROR(_xlfn.RRI(5,J23,E23),"")</f>
        <v>-0.10015865735797691</v>
      </c>
      <c r="H24" s="4" t="str">
        <f t="shared" ref="H24:N24" si="17">IFERROR(_xlfn.RRI(5,M23,H23),"")</f>
        <v/>
      </c>
      <c r="I24" s="4">
        <f t="shared" si="17"/>
        <v>-0.49406285983789855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46</v>
      </c>
      <c r="C25" t="s">
        <v>47</v>
      </c>
      <c r="D25" s="3">
        <f>IFERROR(INDEX(D51:D500,MATCH($A$25,$C$51:$C$500,0)),"")</f>
        <v>0.7</v>
      </c>
      <c r="E25" s="3">
        <f>IFERROR(INDEX(E51:E500,MATCH($A$25,$C$51:$C$500,0)),"")</f>
        <v>-0.9</v>
      </c>
      <c r="H25" s="3">
        <f>IFERROR(INDEX(D25:G25,COUNT(D25:G25)),"")</f>
        <v>-0.9</v>
      </c>
      <c r="I25" s="3">
        <f t="shared" ref="I25:N25" si="18">IFERROR(INDEX(I51:I500,MATCH($C$25,$C$51:$C$500,0)),"")</f>
        <v>0.1</v>
      </c>
      <c r="J25" s="3">
        <f t="shared" si="18"/>
        <v>-1.69</v>
      </c>
      <c r="K25" s="3">
        <f t="shared" si="18"/>
        <v>0.13</v>
      </c>
      <c r="L25" s="3">
        <f t="shared" si="18"/>
        <v>1.72</v>
      </c>
      <c r="M25" s="3">
        <f t="shared" si="18"/>
        <v>4.42</v>
      </c>
      <c r="N25" s="3">
        <f t="shared" si="18"/>
        <v>2.71</v>
      </c>
    </row>
    <row r="26" spans="1:14" ht="15.5" x14ac:dyDescent="0.35">
      <c r="C26" t="s">
        <v>48</v>
      </c>
      <c r="D26" s="4">
        <f>IFERROR(_xlfn.RRI(5,I25,D25),"")</f>
        <v>0.47577316159455196</v>
      </c>
      <c r="E26" s="4">
        <f>IFERROR(_xlfn.RRI(5,J25,E25),"")</f>
        <v>-0.1184008536837885</v>
      </c>
      <c r="H26" s="4" t="str">
        <f t="shared" ref="H26:N26" si="19">IFERROR(_xlfn.RRI(5,M25,H25),"")</f>
        <v/>
      </c>
      <c r="I26" s="4">
        <f t="shared" si="19"/>
        <v>-0.48310046458795408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49</v>
      </c>
      <c r="D27" s="3">
        <f>IFERROR(D4/D21,"")</f>
        <v>5.538496844</v>
      </c>
      <c r="E27" s="3">
        <f>IFERROR(E4/E21,"")</f>
        <v>2.5630800871999999</v>
      </c>
      <c r="H27" s="3">
        <f t="shared" ref="H27:N27" si="20">IFERROR(H4/H21,"")</f>
        <v>16.203153862400001</v>
      </c>
      <c r="I27" s="3">
        <f t="shared" si="20"/>
        <v>16.8296216496</v>
      </c>
      <c r="J27" s="3">
        <f t="shared" si="20"/>
        <v>11.356025817600001</v>
      </c>
      <c r="K27" s="3">
        <f t="shared" si="20"/>
        <v>18.922767411999999</v>
      </c>
      <c r="L27" s="3">
        <f t="shared" si="20"/>
        <v>34.015287320799999</v>
      </c>
      <c r="M27" s="3">
        <f t="shared" si="20"/>
        <v>44.015457914400002</v>
      </c>
      <c r="N27" s="3">
        <f t="shared" si="20"/>
        <v>32.24757778</v>
      </c>
    </row>
    <row r="28" spans="1:14" ht="15.5" x14ac:dyDescent="0.35">
      <c r="C28" t="s">
        <v>50</v>
      </c>
      <c r="D28" s="4">
        <f>IFERROR(_xlfn.RRI(5,I27,D27),"")</f>
        <v>-0.19931164554816405</v>
      </c>
      <c r="E28" s="4">
        <f>IFERROR(_xlfn.RRI(5,J27,E27),"")</f>
        <v>-0.25748170104320811</v>
      </c>
      <c r="H28" s="4">
        <f t="shared" ref="H28:N28" si="21">IFERROR(_xlfn.RRI(5,M27,H27),"")</f>
        <v>-0.18116034559211169</v>
      </c>
      <c r="I28" s="4">
        <f t="shared" si="21"/>
        <v>-0.12195767566632332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51</v>
      </c>
      <c r="H29" s="4">
        <f t="shared" ref="H29:N29" si="22">IFERROR(((H25-I25)/I25)*100%,"")</f>
        <v>-10</v>
      </c>
      <c r="I29" s="4">
        <f t="shared" si="22"/>
        <v>-1.0591715976331362</v>
      </c>
      <c r="J29" s="4">
        <f t="shared" si="22"/>
        <v>-13.999999999999998</v>
      </c>
      <c r="K29" s="4">
        <f t="shared" si="22"/>
        <v>-0.92441860465116277</v>
      </c>
      <c r="L29" s="4">
        <f t="shared" si="22"/>
        <v>-0.61085972850678738</v>
      </c>
      <c r="M29" s="4">
        <f t="shared" si="22"/>
        <v>0.63099630996309963</v>
      </c>
      <c r="N29" s="4" t="str">
        <f t="shared" si="22"/>
        <v/>
      </c>
    </row>
    <row r="30" spans="1:14" ht="15.5" x14ac:dyDescent="0.35">
      <c r="C30" t="s">
        <v>52</v>
      </c>
      <c r="H30" s="4">
        <f t="shared" ref="H30:N30" si="23">IFERROR(((H27-I27)/I27)*100%,"")</f>
        <v>-3.7224115921517996E-2</v>
      </c>
      <c r="I30" s="4">
        <f t="shared" si="23"/>
        <v>0.48199924162877578</v>
      </c>
      <c r="J30" s="4">
        <f t="shared" si="23"/>
        <v>-0.39987499870666371</v>
      </c>
      <c r="K30" s="4">
        <f t="shared" si="23"/>
        <v>-0.4436981456737859</v>
      </c>
      <c r="L30" s="4">
        <f t="shared" si="23"/>
        <v>-0.22719678648005998</v>
      </c>
      <c r="M30" s="4">
        <f t="shared" si="23"/>
        <v>0.36492291652672471</v>
      </c>
      <c r="N30" s="4" t="str">
        <f t="shared" si="23"/>
        <v/>
      </c>
    </row>
    <row r="32" spans="1:14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62.03</v>
      </c>
      <c r="E32" s="3">
        <f>IFERROR(INDEX(E51:E500,MATCH($A$32,$C$51:$C$500,0)),"")</f>
        <v>61.32</v>
      </c>
      <c r="H32" s="3">
        <f>IFERROR(INDEX(D32:G32,COUNT(D32:G32)),"")</f>
        <v>61.32</v>
      </c>
      <c r="I32" s="3">
        <f t="shared" ref="I32:N32" si="24">IFERROR(INDEX(I51:I500,MATCH($C$32,$C$51:$C$500,0)),"")</f>
        <v>62.22</v>
      </c>
      <c r="J32" s="3">
        <f t="shared" si="24"/>
        <v>62.12</v>
      </c>
      <c r="K32" s="3">
        <f t="shared" si="24"/>
        <v>63.67</v>
      </c>
      <c r="L32" s="3">
        <f t="shared" si="24"/>
        <v>63.69</v>
      </c>
      <c r="M32" s="3">
        <f t="shared" si="24"/>
        <v>62.63</v>
      </c>
      <c r="N32" s="3">
        <f t="shared" si="24"/>
        <v>58.58</v>
      </c>
    </row>
    <row r="33" spans="1:14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6.35</v>
      </c>
      <c r="E33" s="3">
        <f>IFERROR(INDEX(E51:E500,MATCH($A$33,$C$51:$C$500,0)),"")</f>
        <v>10.19</v>
      </c>
      <c r="H33" s="3">
        <f>IFERROR(INDEX(D33:G33,COUNT(D33:G33)),"")</f>
        <v>10.19</v>
      </c>
      <c r="I33" s="3">
        <f t="shared" ref="I33:N33" si="25">IFERROR(INDEX(I51:I500,MATCH($C$33,$C$51:$C$500,0)),"")</f>
        <v>9.9600000000000009</v>
      </c>
      <c r="J33" s="3">
        <f t="shared" si="25"/>
        <v>0.4</v>
      </c>
      <c r="K33" s="3">
        <f t="shared" si="25"/>
        <v>0.82</v>
      </c>
      <c r="L33" s="3">
        <f t="shared" si="25"/>
        <v>1.3</v>
      </c>
      <c r="M33" s="3">
        <f t="shared" si="25"/>
        <v>2.89</v>
      </c>
      <c r="N33" s="3">
        <f t="shared" si="25"/>
        <v>2.59</v>
      </c>
    </row>
    <row r="34" spans="1:14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562.86</v>
      </c>
      <c r="E34" s="3">
        <f>IFERROR(INDEX(E51:E500,MATCH($A$34,$C$51:$C$500,0)),"")</f>
        <v>-694.44</v>
      </c>
      <c r="H34" s="3">
        <f>IFERROR(INDEX(D34:G34,COUNT(D34:G34)),"")</f>
        <v>-694.44</v>
      </c>
      <c r="I34" s="3">
        <f t="shared" ref="I34:N34" si="26">IFERROR(INDEX(I51:I500,MATCH($C$34,$C$51:$C$500,0)),"")</f>
        <v>6200</v>
      </c>
      <c r="J34" s="3">
        <f t="shared" si="26"/>
        <v>-14.79</v>
      </c>
      <c r="K34" s="3">
        <f t="shared" si="26"/>
        <v>400</v>
      </c>
      <c r="L34" s="3">
        <f t="shared" si="26"/>
        <v>48.26</v>
      </c>
      <c r="M34" s="3">
        <f t="shared" si="26"/>
        <v>40.950000000000003</v>
      </c>
      <c r="N34" s="3">
        <f t="shared" si="26"/>
        <v>56.09</v>
      </c>
    </row>
    <row r="35" spans="1:14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71.14</v>
      </c>
      <c r="E35" s="3">
        <f>IFERROR(INDEX(E51:E500,MATCH($A$35,$C$51:$C$500,0)),"")</f>
        <v>243.85</v>
      </c>
      <c r="H35" s="3">
        <f>IFERROR(INDEX(D35:G35,COUNT(D35:G35)),"")</f>
        <v>243.85</v>
      </c>
      <c r="I35" s="3">
        <f t="shared" ref="I35:N35" si="27">IFERROR(INDEX(I51:I500,MATCH($C$35,$C$51:$C$500,0)),"")</f>
        <v>36.840000000000003</v>
      </c>
      <c r="J35" s="3">
        <f t="shared" si="27"/>
        <v>2.2000000000000002</v>
      </c>
      <c r="K35" s="3">
        <f t="shared" si="27"/>
        <v>2.75</v>
      </c>
      <c r="L35" s="3">
        <f t="shared" si="27"/>
        <v>2.44</v>
      </c>
      <c r="M35" s="3">
        <f t="shared" si="27"/>
        <v>4.1100000000000003</v>
      </c>
      <c r="N35" s="3">
        <f t="shared" si="27"/>
        <v>4.71</v>
      </c>
    </row>
    <row r="36" spans="1:14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6.9699999999999998E-2</v>
      </c>
      <c r="M36" s="4">
        <f t="shared" si="28"/>
        <v>0.14710000000000001</v>
      </c>
      <c r="N36" s="4">
        <f t="shared" si="28"/>
        <v>0.14380000000000001</v>
      </c>
    </row>
    <row r="37" spans="1:14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0.12</v>
      </c>
      <c r="M37" s="3">
        <f t="shared" si="29"/>
        <v>0.65</v>
      </c>
      <c r="N37" s="3">
        <f t="shared" si="29"/>
        <v>0.39</v>
      </c>
    </row>
    <row r="50" spans="2:14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74</v>
      </c>
      <c r="C51" t="s">
        <v>6</v>
      </c>
      <c r="D51" s="5">
        <v>6923121055</v>
      </c>
      <c r="E51" s="5">
        <v>3203850109</v>
      </c>
      <c r="F51" s="5">
        <v>2630421206</v>
      </c>
      <c r="G51" s="5">
        <v>8929983836</v>
      </c>
      <c r="I51" s="5">
        <v>21037027062</v>
      </c>
      <c r="J51" s="5">
        <v>14195032272</v>
      </c>
      <c r="K51" s="5">
        <v>23653459265</v>
      </c>
      <c r="L51" s="5">
        <v>42519109151</v>
      </c>
      <c r="M51" s="5">
        <v>55019322393</v>
      </c>
      <c r="N51" s="5">
        <v>40309472225</v>
      </c>
    </row>
    <row r="52" spans="2:14" ht="15.5" x14ac:dyDescent="0.35">
      <c r="C52" t="s">
        <v>75</v>
      </c>
      <c r="D52" s="5">
        <v>-4413705858</v>
      </c>
      <c r="E52" s="5">
        <v>-2040241528</v>
      </c>
      <c r="F52" s="5">
        <v>-1387237773</v>
      </c>
      <c r="G52" s="5">
        <v>-5344613424</v>
      </c>
      <c r="I52" s="5">
        <v>-12888559218</v>
      </c>
      <c r="J52" s="5">
        <v>-8753382196</v>
      </c>
      <c r="K52" s="5">
        <v>-14604926534</v>
      </c>
      <c r="L52" s="5">
        <v>-28691913493</v>
      </c>
      <c r="M52" s="5">
        <v>-38804065085</v>
      </c>
      <c r="N52" s="5">
        <v>-27231770216</v>
      </c>
    </row>
    <row r="53" spans="2:14" ht="15.5" x14ac:dyDescent="0.35">
      <c r="C53" t="s">
        <v>76</v>
      </c>
      <c r="D53" s="5">
        <v>2509415197</v>
      </c>
      <c r="E53" s="5">
        <v>1163608581</v>
      </c>
      <c r="F53" s="5">
        <v>1243183433</v>
      </c>
      <c r="G53" s="5">
        <v>3585370412</v>
      </c>
      <c r="I53" s="5">
        <v>8148467844</v>
      </c>
      <c r="J53" s="5">
        <v>5441650076</v>
      </c>
      <c r="K53" s="5">
        <v>9048532731</v>
      </c>
      <c r="L53" s="5">
        <v>13827195658</v>
      </c>
      <c r="M53" s="5">
        <v>16215257308</v>
      </c>
      <c r="N53" s="5">
        <v>13077702009</v>
      </c>
    </row>
    <row r="54" spans="2:14" ht="15.5" x14ac:dyDescent="0.35">
      <c r="C54" t="s">
        <v>77</v>
      </c>
      <c r="D54" s="5">
        <v>-1627084119</v>
      </c>
      <c r="E54" s="5">
        <v>-1688570941</v>
      </c>
      <c r="F54" s="5">
        <v>-1027732474</v>
      </c>
      <c r="G54" s="5">
        <v>-1044426546</v>
      </c>
      <c r="I54" s="5">
        <v>-5292504987</v>
      </c>
      <c r="J54" s="5">
        <v>-5021084755</v>
      </c>
      <c r="K54" s="5">
        <v>-6120470582</v>
      </c>
      <c r="L54" s="5">
        <v>-8368647003</v>
      </c>
      <c r="M54" s="5">
        <v>-6453509490</v>
      </c>
      <c r="N54" s="5">
        <v>-6414652881</v>
      </c>
    </row>
    <row r="55" spans="2:14" ht="15.5" x14ac:dyDescent="0.35">
      <c r="C55" t="s">
        <v>78</v>
      </c>
      <c r="D55" s="5">
        <v>-292724834</v>
      </c>
      <c r="E55" s="5">
        <v>-152590640</v>
      </c>
      <c r="F55" s="5">
        <v>-86318262</v>
      </c>
      <c r="G55" s="5">
        <v>56491610</v>
      </c>
      <c r="I55" s="5">
        <v>-635302468</v>
      </c>
      <c r="J55" s="5">
        <v>-515848462</v>
      </c>
      <c r="K55" s="5">
        <v>-961665303</v>
      </c>
      <c r="L55" s="5">
        <v>-1580129696</v>
      </c>
      <c r="M55" s="5">
        <v>-1248444669</v>
      </c>
      <c r="N55" s="5">
        <v>-474159379</v>
      </c>
    </row>
    <row r="56" spans="2:14" ht="15.5" x14ac:dyDescent="0.35">
      <c r="C56" t="s">
        <v>79</v>
      </c>
      <c r="D56" s="5">
        <v>-1334359285</v>
      </c>
      <c r="E56" s="5">
        <v>-1535980301</v>
      </c>
      <c r="F56" s="5">
        <v>-941414212</v>
      </c>
      <c r="G56" s="5">
        <v>-1100918156</v>
      </c>
      <c r="I56" s="5">
        <v>-4657202519</v>
      </c>
      <c r="J56" s="5">
        <v>-4505236293</v>
      </c>
      <c r="K56" s="5">
        <v>-5158805279</v>
      </c>
      <c r="L56" s="5">
        <v>-6788517307</v>
      </c>
      <c r="M56" s="5">
        <v>-5205064821</v>
      </c>
      <c r="N56" s="5">
        <v>-5940493502</v>
      </c>
    </row>
    <row r="57" spans="2:14" ht="15.5" x14ac:dyDescent="0.35">
      <c r="C57" t="s">
        <v>80</v>
      </c>
      <c r="D57" s="5">
        <v>882331078</v>
      </c>
      <c r="E57" s="5">
        <v>-524962360</v>
      </c>
      <c r="F57" s="5">
        <v>215450959</v>
      </c>
      <c r="G57" s="5">
        <v>2540943866</v>
      </c>
      <c r="I57" s="5">
        <v>2855962857</v>
      </c>
      <c r="J57" s="5">
        <v>420565321</v>
      </c>
      <c r="K57" s="5">
        <v>2928062149</v>
      </c>
      <c r="L57" s="5">
        <v>5458548655</v>
      </c>
      <c r="M57" s="5">
        <v>9761747818</v>
      </c>
      <c r="N57" s="5">
        <v>6663049128</v>
      </c>
    </row>
    <row r="58" spans="2:14" ht="15.5" x14ac:dyDescent="0.35">
      <c r="C58" t="s">
        <v>81</v>
      </c>
      <c r="D58" s="5">
        <v>280862213</v>
      </c>
      <c r="E58" s="5">
        <v>-602082718</v>
      </c>
      <c r="F58" s="5">
        <v>976183927</v>
      </c>
      <c r="G58" s="5">
        <v>-1248521533</v>
      </c>
      <c r="I58" s="5">
        <v>-2226320630</v>
      </c>
      <c r="J58" s="5">
        <v>-2161863894</v>
      </c>
      <c r="K58" s="5">
        <v>-2339818325</v>
      </c>
      <c r="L58" s="5">
        <v>-2439676625</v>
      </c>
      <c r="M58" s="5">
        <v>-4238026931</v>
      </c>
      <c r="N58" s="5">
        <v>-3271944019</v>
      </c>
    </row>
    <row r="59" spans="2:14" ht="15.5" x14ac:dyDescent="0.35">
      <c r="C59" t="s">
        <v>27</v>
      </c>
      <c r="D59" s="5">
        <v>322804280</v>
      </c>
      <c r="E59" s="5">
        <v>-476246342</v>
      </c>
      <c r="F59" s="5">
        <v>-22863161</v>
      </c>
      <c r="G59" s="5">
        <v>-648975193</v>
      </c>
      <c r="I59" s="5">
        <v>-2300247418</v>
      </c>
      <c r="J59" s="5">
        <v>-2280731446</v>
      </c>
      <c r="K59" s="5">
        <v>-1798964958</v>
      </c>
      <c r="L59" s="5">
        <v>-2125254817</v>
      </c>
      <c r="M59" s="5">
        <v>-1644014240</v>
      </c>
      <c r="N59" s="5">
        <v>-2951832851</v>
      </c>
    </row>
    <row r="60" spans="2:14" ht="15.5" x14ac:dyDescent="0.35">
      <c r="C60" t="s">
        <v>351</v>
      </c>
      <c r="D60" s="5">
        <v>-72375776</v>
      </c>
      <c r="E60" s="5">
        <v>-208938324</v>
      </c>
      <c r="F60" s="5">
        <v>624464851</v>
      </c>
      <c r="G60" s="5">
        <v>-573111619</v>
      </c>
      <c r="I60" s="5">
        <v>-455096928</v>
      </c>
      <c r="J60" s="5">
        <v>-280810666</v>
      </c>
      <c r="K60" s="5">
        <v>-535724868</v>
      </c>
      <c r="L60" s="5">
        <v>-636172249</v>
      </c>
      <c r="M60" s="5">
        <v>-2241632207</v>
      </c>
      <c r="N60" s="5">
        <v>-534151663</v>
      </c>
    </row>
    <row r="61" spans="2:14" ht="15.5" x14ac:dyDescent="0.35">
      <c r="C61" t="s">
        <v>85</v>
      </c>
    </row>
    <row r="62" spans="2:14" ht="15.5" x14ac:dyDescent="0.35">
      <c r="C62" t="s">
        <v>86</v>
      </c>
      <c r="D62" s="5">
        <v>280862213</v>
      </c>
      <c r="E62" s="5">
        <v>-602082718</v>
      </c>
      <c r="F62" s="5">
        <v>976183927</v>
      </c>
      <c r="G62" s="5">
        <v>-1248521533</v>
      </c>
      <c r="I62" s="5">
        <v>-2226320630</v>
      </c>
      <c r="J62" s="5">
        <v>-2161863894</v>
      </c>
      <c r="K62" s="5">
        <v>-2339818325</v>
      </c>
      <c r="L62" s="5">
        <v>-2439676625</v>
      </c>
      <c r="M62" s="5">
        <v>-4238026931</v>
      </c>
      <c r="N62" s="5">
        <v>-3271944019</v>
      </c>
    </row>
    <row r="63" spans="2:14" ht="15.5" x14ac:dyDescent="0.35">
      <c r="C63" t="s">
        <v>29</v>
      </c>
      <c r="D63" s="5">
        <v>1163193291</v>
      </c>
      <c r="E63" s="5">
        <v>-1127045078</v>
      </c>
      <c r="F63" s="5">
        <v>1191634886</v>
      </c>
      <c r="G63" s="5">
        <v>1292422333</v>
      </c>
      <c r="I63" s="5">
        <v>629642227</v>
      </c>
      <c r="J63" s="5">
        <v>-1741298573</v>
      </c>
      <c r="K63" s="5">
        <v>588243824</v>
      </c>
      <c r="L63" s="5">
        <v>3018872030</v>
      </c>
      <c r="M63" s="5">
        <v>5523720887</v>
      </c>
      <c r="N63" s="5">
        <v>3391105109</v>
      </c>
    </row>
    <row r="64" spans="2:14" ht="15.5" x14ac:dyDescent="0.35">
      <c r="C64" t="s">
        <v>28</v>
      </c>
      <c r="D64" s="5">
        <v>-292254338</v>
      </c>
      <c r="F64" s="5">
        <v>-502140918</v>
      </c>
      <c r="I64" s="5">
        <v>-502140918</v>
      </c>
      <c r="J64" s="5">
        <v>-368030708</v>
      </c>
      <c r="K64" s="5">
        <v>-425420095</v>
      </c>
      <c r="L64" s="5">
        <v>-866509865</v>
      </c>
    </row>
    <row r="65" spans="2:14" ht="15.5" x14ac:dyDescent="0.35">
      <c r="C65" t="s">
        <v>374</v>
      </c>
      <c r="F65" s="5">
        <v>-502140918</v>
      </c>
      <c r="I65" s="5">
        <v>-502140918</v>
      </c>
      <c r="J65" s="5">
        <v>-368030708</v>
      </c>
      <c r="K65" s="5">
        <v>-425420095</v>
      </c>
      <c r="L65" s="5">
        <v>-866509865</v>
      </c>
    </row>
    <row r="66" spans="2:14" ht="15.5" x14ac:dyDescent="0.35">
      <c r="C66" t="s">
        <v>375</v>
      </c>
      <c r="D66" s="5">
        <v>-292254338</v>
      </c>
    </row>
    <row r="67" spans="2:14" ht="15.5" x14ac:dyDescent="0.35">
      <c r="C67" t="s">
        <v>376</v>
      </c>
      <c r="D67" s="5">
        <v>-292254338</v>
      </c>
      <c r="F67" s="5">
        <v>-502140918</v>
      </c>
      <c r="I67" s="5">
        <v>-502140918</v>
      </c>
      <c r="J67" s="5">
        <v>-368030708</v>
      </c>
      <c r="K67" s="5">
        <v>-425420095</v>
      </c>
      <c r="L67" s="5">
        <v>-866509865</v>
      </c>
    </row>
    <row r="68" spans="2:14" ht="15.5" x14ac:dyDescent="0.35">
      <c r="C68" t="s">
        <v>428</v>
      </c>
      <c r="D68" s="5">
        <v>870938953</v>
      </c>
      <c r="E68" s="5">
        <v>-1127045078</v>
      </c>
      <c r="F68" s="5">
        <v>689493968</v>
      </c>
      <c r="G68" s="5">
        <v>1292422333</v>
      </c>
      <c r="I68" s="5">
        <v>127501309</v>
      </c>
      <c r="J68" s="5">
        <v>-2109329281</v>
      </c>
      <c r="K68" s="5">
        <v>162823729</v>
      </c>
      <c r="L68" s="5">
        <v>2152362165</v>
      </c>
      <c r="M68" s="5">
        <v>5523720887</v>
      </c>
      <c r="N68" s="5">
        <v>3391105109</v>
      </c>
    </row>
    <row r="69" spans="2:14" ht="15.5" x14ac:dyDescent="0.35">
      <c r="C69" t="s">
        <v>87</v>
      </c>
      <c r="D69" s="5">
        <v>870938953</v>
      </c>
      <c r="E69" s="5">
        <v>-1127045078</v>
      </c>
      <c r="F69" s="5">
        <v>689493968</v>
      </c>
      <c r="G69" s="5">
        <v>1292422333</v>
      </c>
      <c r="I69" s="5">
        <v>127501309</v>
      </c>
      <c r="J69" s="5">
        <v>-2109329281</v>
      </c>
      <c r="K69" s="5">
        <v>162823729</v>
      </c>
      <c r="L69" s="5">
        <v>2152362165</v>
      </c>
      <c r="M69" s="5">
        <v>5523720887</v>
      </c>
      <c r="N69" s="5">
        <v>3391105109</v>
      </c>
    </row>
    <row r="70" spans="2:14" ht="15.5" x14ac:dyDescent="0.35">
      <c r="C70" t="s">
        <v>88</v>
      </c>
      <c r="D70" s="5">
        <v>21307555</v>
      </c>
      <c r="F70" s="5">
        <v>-5250699</v>
      </c>
      <c r="I70" s="5">
        <v>-5250699</v>
      </c>
      <c r="J70" s="5">
        <v>173942906</v>
      </c>
      <c r="K70" s="5">
        <v>-40794780</v>
      </c>
      <c r="L70" s="5">
        <v>-13949651</v>
      </c>
      <c r="M70" s="5">
        <v>34353814</v>
      </c>
      <c r="N70" s="5">
        <v>80942616</v>
      </c>
    </row>
    <row r="71" spans="2:14" ht="15.5" x14ac:dyDescent="0.35">
      <c r="C71" t="s">
        <v>352</v>
      </c>
      <c r="D71" s="5">
        <v>21307555</v>
      </c>
      <c r="F71" s="5">
        <v>-5250699</v>
      </c>
      <c r="I71" s="5">
        <v>-5250699</v>
      </c>
      <c r="J71" s="5">
        <v>173942906</v>
      </c>
      <c r="K71" s="5">
        <v>-40794780</v>
      </c>
      <c r="L71" s="5">
        <v>-13949651</v>
      </c>
      <c r="M71" s="5">
        <v>34353814</v>
      </c>
      <c r="N71" s="5">
        <v>80942616</v>
      </c>
    </row>
    <row r="72" spans="2:14" ht="15.5" x14ac:dyDescent="0.35">
      <c r="C72" t="s">
        <v>89</v>
      </c>
      <c r="D72" s="5">
        <v>892246508</v>
      </c>
      <c r="E72" s="5">
        <v>-1127045078</v>
      </c>
      <c r="F72" s="5">
        <v>684243269</v>
      </c>
      <c r="G72" s="5">
        <v>1292422333</v>
      </c>
      <c r="I72" s="5">
        <v>122250610</v>
      </c>
      <c r="J72" s="5">
        <v>-1935386375</v>
      </c>
      <c r="K72" s="5">
        <v>122028949</v>
      </c>
      <c r="L72" s="5">
        <v>2138412514</v>
      </c>
      <c r="M72" s="5">
        <v>5558074701</v>
      </c>
      <c r="N72" s="5">
        <v>3472047725</v>
      </c>
    </row>
    <row r="73" spans="2:14" ht="15.5" x14ac:dyDescent="0.35">
      <c r="C73" t="s">
        <v>90</v>
      </c>
      <c r="D73" s="5">
        <v>870938953</v>
      </c>
      <c r="E73" s="5">
        <v>-1127045078</v>
      </c>
      <c r="F73" s="5">
        <v>689493968</v>
      </c>
      <c r="G73" s="5">
        <v>1292422332</v>
      </c>
      <c r="I73" s="5">
        <v>127501309</v>
      </c>
      <c r="J73" s="5">
        <v>-2109329281</v>
      </c>
      <c r="K73" s="5">
        <v>162823729</v>
      </c>
      <c r="L73" s="5">
        <v>2152362165</v>
      </c>
      <c r="M73" s="5">
        <v>5523720887</v>
      </c>
      <c r="N73" s="5">
        <v>3391105109</v>
      </c>
    </row>
    <row r="74" spans="2:14" ht="15.5" x14ac:dyDescent="0.35">
      <c r="C74" t="s">
        <v>8</v>
      </c>
      <c r="D74" s="5">
        <v>892246508</v>
      </c>
      <c r="E74" s="5">
        <v>-1127045078</v>
      </c>
      <c r="F74" s="5">
        <v>684243269</v>
      </c>
      <c r="G74" s="5">
        <v>1292422332</v>
      </c>
      <c r="I74" s="5">
        <v>122250610</v>
      </c>
      <c r="J74" s="5">
        <v>-1935386375</v>
      </c>
      <c r="K74" s="5">
        <v>122028949</v>
      </c>
      <c r="L74" s="5">
        <v>2138412514</v>
      </c>
      <c r="M74" s="5">
        <v>5558074701</v>
      </c>
      <c r="N74" s="5">
        <v>3472047725</v>
      </c>
    </row>
    <row r="75" spans="2:14" ht="15.5" x14ac:dyDescent="0.35">
      <c r="C75" t="s">
        <v>91</v>
      </c>
      <c r="D75" s="5">
        <v>870938953</v>
      </c>
      <c r="E75" s="5">
        <v>-1127045078</v>
      </c>
      <c r="F75" s="5">
        <v>689493968</v>
      </c>
      <c r="G75" s="5">
        <v>1292422332</v>
      </c>
      <c r="I75" s="5">
        <v>127501309</v>
      </c>
      <c r="J75" s="5">
        <v>-2109329281</v>
      </c>
      <c r="K75" s="5">
        <v>162823729</v>
      </c>
      <c r="L75" s="5">
        <v>2152362165</v>
      </c>
      <c r="M75" s="5">
        <v>5523720887</v>
      </c>
      <c r="N75" s="5">
        <v>3391105109</v>
      </c>
    </row>
    <row r="76" spans="2:14" ht="15.5" x14ac:dyDescent="0.35">
      <c r="C76" t="s">
        <v>92</v>
      </c>
      <c r="D76" s="5">
        <v>892246508</v>
      </c>
      <c r="E76" s="5">
        <v>-1127045078</v>
      </c>
      <c r="F76" s="5">
        <v>684243269</v>
      </c>
      <c r="G76" s="5">
        <v>1292422332</v>
      </c>
      <c r="I76" s="5">
        <v>122250610</v>
      </c>
      <c r="J76" s="5">
        <v>-1935386375</v>
      </c>
      <c r="K76" s="5">
        <v>122028949</v>
      </c>
      <c r="L76" s="5">
        <v>2138412514</v>
      </c>
      <c r="M76" s="5">
        <v>5558074701</v>
      </c>
      <c r="N76" s="5">
        <v>3472047725</v>
      </c>
    </row>
    <row r="77" spans="2:14" ht="15.5" x14ac:dyDescent="0.35">
      <c r="C77" t="s">
        <v>93</v>
      </c>
      <c r="D77" s="5">
        <v>892246508</v>
      </c>
      <c r="E77" s="5">
        <v>-1127045078</v>
      </c>
      <c r="F77" s="5">
        <v>684243269</v>
      </c>
      <c r="G77" s="5">
        <v>1292422332</v>
      </c>
      <c r="I77" s="5">
        <v>122250610</v>
      </c>
      <c r="J77" s="5">
        <v>-1935386375</v>
      </c>
      <c r="K77" s="5">
        <v>122028949</v>
      </c>
      <c r="L77" s="5">
        <v>2138412514</v>
      </c>
      <c r="M77" s="5">
        <v>5558074701</v>
      </c>
      <c r="N77" s="5">
        <v>3472047725</v>
      </c>
    </row>
    <row r="79" spans="2:14" ht="15.5" x14ac:dyDescent="0.35">
      <c r="B79" t="s">
        <v>94</v>
      </c>
      <c r="C79" t="s">
        <v>95</v>
      </c>
    </row>
    <row r="80" spans="2:14" ht="15.5" x14ac:dyDescent="0.35">
      <c r="C80" t="s">
        <v>96</v>
      </c>
    </row>
    <row r="81" spans="3:14" ht="15.5" x14ac:dyDescent="0.35">
      <c r="C81" t="s">
        <v>20</v>
      </c>
      <c r="D81" s="5">
        <v>6855482659</v>
      </c>
      <c r="E81" s="5">
        <v>6196812950</v>
      </c>
      <c r="F81" s="5">
        <v>7058841879</v>
      </c>
      <c r="G81" s="5">
        <v>6418130626</v>
      </c>
      <c r="I81" s="5">
        <v>7058841879</v>
      </c>
      <c r="J81" s="5">
        <v>8035323770</v>
      </c>
      <c r="K81" s="5">
        <v>10962350659</v>
      </c>
      <c r="L81" s="5">
        <v>14573819592</v>
      </c>
      <c r="M81" s="5">
        <v>3503600168</v>
      </c>
      <c r="N81" s="5">
        <v>3150742995</v>
      </c>
    </row>
    <row r="82" spans="3:14" ht="15.5" x14ac:dyDescent="0.35">
      <c r="C82" t="s">
        <v>102</v>
      </c>
      <c r="D82" s="5">
        <v>67524790592</v>
      </c>
      <c r="E82" s="5">
        <v>69759677847</v>
      </c>
      <c r="F82" s="5">
        <v>67440827497</v>
      </c>
      <c r="G82" s="5">
        <v>63857175412</v>
      </c>
      <c r="I82" s="5">
        <v>67440827497</v>
      </c>
      <c r="J82" s="5">
        <v>69608341015</v>
      </c>
      <c r="K82" s="5">
        <v>66326375332</v>
      </c>
      <c r="L82" s="5">
        <v>61935507513</v>
      </c>
      <c r="M82" s="5">
        <v>43052994190</v>
      </c>
      <c r="N82" s="5">
        <v>59317195352</v>
      </c>
    </row>
    <row r="83" spans="3:14" ht="15.5" x14ac:dyDescent="0.35">
      <c r="C83" t="s">
        <v>85</v>
      </c>
      <c r="D83" s="5">
        <v>260959302</v>
      </c>
      <c r="E83" s="5">
        <v>239651747</v>
      </c>
      <c r="F83" s="5">
        <v>239651747</v>
      </c>
      <c r="G83" s="5">
        <v>244902446</v>
      </c>
      <c r="I83" s="5">
        <v>239651747</v>
      </c>
      <c r="J83" s="5">
        <v>244902446</v>
      </c>
      <c r="K83" s="5">
        <v>70959540</v>
      </c>
      <c r="L83" s="5">
        <v>111754320</v>
      </c>
      <c r="M83" s="5">
        <v>125703971</v>
      </c>
      <c r="N83" s="5">
        <v>91350157</v>
      </c>
    </row>
    <row r="84" spans="3:14" ht="15.5" x14ac:dyDescent="0.35">
      <c r="C84" t="s">
        <v>103</v>
      </c>
      <c r="D84" s="5">
        <v>98803105840</v>
      </c>
      <c r="E84" s="5">
        <v>97399249438</v>
      </c>
      <c r="F84" s="5">
        <v>96161216449</v>
      </c>
      <c r="G84" s="5">
        <v>92616970693</v>
      </c>
      <c r="I84" s="5">
        <v>96161216449</v>
      </c>
      <c r="J84" s="5">
        <v>98231664113</v>
      </c>
      <c r="K84" s="5">
        <v>100819312596</v>
      </c>
      <c r="L84" s="5">
        <v>101835643546</v>
      </c>
      <c r="M84" s="5">
        <v>80088083235</v>
      </c>
      <c r="N84" s="5">
        <v>89810097007</v>
      </c>
    </row>
    <row r="85" spans="3:14" ht="15.5" x14ac:dyDescent="0.35">
      <c r="C85" t="s">
        <v>104</v>
      </c>
    </row>
    <row r="86" spans="3:14" ht="15.5" x14ac:dyDescent="0.35">
      <c r="C86" t="s">
        <v>404</v>
      </c>
      <c r="K86" s="5">
        <v>3602233092</v>
      </c>
      <c r="L86" s="5">
        <v>3602233092</v>
      </c>
      <c r="M86" s="5">
        <v>3602233092</v>
      </c>
      <c r="N86" s="5">
        <v>972624091</v>
      </c>
    </row>
    <row r="87" spans="3:14" ht="15.5" x14ac:dyDescent="0.35">
      <c r="C87" t="s">
        <v>353</v>
      </c>
      <c r="D87" s="5">
        <v>747957633</v>
      </c>
      <c r="E87" s="5">
        <v>759657633</v>
      </c>
      <c r="F87" s="5">
        <v>771357633</v>
      </c>
      <c r="G87" s="5">
        <v>783057633</v>
      </c>
      <c r="I87" s="5">
        <v>771357633</v>
      </c>
      <c r="J87" s="5">
        <v>818157633</v>
      </c>
      <c r="K87" s="5">
        <v>864957633</v>
      </c>
      <c r="L87" s="5">
        <v>911757633</v>
      </c>
      <c r="M87" s="5">
        <v>751558106</v>
      </c>
      <c r="N87" s="5">
        <v>788998106</v>
      </c>
    </row>
    <row r="88" spans="3:14" ht="15.5" x14ac:dyDescent="0.35">
      <c r="C88" t="s">
        <v>105</v>
      </c>
      <c r="D88" s="5">
        <v>7103267269</v>
      </c>
      <c r="E88" s="5">
        <v>7185179172</v>
      </c>
      <c r="F88" s="5">
        <v>7290346020</v>
      </c>
      <c r="G88" s="5">
        <v>7383475581</v>
      </c>
      <c r="I88" s="5">
        <v>7290346020</v>
      </c>
      <c r="J88" s="5">
        <v>7706794865</v>
      </c>
      <c r="K88" s="5">
        <v>8144943599</v>
      </c>
      <c r="L88" s="5">
        <v>8559062077</v>
      </c>
      <c r="M88" s="5">
        <v>7623156209</v>
      </c>
      <c r="N88" s="5">
        <v>8146753537</v>
      </c>
    </row>
    <row r="89" spans="3:14" ht="15.5" x14ac:dyDescent="0.35">
      <c r="C89" t="s">
        <v>106</v>
      </c>
      <c r="D89" s="5">
        <v>7291694</v>
      </c>
      <c r="E89" s="5">
        <v>56510414</v>
      </c>
      <c r="F89" s="5">
        <v>61979164</v>
      </c>
      <c r="G89" s="5">
        <v>112343752</v>
      </c>
      <c r="I89" s="5">
        <v>61979164</v>
      </c>
      <c r="J89" s="5">
        <v>187852291</v>
      </c>
      <c r="K89" s="5">
        <v>341216041</v>
      </c>
      <c r="L89" s="5">
        <v>519717625</v>
      </c>
      <c r="M89" s="5">
        <v>312871458</v>
      </c>
      <c r="N89" s="5">
        <v>419566958</v>
      </c>
    </row>
    <row r="90" spans="3:14" ht="15.5" x14ac:dyDescent="0.35">
      <c r="C90" t="s">
        <v>109</v>
      </c>
      <c r="D90" s="5">
        <v>7858516596</v>
      </c>
      <c r="E90" s="5">
        <v>8001347219</v>
      </c>
      <c r="F90" s="5">
        <v>8123682817</v>
      </c>
      <c r="G90" s="5">
        <v>8278876966</v>
      </c>
      <c r="I90" s="5">
        <v>8123682817</v>
      </c>
      <c r="J90" s="5">
        <v>8712804789</v>
      </c>
      <c r="K90" s="5">
        <v>12953350365</v>
      </c>
      <c r="L90" s="5">
        <v>13592770427</v>
      </c>
      <c r="M90" s="5">
        <v>12289818865</v>
      </c>
      <c r="N90" s="5">
        <v>10327942692</v>
      </c>
    </row>
    <row r="91" spans="3:14" ht="15.5" x14ac:dyDescent="0.35">
      <c r="C91" t="s">
        <v>110</v>
      </c>
      <c r="D91" s="5">
        <v>106661622436</v>
      </c>
      <c r="E91" s="5">
        <v>105400596657</v>
      </c>
      <c r="F91" s="5">
        <v>104284899266</v>
      </c>
      <c r="G91" s="5">
        <v>100895847659</v>
      </c>
      <c r="I91" s="5">
        <v>104284899266</v>
      </c>
      <c r="J91" s="5">
        <v>106944468902</v>
      </c>
      <c r="K91" s="5">
        <v>113772662961</v>
      </c>
      <c r="L91" s="5">
        <v>115428413973</v>
      </c>
      <c r="M91" s="5">
        <v>92377902100</v>
      </c>
      <c r="N91" s="5">
        <v>100138039699</v>
      </c>
    </row>
    <row r="92" spans="3:14" ht="15.5" x14ac:dyDescent="0.35">
      <c r="C92" t="s">
        <v>111</v>
      </c>
    </row>
    <row r="93" spans="3:14" ht="15.5" x14ac:dyDescent="0.35">
      <c r="C93" t="s">
        <v>112</v>
      </c>
    </row>
    <row r="94" spans="3:14" ht="15.5" x14ac:dyDescent="0.35">
      <c r="C94" t="s">
        <v>113</v>
      </c>
      <c r="D94" s="5">
        <v>19669808794</v>
      </c>
      <c r="E94" s="5">
        <v>18225349258</v>
      </c>
      <c r="F94" s="5">
        <v>15215606789</v>
      </c>
      <c r="G94" s="5">
        <v>15419727093</v>
      </c>
      <c r="I94" s="5">
        <v>15215606789</v>
      </c>
      <c r="J94" s="5">
        <v>15860355677</v>
      </c>
      <c r="K94" s="5">
        <v>19277048506</v>
      </c>
      <c r="L94" s="5">
        <v>20465092480</v>
      </c>
      <c r="M94" s="5">
        <v>12338439679</v>
      </c>
      <c r="N94" s="5">
        <v>26601792476</v>
      </c>
    </row>
    <row r="95" spans="3:14" ht="15.5" x14ac:dyDescent="0.35">
      <c r="C95" t="s">
        <v>114</v>
      </c>
      <c r="D95" s="5">
        <v>544034458</v>
      </c>
      <c r="E95" s="5">
        <v>557841958</v>
      </c>
      <c r="F95" s="5">
        <v>590774458</v>
      </c>
      <c r="G95" s="5">
        <v>946616958</v>
      </c>
      <c r="I95" s="5">
        <v>590774458</v>
      </c>
      <c r="J95" s="5">
        <v>934155688</v>
      </c>
      <c r="K95" s="5">
        <v>703738123</v>
      </c>
      <c r="L95" s="5">
        <v>1355523038</v>
      </c>
      <c r="M95" s="5">
        <v>2218696205</v>
      </c>
      <c r="N95" s="5">
        <v>4200927801</v>
      </c>
    </row>
    <row r="96" spans="3:14" ht="15.5" x14ac:dyDescent="0.35">
      <c r="C96" t="s">
        <v>116</v>
      </c>
      <c r="F96" s="5">
        <v>12650000000</v>
      </c>
      <c r="G96" s="5">
        <v>12650000000</v>
      </c>
      <c r="I96" s="5">
        <v>12650000000</v>
      </c>
      <c r="J96" s="5">
        <v>12650000000</v>
      </c>
      <c r="K96" s="5">
        <v>14650000000</v>
      </c>
      <c r="L96" s="5">
        <v>14090000000</v>
      </c>
      <c r="M96" s="5">
        <v>8500000000</v>
      </c>
      <c r="N96" s="5">
        <v>5000000000</v>
      </c>
    </row>
    <row r="97" spans="3:14" ht="15.5" x14ac:dyDescent="0.35">
      <c r="C97" t="s">
        <v>325</v>
      </c>
    </row>
    <row r="98" spans="3:14" ht="15.5" x14ac:dyDescent="0.35">
      <c r="C98" t="s">
        <v>100</v>
      </c>
      <c r="K98" s="5">
        <v>195345291</v>
      </c>
      <c r="L98" s="5">
        <v>195345291</v>
      </c>
      <c r="M98" s="5">
        <v>1630368501</v>
      </c>
      <c r="N98" s="5">
        <v>165739716</v>
      </c>
    </row>
    <row r="99" spans="3:14" ht="15.5" x14ac:dyDescent="0.35">
      <c r="C99" t="s">
        <v>99</v>
      </c>
      <c r="D99" s="5">
        <v>1050564832</v>
      </c>
      <c r="E99" s="5">
        <v>54084776</v>
      </c>
      <c r="F99" s="5">
        <v>54557277</v>
      </c>
      <c r="G99" s="5">
        <v>400414968</v>
      </c>
      <c r="I99" s="5">
        <v>54557277</v>
      </c>
      <c r="J99" s="5">
        <v>121622221</v>
      </c>
      <c r="K99" s="5">
        <v>63726745</v>
      </c>
      <c r="L99" s="5">
        <v>93937102</v>
      </c>
      <c r="M99" s="5">
        <v>179847906</v>
      </c>
      <c r="N99" s="5">
        <v>837763155</v>
      </c>
    </row>
    <row r="100" spans="3:14" ht="15.5" x14ac:dyDescent="0.35">
      <c r="C100" t="s">
        <v>326</v>
      </c>
      <c r="K100" s="5">
        <v>195345291</v>
      </c>
      <c r="L100" s="5">
        <v>195345291</v>
      </c>
      <c r="M100" s="5">
        <v>1630368501</v>
      </c>
      <c r="N100" s="5">
        <v>165739716</v>
      </c>
    </row>
    <row r="101" spans="3:14" ht="15.5" x14ac:dyDescent="0.35">
      <c r="C101" t="s">
        <v>119</v>
      </c>
      <c r="D101" s="5">
        <v>14639539</v>
      </c>
      <c r="E101" s="5">
        <v>26615527</v>
      </c>
      <c r="F101" s="5">
        <v>9417585</v>
      </c>
      <c r="G101" s="5">
        <v>801927</v>
      </c>
      <c r="I101" s="5">
        <v>9417585</v>
      </c>
      <c r="J101" s="5">
        <v>5086541</v>
      </c>
      <c r="K101" s="5">
        <v>420263791</v>
      </c>
      <c r="L101" s="5">
        <v>610794884</v>
      </c>
      <c r="M101" s="5">
        <v>384612173</v>
      </c>
      <c r="N101" s="5">
        <v>554729953</v>
      </c>
    </row>
    <row r="102" spans="3:14" ht="15.5" x14ac:dyDescent="0.35">
      <c r="C102" t="s">
        <v>289</v>
      </c>
    </row>
    <row r="103" spans="3:14" ht="15.5" x14ac:dyDescent="0.35">
      <c r="C103" t="s">
        <v>290</v>
      </c>
      <c r="D103" s="5">
        <v>9262500000</v>
      </c>
      <c r="E103" s="5">
        <v>10337400000</v>
      </c>
      <c r="F103" s="5">
        <v>11104400000</v>
      </c>
      <c r="G103" s="5">
        <v>8242800000</v>
      </c>
      <c r="I103" s="5">
        <v>11104400000</v>
      </c>
      <c r="J103" s="5">
        <v>13288800000</v>
      </c>
      <c r="K103" s="5">
        <v>14441900000</v>
      </c>
      <c r="L103" s="5">
        <v>14983100000</v>
      </c>
    </row>
    <row r="104" spans="3:14" ht="15.5" x14ac:dyDescent="0.35">
      <c r="C104" t="s">
        <v>293</v>
      </c>
      <c r="N104" s="5">
        <v>12750000000</v>
      </c>
    </row>
    <row r="105" spans="3:14" ht="15.5" x14ac:dyDescent="0.35">
      <c r="C105" t="s">
        <v>121</v>
      </c>
      <c r="D105" s="5">
        <v>9449438844</v>
      </c>
      <c r="E105" s="5">
        <v>10525119109</v>
      </c>
      <c r="F105" s="5">
        <v>11292119109</v>
      </c>
      <c r="G105" s="5">
        <v>8383190467</v>
      </c>
      <c r="I105" s="5">
        <v>11292119109</v>
      </c>
      <c r="J105" s="5">
        <v>13429190467</v>
      </c>
      <c r="K105" s="5">
        <v>14905305322</v>
      </c>
      <c r="L105" s="5">
        <v>15345041309</v>
      </c>
      <c r="M105" s="5">
        <v>1747094751</v>
      </c>
      <c r="N105" s="5">
        <v>309521617</v>
      </c>
    </row>
    <row r="106" spans="3:14" ht="15.5" x14ac:dyDescent="0.35">
      <c r="C106" t="s">
        <v>122</v>
      </c>
      <c r="D106" s="5">
        <v>9449438844</v>
      </c>
      <c r="E106" s="5">
        <v>10525119109</v>
      </c>
      <c r="F106" s="5">
        <v>11292119109</v>
      </c>
      <c r="G106" s="5">
        <v>8383190467</v>
      </c>
      <c r="I106" s="5">
        <v>11292119109</v>
      </c>
      <c r="J106" s="5">
        <v>13429190467</v>
      </c>
      <c r="K106" s="5">
        <v>14905305322</v>
      </c>
      <c r="L106" s="5">
        <v>15345041309</v>
      </c>
      <c r="M106" s="5">
        <v>1747094751</v>
      </c>
      <c r="N106" s="5">
        <v>309521617</v>
      </c>
    </row>
    <row r="107" spans="3:14" ht="15.5" x14ac:dyDescent="0.35">
      <c r="C107" t="s">
        <v>880</v>
      </c>
    </row>
    <row r="108" spans="3:14" ht="15.5" x14ac:dyDescent="0.35">
      <c r="C108" t="s">
        <v>881</v>
      </c>
      <c r="D108" s="5">
        <v>9262500000</v>
      </c>
      <c r="E108" s="5">
        <v>10337400000</v>
      </c>
      <c r="F108" s="5">
        <v>11104400000</v>
      </c>
      <c r="G108" s="5">
        <v>8242800000</v>
      </c>
      <c r="I108" s="5">
        <v>11104400000</v>
      </c>
      <c r="J108" s="5">
        <v>13288800000</v>
      </c>
      <c r="K108" s="5">
        <v>14441900000</v>
      </c>
      <c r="L108" s="5">
        <v>14983100000</v>
      </c>
    </row>
    <row r="109" spans="3:14" ht="15.5" x14ac:dyDescent="0.35">
      <c r="C109" t="s">
        <v>123</v>
      </c>
      <c r="D109" s="5">
        <v>29119247638</v>
      </c>
      <c r="E109" s="5">
        <v>28750468367</v>
      </c>
      <c r="F109" s="5">
        <v>26507725898</v>
      </c>
      <c r="G109" s="5">
        <v>23802917560</v>
      </c>
      <c r="I109" s="5">
        <v>26507725898</v>
      </c>
      <c r="J109" s="5">
        <v>29289546144</v>
      </c>
      <c r="K109" s="5">
        <v>34182353828</v>
      </c>
      <c r="L109" s="5">
        <v>35810133789</v>
      </c>
      <c r="M109" s="5">
        <v>14085534430</v>
      </c>
      <c r="N109" s="5">
        <v>26911314093</v>
      </c>
    </row>
    <row r="110" spans="3:14" ht="15.5" x14ac:dyDescent="0.35">
      <c r="C110" t="s">
        <v>124</v>
      </c>
    </row>
    <row r="111" spans="3:14" ht="15.5" x14ac:dyDescent="0.35">
      <c r="C111" t="s">
        <v>125</v>
      </c>
      <c r="D111" s="5">
        <v>50000000000</v>
      </c>
      <c r="E111" s="5">
        <v>50000000000</v>
      </c>
      <c r="F111" s="5">
        <v>50000000000</v>
      </c>
      <c r="G111" s="5">
        <v>50000000000</v>
      </c>
      <c r="I111" s="5">
        <v>50000000000</v>
      </c>
      <c r="J111" s="5">
        <v>50000000000</v>
      </c>
      <c r="K111" s="5">
        <v>50000000000</v>
      </c>
      <c r="L111" s="5">
        <v>50000000000</v>
      </c>
      <c r="M111" s="5">
        <v>50000000000</v>
      </c>
      <c r="N111" s="5">
        <v>50000000000</v>
      </c>
    </row>
    <row r="112" spans="3:14" ht="15.5" x14ac:dyDescent="0.35">
      <c r="C112" t="s">
        <v>126</v>
      </c>
      <c r="D112" s="5">
        <v>12227500000</v>
      </c>
      <c r="E112" s="5">
        <v>12227500000</v>
      </c>
      <c r="F112" s="5">
        <v>12227500000</v>
      </c>
      <c r="G112" s="5">
        <v>12227500000</v>
      </c>
      <c r="I112" s="5">
        <v>12227500000</v>
      </c>
      <c r="J112" s="5">
        <v>12227500000</v>
      </c>
      <c r="K112" s="5">
        <v>12227500000</v>
      </c>
      <c r="L112" s="5">
        <v>12227500000</v>
      </c>
      <c r="M112" s="5">
        <v>12227500000</v>
      </c>
      <c r="N112" s="5">
        <v>12227500000</v>
      </c>
    </row>
    <row r="113" spans="2:14" ht="15.5" x14ac:dyDescent="0.35">
      <c r="C113" t="s">
        <v>127</v>
      </c>
      <c r="D113" s="5">
        <v>15053915496</v>
      </c>
      <c r="E113" s="5">
        <v>14182976543</v>
      </c>
      <c r="F113" s="5">
        <v>15310021621</v>
      </c>
      <c r="G113" s="5">
        <v>14620527653</v>
      </c>
      <c r="I113" s="5">
        <v>15310021621</v>
      </c>
      <c r="J113" s="5">
        <v>15182520312</v>
      </c>
      <c r="K113" s="5">
        <v>17291849593</v>
      </c>
      <c r="L113" s="5">
        <v>17279025864</v>
      </c>
      <c r="M113" s="5">
        <v>15939163699</v>
      </c>
      <c r="N113" s="5">
        <v>10907875449</v>
      </c>
    </row>
    <row r="114" spans="2:14" ht="15.5" x14ac:dyDescent="0.35">
      <c r="C114" t="s">
        <v>128</v>
      </c>
      <c r="D114" s="5">
        <v>600000000</v>
      </c>
      <c r="E114" s="5">
        <v>600000000</v>
      </c>
      <c r="F114" s="5">
        <v>600000000</v>
      </c>
      <c r="G114" s="5">
        <v>500000000</v>
      </c>
      <c r="I114" s="5">
        <v>600000000</v>
      </c>
      <c r="J114" s="5">
        <v>500000000</v>
      </c>
      <c r="K114" s="5">
        <v>400000000</v>
      </c>
      <c r="L114" s="5">
        <v>300000000</v>
      </c>
      <c r="M114" s="5">
        <v>200000000</v>
      </c>
      <c r="N114" s="5">
        <v>100000000</v>
      </c>
    </row>
    <row r="115" spans="2:14" ht="15.5" x14ac:dyDescent="0.35">
      <c r="C115" t="s">
        <v>129</v>
      </c>
      <c r="D115" s="5">
        <v>14453915496</v>
      </c>
      <c r="E115" s="5">
        <v>13582976543</v>
      </c>
      <c r="F115" s="5">
        <v>14710021621</v>
      </c>
      <c r="G115" s="5">
        <v>14120527653</v>
      </c>
      <c r="I115" s="5">
        <v>14710021621</v>
      </c>
      <c r="J115" s="5">
        <v>14682520312</v>
      </c>
      <c r="K115" s="5">
        <v>16891849593</v>
      </c>
      <c r="L115" s="5">
        <v>16979025864</v>
      </c>
      <c r="M115" s="5">
        <v>15739163699</v>
      </c>
      <c r="N115" s="5">
        <v>10807875449</v>
      </c>
    </row>
    <row r="116" spans="2:14" ht="15.5" x14ac:dyDescent="0.35">
      <c r="C116" t="s">
        <v>130</v>
      </c>
      <c r="D116" s="5">
        <v>15053915496</v>
      </c>
      <c r="E116" s="5">
        <v>14182976543</v>
      </c>
      <c r="F116" s="5">
        <v>15310021621</v>
      </c>
      <c r="G116" s="5">
        <v>14620527653</v>
      </c>
      <c r="I116" s="5">
        <v>15310021621</v>
      </c>
      <c r="J116" s="5">
        <v>15182520312</v>
      </c>
      <c r="K116" s="5">
        <v>17291849593</v>
      </c>
      <c r="L116" s="5">
        <v>17279025864</v>
      </c>
      <c r="M116" s="5">
        <v>15939163699</v>
      </c>
      <c r="N116" s="5">
        <v>10907875449</v>
      </c>
    </row>
    <row r="117" spans="2:14" ht="15.5" x14ac:dyDescent="0.35">
      <c r="C117" t="s">
        <v>10</v>
      </c>
      <c r="D117" s="5">
        <v>77542374798</v>
      </c>
      <c r="E117" s="5">
        <v>76650128290</v>
      </c>
      <c r="F117" s="5">
        <v>77777173368</v>
      </c>
      <c r="G117" s="5">
        <v>77092930099</v>
      </c>
      <c r="I117" s="5">
        <v>77777173368</v>
      </c>
      <c r="J117" s="5">
        <v>77654922758</v>
      </c>
      <c r="K117" s="5">
        <v>79590309133</v>
      </c>
      <c r="L117" s="5">
        <v>79618280184</v>
      </c>
      <c r="M117" s="5">
        <v>78292367670</v>
      </c>
      <c r="N117" s="5">
        <v>73226725606</v>
      </c>
    </row>
    <row r="118" spans="2:14" ht="15.5" x14ac:dyDescent="0.35">
      <c r="C118" t="s">
        <v>132</v>
      </c>
      <c r="D118" s="5">
        <v>106661622436</v>
      </c>
      <c r="E118" s="5">
        <v>105400596657</v>
      </c>
      <c r="F118" s="5">
        <v>104284899266</v>
      </c>
      <c r="G118" s="5">
        <v>100895847659</v>
      </c>
      <c r="I118" s="5">
        <v>104284899266</v>
      </c>
      <c r="J118" s="5">
        <v>106944468902</v>
      </c>
      <c r="K118" s="5">
        <v>113772662961</v>
      </c>
      <c r="L118" s="5">
        <v>115428413973</v>
      </c>
      <c r="M118" s="5">
        <v>92377902100</v>
      </c>
      <c r="N118" s="5">
        <v>100138039699</v>
      </c>
    </row>
    <row r="119" spans="2:14" ht="15.5" x14ac:dyDescent="0.35">
      <c r="C119" t="s">
        <v>133</v>
      </c>
      <c r="D119" s="5">
        <v>1250000000</v>
      </c>
      <c r="E119" s="5">
        <v>1250000000</v>
      </c>
      <c r="F119" s="5">
        <v>1250000000</v>
      </c>
      <c r="G119" s="5">
        <v>1250000000</v>
      </c>
      <c r="I119" s="5">
        <v>1250000000</v>
      </c>
      <c r="J119" s="5">
        <v>1250000000</v>
      </c>
      <c r="K119" s="5">
        <v>1250000000</v>
      </c>
      <c r="L119" s="5">
        <v>1250000000</v>
      </c>
      <c r="M119" s="5">
        <v>1250000000</v>
      </c>
      <c r="N119" s="5">
        <v>1250000000</v>
      </c>
    </row>
    <row r="121" spans="2:14" ht="15.5" x14ac:dyDescent="0.35">
      <c r="B121" t="s">
        <v>134</v>
      </c>
      <c r="C121" t="s">
        <v>135</v>
      </c>
      <c r="D121" s="5">
        <v>2078231608</v>
      </c>
      <c r="E121" s="5">
        <v>-2078231608</v>
      </c>
      <c r="F121" s="5">
        <v>-2201289770</v>
      </c>
      <c r="G121" s="5">
        <v>2259378862</v>
      </c>
      <c r="I121" s="5">
        <v>1247295620</v>
      </c>
      <c r="J121" s="5">
        <v>243111165</v>
      </c>
      <c r="K121" s="5">
        <v>-3434166433</v>
      </c>
      <c r="L121" s="5">
        <v>-5648188169</v>
      </c>
      <c r="M121" s="5">
        <v>8509645225</v>
      </c>
      <c r="N121" s="5">
        <v>-19546372512</v>
      </c>
    </row>
    <row r="122" spans="2:14" ht="15.5" x14ac:dyDescent="0.35">
      <c r="C122" t="s">
        <v>296</v>
      </c>
      <c r="D122" s="5">
        <v>-4906967738</v>
      </c>
      <c r="E122" s="5">
        <v>4906967738</v>
      </c>
      <c r="F122" s="5">
        <v>3601853207</v>
      </c>
      <c r="G122" s="5">
        <v>6203986150</v>
      </c>
      <c r="I122" s="5">
        <v>20063278242</v>
      </c>
      <c r="J122" s="5">
        <v>17105645298</v>
      </c>
      <c r="K122" s="5">
        <v>25634326759</v>
      </c>
      <c r="L122" s="5">
        <v>40890289832</v>
      </c>
      <c r="M122" s="5">
        <v>51063806411</v>
      </c>
      <c r="N122" s="5">
        <v>37304201856</v>
      </c>
    </row>
    <row r="123" spans="2:14" ht="15.5" x14ac:dyDescent="0.35">
      <c r="C123" t="s">
        <v>977</v>
      </c>
      <c r="D123" s="5">
        <v>4856015587</v>
      </c>
      <c r="E123" s="5">
        <v>-4856015587</v>
      </c>
      <c r="F123" s="5">
        <v>-5176193411</v>
      </c>
      <c r="G123" s="5">
        <v>-1766788019</v>
      </c>
      <c r="I123" s="5">
        <v>-11383302327</v>
      </c>
      <c r="J123" s="5">
        <v>-13063044435</v>
      </c>
      <c r="K123" s="5">
        <v>-20659520537</v>
      </c>
      <c r="L123" s="5">
        <v>-35695884597</v>
      </c>
      <c r="M123" s="5">
        <v>-31551166927</v>
      </c>
      <c r="N123" s="5">
        <v>-46423031170</v>
      </c>
    </row>
    <row r="124" spans="2:14" ht="15.5" x14ac:dyDescent="0.35">
      <c r="C124" t="s">
        <v>431</v>
      </c>
      <c r="D124" s="5">
        <v>1564410519</v>
      </c>
      <c r="E124" s="5">
        <v>-1564410519</v>
      </c>
      <c r="F124" s="5">
        <v>-770510716</v>
      </c>
      <c r="G124" s="5">
        <v>-920898950</v>
      </c>
      <c r="I124" s="5">
        <v>-4616676870</v>
      </c>
      <c r="J124" s="5">
        <v>-1546521227</v>
      </c>
      <c r="K124" s="5">
        <v>-5421078786</v>
      </c>
      <c r="L124" s="5">
        <v>-7559309738</v>
      </c>
      <c r="M124" s="5">
        <v>-5674934301</v>
      </c>
      <c r="N124" s="5">
        <v>-5841026881</v>
      </c>
    </row>
    <row r="125" spans="2:14" ht="15.5" x14ac:dyDescent="0.35">
      <c r="C125" t="s">
        <v>332</v>
      </c>
      <c r="D125" s="5">
        <v>476246342</v>
      </c>
      <c r="E125" s="5">
        <v>-476246342</v>
      </c>
      <c r="F125" s="5">
        <v>-22863161</v>
      </c>
      <c r="G125" s="5">
        <v>-648975193</v>
      </c>
      <c r="I125" s="5">
        <v>-2300247418</v>
      </c>
      <c r="J125" s="5">
        <v>-2280731446</v>
      </c>
      <c r="K125" s="5">
        <v>-1798964958</v>
      </c>
      <c r="L125" s="5">
        <v>-2125254817</v>
      </c>
      <c r="M125" s="5">
        <v>-1644014240</v>
      </c>
      <c r="N125" s="5">
        <v>-2951832651</v>
      </c>
    </row>
    <row r="126" spans="2:14" ht="15.5" x14ac:dyDescent="0.35">
      <c r="C126" t="s">
        <v>143</v>
      </c>
      <c r="D126" s="5">
        <v>171628844</v>
      </c>
      <c r="E126" s="5">
        <v>-171628844</v>
      </c>
      <c r="F126" s="5">
        <v>142950453</v>
      </c>
      <c r="G126" s="5">
        <v>-578294016</v>
      </c>
      <c r="I126" s="5">
        <v>-972464089</v>
      </c>
      <c r="J126" s="5">
        <v>-1063758874</v>
      </c>
      <c r="K126" s="5">
        <v>-1153590056</v>
      </c>
      <c r="L126" s="5">
        <v>-1084868503</v>
      </c>
      <c r="M126" s="5">
        <v>-2411749987</v>
      </c>
      <c r="N126" s="5">
        <v>-579771945</v>
      </c>
    </row>
    <row r="127" spans="2:14" ht="15.5" x14ac:dyDescent="0.35">
      <c r="C127" t="s">
        <v>490</v>
      </c>
      <c r="D127" s="5">
        <v>-83101946</v>
      </c>
      <c r="E127" s="5">
        <v>83101946</v>
      </c>
      <c r="F127" s="5">
        <v>23473858</v>
      </c>
      <c r="G127" s="5">
        <v>-29651110</v>
      </c>
      <c r="I127" s="5">
        <v>456708082</v>
      </c>
      <c r="J127" s="5">
        <v>1091521849</v>
      </c>
      <c r="K127" s="5">
        <v>-35338855</v>
      </c>
      <c r="L127" s="5">
        <v>-73160346</v>
      </c>
      <c r="M127" s="5">
        <v>-1272295731</v>
      </c>
      <c r="N127" s="5">
        <v>-1054911721</v>
      </c>
    </row>
    <row r="128" spans="2:14" ht="15.5" x14ac:dyDescent="0.35">
      <c r="C128" t="s">
        <v>144</v>
      </c>
      <c r="D128" s="5">
        <v>-1218027499</v>
      </c>
      <c r="E128" s="5">
        <v>1218027499</v>
      </c>
      <c r="F128" s="5">
        <v>2861600000</v>
      </c>
      <c r="G128" s="5">
        <v>-2812600000</v>
      </c>
      <c r="I128" s="5">
        <v>-2184400000</v>
      </c>
      <c r="J128" s="5">
        <v>-3153100000</v>
      </c>
      <c r="K128" s="5">
        <v>-131200000</v>
      </c>
      <c r="L128" s="5">
        <v>18325576786</v>
      </c>
      <c r="M128" s="5">
        <v>-8277803852</v>
      </c>
      <c r="N128" s="5">
        <v>19723015535</v>
      </c>
    </row>
    <row r="129" spans="3:14" ht="15.5" x14ac:dyDescent="0.35">
      <c r="C129" t="s">
        <v>145</v>
      </c>
      <c r="D129" s="5">
        <v>1824820</v>
      </c>
      <c r="E129" s="5">
        <v>-1824820</v>
      </c>
      <c r="F129" s="5">
        <v>-19598927</v>
      </c>
      <c r="G129" s="5">
        <v>-5632650</v>
      </c>
      <c r="I129" s="5">
        <v>-39377511</v>
      </c>
      <c r="J129" s="5">
        <v>-17038054</v>
      </c>
      <c r="K129" s="5">
        <v>-46102500</v>
      </c>
      <c r="L129" s="5">
        <v>-1607169193</v>
      </c>
      <c r="M129" s="5">
        <v>121015800</v>
      </c>
      <c r="N129" s="5">
        <v>-226652600</v>
      </c>
    </row>
    <row r="130" spans="3:14" ht="15.5" x14ac:dyDescent="0.35">
      <c r="C130" t="s">
        <v>151</v>
      </c>
      <c r="D130" s="5">
        <v>1824820</v>
      </c>
      <c r="E130" s="5">
        <v>-1824820</v>
      </c>
      <c r="F130" s="5">
        <v>-19598927</v>
      </c>
      <c r="G130" s="5">
        <v>-5632650</v>
      </c>
      <c r="I130" s="5">
        <v>-39377511</v>
      </c>
      <c r="J130" s="5">
        <v>-21538054</v>
      </c>
      <c r="K130" s="5">
        <v>-46102500</v>
      </c>
      <c r="L130" s="5">
        <v>-1566169193</v>
      </c>
      <c r="M130" s="5">
        <v>-140984200</v>
      </c>
      <c r="N130" s="5">
        <v>-226652600</v>
      </c>
    </row>
    <row r="131" spans="3:14" ht="15.5" x14ac:dyDescent="0.35">
      <c r="C131" t="s">
        <v>363</v>
      </c>
    </row>
    <row r="132" spans="3:14" ht="15.5" x14ac:dyDescent="0.35">
      <c r="C132" t="s">
        <v>491</v>
      </c>
      <c r="L132" s="5">
        <v>-350000000</v>
      </c>
    </row>
    <row r="133" spans="3:14" ht="15.5" x14ac:dyDescent="0.35">
      <c r="C133" t="s">
        <v>340</v>
      </c>
      <c r="J133" s="5">
        <v>4500000</v>
      </c>
      <c r="L133" s="5">
        <v>309000000</v>
      </c>
      <c r="M133" s="5">
        <v>262000000</v>
      </c>
    </row>
    <row r="134" spans="3:14" ht="15.5" x14ac:dyDescent="0.35">
      <c r="C134" t="s">
        <v>978</v>
      </c>
    </row>
    <row r="135" spans="3:14" ht="15.5" x14ac:dyDescent="0.35">
      <c r="C135" t="s">
        <v>153</v>
      </c>
      <c r="D135" s="5">
        <v>-1218027499</v>
      </c>
      <c r="E135" s="5">
        <v>1218027499</v>
      </c>
      <c r="F135" s="5">
        <v>2861600000</v>
      </c>
      <c r="G135" s="5">
        <v>-2812600000</v>
      </c>
      <c r="I135" s="5">
        <v>-2184400000</v>
      </c>
      <c r="J135" s="5">
        <v>-3153100000</v>
      </c>
      <c r="K135" s="5">
        <v>-131200000</v>
      </c>
      <c r="L135" s="5">
        <v>18325576786</v>
      </c>
      <c r="M135" s="5">
        <v>-8277803852</v>
      </c>
      <c r="N135" s="5">
        <v>19723015535</v>
      </c>
    </row>
    <row r="136" spans="3:14" ht="15.5" x14ac:dyDescent="0.35">
      <c r="C136" t="s">
        <v>979</v>
      </c>
      <c r="K136" s="5">
        <v>-150000000</v>
      </c>
      <c r="L136" s="5">
        <v>-812500000</v>
      </c>
      <c r="M136" s="5">
        <v>-492432637</v>
      </c>
    </row>
    <row r="137" spans="3:14" ht="15.5" x14ac:dyDescent="0.35">
      <c r="C137" t="s">
        <v>980</v>
      </c>
      <c r="N137" s="5">
        <v>25000000000</v>
      </c>
    </row>
    <row r="138" spans="3:14" ht="15.5" x14ac:dyDescent="0.35">
      <c r="C138" t="s">
        <v>713</v>
      </c>
      <c r="N138" s="5">
        <v>-2772500000</v>
      </c>
    </row>
    <row r="139" spans="3:14" ht="15.5" x14ac:dyDescent="0.35">
      <c r="C139" t="s">
        <v>596</v>
      </c>
      <c r="K139" s="5">
        <v>5113700000</v>
      </c>
      <c r="L139" s="5">
        <v>50135600000</v>
      </c>
      <c r="M139" s="5">
        <v>3500000000</v>
      </c>
      <c r="N139" s="5">
        <v>27890000000</v>
      </c>
    </row>
    <row r="140" spans="3:14" ht="15.5" x14ac:dyDescent="0.35">
      <c r="C140" t="s">
        <v>159</v>
      </c>
      <c r="D140" s="5">
        <v>13417000000</v>
      </c>
      <c r="E140" s="5">
        <v>-13417000000</v>
      </c>
      <c r="F140" s="5">
        <v>2861600000</v>
      </c>
      <c r="G140" s="5">
        <v>-2812600000</v>
      </c>
      <c r="I140" s="5">
        <v>-2184400000</v>
      </c>
      <c r="J140" s="5">
        <v>-3153100000</v>
      </c>
      <c r="K140" s="5">
        <v>-5094900000</v>
      </c>
      <c r="L140" s="5">
        <v>-29562500000</v>
      </c>
      <c r="M140" s="5">
        <v>-12750000000</v>
      </c>
      <c r="N140" s="5">
        <v>-26233000000</v>
      </c>
    </row>
    <row r="141" spans="3:14" ht="15.5" x14ac:dyDescent="0.35">
      <c r="C141" t="s">
        <v>454</v>
      </c>
      <c r="L141" s="5">
        <v>-6022544136</v>
      </c>
      <c r="M141" s="5">
        <v>-13338435516</v>
      </c>
      <c r="N141" s="5">
        <v>-5514435409</v>
      </c>
    </row>
    <row r="142" spans="3:14" ht="15.5" x14ac:dyDescent="0.35">
      <c r="C142" t="s">
        <v>981</v>
      </c>
      <c r="D142" s="5">
        <v>-14635027499</v>
      </c>
      <c r="E142" s="5">
        <v>14635027499</v>
      </c>
      <c r="L142" s="5">
        <v>4587520922</v>
      </c>
      <c r="M142" s="5">
        <v>14803064301</v>
      </c>
      <c r="N142" s="5">
        <v>1352950944</v>
      </c>
    </row>
    <row r="143" spans="3:14" ht="15.5" x14ac:dyDescent="0.35">
      <c r="C143" t="s">
        <v>915</v>
      </c>
    </row>
    <row r="144" spans="3:14" ht="15.5" x14ac:dyDescent="0.35">
      <c r="C144" t="s">
        <v>306</v>
      </c>
    </row>
    <row r="145" spans="2:14" ht="15.5" x14ac:dyDescent="0.35">
      <c r="C145" t="s">
        <v>164</v>
      </c>
      <c r="D145" s="5">
        <v>862028929</v>
      </c>
      <c r="E145" s="5">
        <v>-862028929</v>
      </c>
      <c r="F145" s="5">
        <v>640711303</v>
      </c>
      <c r="G145" s="5">
        <v>-558853788</v>
      </c>
      <c r="I145" s="5">
        <v>-976481891</v>
      </c>
      <c r="J145" s="5">
        <v>-2927026889</v>
      </c>
      <c r="K145" s="5">
        <v>-3611468933</v>
      </c>
      <c r="L145" s="5">
        <v>11070219424</v>
      </c>
      <c r="M145" s="5">
        <v>352857173</v>
      </c>
      <c r="N145" s="5">
        <v>-50009577</v>
      </c>
    </row>
    <row r="146" spans="2:14" ht="15.5" x14ac:dyDescent="0.35">
      <c r="C146" t="s">
        <v>165</v>
      </c>
      <c r="D146" s="5">
        <v>-7058841879</v>
      </c>
      <c r="E146" s="5">
        <v>7058841879</v>
      </c>
      <c r="I146" s="5">
        <v>8035323770</v>
      </c>
      <c r="J146" s="5">
        <v>10962350659</v>
      </c>
      <c r="K146" s="5">
        <v>14573819592</v>
      </c>
      <c r="L146" s="5">
        <v>3503600168</v>
      </c>
      <c r="M146" s="5">
        <v>3150742995</v>
      </c>
      <c r="N146" s="5">
        <v>3200752571</v>
      </c>
    </row>
    <row r="147" spans="2:14" ht="15.5" x14ac:dyDescent="0.35">
      <c r="C147" t="s">
        <v>166</v>
      </c>
      <c r="D147" s="5">
        <v>-6196812950</v>
      </c>
      <c r="E147" s="5">
        <v>6196812950</v>
      </c>
      <c r="F147" s="5">
        <v>640711303</v>
      </c>
      <c r="G147" s="5">
        <v>-558853788</v>
      </c>
      <c r="I147" s="5">
        <v>7058841879</v>
      </c>
      <c r="J147" s="5">
        <v>8035323770</v>
      </c>
      <c r="K147" s="5">
        <v>10962350659</v>
      </c>
      <c r="L147" s="5">
        <v>14573819592</v>
      </c>
      <c r="M147" s="5">
        <v>3503600168</v>
      </c>
      <c r="N147" s="5">
        <v>3150742994</v>
      </c>
    </row>
    <row r="149" spans="2:14" ht="15.5" x14ac:dyDescent="0.35">
      <c r="B149" t="s">
        <v>167</v>
      </c>
      <c r="C149" t="s">
        <v>12</v>
      </c>
      <c r="D149" s="5">
        <v>1250000000</v>
      </c>
      <c r="E149" s="5">
        <v>1250000000</v>
      </c>
      <c r="F149" s="5">
        <v>1250000000</v>
      </c>
      <c r="G149" s="5">
        <v>1250000000</v>
      </c>
      <c r="I149" s="5">
        <v>1250000000</v>
      </c>
      <c r="J149" s="5">
        <v>1250000000</v>
      </c>
      <c r="K149" s="5">
        <v>1250000000</v>
      </c>
      <c r="L149" s="5">
        <v>1250000000</v>
      </c>
      <c r="M149" s="5">
        <v>1250000000</v>
      </c>
      <c r="N149" s="5">
        <v>1250000000</v>
      </c>
    </row>
    <row r="150" spans="2:14" ht="15.5" x14ac:dyDescent="0.35">
      <c r="C150" t="s">
        <v>168</v>
      </c>
      <c r="D150" s="6">
        <v>0.7</v>
      </c>
      <c r="E150" s="6">
        <v>-0.9</v>
      </c>
      <c r="F150" s="6">
        <v>0.55000000000000004</v>
      </c>
      <c r="G150" s="6">
        <v>1.03</v>
      </c>
    </row>
    <row r="151" spans="2:14" ht="15.5" x14ac:dyDescent="0.35">
      <c r="C151" t="s">
        <v>169</v>
      </c>
      <c r="D151" s="6">
        <v>562.86</v>
      </c>
      <c r="E151" s="6">
        <v>-694.44</v>
      </c>
      <c r="F151" s="6">
        <v>1127.27</v>
      </c>
      <c r="G151" s="6">
        <v>62.14</v>
      </c>
    </row>
    <row r="152" spans="2:14" ht="15.5" x14ac:dyDescent="0.35">
      <c r="C152" t="s">
        <v>62</v>
      </c>
      <c r="D152" s="6">
        <v>71.14</v>
      </c>
      <c r="E152" s="6">
        <v>243.85</v>
      </c>
      <c r="F152" s="6">
        <v>294.63</v>
      </c>
      <c r="G152" s="6">
        <v>8.9600000000000009</v>
      </c>
    </row>
    <row r="153" spans="2:14" ht="15.5" x14ac:dyDescent="0.35">
      <c r="C153" t="s">
        <v>170</v>
      </c>
      <c r="D153" s="5">
        <v>1040000000</v>
      </c>
      <c r="E153" s="5">
        <v>-390000000</v>
      </c>
      <c r="F153" s="5">
        <v>390000000</v>
      </c>
      <c r="G153" s="5">
        <v>2680000000</v>
      </c>
    </row>
    <row r="154" spans="2:14" ht="15.5" x14ac:dyDescent="0.35">
      <c r="C154" t="s">
        <v>171</v>
      </c>
      <c r="D154" s="6">
        <v>8.199999999999999E-3</v>
      </c>
      <c r="E154" s="6">
        <v>-1.0700000000000001E-2</v>
      </c>
      <c r="F154" s="6">
        <v>6.6E-3</v>
      </c>
      <c r="G154" s="6">
        <v>1.2800000000000001E-2</v>
      </c>
    </row>
    <row r="155" spans="2:14" ht="15.5" x14ac:dyDescent="0.35">
      <c r="C155" t="s">
        <v>172</v>
      </c>
      <c r="D155" s="6">
        <v>1.1200000000000002E-2</v>
      </c>
      <c r="E155" s="6">
        <v>-1.47E-2</v>
      </c>
      <c r="F155" s="6">
        <v>8.8999999999999999E-3</v>
      </c>
      <c r="G155" s="6">
        <v>1.6799999999999999E-2</v>
      </c>
    </row>
    <row r="156" spans="2:14" ht="15.5" x14ac:dyDescent="0.35">
      <c r="C156" t="s">
        <v>173</v>
      </c>
      <c r="D156" s="6">
        <v>1.01E-2</v>
      </c>
      <c r="E156" s="6">
        <v>-6.0000000000000001E-3</v>
      </c>
      <c r="F156" s="6">
        <v>2.5000000000000001E-3</v>
      </c>
      <c r="G156" s="6">
        <v>2.9500000000000002E-2</v>
      </c>
    </row>
    <row r="157" spans="2:14" ht="15.5" x14ac:dyDescent="0.35">
      <c r="C157" t="s">
        <v>174</v>
      </c>
      <c r="D157" s="6">
        <v>2.73</v>
      </c>
      <c r="E157" s="6">
        <v>-1.1000000000000001</v>
      </c>
      <c r="F157" s="6">
        <v>9.42</v>
      </c>
      <c r="G157" s="6">
        <v>3.92</v>
      </c>
    </row>
    <row r="158" spans="2:14" ht="15.5" x14ac:dyDescent="0.35">
      <c r="C158" t="s">
        <v>175</v>
      </c>
      <c r="D158" s="5">
        <v>78000000000</v>
      </c>
      <c r="E158" s="5">
        <v>77000000000</v>
      </c>
      <c r="F158" s="5">
        <v>78000000000</v>
      </c>
      <c r="G158" s="5">
        <v>77000000000</v>
      </c>
    </row>
    <row r="159" spans="2:14" ht="15.5" x14ac:dyDescent="0.35">
      <c r="C159" t="s">
        <v>176</v>
      </c>
      <c r="D159" s="6">
        <v>6.35</v>
      </c>
      <c r="E159" s="6">
        <v>10.19</v>
      </c>
      <c r="F159" s="6">
        <v>9.9600000000000009</v>
      </c>
      <c r="G159" s="6">
        <v>1.04</v>
      </c>
    </row>
    <row r="160" spans="2:14" ht="15.5" x14ac:dyDescent="0.35">
      <c r="C160" t="s">
        <v>177</v>
      </c>
      <c r="D160" s="6">
        <v>62.03</v>
      </c>
      <c r="E160" s="6">
        <v>61.32</v>
      </c>
      <c r="F160" s="6">
        <v>62.22</v>
      </c>
      <c r="G160" s="6">
        <v>61.67</v>
      </c>
    </row>
    <row r="161" spans="3:14" ht="15.5" x14ac:dyDescent="0.35">
      <c r="C161" t="s">
        <v>178</v>
      </c>
      <c r="D161" s="6">
        <v>6.35</v>
      </c>
      <c r="E161" s="6">
        <v>10.199999999999999</v>
      </c>
      <c r="F161" s="6">
        <v>9.9700000000000006</v>
      </c>
      <c r="G161" s="6">
        <v>1.04</v>
      </c>
    </row>
    <row r="162" spans="3:14" ht="15.5" x14ac:dyDescent="0.35">
      <c r="C162" t="s">
        <v>179</v>
      </c>
      <c r="D162" s="6">
        <v>62.03</v>
      </c>
      <c r="E162" s="6">
        <v>61.27</v>
      </c>
      <c r="F162" s="6">
        <v>62.17</v>
      </c>
      <c r="G162" s="6">
        <v>61.58</v>
      </c>
    </row>
    <row r="163" spans="3:14" ht="15.5" x14ac:dyDescent="0.35">
      <c r="C163" t="s">
        <v>180</v>
      </c>
      <c r="F163" s="5">
        <v>13000000000</v>
      </c>
      <c r="G163" s="5">
        <v>13000000000</v>
      </c>
    </row>
    <row r="164" spans="3:14" ht="15.5" x14ac:dyDescent="0.35">
      <c r="C164" t="s">
        <v>181</v>
      </c>
      <c r="D164" s="5">
        <v>19000000000</v>
      </c>
      <c r="E164" s="5">
        <v>21000000000</v>
      </c>
      <c r="F164" s="5">
        <v>22000000000</v>
      </c>
      <c r="G164" s="5">
        <v>16000000000</v>
      </c>
    </row>
    <row r="165" spans="3:14" ht="15.5" x14ac:dyDescent="0.35">
      <c r="C165" t="s">
        <v>182</v>
      </c>
      <c r="D165" s="5">
        <v>78000000000</v>
      </c>
      <c r="E165" s="5">
        <v>77000000000</v>
      </c>
      <c r="F165" s="5">
        <v>78000000000</v>
      </c>
      <c r="G165" s="5">
        <v>77000000000</v>
      </c>
    </row>
    <row r="166" spans="3:14" ht="15.5" x14ac:dyDescent="0.35">
      <c r="C166" t="s">
        <v>24</v>
      </c>
      <c r="D166" s="5">
        <v>19000000000</v>
      </c>
      <c r="E166" s="5">
        <v>21000000000</v>
      </c>
      <c r="F166" s="5">
        <v>35000000000</v>
      </c>
      <c r="G166" s="5">
        <v>29000000000</v>
      </c>
    </row>
    <row r="167" spans="3:14" ht="15.5" x14ac:dyDescent="0.35">
      <c r="C167" t="s">
        <v>21</v>
      </c>
      <c r="D167" s="5">
        <v>12000000000</v>
      </c>
      <c r="E167" s="5">
        <v>14000000000</v>
      </c>
      <c r="F167" s="5">
        <v>28000000000</v>
      </c>
      <c r="G167" s="5">
        <v>23000000000</v>
      </c>
    </row>
    <row r="168" spans="3:14" ht="15.5" x14ac:dyDescent="0.35">
      <c r="C168" t="s">
        <v>183</v>
      </c>
      <c r="D168" s="5">
        <v>79000000000</v>
      </c>
      <c r="E168" s="5">
        <v>79000000000</v>
      </c>
      <c r="F168" s="5">
        <v>81000000000</v>
      </c>
      <c r="G168" s="5">
        <v>77000000000</v>
      </c>
    </row>
    <row r="169" spans="3:14" ht="15.5" x14ac:dyDescent="0.35">
      <c r="C169" t="s">
        <v>184</v>
      </c>
      <c r="D169" s="5">
        <v>2000000000</v>
      </c>
      <c r="E169" s="5">
        <v>-2000000000</v>
      </c>
      <c r="F169" s="5">
        <v>-2000000000</v>
      </c>
      <c r="G169" s="5">
        <v>2000000000</v>
      </c>
    </row>
    <row r="170" spans="3:14" ht="15.5" x14ac:dyDescent="0.35">
      <c r="C170" t="s">
        <v>185</v>
      </c>
      <c r="D170" s="5">
        <v>0</v>
      </c>
      <c r="E170" s="5">
        <v>0</v>
      </c>
      <c r="F170" s="5">
        <v>0</v>
      </c>
      <c r="G170" s="5">
        <v>0</v>
      </c>
    </row>
    <row r="171" spans="3:14" ht="15.5" x14ac:dyDescent="0.35">
      <c r="C171" t="s">
        <v>13</v>
      </c>
      <c r="D171" s="5">
        <v>2000000000</v>
      </c>
      <c r="E171" s="5">
        <v>-2000000000</v>
      </c>
      <c r="F171" s="5">
        <v>-2000000000</v>
      </c>
      <c r="G171" s="5">
        <v>2000000000</v>
      </c>
    </row>
    <row r="172" spans="3:14" ht="15.5" x14ac:dyDescent="0.35">
      <c r="C172" t="s">
        <v>16</v>
      </c>
      <c r="D172" s="6">
        <v>1.66</v>
      </c>
      <c r="E172" s="6">
        <v>-1.66</v>
      </c>
      <c r="F172" s="6">
        <v>-1.78</v>
      </c>
      <c r="G172" s="6">
        <v>1.8</v>
      </c>
    </row>
    <row r="173" spans="3:14" ht="15.5" x14ac:dyDescent="0.35">
      <c r="C173" t="s">
        <v>47</v>
      </c>
      <c r="I173" s="6">
        <v>0.1</v>
      </c>
      <c r="J173" s="6">
        <v>-1.69</v>
      </c>
      <c r="K173" s="6">
        <v>0.13</v>
      </c>
      <c r="L173" s="6">
        <v>1.72</v>
      </c>
      <c r="M173" s="6">
        <v>4.42</v>
      </c>
      <c r="N173" s="6">
        <v>2.71</v>
      </c>
    </row>
    <row r="174" spans="3:14" ht="15.5" x14ac:dyDescent="0.35">
      <c r="C174" t="s">
        <v>61</v>
      </c>
      <c r="I174" s="5">
        <v>6200</v>
      </c>
      <c r="J174" s="6">
        <v>-14.79</v>
      </c>
      <c r="K174" s="5">
        <v>400</v>
      </c>
      <c r="L174" s="6">
        <v>48.26</v>
      </c>
      <c r="M174" s="6">
        <v>40.950000000000003</v>
      </c>
      <c r="N174" s="6">
        <v>56.09</v>
      </c>
    </row>
    <row r="175" spans="3:14" ht="15.5" x14ac:dyDescent="0.35">
      <c r="C175" t="s">
        <v>64</v>
      </c>
      <c r="I175" s="6">
        <v>36.840000000000003</v>
      </c>
      <c r="J175" s="6">
        <v>2.2000000000000002</v>
      </c>
      <c r="K175" s="6">
        <v>2.75</v>
      </c>
      <c r="L175" s="6">
        <v>2.44</v>
      </c>
      <c r="M175" s="6">
        <v>4.1100000000000003</v>
      </c>
      <c r="N175" s="6">
        <v>4.71</v>
      </c>
    </row>
    <row r="176" spans="3:14" ht="15.5" x14ac:dyDescent="0.35">
      <c r="C176" t="s">
        <v>186</v>
      </c>
      <c r="I176" s="5">
        <v>3480000000</v>
      </c>
      <c r="J176" s="5">
        <v>1080000000</v>
      </c>
      <c r="K176" s="5">
        <v>3610000000</v>
      </c>
      <c r="L176" s="5">
        <v>6010000000</v>
      </c>
      <c r="M176" s="5">
        <v>10260000000</v>
      </c>
      <c r="N176" s="5">
        <v>7210000000</v>
      </c>
    </row>
    <row r="177" spans="3:14" ht="15.5" x14ac:dyDescent="0.35">
      <c r="C177" t="s">
        <v>187</v>
      </c>
      <c r="I177" s="6">
        <v>1.1999999999999999E-3</v>
      </c>
      <c r="J177" s="6">
        <v>-1.9699999999999999E-2</v>
      </c>
      <c r="K177" s="6">
        <v>1.4000000000000002E-3</v>
      </c>
      <c r="L177" s="6">
        <v>1.8600000000000002E-2</v>
      </c>
      <c r="M177" s="6">
        <v>5.9800000000000006E-2</v>
      </c>
      <c r="N177" s="6">
        <v>3.39E-2</v>
      </c>
    </row>
    <row r="178" spans="3:14" ht="15.5" x14ac:dyDescent="0.35">
      <c r="C178" t="s">
        <v>188</v>
      </c>
      <c r="I178" s="6">
        <v>1.6000000000000001E-3</v>
      </c>
      <c r="J178" s="6">
        <v>-2.7200000000000002E-2</v>
      </c>
      <c r="K178" s="6">
        <v>2E-3</v>
      </c>
      <c r="L178" s="6">
        <v>2.7000000000000003E-2</v>
      </c>
      <c r="M178" s="6">
        <v>7.0599999999999996E-2</v>
      </c>
      <c r="N178" s="6">
        <v>4.6300000000000001E-2</v>
      </c>
    </row>
    <row r="179" spans="3:14" ht="15.5" x14ac:dyDescent="0.35">
      <c r="C179" t="s">
        <v>189</v>
      </c>
      <c r="I179" s="6">
        <v>3.1699999999999999E-2</v>
      </c>
      <c r="J179" s="6">
        <v>4.5000000000000005E-3</v>
      </c>
      <c r="K179" s="6">
        <v>3.0899999999999997E-2</v>
      </c>
      <c r="L179" s="6">
        <v>6.2400000000000004E-2</v>
      </c>
      <c r="M179" s="6">
        <v>0.12710000000000002</v>
      </c>
      <c r="N179" s="6">
        <v>0.1812</v>
      </c>
    </row>
    <row r="180" spans="3:14" ht="15.5" x14ac:dyDescent="0.35">
      <c r="C180" t="s">
        <v>190</v>
      </c>
      <c r="I180" s="6">
        <v>1.24</v>
      </c>
      <c r="J180" s="6">
        <v>0.18</v>
      </c>
      <c r="K180" s="6">
        <v>1.63</v>
      </c>
      <c r="L180" s="6">
        <v>2.57</v>
      </c>
      <c r="M180" s="6">
        <v>5.94</v>
      </c>
      <c r="N180" s="6">
        <v>2.2599999999999998</v>
      </c>
    </row>
    <row r="181" spans="3:14" ht="15.5" x14ac:dyDescent="0.35">
      <c r="C181" t="s">
        <v>58</v>
      </c>
      <c r="I181" s="6">
        <v>9.9600000000000009</v>
      </c>
      <c r="J181" s="6">
        <v>0.4</v>
      </c>
      <c r="K181" s="6">
        <v>0.82</v>
      </c>
      <c r="L181" s="6">
        <v>1.3</v>
      </c>
      <c r="M181" s="6">
        <v>2.89</v>
      </c>
      <c r="N181" s="6">
        <v>2.59</v>
      </c>
    </row>
    <row r="182" spans="3:14" ht="15.5" x14ac:dyDescent="0.35">
      <c r="C182" t="s">
        <v>55</v>
      </c>
      <c r="I182" s="6">
        <v>62.22</v>
      </c>
      <c r="J182" s="6">
        <v>62.12</v>
      </c>
      <c r="K182" s="6">
        <v>63.67</v>
      </c>
      <c r="L182" s="6">
        <v>63.69</v>
      </c>
      <c r="M182" s="6">
        <v>62.63</v>
      </c>
      <c r="N182" s="6">
        <v>58.58</v>
      </c>
    </row>
    <row r="183" spans="3:14" ht="15.5" x14ac:dyDescent="0.35">
      <c r="C183" t="s">
        <v>191</v>
      </c>
      <c r="I183" s="6">
        <v>9.9700000000000006</v>
      </c>
      <c r="J183" s="6">
        <v>0.4</v>
      </c>
      <c r="K183" s="6">
        <v>0.82</v>
      </c>
      <c r="L183" s="6">
        <v>1.31</v>
      </c>
      <c r="M183" s="6">
        <v>2.9</v>
      </c>
      <c r="N183" s="6">
        <v>2.61</v>
      </c>
    </row>
    <row r="184" spans="3:14" ht="15.5" x14ac:dyDescent="0.35">
      <c r="C184" t="s">
        <v>192</v>
      </c>
      <c r="I184" s="6">
        <v>62.17</v>
      </c>
      <c r="J184" s="6">
        <v>61.97</v>
      </c>
      <c r="K184" s="6">
        <v>63.4</v>
      </c>
      <c r="L184" s="6">
        <v>63.28</v>
      </c>
      <c r="M184" s="6">
        <v>62.38</v>
      </c>
      <c r="N184" s="6">
        <v>58.25</v>
      </c>
    </row>
    <row r="185" spans="3:14" ht="15.5" x14ac:dyDescent="0.35">
      <c r="C185" t="s">
        <v>193</v>
      </c>
      <c r="I185" s="5">
        <v>13000000000</v>
      </c>
      <c r="J185" s="5">
        <v>13000000000</v>
      </c>
      <c r="K185" s="5">
        <v>15000000000</v>
      </c>
      <c r="L185" s="5">
        <v>14000000000</v>
      </c>
      <c r="M185" s="5">
        <v>8000000000</v>
      </c>
      <c r="N185" s="5">
        <v>18000000000</v>
      </c>
    </row>
    <row r="186" spans="3:14" ht="15.5" x14ac:dyDescent="0.35">
      <c r="C186" t="s">
        <v>194</v>
      </c>
      <c r="I186" s="5">
        <v>22000000000</v>
      </c>
      <c r="J186" s="5">
        <v>27000000000</v>
      </c>
      <c r="K186" s="5">
        <v>29000000000</v>
      </c>
      <c r="L186" s="5">
        <v>30000000000</v>
      </c>
    </row>
    <row r="187" spans="3:14" ht="15.5" x14ac:dyDescent="0.35">
      <c r="C187" t="s">
        <v>26</v>
      </c>
      <c r="I187" s="5">
        <v>35000000000</v>
      </c>
      <c r="J187" s="5">
        <v>39000000000</v>
      </c>
      <c r="K187" s="5">
        <v>44000000000</v>
      </c>
      <c r="L187" s="5">
        <v>44000000000</v>
      </c>
      <c r="M187" s="5">
        <v>8000000000</v>
      </c>
      <c r="N187" s="5">
        <v>18000000000</v>
      </c>
    </row>
    <row r="188" spans="3:14" ht="15.5" x14ac:dyDescent="0.35">
      <c r="C188" t="s">
        <v>23</v>
      </c>
      <c r="I188" s="5">
        <v>28000000000</v>
      </c>
      <c r="J188" s="5">
        <v>31000000000</v>
      </c>
      <c r="K188" s="5">
        <v>33000000000</v>
      </c>
      <c r="L188" s="5">
        <v>29000000000</v>
      </c>
      <c r="M188" s="5">
        <v>5000000000</v>
      </c>
      <c r="N188" s="5">
        <v>15000000000</v>
      </c>
    </row>
    <row r="189" spans="3:14" ht="15.5" x14ac:dyDescent="0.35">
      <c r="C189" t="s">
        <v>195</v>
      </c>
      <c r="I189" s="5">
        <v>81000000000</v>
      </c>
      <c r="J189" s="5">
        <v>82000000000</v>
      </c>
      <c r="K189" s="5">
        <v>82000000000</v>
      </c>
      <c r="L189" s="5">
        <v>81000000000</v>
      </c>
      <c r="M189" s="5">
        <v>68000000000</v>
      </c>
      <c r="N189" s="5">
        <v>63000000000</v>
      </c>
    </row>
    <row r="190" spans="3:14" ht="15.5" x14ac:dyDescent="0.35">
      <c r="C190" t="s">
        <v>196</v>
      </c>
      <c r="I190" s="5">
        <v>1000000000</v>
      </c>
      <c r="J190" s="5">
        <v>0</v>
      </c>
      <c r="K190" s="5">
        <v>-3000000000</v>
      </c>
      <c r="L190" s="5">
        <v>-6000000000</v>
      </c>
      <c r="M190" s="5">
        <v>9000000000</v>
      </c>
      <c r="N190" s="5">
        <v>-20000000000</v>
      </c>
    </row>
    <row r="191" spans="3:14" ht="15.5" x14ac:dyDescent="0.35">
      <c r="C191" t="s">
        <v>197</v>
      </c>
      <c r="I191" s="5">
        <v>0</v>
      </c>
      <c r="J191" s="5">
        <v>0</v>
      </c>
      <c r="K191" s="5">
        <v>0</v>
      </c>
      <c r="L191" s="5">
        <v>-2000000000</v>
      </c>
      <c r="M191" s="5">
        <v>0</v>
      </c>
      <c r="N191" s="5">
        <v>0</v>
      </c>
    </row>
    <row r="192" spans="3:14" ht="15.5" x14ac:dyDescent="0.35">
      <c r="C192" t="s">
        <v>15</v>
      </c>
      <c r="I192" s="5">
        <v>1000000000</v>
      </c>
      <c r="J192" s="5">
        <v>0</v>
      </c>
      <c r="K192" s="5">
        <v>-3000000000</v>
      </c>
      <c r="L192" s="5">
        <v>-7000000000</v>
      </c>
      <c r="M192" s="5">
        <v>8000000000</v>
      </c>
      <c r="N192" s="5">
        <v>-20000000000</v>
      </c>
    </row>
    <row r="193" spans="2:14" ht="15.5" x14ac:dyDescent="0.35">
      <c r="C193" t="s">
        <v>17</v>
      </c>
      <c r="I193" s="6">
        <v>0.97</v>
      </c>
      <c r="J193" s="6">
        <v>0.18</v>
      </c>
      <c r="K193" s="6">
        <v>-2.78</v>
      </c>
      <c r="L193" s="6">
        <v>-5.77</v>
      </c>
      <c r="M193" s="6">
        <v>6.69</v>
      </c>
      <c r="N193" s="6">
        <v>-15.82</v>
      </c>
    </row>
    <row r="195" spans="2:14" ht="15.5" x14ac:dyDescent="0.35">
      <c r="B195" t="s">
        <v>198</v>
      </c>
      <c r="C195" t="s">
        <v>199</v>
      </c>
      <c r="D195" s="5">
        <v>871000000</v>
      </c>
      <c r="E195" s="5">
        <v>-1000000000</v>
      </c>
      <c r="F195" s="5">
        <v>689000000</v>
      </c>
      <c r="G195" s="5">
        <v>1000000000</v>
      </c>
      <c r="H195" s="5">
        <v>-512000000</v>
      </c>
      <c r="I195" s="5">
        <v>128000000</v>
      </c>
      <c r="J195" s="5">
        <v>-2000000000</v>
      </c>
      <c r="K195" s="5">
        <v>163000000</v>
      </c>
      <c r="L195" s="5">
        <v>2000000000</v>
      </c>
      <c r="M195" s="5">
        <v>6000000000</v>
      </c>
      <c r="N195" s="5">
        <v>3000000000</v>
      </c>
    </row>
    <row r="196" spans="2:14" ht="15.5" x14ac:dyDescent="0.35">
      <c r="C196" t="s">
        <v>200</v>
      </c>
      <c r="L196" s="6">
        <v>0.12</v>
      </c>
      <c r="M196" s="6">
        <v>0.65</v>
      </c>
      <c r="N196" s="6">
        <v>0.39</v>
      </c>
    </row>
    <row r="197" spans="2:14" ht="15.5" x14ac:dyDescent="0.35">
      <c r="C197" t="s">
        <v>66</v>
      </c>
      <c r="L197" s="6">
        <v>6.9699999999999998E-2</v>
      </c>
      <c r="M197" s="6">
        <v>0.14710000000000001</v>
      </c>
      <c r="N197" s="6">
        <v>0.14380000000000001</v>
      </c>
    </row>
    <row r="198" spans="2:14" ht="15.5" x14ac:dyDescent="0.35">
      <c r="C198" t="s">
        <v>201</v>
      </c>
      <c r="L198" s="6">
        <v>1.8E-3</v>
      </c>
      <c r="M198" s="6">
        <v>6.0000000000000001E-3</v>
      </c>
      <c r="N198" s="6">
        <v>3.7000000000000002E-3</v>
      </c>
    </row>
    <row r="199" spans="2:14" ht="15.5" x14ac:dyDescent="0.35">
      <c r="C199" t="s">
        <v>46</v>
      </c>
      <c r="D199" s="6">
        <v>0.7</v>
      </c>
      <c r="E199" s="6">
        <v>-0.9</v>
      </c>
      <c r="F199" s="6">
        <v>0.55000000000000004</v>
      </c>
      <c r="G199" s="6">
        <v>1.03</v>
      </c>
      <c r="H199" s="6">
        <v>-0.41</v>
      </c>
      <c r="I199" s="6">
        <v>0.1</v>
      </c>
      <c r="J199" s="6">
        <v>-1.69</v>
      </c>
      <c r="K199" s="6">
        <v>0.13</v>
      </c>
      <c r="L199" s="6">
        <v>1.72</v>
      </c>
      <c r="M199" s="6">
        <v>4.42</v>
      </c>
      <c r="N199" s="6">
        <v>2.71</v>
      </c>
    </row>
    <row r="200" spans="2:14" ht="15.5" x14ac:dyDescent="0.35">
      <c r="C200" t="s">
        <v>68</v>
      </c>
      <c r="L200" s="6">
        <v>0.12</v>
      </c>
      <c r="M200" s="6">
        <v>0.65</v>
      </c>
      <c r="N200" s="6">
        <v>0.39</v>
      </c>
    </row>
    <row r="201" spans="2:14" ht="15.5" x14ac:dyDescent="0.35">
      <c r="C201" t="s">
        <v>202</v>
      </c>
      <c r="L201" s="6">
        <v>6.9699999999999998E-2</v>
      </c>
      <c r="M201" s="6">
        <v>0.14710000000000001</v>
      </c>
      <c r="N201" s="6">
        <v>0.14380000000000001</v>
      </c>
    </row>
    <row r="202" spans="2:14" ht="15.5" x14ac:dyDescent="0.35">
      <c r="C202" t="s">
        <v>203</v>
      </c>
      <c r="L202" s="6">
        <v>1.8E-3</v>
      </c>
      <c r="M202" s="6">
        <v>6.0000000000000001E-3</v>
      </c>
      <c r="N202" s="6">
        <v>3.7000000000000002E-3</v>
      </c>
    </row>
    <row r="203" spans="2:14" ht="15.5" x14ac:dyDescent="0.35">
      <c r="C203" t="s">
        <v>204</v>
      </c>
      <c r="D203" s="5">
        <v>7000000000</v>
      </c>
      <c r="E203" s="5">
        <v>3000000000</v>
      </c>
      <c r="F203" s="5">
        <v>3000000000</v>
      </c>
      <c r="G203" s="5">
        <v>9000000000</v>
      </c>
      <c r="H203" s="5">
        <v>20000000000</v>
      </c>
      <c r="I203" s="5">
        <v>21000000000</v>
      </c>
      <c r="J203" s="5">
        <v>14000000000</v>
      </c>
      <c r="K203" s="5">
        <v>24000000000</v>
      </c>
      <c r="L203" s="5">
        <v>43000000000</v>
      </c>
      <c r="M203" s="5">
        <v>55000000000</v>
      </c>
      <c r="N203" s="5">
        <v>40000000000</v>
      </c>
    </row>
    <row r="204" spans="2:14" ht="15.5" x14ac:dyDescent="0.35">
      <c r="C204" t="s">
        <v>205</v>
      </c>
      <c r="L204" s="6">
        <v>0.12</v>
      </c>
      <c r="M204" s="6">
        <v>0.65</v>
      </c>
      <c r="N204" s="6">
        <v>0.39</v>
      </c>
    </row>
    <row r="205" spans="2:14" ht="15.5" x14ac:dyDescent="0.35">
      <c r="C205" t="s">
        <v>206</v>
      </c>
      <c r="L205" s="6">
        <v>6.9699999999999998E-2</v>
      </c>
      <c r="M205" s="6">
        <v>0.14710000000000001</v>
      </c>
      <c r="N205" s="6">
        <v>0.14380000000000001</v>
      </c>
    </row>
    <row r="206" spans="2:14" ht="15.5" x14ac:dyDescent="0.35">
      <c r="C206" t="s">
        <v>207</v>
      </c>
      <c r="L206" s="6">
        <v>1.8E-3</v>
      </c>
      <c r="M206" s="6">
        <v>6.0000000000000001E-3</v>
      </c>
      <c r="N206" s="6">
        <v>3.7000000000000002E-3</v>
      </c>
    </row>
    <row r="207" spans="2:14" ht="15.5" x14ac:dyDescent="0.35">
      <c r="C207" t="s">
        <v>208</v>
      </c>
      <c r="I207" s="6">
        <v>-1137.22</v>
      </c>
    </row>
    <row r="208" spans="2:14" ht="15.5" x14ac:dyDescent="0.35">
      <c r="C208" t="s">
        <v>209</v>
      </c>
      <c r="I208" s="6">
        <v>337.52</v>
      </c>
    </row>
    <row r="209" spans="3:9" ht="15.5" x14ac:dyDescent="0.35">
      <c r="C209" t="s">
        <v>210</v>
      </c>
      <c r="I209" s="6">
        <v>6.95</v>
      </c>
    </row>
    <row r="210" spans="3:9" ht="15.5" x14ac:dyDescent="0.35">
      <c r="C210" t="s">
        <v>211</v>
      </c>
      <c r="I210" s="6">
        <v>3.0000000000000001E-3</v>
      </c>
    </row>
    <row r="211" spans="3:9" ht="15.5" x14ac:dyDescent="0.35">
      <c r="C211" t="s">
        <v>212</v>
      </c>
      <c r="I211" s="6">
        <v>26.86</v>
      </c>
    </row>
    <row r="212" spans="3:9" ht="15.5" x14ac:dyDescent="0.35">
      <c r="C212" t="s">
        <v>213</v>
      </c>
      <c r="I212" s="6">
        <v>7.51</v>
      </c>
    </row>
    <row r="213" spans="3:9" ht="15.5" x14ac:dyDescent="0.35">
      <c r="C213" t="s">
        <v>214</v>
      </c>
      <c r="I213" s="6">
        <v>10027.700000000001</v>
      </c>
    </row>
    <row r="214" spans="3:9" ht="15.5" x14ac:dyDescent="0.35">
      <c r="C214" t="s">
        <v>215</v>
      </c>
      <c r="I214" s="6">
        <v>17728.060000000001</v>
      </c>
    </row>
    <row r="215" spans="3:9" ht="15.5" x14ac:dyDescent="0.35">
      <c r="C215" t="s">
        <v>216</v>
      </c>
      <c r="I215" s="6">
        <v>190.82</v>
      </c>
    </row>
    <row r="216" spans="3:9" ht="15.5" x14ac:dyDescent="0.35">
      <c r="C216" t="s">
        <v>217</v>
      </c>
      <c r="I216" s="6">
        <v>159.91</v>
      </c>
    </row>
    <row r="217" spans="3:9" ht="15.5" x14ac:dyDescent="0.35">
      <c r="C217" t="s">
        <v>218</v>
      </c>
      <c r="I217" s="6">
        <v>3.19</v>
      </c>
    </row>
    <row r="218" spans="3:9" ht="15.5" x14ac:dyDescent="0.35">
      <c r="C218" t="s">
        <v>219</v>
      </c>
      <c r="I218" s="6">
        <v>-5.51</v>
      </c>
    </row>
    <row r="219" spans="3:9" ht="15.5" x14ac:dyDescent="0.35">
      <c r="C219" t="s">
        <v>220</v>
      </c>
      <c r="I219" s="6">
        <v>1.38</v>
      </c>
    </row>
    <row r="220" spans="3:9" ht="15.5" x14ac:dyDescent="0.35">
      <c r="C220" t="s">
        <v>221</v>
      </c>
      <c r="I220" s="6">
        <v>-0.41</v>
      </c>
    </row>
    <row r="221" spans="3:9" ht="15.5" x14ac:dyDescent="0.35">
      <c r="C221" t="s">
        <v>222</v>
      </c>
      <c r="I221" s="6">
        <v>17.350000000000001</v>
      </c>
    </row>
    <row r="222" spans="3:9" ht="15.5" x14ac:dyDescent="0.35">
      <c r="C222" t="s">
        <v>223</v>
      </c>
      <c r="D222" s="6">
        <v>5.48</v>
      </c>
    </row>
    <row r="223" spans="3:9" ht="15.5" x14ac:dyDescent="0.35">
      <c r="C223" t="s">
        <v>224</v>
      </c>
      <c r="I223" s="6">
        <v>62.03</v>
      </c>
    </row>
    <row r="224" spans="3:9" ht="15.5" x14ac:dyDescent="0.35">
      <c r="C224" t="s">
        <v>225</v>
      </c>
      <c r="I224" s="6">
        <v>0.03</v>
      </c>
    </row>
    <row r="225" spans="3:9" ht="15.5" x14ac:dyDescent="0.35">
      <c r="C225" t="s">
        <v>226</v>
      </c>
      <c r="D225" s="6">
        <v>5.0199999999999996</v>
      </c>
    </row>
    <row r="226" spans="3:9" ht="15.5" x14ac:dyDescent="0.35">
      <c r="C226" t="s">
        <v>227</v>
      </c>
      <c r="D226" s="6">
        <v>1.59</v>
      </c>
    </row>
    <row r="227" spans="3:9" ht="15.5" x14ac:dyDescent="0.35">
      <c r="C227" t="s">
        <v>228</v>
      </c>
      <c r="D227" s="6">
        <v>0.24</v>
      </c>
    </row>
    <row r="228" spans="3:9" ht="15.5" x14ac:dyDescent="0.35">
      <c r="C228" t="s">
        <v>229</v>
      </c>
      <c r="D228" s="6">
        <v>0.24</v>
      </c>
    </row>
    <row r="229" spans="3:9" ht="15.5" x14ac:dyDescent="0.35">
      <c r="C229" t="s">
        <v>230</v>
      </c>
      <c r="D229" s="6">
        <v>0.38</v>
      </c>
    </row>
    <row r="230" spans="3:9" ht="15.5" x14ac:dyDescent="0.35">
      <c r="C230" t="s">
        <v>231</v>
      </c>
      <c r="D230" s="6">
        <v>0.17</v>
      </c>
    </row>
    <row r="231" spans="3:9" ht="15.5" x14ac:dyDescent="0.35">
      <c r="C231" t="s">
        <v>232</v>
      </c>
      <c r="D231" s="6">
        <v>1.38</v>
      </c>
    </row>
    <row r="232" spans="3:9" ht="15.5" x14ac:dyDescent="0.35">
      <c r="C232" t="s">
        <v>233</v>
      </c>
      <c r="I232" s="6">
        <v>3.77</v>
      </c>
    </row>
    <row r="233" spans="3:9" ht="15.5" x14ac:dyDescent="0.35">
      <c r="C233" t="s">
        <v>13</v>
      </c>
      <c r="D233" s="5">
        <v>2000000000</v>
      </c>
    </row>
    <row r="234" spans="3:9" ht="15.5" x14ac:dyDescent="0.35">
      <c r="C234" t="s">
        <v>234</v>
      </c>
      <c r="I234" s="6">
        <v>8.32</v>
      </c>
    </row>
    <row r="235" spans="3:9" ht="15.5" x14ac:dyDescent="0.35">
      <c r="C235" t="s">
        <v>235</v>
      </c>
      <c r="I235" s="6">
        <v>1.6200000000000003E-2</v>
      </c>
    </row>
    <row r="236" spans="3:9" ht="15.5" x14ac:dyDescent="0.35">
      <c r="C236" t="s">
        <v>236</v>
      </c>
      <c r="I236" s="6">
        <v>2.23E-2</v>
      </c>
    </row>
    <row r="237" spans="3:9" ht="15.5" x14ac:dyDescent="0.35">
      <c r="C237" t="s">
        <v>237</v>
      </c>
      <c r="I237" s="6">
        <v>3.5799999999999998E-2</v>
      </c>
    </row>
    <row r="238" spans="3:9" ht="15.5" x14ac:dyDescent="0.35">
      <c r="C238" t="s">
        <v>238</v>
      </c>
      <c r="I238" s="6">
        <v>2.2099999999999998E-2</v>
      </c>
    </row>
    <row r="239" spans="3:9" ht="15.5" x14ac:dyDescent="0.35">
      <c r="C239" t="s">
        <v>240</v>
      </c>
      <c r="D239" s="6">
        <v>1415.24</v>
      </c>
    </row>
    <row r="240" spans="3:9" ht="15.5" x14ac:dyDescent="0.35">
      <c r="C240" t="s">
        <v>241</v>
      </c>
      <c r="D240" s="6">
        <v>11.36</v>
      </c>
    </row>
    <row r="241" spans="3:9" ht="15.5" x14ac:dyDescent="0.35">
      <c r="C241" t="s">
        <v>244</v>
      </c>
      <c r="I241" s="6">
        <v>0.2</v>
      </c>
    </row>
    <row r="242" spans="3:9" ht="15.5" x14ac:dyDescent="0.35">
      <c r="C242" t="s">
        <v>245</v>
      </c>
      <c r="I242" s="6">
        <v>0.19</v>
      </c>
    </row>
    <row r="243" spans="3:9" ht="15.5" x14ac:dyDescent="0.35">
      <c r="C243" t="s">
        <v>42</v>
      </c>
      <c r="I243" s="5">
        <v>583000000000</v>
      </c>
    </row>
    <row r="244" spans="3:9" ht="15.5" x14ac:dyDescent="0.35">
      <c r="C244" t="s">
        <v>246</v>
      </c>
      <c r="I244" s="5">
        <v>594000000000</v>
      </c>
    </row>
    <row r="245" spans="3:9" ht="15.5" x14ac:dyDescent="0.35">
      <c r="C245" t="s">
        <v>247</v>
      </c>
      <c r="I245" s="5">
        <v>1250000000</v>
      </c>
    </row>
    <row r="246" spans="3:9" ht="15.5" x14ac:dyDescent="0.35">
      <c r="C246" t="s">
        <v>248</v>
      </c>
      <c r="I246" s="6">
        <v>0.2</v>
      </c>
    </row>
    <row r="247" spans="3:9" ht="15.5" x14ac:dyDescent="0.35">
      <c r="C247" t="s">
        <v>249</v>
      </c>
      <c r="D247" s="6">
        <v>0.36249999999999999</v>
      </c>
    </row>
    <row r="248" spans="3:9" ht="15.5" x14ac:dyDescent="0.35">
      <c r="C248" t="s">
        <v>250</v>
      </c>
      <c r="D248" s="6">
        <v>0.12740000000000001</v>
      </c>
    </row>
    <row r="249" spans="3:9" ht="15.5" x14ac:dyDescent="0.35">
      <c r="C249" t="s">
        <v>251</v>
      </c>
      <c r="D249" s="6">
        <v>0.1258</v>
      </c>
    </row>
    <row r="250" spans="3:9" ht="15.5" x14ac:dyDescent="0.35">
      <c r="C250" t="s">
        <v>252</v>
      </c>
      <c r="D250" s="6">
        <v>0.39759999999999995</v>
      </c>
    </row>
    <row r="251" spans="3:9" ht="15.5" x14ac:dyDescent="0.35">
      <c r="C251" t="s">
        <v>253</v>
      </c>
      <c r="D251" s="6">
        <v>0.34710000000000002</v>
      </c>
    </row>
    <row r="252" spans="3:9" ht="15.5" x14ac:dyDescent="0.35">
      <c r="C252" t="s">
        <v>254</v>
      </c>
      <c r="D252" s="6">
        <v>1.9661999999999999</v>
      </c>
    </row>
    <row r="253" spans="3:9" ht="15.5" x14ac:dyDescent="0.35">
      <c r="C253" t="s">
        <v>255</v>
      </c>
      <c r="I253" s="6">
        <v>0.12</v>
      </c>
    </row>
    <row r="254" spans="3:9" ht="15.5" x14ac:dyDescent="0.35">
      <c r="C254" t="s">
        <v>259</v>
      </c>
      <c r="I254" t="s">
        <v>982</v>
      </c>
    </row>
    <row r="255" spans="3:9" ht="15.5" x14ac:dyDescent="0.35">
      <c r="C255" t="s">
        <v>261</v>
      </c>
      <c r="I255" s="5">
        <v>7</v>
      </c>
    </row>
    <row r="256" spans="3:9" ht="15.5" x14ac:dyDescent="0.35">
      <c r="C256" t="s">
        <v>262</v>
      </c>
      <c r="I256" s="6">
        <v>0.96</v>
      </c>
    </row>
    <row r="257" spans="3:9" ht="15.5" x14ac:dyDescent="0.35">
      <c r="C257" t="s">
        <v>263</v>
      </c>
      <c r="I257" s="6">
        <v>0.41</v>
      </c>
    </row>
    <row r="258" spans="3:9" ht="15.5" x14ac:dyDescent="0.35">
      <c r="C258" t="s">
        <v>264</v>
      </c>
      <c r="I258" s="6">
        <v>0.03</v>
      </c>
    </row>
    <row r="259" spans="3:9" ht="15.5" x14ac:dyDescent="0.35">
      <c r="C259" t="s">
        <v>265</v>
      </c>
      <c r="I259" s="6">
        <v>0.52</v>
      </c>
    </row>
    <row r="260" spans="3:9" ht="15.5" x14ac:dyDescent="0.35">
      <c r="C260" t="s">
        <v>266</v>
      </c>
      <c r="I260" s="6">
        <v>7.0000000000000007E-2</v>
      </c>
    </row>
    <row r="261" spans="3:9" ht="15.5" x14ac:dyDescent="0.35">
      <c r="C261" t="s">
        <v>267</v>
      </c>
      <c r="I261" s="6">
        <v>0.09</v>
      </c>
    </row>
    <row r="262" spans="3:9" ht="15.5" x14ac:dyDescent="0.35">
      <c r="C262" t="s">
        <v>268</v>
      </c>
      <c r="I262" s="6">
        <v>0.35</v>
      </c>
    </row>
    <row r="263" spans="3:9" ht="15.5" x14ac:dyDescent="0.35">
      <c r="C263" t="s">
        <v>269</v>
      </c>
      <c r="I263" s="5">
        <v>22000000000</v>
      </c>
    </row>
    <row r="264" spans="3:9" ht="15.5" x14ac:dyDescent="0.35">
      <c r="C264" t="s">
        <v>270</v>
      </c>
      <c r="I264" s="5">
        <v>9000000000</v>
      </c>
    </row>
    <row r="265" spans="3:9" ht="15.5" x14ac:dyDescent="0.35">
      <c r="C265" t="s">
        <v>271</v>
      </c>
      <c r="I265" s="5">
        <v>4000000000</v>
      </c>
    </row>
    <row r="266" spans="3:9" ht="15.5" x14ac:dyDescent="0.35">
      <c r="C266" t="s">
        <v>272</v>
      </c>
      <c r="I266" s="5">
        <v>2000000000</v>
      </c>
    </row>
    <row r="267" spans="3:9" ht="15.5" x14ac:dyDescent="0.35">
      <c r="C267" t="s">
        <v>273</v>
      </c>
      <c r="D267" s="5">
        <v>7000000000</v>
      </c>
    </row>
    <row r="268" spans="3:9" ht="15.5" x14ac:dyDescent="0.35">
      <c r="C268" t="s">
        <v>274</v>
      </c>
      <c r="D268" s="5">
        <v>107000000000</v>
      </c>
    </row>
    <row r="269" spans="3:9" ht="15.5" x14ac:dyDescent="0.35">
      <c r="C269" t="s">
        <v>275</v>
      </c>
      <c r="D269" s="5">
        <v>29000000000</v>
      </c>
    </row>
    <row r="270" spans="3:9" ht="15.5" x14ac:dyDescent="0.35">
      <c r="C270" t="s">
        <v>183</v>
      </c>
      <c r="D270" s="5">
        <v>79000000000</v>
      </c>
    </row>
    <row r="271" spans="3:9" ht="15.5" x14ac:dyDescent="0.35">
      <c r="C271" t="s">
        <v>182</v>
      </c>
      <c r="I271" s="5">
        <v>78000000000</v>
      </c>
    </row>
    <row r="272" spans="3:9" ht="15.5" x14ac:dyDescent="0.35">
      <c r="C272" t="s">
        <v>181</v>
      </c>
      <c r="D272" s="5">
        <v>19000000000</v>
      </c>
    </row>
    <row r="273" spans="3:9" ht="15.5" x14ac:dyDescent="0.35">
      <c r="C273" t="s">
        <v>24</v>
      </c>
      <c r="D273" s="5">
        <v>19000000000</v>
      </c>
    </row>
    <row r="274" spans="3:9" ht="15.5" x14ac:dyDescent="0.35">
      <c r="C274" t="s">
        <v>21</v>
      </c>
      <c r="D274" s="5">
        <v>12000000000</v>
      </c>
    </row>
    <row r="275" spans="3:9" ht="15.5" x14ac:dyDescent="0.35">
      <c r="C275" t="s">
        <v>276</v>
      </c>
      <c r="I275" s="5">
        <v>78000000000</v>
      </c>
    </row>
    <row r="276" spans="3:9" ht="15.5" x14ac:dyDescent="0.35">
      <c r="C276" t="s">
        <v>277</v>
      </c>
      <c r="I276" s="5">
        <v>0</v>
      </c>
    </row>
    <row r="277" spans="3:9" ht="15.5" x14ac:dyDescent="0.35">
      <c r="C277" t="s">
        <v>278</v>
      </c>
      <c r="I277" s="5">
        <v>0</v>
      </c>
    </row>
    <row r="278" spans="3:9" ht="15.5" x14ac:dyDescent="0.35">
      <c r="C278" t="s">
        <v>279</v>
      </c>
      <c r="I278" s="5">
        <v>0</v>
      </c>
    </row>
    <row r="279" spans="3:9" ht="15.5" x14ac:dyDescent="0.35">
      <c r="C279" t="s">
        <v>280</v>
      </c>
      <c r="I279" s="5">
        <v>0</v>
      </c>
    </row>
    <row r="280" spans="3:9" ht="15.5" x14ac:dyDescent="0.35">
      <c r="C280" t="s">
        <v>281</v>
      </c>
      <c r="I280" s="5">
        <v>0</v>
      </c>
    </row>
  </sheetData>
  <pageMargins left="0.7" right="0.7" top="0.75" bottom="0.75" header="0.3" footer="0.3"/>
  <ignoredErrors>
    <ignoredError sqref="A1:N281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3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983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984</v>
      </c>
      <c r="D2" s="2" vm="215">
        <f ca="1">IFERROR(_xlfn.STOCKHISTORY("XIDX:" &amp; $C$1, D3, , 0, 0, 1), "Libur")</f>
        <v>590</v>
      </c>
      <c r="E2" s="2" vm="216">
        <f ca="1">IFERROR(_xlfn.STOCKHISTORY("XIDX:" &amp; $C$1, E3, , 0, 0, 1), "Libur")</f>
        <v>580</v>
      </c>
      <c r="H2" s="2" vm="216">
        <f ca="1">IFERROR(INDEX(D2:G2,COUNT(D2:G2)),"")</f>
        <v>580</v>
      </c>
      <c r="I2" s="2" vm="46">
        <f t="shared" ref="I2:Q2" ca="1" si="0">IFERROR(_xlfn.STOCKHISTORY("XIDX:" &amp; $C$1, I1, , 0, 0, 1), "Libur")</f>
        <v>680</v>
      </c>
      <c r="J2" s="2" vm="194">
        <f t="shared" ca="1" si="0"/>
        <v>655</v>
      </c>
      <c r="K2" s="2" vm="217">
        <f t="shared" ca="1" si="0"/>
        <v>650</v>
      </c>
      <c r="L2" s="2" vm="218">
        <f t="shared" ca="1" si="0"/>
        <v>510</v>
      </c>
      <c r="M2" s="2" vm="76">
        <f t="shared" ca="1" si="0"/>
        <v>515</v>
      </c>
      <c r="N2" s="2" vm="70">
        <f t="shared" ca="1" si="0"/>
        <v>312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382192629795</v>
      </c>
      <c r="E4" s="2">
        <f>IFERROR(INDEX(E51:E500,MATCH($C$4,$C$51:$C$500,0)),"")</f>
        <v>363109363671</v>
      </c>
      <c r="H4" s="2">
        <f>IFERROR(SUM(D4:G4)*(4/MAX(1,COUNT(D4:G4))),"")</f>
        <v>1490603986932</v>
      </c>
      <c r="I4" s="2">
        <f t="shared" ref="I4:Q4" si="1">IFERROR(INDEX(I51:I500,MATCH($C$4,$C$51:$C$500,0)),"")</f>
        <v>1410667764627</v>
      </c>
      <c r="J4" s="2">
        <f t="shared" si="1"/>
        <v>1404132465162</v>
      </c>
      <c r="K4" s="2">
        <f t="shared" si="1"/>
        <v>1362119699094</v>
      </c>
      <c r="L4" s="2">
        <f t="shared" si="1"/>
        <v>1045720530167</v>
      </c>
      <c r="M4" s="2">
        <f t="shared" si="1"/>
        <v>1153102243817</v>
      </c>
      <c r="N4" s="2">
        <f t="shared" si="1"/>
        <v>1046188914330</v>
      </c>
      <c r="O4" s="2">
        <f t="shared" si="1"/>
        <v>797791022080</v>
      </c>
      <c r="P4" s="2">
        <f t="shared" si="1"/>
        <v>594728187831</v>
      </c>
      <c r="Q4" s="2">
        <f t="shared" si="1"/>
        <v>524168376959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18405354346</v>
      </c>
      <c r="E5" s="2">
        <f>IFERROR(INDEX(E51:E500,MATCH($C$5,$C$51:$C$500,0)),"")</f>
        <v>25889549053</v>
      </c>
      <c r="H5" s="2">
        <f>IFERROR(SUM(D5:G5)*(4/MAX(1,COUNT(D5:G5))),"")</f>
        <v>88589806798</v>
      </c>
      <c r="I5" s="2">
        <f t="shared" ref="I5:Q5" si="2">IFERROR(INDEX(I51:I500,MATCH($C$5,$C$51:$C$500,0)),"")</f>
        <v>135266157388</v>
      </c>
      <c r="J5" s="2">
        <f t="shared" si="2"/>
        <v>175589201312</v>
      </c>
      <c r="K5" s="2">
        <f t="shared" si="2"/>
        <v>178095812232</v>
      </c>
      <c r="L5" s="2">
        <f t="shared" si="2"/>
        <v>97812616656</v>
      </c>
      <c r="M5" s="2">
        <f t="shared" si="2"/>
        <v>176944181719</v>
      </c>
      <c r="N5" s="2">
        <f t="shared" si="2"/>
        <v>145591235643</v>
      </c>
      <c r="O5" s="2">
        <f t="shared" si="2"/>
        <v>111386783945</v>
      </c>
      <c r="P5" s="2">
        <f t="shared" si="2"/>
        <v>66019799466</v>
      </c>
      <c r="Q5" s="2">
        <f t="shared" si="2"/>
        <v>65217383505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1102833523451</v>
      </c>
      <c r="E6" s="2">
        <f>IFERROR(INDEX(E51:E500,MATCH($C$6,$C$51:$C$500,0)),"")</f>
        <v>1117968169105</v>
      </c>
      <c r="H6" s="2">
        <f>IFERROR(INDEX(D6:G6,COUNT(D6:G6)),"")</f>
        <v>1117968169105</v>
      </c>
      <c r="I6" s="2">
        <f t="shared" ref="I6:Q6" si="3">IFERROR(INDEX(I51:I500,MATCH($C$6,$C$51:$C$500,0)),"")</f>
        <v>1092078620052</v>
      </c>
      <c r="J6" s="2">
        <f t="shared" si="3"/>
        <v>1023892462664</v>
      </c>
      <c r="K6" s="2">
        <f t="shared" si="3"/>
        <v>918737261352</v>
      </c>
      <c r="L6" s="2">
        <f t="shared" si="3"/>
        <v>801013449120</v>
      </c>
      <c r="M6" s="2">
        <f t="shared" si="3"/>
        <v>750156832464</v>
      </c>
      <c r="N6" s="2">
        <f t="shared" si="3"/>
        <v>630230650745</v>
      </c>
      <c r="O6" s="2">
        <f t="shared" si="3"/>
        <v>416687613979</v>
      </c>
      <c r="P6" s="2">
        <f t="shared" si="3"/>
        <v>305300830034</v>
      </c>
      <c r="Q6" s="2">
        <f t="shared" si="3"/>
        <v>264281030568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6.71</v>
      </c>
      <c r="E7" s="3">
        <f>IFERROR(INDEX(E51:E500,MATCH($C$7,$C$51:$C$500,0))/1000000000,"")</f>
        <v>6.71</v>
      </c>
      <c r="H7" s="3">
        <f>IFERROR(INDEX(D7:G7,COUNT(D7:G7)),"")</f>
        <v>6.71</v>
      </c>
      <c r="I7" s="3">
        <f t="shared" ref="I7:Q7" si="4">IFERROR(INDEX(I51:I500,MATCH($C$7,$C$51:$C$500,0))/1000000000,"")</f>
        <v>6.71</v>
      </c>
      <c r="J7" s="3">
        <f t="shared" si="4"/>
        <v>6.71</v>
      </c>
      <c r="K7" s="3">
        <f t="shared" si="4"/>
        <v>6.71</v>
      </c>
      <c r="L7" s="3">
        <f t="shared" si="4"/>
        <v>6.71</v>
      </c>
      <c r="M7" s="3">
        <f t="shared" si="4"/>
        <v>6.71</v>
      </c>
      <c r="N7" s="3">
        <f t="shared" si="4"/>
        <v>6.71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23000000000</v>
      </c>
      <c r="E8" s="2">
        <f>IFERROR(INDEX(E51:E500,MATCH("Free cash flow (Quarter)",$C$51:$C$500,0)),"")</f>
        <v>28000000000</v>
      </c>
      <c r="H8" s="2">
        <f>IFERROR(INDEX(D8:G8,COUNT(D8:G8)),"")</f>
        <v>28000000000</v>
      </c>
      <c r="I8" s="2">
        <f t="shared" ref="I8:Q8" si="5">IFERROR(INDEX(I51:I500,MATCH($C$8,$C$51:$C$500,0)),"")</f>
        <v>185000000000</v>
      </c>
      <c r="J8" s="2">
        <f t="shared" si="5"/>
        <v>144000000000</v>
      </c>
      <c r="K8" s="2">
        <f t="shared" si="5"/>
        <v>238000000000</v>
      </c>
      <c r="L8" s="2">
        <f t="shared" si="5"/>
        <v>119000000000</v>
      </c>
      <c r="M8" s="2">
        <f t="shared" si="5"/>
        <v>110000000000</v>
      </c>
      <c r="N8" s="2">
        <f t="shared" si="5"/>
        <v>109000000000</v>
      </c>
      <c r="O8" s="2">
        <f t="shared" si="5"/>
        <v>90000000000</v>
      </c>
      <c r="P8" s="2">
        <f t="shared" si="5"/>
        <v>31000000000</v>
      </c>
      <c r="Q8" s="2">
        <f t="shared" si="5"/>
        <v>105000000000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3.48</v>
      </c>
      <c r="E9" s="3">
        <f>IFERROR(INDEX(E51:E500,MATCH("Free cash flow per share (Quarter)",$C$51:$C$500,0)),"")</f>
        <v>4.22</v>
      </c>
      <c r="H9" s="3">
        <f>IFERROR(INDEX(D9:G9,COUNT(D9:G9)),"")</f>
        <v>4.22</v>
      </c>
      <c r="I9" s="3">
        <f t="shared" ref="I9:Q9" si="6">IFERROR(INDEX(I51:I500,MATCH($C$9,$C$51:$C$500,0)),"")</f>
        <v>27.62</v>
      </c>
      <c r="J9" s="3">
        <f t="shared" si="6"/>
        <v>21.5</v>
      </c>
      <c r="K9" s="3">
        <f t="shared" si="6"/>
        <v>35.520000000000003</v>
      </c>
      <c r="L9" s="3">
        <f t="shared" si="6"/>
        <v>17.73</v>
      </c>
      <c r="M9" s="3">
        <f t="shared" si="6"/>
        <v>16.43</v>
      </c>
      <c r="N9" s="3">
        <f t="shared" si="6"/>
        <v>16.22</v>
      </c>
      <c r="O9" s="3">
        <f t="shared" si="6"/>
        <v>315161.69</v>
      </c>
      <c r="P9" s="3">
        <f t="shared" si="6"/>
        <v>883331.08</v>
      </c>
      <c r="Q9" s="3">
        <f t="shared" si="6"/>
        <v>2997496.94</v>
      </c>
    </row>
    <row r="10" spans="1:17" ht="15.5" x14ac:dyDescent="0.35">
      <c r="C10" t="s">
        <v>18</v>
      </c>
      <c r="D10" s="3">
        <f ca="1">IFERROR(IF(D9=0,"",D2/D9),"")</f>
        <v>169.54022988505747</v>
      </c>
      <c r="E10" s="3">
        <f ca="1">IFERROR(IF(E9=0,"",E2/E9),"")</f>
        <v>137.44075829383888</v>
      </c>
      <c r="I10" s="3">
        <f t="shared" ref="I10:Q10" ca="1" si="7">IFERROR(IF(I9=0,"",I2/I9),"")</f>
        <v>24.619840695148444</v>
      </c>
      <c r="J10" s="3">
        <f t="shared" ca="1" si="7"/>
        <v>30.465116279069768</v>
      </c>
      <c r="K10" s="3">
        <f t="shared" ca="1" si="7"/>
        <v>18.29954954954955</v>
      </c>
      <c r="L10" s="3">
        <f t="shared" ca="1" si="7"/>
        <v>28.764805414551606</v>
      </c>
      <c r="M10" s="3">
        <f t="shared" ca="1" si="7"/>
        <v>31.34510042604991</v>
      </c>
      <c r="N10" s="3">
        <f t="shared" ca="1" si="7"/>
        <v>19.235511713933416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23439095158</v>
      </c>
      <c r="E11" s="2">
        <f>IFERROR(INDEX(E51:E500,MATCH($C$11,$C$51:$C$500,0)),"")</f>
        <v>51170641068</v>
      </c>
      <c r="H11" s="2">
        <f>IFERROR(INDEX(D11:G11,COUNT(D11:G11)),"")</f>
        <v>51170641068</v>
      </c>
      <c r="I11" s="2">
        <f t="shared" ref="I11:Q11" si="8">IFERROR(INDEX(I51:I500,MATCH($C$11,$C$51:$C$500,0)),"")</f>
        <v>39359680471</v>
      </c>
      <c r="J11" s="2">
        <f t="shared" si="8"/>
        <v>2346960846</v>
      </c>
      <c r="K11" s="2">
        <f t="shared" si="8"/>
        <v>7465058637</v>
      </c>
      <c r="L11" s="2">
        <f t="shared" si="8"/>
        <v>5715909424</v>
      </c>
      <c r="M11" s="2">
        <f t="shared" si="8"/>
        <v>4292621721</v>
      </c>
      <c r="N11" s="2">
        <f t="shared" si="8"/>
        <v>68657866358</v>
      </c>
      <c r="O11" s="2">
        <f t="shared" si="8"/>
        <v>2744102486</v>
      </c>
      <c r="P11" s="2">
        <f t="shared" si="8"/>
        <v>24598248037</v>
      </c>
      <c r="Q11" s="2">
        <f t="shared" si="8"/>
        <v>4597496092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52000000000</v>
      </c>
      <c r="E12" s="2">
        <f>IFERROR(INDEX(E51:E500,MATCH("Net Debt (Quarter)",$C$51:$C$500,0)),"")</f>
        <v>28000000000</v>
      </c>
      <c r="H12" s="2">
        <f>IFERROR(INDEX(D12:G12,COUNT(D12:G12)),"")</f>
        <v>28000000000</v>
      </c>
      <c r="I12" s="2">
        <f t="shared" ref="I12:Q12" si="9">IFERROR(INDEX(I51:I500,MATCH($C$12,$C$51:$C$500,0)),"")</f>
        <v>46000000000</v>
      </c>
      <c r="J12" s="2">
        <f t="shared" si="9"/>
        <v>127000000000</v>
      </c>
      <c r="K12" s="2">
        <f t="shared" si="9"/>
        <v>63000000000</v>
      </c>
      <c r="L12" s="2">
        <f t="shared" si="9"/>
        <v>136000000000</v>
      </c>
      <c r="M12" s="2">
        <f t="shared" si="9"/>
        <v>141000000000</v>
      </c>
      <c r="N12" s="2">
        <f t="shared" si="9"/>
        <v>156000000000</v>
      </c>
      <c r="O12" s="2">
        <f t="shared" si="9"/>
        <v>233000000000</v>
      </c>
      <c r="P12" s="2">
        <f t="shared" si="9"/>
        <v>169000000000</v>
      </c>
      <c r="Q12" s="2">
        <f t="shared" si="9"/>
        <v>200000000000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75000000000</v>
      </c>
      <c r="E13" s="2">
        <f>IFERROR(INDEX(E51:E500,MATCH("Total Debt (Quarter)",$C$51:$C$500,0)),"")</f>
        <v>79000000000</v>
      </c>
      <c r="H13" s="2">
        <f>IFERROR(INDEX(D13:G13,COUNT(D13:G13)),"")</f>
        <v>79000000000</v>
      </c>
      <c r="I13" s="2">
        <f t="shared" ref="I13:Q13" si="10">IFERROR(INDEX(I51:I500,MATCH($C$13,$C$51:$C$500,0)),"")</f>
        <v>85000000000</v>
      </c>
      <c r="J13" s="2">
        <f t="shared" si="10"/>
        <v>129000000000</v>
      </c>
      <c r="K13" s="2">
        <f t="shared" si="10"/>
        <v>71000000000</v>
      </c>
      <c r="L13" s="2">
        <f t="shared" si="10"/>
        <v>141000000000</v>
      </c>
      <c r="M13" s="2">
        <f t="shared" si="10"/>
        <v>145000000000</v>
      </c>
      <c r="N13" s="2">
        <f t="shared" si="10"/>
        <v>225000000000</v>
      </c>
      <c r="O13" s="2">
        <f t="shared" si="10"/>
        <v>235000000000</v>
      </c>
      <c r="P13" s="2">
        <f t="shared" si="10"/>
        <v>193000000000</v>
      </c>
      <c r="Q13" s="2">
        <f t="shared" si="10"/>
        <v>204000000000</v>
      </c>
    </row>
    <row r="14" spans="1:17" ht="15.5" x14ac:dyDescent="0.35">
      <c r="C14" t="s">
        <v>27</v>
      </c>
      <c r="D14" s="2">
        <f>IFERROR(INDEX(D51:D500,MATCH($C$14,$C$51:$C$500,0)),"")</f>
        <v>-1595484926</v>
      </c>
      <c r="E14" s="2">
        <f>IFERROR(INDEX(E51:E500,MATCH($C$14,$C$51:$C$500,0)),"")</f>
        <v>-1423924699</v>
      </c>
      <c r="H14" s="2">
        <f>IFERROR(SUM(D14:G14)*(4/MAX(1,COUNT(D14:G14))),"")</f>
        <v>-6038819250</v>
      </c>
      <c r="I14" s="2">
        <f t="shared" ref="I14:Q14" si="11">IFERROR(INDEX(I51:I500,MATCH($C$14,$C$51:$C$500,0)),"")</f>
        <v>-7780275030</v>
      </c>
      <c r="J14" s="2">
        <f t="shared" si="11"/>
        <v>-8291467541</v>
      </c>
      <c r="K14" s="2">
        <f t="shared" si="11"/>
        <v>-13994606062</v>
      </c>
      <c r="L14" s="2">
        <f t="shared" si="11"/>
        <v>-15799587052</v>
      </c>
      <c r="M14" s="2">
        <f t="shared" si="11"/>
        <v>-15674073365</v>
      </c>
      <c r="N14" s="2">
        <f t="shared" si="11"/>
        <v>-20545408900</v>
      </c>
      <c r="O14" s="2">
        <f t="shared" si="11"/>
        <v>-18232594888</v>
      </c>
      <c r="P14" s="2">
        <f t="shared" si="11"/>
        <v>-15997014215</v>
      </c>
      <c r="Q14" s="2">
        <f t="shared" si="11"/>
        <v>-21038170806</v>
      </c>
    </row>
    <row r="15" spans="1:17" ht="15.5" x14ac:dyDescent="0.35">
      <c r="C15" t="s">
        <v>28</v>
      </c>
      <c r="D15" s="2">
        <f>IFERROR(INDEX(D51:D500,MATCH($C$15,$C$51:$C$500,0)),"")</f>
        <v>-5278091596</v>
      </c>
      <c r="E15" s="2">
        <f>IFERROR(INDEX(E51:E500,MATCH($C$15,$C$51:$C$500,0)),"")</f>
        <v>-7474185176</v>
      </c>
      <c r="H15" s="2">
        <f>IFERROR(SUM(D15:G15)*(4/MAX(1,COUNT(D15:G15))),"")</f>
        <v>-25504553544</v>
      </c>
      <c r="I15" s="2">
        <f t="shared" ref="I15:Q15" si="12">IFERROR(INDEX(I51:I500,MATCH($C$15,$C$51:$C$500,0)),"")</f>
        <v>-40916267765</v>
      </c>
      <c r="J15" s="2">
        <f t="shared" si="12"/>
        <v>-51047316672</v>
      </c>
      <c r="K15" s="2">
        <f t="shared" si="12"/>
        <v>-57301606431</v>
      </c>
      <c r="L15" s="2">
        <f t="shared" si="12"/>
        <v>-34757414841</v>
      </c>
      <c r="M15" s="2">
        <f t="shared" si="12"/>
        <v>-47451188688</v>
      </c>
      <c r="N15" s="2">
        <f t="shared" si="12"/>
        <v>-45249242177</v>
      </c>
      <c r="O15" s="2">
        <f t="shared" si="12"/>
        <v>-39015413947</v>
      </c>
      <c r="P15" s="2">
        <f t="shared" si="12"/>
        <v>-23294749435</v>
      </c>
      <c r="Q15" s="2">
        <f t="shared" si="12"/>
        <v>-21368522989</v>
      </c>
    </row>
    <row r="16" spans="1:17" ht="15.5" x14ac:dyDescent="0.35">
      <c r="C16" t="s">
        <v>29</v>
      </c>
      <c r="D16" s="2">
        <f>IFERROR(INDEX(D51:D500,MATCH($C$16,$C$51:$C$500,0)),"")</f>
        <v>24081142490</v>
      </c>
      <c r="E16" s="2">
        <f>IFERROR(INDEX(E51:E500,MATCH($C$16,$C$51:$C$500,0)),"")</f>
        <v>33761430774</v>
      </c>
      <c r="H16" s="2">
        <f>IFERROR(SUM(D16:G16)*(4/MAX(1,COUNT(D16:G16))),"")</f>
        <v>115685146528</v>
      </c>
      <c r="I16" s="2">
        <f t="shared" ref="I16:Q16" si="13">IFERROR(INDEX(I51:I500,MATCH($C$16,$C$51:$C$500,0)),"")</f>
        <v>177655375324</v>
      </c>
      <c r="J16" s="2">
        <f t="shared" si="13"/>
        <v>226992947180</v>
      </c>
      <c r="K16" s="2">
        <f t="shared" si="13"/>
        <v>235756772393</v>
      </c>
      <c r="L16" s="2">
        <f t="shared" si="13"/>
        <v>132396468529</v>
      </c>
      <c r="M16" s="2">
        <f t="shared" si="13"/>
        <v>224727067077</v>
      </c>
      <c r="N16" s="2">
        <f t="shared" si="13"/>
        <v>193615157762</v>
      </c>
      <c r="O16" s="2">
        <f t="shared" si="13"/>
        <v>150778044487</v>
      </c>
      <c r="P16" s="2">
        <f t="shared" si="13"/>
        <v>88609626356</v>
      </c>
      <c r="Q16" s="2">
        <f t="shared" si="13"/>
        <v>88501658854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  <c r="Q18" t="s">
        <v>985</v>
      </c>
    </row>
    <row r="19" spans="1:17" ht="15.5" x14ac:dyDescent="0.35">
      <c r="A19" t="s">
        <v>39</v>
      </c>
      <c r="C19" t="s">
        <v>40</v>
      </c>
    </row>
    <row r="20" spans="1:17" ht="15.5" x14ac:dyDescent="0.35">
      <c r="A20" t="s">
        <v>41</v>
      </c>
      <c r="C20" t="s">
        <v>42</v>
      </c>
      <c r="D20" s="2">
        <f ca="1">IFERROR(D21*D2,"")</f>
        <v>3958900000000</v>
      </c>
      <c r="E20" s="2">
        <f ca="1">IFERROR(E21*E2,"")</f>
        <v>3891800000000</v>
      </c>
      <c r="H20" s="2">
        <f t="shared" ref="H20:Q20" ca="1" si="14">IFERROR(H21*H2,"")</f>
        <v>3891800000000</v>
      </c>
      <c r="I20" s="2">
        <f t="shared" ca="1" si="14"/>
        <v>4562800000000</v>
      </c>
      <c r="J20" s="2">
        <f t="shared" ca="1" si="14"/>
        <v>4395050000000</v>
      </c>
      <c r="K20" s="2">
        <f t="shared" ca="1" si="14"/>
        <v>4361500000000</v>
      </c>
      <c r="L20" s="2">
        <f t="shared" ca="1" si="14"/>
        <v>3422100000000</v>
      </c>
      <c r="M20" s="2">
        <f t="shared" ca="1" si="14"/>
        <v>3455650000000</v>
      </c>
      <c r="N20" s="2">
        <f t="shared" ca="1" si="14"/>
        <v>2093520000000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6710000000</v>
      </c>
      <c r="E21" s="2">
        <f>IFERROR(INDEX(E51:E500,MATCH($C$7,$C$51:$C$500,0)),"")</f>
        <v>6710000000</v>
      </c>
      <c r="H21" s="2">
        <f>IFERROR(INDEX(D21:G21,COUNT(D21:G21)),"")</f>
        <v>6710000000</v>
      </c>
      <c r="I21" s="2">
        <f t="shared" ref="I21:Q21" si="15">IFERROR(INDEX(I51:I500,MATCH($C$7,$C$51:$C$500,0)),"")</f>
        <v>6710000000</v>
      </c>
      <c r="J21" s="2">
        <f t="shared" si="15"/>
        <v>6710000000</v>
      </c>
      <c r="K21" s="2">
        <f t="shared" si="15"/>
        <v>6710000000</v>
      </c>
      <c r="L21" s="2">
        <f t="shared" si="15"/>
        <v>6710000000</v>
      </c>
      <c r="M21" s="2">
        <f t="shared" si="15"/>
        <v>6710000000</v>
      </c>
      <c r="N21" s="2">
        <f t="shared" si="15"/>
        <v>6710000000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43</v>
      </c>
      <c r="C23" t="s">
        <v>44</v>
      </c>
      <c r="D23" s="3">
        <f>IFERROR(D5/D6*100,"")</f>
        <v>1.6689150224963911</v>
      </c>
      <c r="E23" s="3">
        <f>IFERROR(E5/E6*100,"")</f>
        <v>2.3157679948728882</v>
      </c>
      <c r="H23" s="3">
        <f t="shared" ref="H23:Q23" si="16">IFERROR(H5/H6*100,"")</f>
        <v>7.9241797079894871</v>
      </c>
      <c r="I23" s="3">
        <f t="shared" si="16"/>
        <v>12.386118994029864</v>
      </c>
      <c r="J23" s="3">
        <f t="shared" si="16"/>
        <v>17.149183895264329</v>
      </c>
      <c r="K23" s="3">
        <f t="shared" si="16"/>
        <v>19.384846976807808</v>
      </c>
      <c r="L23" s="3">
        <f t="shared" si="16"/>
        <v>12.211107911291345</v>
      </c>
      <c r="M23" s="3">
        <f t="shared" si="16"/>
        <v>23.587625155369299</v>
      </c>
      <c r="N23" s="3">
        <f t="shared" si="16"/>
        <v>23.101262287211132</v>
      </c>
      <c r="O23" s="3">
        <f t="shared" si="16"/>
        <v>26.731484260200162</v>
      </c>
      <c r="P23" s="3">
        <f t="shared" si="16"/>
        <v>21.624507034143232</v>
      </c>
      <c r="Q23" s="3">
        <f t="shared" si="16"/>
        <v>24.677285147871952</v>
      </c>
    </row>
    <row r="24" spans="1:17" ht="15.5" x14ac:dyDescent="0.35">
      <c r="C24" t="s">
        <v>45</v>
      </c>
      <c r="D24" s="4">
        <f>IFERROR(_xlfn.RRI(5,I23,D23),"")</f>
        <v>-0.33026993530224535</v>
      </c>
      <c r="E24" s="4">
        <f>IFERROR(_xlfn.RRI(5,J23,E23),"")</f>
        <v>-0.32997606361400367</v>
      </c>
      <c r="H24" s="4">
        <f t="shared" ref="H24:Q24" si="17">IFERROR(_xlfn.RRI(5,M23,H23),"")</f>
        <v>-0.19600375630188138</v>
      </c>
      <c r="I24" s="4">
        <f t="shared" si="17"/>
        <v>-0.11720491327961102</v>
      </c>
      <c r="J24" s="4">
        <f t="shared" si="17"/>
        <v>-8.4951577240322096E-2</v>
      </c>
      <c r="K24" s="4">
        <f t="shared" si="17"/>
        <v>-2.1629763690144355E-2</v>
      </c>
      <c r="L24" s="4">
        <f t="shared" si="17"/>
        <v>-0.13125656048454681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46</v>
      </c>
      <c r="C25" t="s">
        <v>47</v>
      </c>
      <c r="D25" s="3">
        <f>IFERROR(INDEX(D51:D500,MATCH($A$25,$C$51:$C$500,0)),"")</f>
        <v>2.8</v>
      </c>
      <c r="E25" s="3">
        <f>IFERROR(INDEX(E51:E500,MATCH($A$25,$C$51:$C$500,0)),"")</f>
        <v>3.92</v>
      </c>
      <c r="H25" s="3">
        <f>IFERROR(INDEX(D25:G25,COUNT(D25:G25)),"")</f>
        <v>3.92</v>
      </c>
      <c r="I25" s="3">
        <f t="shared" ref="I25:Q25" si="18">IFERROR(INDEX(I51:I500,MATCH($C$25,$C$51:$C$500,0)),"")</f>
        <v>20.38</v>
      </c>
      <c r="J25" s="3">
        <f t="shared" si="18"/>
        <v>26.23</v>
      </c>
      <c r="K25" s="3">
        <f t="shared" si="18"/>
        <v>26.6</v>
      </c>
      <c r="L25" s="3">
        <f t="shared" si="18"/>
        <v>14.56</v>
      </c>
      <c r="M25" s="3">
        <f t="shared" si="18"/>
        <v>26.43</v>
      </c>
      <c r="N25" s="3">
        <f t="shared" si="18"/>
        <v>22.12</v>
      </c>
      <c r="O25" s="3">
        <f t="shared" si="18"/>
        <v>392149.58</v>
      </c>
      <c r="P25" s="3">
        <f t="shared" si="18"/>
        <v>1866139.34</v>
      </c>
      <c r="Q25" s="3">
        <f t="shared" si="18"/>
        <v>1918089.6</v>
      </c>
    </row>
    <row r="26" spans="1:17" ht="15.5" x14ac:dyDescent="0.35">
      <c r="C26" t="s">
        <v>48</v>
      </c>
      <c r="D26" s="4">
        <f>IFERROR(_xlfn.RRI(5,I25,D25),"")</f>
        <v>-0.32765718160794499</v>
      </c>
      <c r="E26" s="4">
        <f>IFERROR(_xlfn.RRI(5,J25,E25),"")</f>
        <v>-0.31624966001844912</v>
      </c>
      <c r="H26" s="4">
        <f t="shared" ref="H26:Q26" si="19">IFERROR(_xlfn.RRI(5,M25,H25),"")</f>
        <v>-0.3172876159860798</v>
      </c>
      <c r="I26" s="4">
        <f t="shared" si="19"/>
        <v>-1.6252115573139658E-2</v>
      </c>
      <c r="J26" s="4">
        <f t="shared" si="19"/>
        <v>-0.85375894640606587</v>
      </c>
      <c r="K26" s="4">
        <f t="shared" si="19"/>
        <v>-0.89265359276455958</v>
      </c>
      <c r="L26" s="4">
        <f t="shared" si="19"/>
        <v>-0.90536353775375522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49</v>
      </c>
      <c r="D27" s="3">
        <f>IFERROR(D4/D21,"")</f>
        <v>56.958663158718331</v>
      </c>
      <c r="E27" s="3">
        <f>IFERROR(E4/E21,"")</f>
        <v>54.114659265424741</v>
      </c>
      <c r="H27" s="3">
        <f t="shared" ref="H27:Q27" si="20">IFERROR(H4/H21,"")</f>
        <v>222.14664484828614</v>
      </c>
      <c r="I27" s="3">
        <f t="shared" si="20"/>
        <v>210.23364599508196</v>
      </c>
      <c r="J27" s="3">
        <f t="shared" si="20"/>
        <v>209.25968184232488</v>
      </c>
      <c r="K27" s="3">
        <f t="shared" si="20"/>
        <v>202.99846484262295</v>
      </c>
      <c r="L27" s="3">
        <f t="shared" si="20"/>
        <v>155.84508646304025</v>
      </c>
      <c r="M27" s="3">
        <f t="shared" si="20"/>
        <v>171.84832247645306</v>
      </c>
      <c r="N27" s="3">
        <f t="shared" si="20"/>
        <v>155.91489036214605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50</v>
      </c>
      <c r="D28" s="4">
        <f>IFERROR(_xlfn.RRI(5,I27,D27),"")</f>
        <v>-0.22985675043568898</v>
      </c>
      <c r="E28" s="4">
        <f>IFERROR(_xlfn.RRI(5,J27,E27),"")</f>
        <v>-0.23699765359319813</v>
      </c>
      <c r="H28" s="4">
        <f t="shared" ref="H28:Q28" si="21">IFERROR(_xlfn.RRI(5,M27,H27),"")</f>
        <v>5.2686109317142238E-2</v>
      </c>
      <c r="I28" s="4">
        <f t="shared" si="21"/>
        <v>6.1604927590507952E-2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51</v>
      </c>
      <c r="H29" s="4">
        <f t="shared" ref="H29:Q29" si="22">IFERROR(((H25-I25)/I25)*100%,"")</f>
        <v>-0.80765456329735041</v>
      </c>
      <c r="I29" s="4">
        <f t="shared" si="22"/>
        <v>-0.22302706824247051</v>
      </c>
      <c r="J29" s="4">
        <f t="shared" si="22"/>
        <v>-1.3909774436090263E-2</v>
      </c>
      <c r="K29" s="4">
        <f t="shared" si="22"/>
        <v>0.82692307692307698</v>
      </c>
      <c r="L29" s="4">
        <f t="shared" si="22"/>
        <v>-0.44911085887249336</v>
      </c>
      <c r="M29" s="4">
        <f t="shared" si="22"/>
        <v>0.1948462929475587</v>
      </c>
      <c r="N29" s="4">
        <f t="shared" si="22"/>
        <v>-0.99994359295246471</v>
      </c>
      <c r="O29" s="4">
        <f t="shared" si="22"/>
        <v>-0.78986050420007758</v>
      </c>
      <c r="P29" s="4">
        <f t="shared" si="22"/>
        <v>-2.7084376037490639E-2</v>
      </c>
      <c r="Q29" s="4" t="str">
        <f t="shared" si="22"/>
        <v/>
      </c>
    </row>
    <row r="30" spans="1:17" ht="15.5" x14ac:dyDescent="0.35">
      <c r="C30" t="s">
        <v>52</v>
      </c>
      <c r="H30" s="4">
        <f t="shared" ref="H30:Q30" si="23">IFERROR(((H27-I27)/I27)*100%,"")</f>
        <v>5.6665519911512495E-2</v>
      </c>
      <c r="I30" s="4">
        <f t="shared" si="23"/>
        <v>4.6543325698590581E-3</v>
      </c>
      <c r="J30" s="4">
        <f t="shared" si="23"/>
        <v>3.0843666746721531E-2</v>
      </c>
      <c r="K30" s="4">
        <f t="shared" si="23"/>
        <v>0.30256570450660603</v>
      </c>
      <c r="L30" s="4">
        <f t="shared" si="23"/>
        <v>-9.3124191047053176E-2</v>
      </c>
      <c r="M30" s="4">
        <f t="shared" si="23"/>
        <v>0.10219313932940059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164.41</v>
      </c>
      <c r="E32" s="3">
        <f>IFERROR(INDEX(E51:E500,MATCH($A$32,$C$51:$C$500,0)),"")</f>
        <v>166.66</v>
      </c>
      <c r="H32" s="3">
        <f>IFERROR(INDEX(D32:G32,COUNT(D32:G32)),"")</f>
        <v>166.66</v>
      </c>
      <c r="I32" s="3">
        <f t="shared" ref="I32:Q32" si="24">IFERROR(INDEX(I51:I500,MATCH($C$32,$C$51:$C$500,0)),"")</f>
        <v>162.80000000000001</v>
      </c>
      <c r="J32" s="3">
        <f t="shared" si="24"/>
        <v>152.63999999999999</v>
      </c>
      <c r="K32" s="3">
        <f t="shared" si="24"/>
        <v>136.96</v>
      </c>
      <c r="L32" s="3">
        <f t="shared" si="24"/>
        <v>119.41</v>
      </c>
      <c r="M32" s="3">
        <f t="shared" si="24"/>
        <v>111.83</v>
      </c>
      <c r="N32" s="3">
        <f t="shared" si="24"/>
        <v>93.95</v>
      </c>
      <c r="O32" s="3">
        <f t="shared" si="24"/>
        <v>1462061.8</v>
      </c>
      <c r="P32" s="3">
        <f t="shared" si="24"/>
        <v>8722880.8599999994</v>
      </c>
      <c r="Q32" s="3">
        <f t="shared" si="24"/>
        <v>7550886.5899999999</v>
      </c>
    </row>
    <row r="33" spans="1:17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3.53</v>
      </c>
      <c r="E33" s="3">
        <f>IFERROR(INDEX(E51:E500,MATCH($A$33,$C$51:$C$500,0)),"")</f>
        <v>3.39</v>
      </c>
      <c r="H33" s="3">
        <f>IFERROR(INDEX(D33:G33,COUNT(D33:G33)),"")</f>
        <v>3.39</v>
      </c>
      <c r="I33" s="3">
        <f t="shared" ref="I33:Q33" si="25">IFERROR(INDEX(I51:I500,MATCH($C$33,$C$51:$C$500,0)),"")</f>
        <v>4.18</v>
      </c>
      <c r="J33" s="3">
        <f t="shared" si="25"/>
        <v>4.29</v>
      </c>
      <c r="K33" s="3">
        <f t="shared" si="25"/>
        <v>4.75</v>
      </c>
      <c r="L33" s="3">
        <f t="shared" si="25"/>
        <v>4.2699999999999996</v>
      </c>
      <c r="M33" s="3">
        <f t="shared" si="25"/>
        <v>4.6100000000000003</v>
      </c>
      <c r="N33" s="3">
        <f t="shared" si="25"/>
        <v>3.32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207.14</v>
      </c>
      <c r="E34" s="3">
        <f>IFERROR(INDEX(E51:E500,MATCH($A$34,$C$51:$C$500,0)),"")</f>
        <v>144.13</v>
      </c>
      <c r="H34" s="3">
        <f>IFERROR(INDEX(D34:G34,COUNT(D34:G34)),"")</f>
        <v>144.13</v>
      </c>
      <c r="I34" s="3">
        <f t="shared" ref="I34:Q34" si="26">IFERROR(INDEX(I51:I500,MATCH($C$34,$C$51:$C$500,0)),"")</f>
        <v>33.369999999999997</v>
      </c>
      <c r="J34" s="3">
        <f t="shared" si="26"/>
        <v>24.97</v>
      </c>
      <c r="K34" s="3">
        <f t="shared" si="26"/>
        <v>24.44</v>
      </c>
      <c r="L34" s="3">
        <f t="shared" si="26"/>
        <v>35.03</v>
      </c>
      <c r="M34" s="3">
        <f t="shared" si="26"/>
        <v>19.489999999999998</v>
      </c>
      <c r="N34" s="3">
        <f t="shared" si="26"/>
        <v>14.1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10.18</v>
      </c>
      <c r="E35" s="3">
        <f>IFERROR(INDEX(E51:E500,MATCH($A$35,$C$51:$C$500,0)),"")</f>
        <v>10.44</v>
      </c>
      <c r="H35" s="3">
        <f>IFERROR(INDEX(D35:G35,COUNT(D35:G35)),"")</f>
        <v>10.44</v>
      </c>
      <c r="I35" s="3">
        <f t="shared" ref="I35:Q35" si="27">IFERROR(INDEX(I51:I500,MATCH($C$35,$C$51:$C$500,0)),"")</f>
        <v>3.23</v>
      </c>
      <c r="J35" s="3">
        <f t="shared" si="27"/>
        <v>3.13</v>
      </c>
      <c r="K35" s="3">
        <f t="shared" si="27"/>
        <v>3.2</v>
      </c>
      <c r="L35" s="3">
        <f t="shared" si="27"/>
        <v>3.27</v>
      </c>
      <c r="M35" s="3">
        <f t="shared" si="27"/>
        <v>3</v>
      </c>
      <c r="N35" s="3">
        <f t="shared" si="27"/>
        <v>2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Q36" si="28">IFERROR(INDEX(H51:H500,MATCH($C$36,$C$51:$C$500,0)),"")</f>
        <v>0.59509999999999996</v>
      </c>
      <c r="I36" s="4">
        <f t="shared" si="28"/>
        <v>0.39250000000000002</v>
      </c>
      <c r="J36" s="4">
        <f t="shared" si="28"/>
        <v>0.40029999999999999</v>
      </c>
      <c r="K36" s="4">
        <f t="shared" si="28"/>
        <v>0.3947</v>
      </c>
      <c r="L36" s="4">
        <f t="shared" si="28"/>
        <v>0.37790000000000001</v>
      </c>
      <c r="M36" s="4">
        <f t="shared" si="28"/>
        <v>0.39729999999999999</v>
      </c>
      <c r="N36" s="4">
        <f t="shared" si="28"/>
        <v>0.2261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Q37" si="29">IFERROR(INDEX(H51:H500,MATCH($C$37,$C$51:$C$500,0)),"")</f>
        <v>8</v>
      </c>
      <c r="I37" s="3">
        <f t="shared" si="29"/>
        <v>8</v>
      </c>
      <c r="J37" s="3">
        <f t="shared" si="29"/>
        <v>10.5</v>
      </c>
      <c r="K37" s="3">
        <f t="shared" si="29"/>
        <v>10.5</v>
      </c>
      <c r="L37" s="3">
        <f t="shared" si="29"/>
        <v>5.5</v>
      </c>
      <c r="M37" s="3">
        <f t="shared" si="29"/>
        <v>10.5</v>
      </c>
      <c r="N37" s="3">
        <f t="shared" si="29"/>
        <v>5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  <c r="Q50" t="s">
        <v>985</v>
      </c>
    </row>
    <row r="51" spans="2:17" ht="15.5" x14ac:dyDescent="0.35">
      <c r="B51" t="s">
        <v>74</v>
      </c>
      <c r="C51" t="s">
        <v>6</v>
      </c>
      <c r="D51" s="5">
        <v>382192629795</v>
      </c>
      <c r="E51" s="5">
        <v>363109363671</v>
      </c>
      <c r="F51" s="5">
        <v>382394822370</v>
      </c>
      <c r="G51" s="5">
        <v>351603088291</v>
      </c>
      <c r="I51" s="5">
        <v>1410667764627</v>
      </c>
      <c r="J51" s="5">
        <v>1404132465162</v>
      </c>
      <c r="K51" s="5">
        <v>1362119699094</v>
      </c>
      <c r="L51" s="5">
        <v>1045720530167</v>
      </c>
      <c r="M51" s="5">
        <v>1153102243817</v>
      </c>
      <c r="N51" s="5">
        <v>1046188914330</v>
      </c>
      <c r="O51" s="5">
        <v>797791022080</v>
      </c>
      <c r="P51" s="5">
        <v>594728187831</v>
      </c>
      <c r="Q51" s="5">
        <v>524168376959</v>
      </c>
    </row>
    <row r="52" spans="2:17" ht="15.5" x14ac:dyDescent="0.35">
      <c r="C52" t="s">
        <v>75</v>
      </c>
      <c r="D52" s="5">
        <v>-178114127442</v>
      </c>
      <c r="E52" s="5">
        <v>-172396584449</v>
      </c>
      <c r="F52" s="5">
        <v>-170067702853</v>
      </c>
      <c r="G52" s="5">
        <v>-153114369476</v>
      </c>
      <c r="I52" s="5">
        <v>-622566835016</v>
      </c>
      <c r="J52" s="5">
        <v>-616504877271</v>
      </c>
      <c r="K52" s="5">
        <v>-602916305366</v>
      </c>
      <c r="L52" s="5">
        <v>-496245283593</v>
      </c>
      <c r="M52" s="5">
        <v>-579320091222</v>
      </c>
      <c r="N52" s="5">
        <v>-526766578468</v>
      </c>
      <c r="O52" s="5">
        <v>-368295871126</v>
      </c>
      <c r="P52" s="5">
        <v>-287161395553</v>
      </c>
      <c r="Q52" s="5">
        <v>-249395449459</v>
      </c>
    </row>
    <row r="53" spans="2:17" ht="15.5" x14ac:dyDescent="0.35">
      <c r="C53" t="s">
        <v>76</v>
      </c>
      <c r="D53" s="5">
        <v>204078502353</v>
      </c>
      <c r="E53" s="5">
        <v>190712779222</v>
      </c>
      <c r="F53" s="5">
        <v>212327119517</v>
      </c>
      <c r="G53" s="5">
        <v>198488718815</v>
      </c>
      <c r="I53" s="5">
        <v>788100929611</v>
      </c>
      <c r="J53" s="5">
        <v>787627587891</v>
      </c>
      <c r="K53" s="5">
        <v>759203393728</v>
      </c>
      <c r="L53" s="5">
        <v>549475246574</v>
      </c>
      <c r="M53" s="5">
        <v>573782152595</v>
      </c>
      <c r="N53" s="5">
        <v>519422335862</v>
      </c>
      <c r="O53" s="5">
        <v>429495150954</v>
      </c>
      <c r="P53" s="5">
        <v>307566792278</v>
      </c>
      <c r="Q53" s="5">
        <v>274772927500</v>
      </c>
    </row>
    <row r="54" spans="2:17" ht="15.5" x14ac:dyDescent="0.35">
      <c r="C54" t="s">
        <v>77</v>
      </c>
      <c r="D54" s="5">
        <v>-180304942209</v>
      </c>
      <c r="E54" s="5">
        <v>-156742978485</v>
      </c>
      <c r="F54" s="5">
        <v>-182201004623</v>
      </c>
      <c r="G54" s="5">
        <v>-148016880432</v>
      </c>
      <c r="I54" s="5">
        <v>-600936452832</v>
      </c>
      <c r="J54" s="5">
        <v>-554228714119</v>
      </c>
      <c r="K54" s="5">
        <v>-512356459741</v>
      </c>
      <c r="L54" s="5">
        <v>-402061227391</v>
      </c>
      <c r="M54" s="5">
        <v>-340366870102</v>
      </c>
      <c r="N54" s="5">
        <v>-304570887775</v>
      </c>
      <c r="O54" s="5">
        <v>-259051817097</v>
      </c>
      <c r="P54" s="5">
        <v>-206090309118</v>
      </c>
      <c r="Q54" s="5">
        <v>-169729621439</v>
      </c>
    </row>
    <row r="55" spans="2:17" ht="15.5" x14ac:dyDescent="0.35">
      <c r="C55" t="s">
        <v>78</v>
      </c>
      <c r="D55" s="5">
        <v>-134225968350</v>
      </c>
      <c r="E55" s="5">
        <v>-111914562357</v>
      </c>
      <c r="F55" s="5">
        <v>-134702934213</v>
      </c>
      <c r="G55" s="5">
        <v>-107011151752</v>
      </c>
      <c r="I55" s="5">
        <v>-428532380721</v>
      </c>
      <c r="J55" s="5">
        <v>-393633424195</v>
      </c>
      <c r="K55" s="5">
        <v>-359427701755</v>
      </c>
      <c r="L55" s="5">
        <v>-271638006454</v>
      </c>
      <c r="M55" s="5">
        <v>-222881450634</v>
      </c>
      <c r="N55" s="5">
        <v>-202786970806</v>
      </c>
      <c r="O55" s="5">
        <v>-190177338534</v>
      </c>
      <c r="P55" s="5">
        <v>-148501537023</v>
      </c>
      <c r="Q55" s="5">
        <v>-122730888662</v>
      </c>
    </row>
    <row r="56" spans="2:17" ht="15.5" x14ac:dyDescent="0.35">
      <c r="C56" t="s">
        <v>79</v>
      </c>
      <c r="D56" s="5">
        <v>-46078973859</v>
      </c>
      <c r="E56" s="5">
        <v>-44828416128</v>
      </c>
      <c r="F56" s="5">
        <v>-47498070410</v>
      </c>
      <c r="G56" s="5">
        <v>-41005728680</v>
      </c>
      <c r="I56" s="5">
        <v>-172404072111</v>
      </c>
      <c r="J56" s="5">
        <v>-160595289924</v>
      </c>
      <c r="K56" s="5">
        <v>-152928757986</v>
      </c>
      <c r="L56" s="5">
        <v>-130423220937</v>
      </c>
      <c r="M56" s="5">
        <v>-117485419468</v>
      </c>
      <c r="N56" s="5">
        <v>-101783916969</v>
      </c>
      <c r="O56" s="5">
        <v>-68874478563</v>
      </c>
      <c r="P56" s="5">
        <v>-57588772095</v>
      </c>
      <c r="Q56" s="5">
        <v>-46998732777</v>
      </c>
    </row>
    <row r="57" spans="2:17" ht="15.5" x14ac:dyDescent="0.35">
      <c r="C57" t="s">
        <v>80</v>
      </c>
      <c r="D57" s="5">
        <v>23773560144</v>
      </c>
      <c r="E57" s="5">
        <v>33969800737</v>
      </c>
      <c r="F57" s="5">
        <v>30126114894</v>
      </c>
      <c r="G57" s="5">
        <v>50471838383</v>
      </c>
      <c r="I57" s="5">
        <v>187164476779</v>
      </c>
      <c r="J57" s="5">
        <v>233398873772</v>
      </c>
      <c r="K57" s="5">
        <v>246846933987</v>
      </c>
      <c r="L57" s="5">
        <v>147414019183</v>
      </c>
      <c r="M57" s="5">
        <v>233415282493</v>
      </c>
      <c r="N57" s="5">
        <v>214851448087</v>
      </c>
      <c r="O57" s="5">
        <v>170443333857</v>
      </c>
      <c r="P57" s="5">
        <v>101476483160</v>
      </c>
      <c r="Q57" s="5">
        <v>105043306061</v>
      </c>
    </row>
    <row r="58" spans="2:17" ht="15.5" x14ac:dyDescent="0.35">
      <c r="C58" t="s">
        <v>81</v>
      </c>
      <c r="D58" s="5">
        <v>307582346</v>
      </c>
      <c r="E58" s="5">
        <v>-208369963</v>
      </c>
      <c r="F58" s="5">
        <v>-6143607657</v>
      </c>
      <c r="G58" s="5">
        <v>-913392067</v>
      </c>
      <c r="I58" s="5">
        <v>-9509101455</v>
      </c>
      <c r="J58" s="5">
        <v>-6405926592</v>
      </c>
      <c r="K58" s="5">
        <v>-11090161594</v>
      </c>
      <c r="L58" s="5">
        <v>-15017550654</v>
      </c>
      <c r="M58" s="5">
        <v>-8688215416</v>
      </c>
      <c r="N58" s="5">
        <v>-21236290325</v>
      </c>
      <c r="O58" s="5">
        <v>-19665289370</v>
      </c>
      <c r="P58" s="5">
        <v>-12866856804</v>
      </c>
      <c r="Q58" s="5">
        <v>-16541647207</v>
      </c>
    </row>
    <row r="59" spans="2:17" ht="15.5" x14ac:dyDescent="0.35">
      <c r="C59" t="s">
        <v>83</v>
      </c>
      <c r="D59" s="5">
        <v>573189047</v>
      </c>
      <c r="E59" s="5">
        <v>325313062</v>
      </c>
      <c r="F59" s="5">
        <v>291060431</v>
      </c>
      <c r="G59" s="5">
        <v>185770079</v>
      </c>
      <c r="I59" s="5">
        <v>532475750</v>
      </c>
      <c r="J59" s="5">
        <v>402339889</v>
      </c>
      <c r="K59" s="5">
        <v>6073919</v>
      </c>
      <c r="L59" s="5">
        <v>5834900</v>
      </c>
      <c r="M59" s="5">
        <v>363164053</v>
      </c>
      <c r="N59" s="5">
        <v>16326756</v>
      </c>
      <c r="O59" s="5">
        <v>14418318</v>
      </c>
      <c r="P59" s="5">
        <v>162060786</v>
      </c>
      <c r="Q59" s="5">
        <v>171292944</v>
      </c>
    </row>
    <row r="60" spans="2:17" ht="15.5" x14ac:dyDescent="0.35">
      <c r="C60" t="s">
        <v>27</v>
      </c>
      <c r="D60" s="5">
        <v>-1595484926</v>
      </c>
      <c r="E60" s="5">
        <v>-1423924699</v>
      </c>
      <c r="F60" s="5">
        <v>-1889821730</v>
      </c>
      <c r="G60" s="5">
        <v>-1719529281</v>
      </c>
      <c r="I60" s="5">
        <v>-7780275030</v>
      </c>
      <c r="J60" s="5">
        <v>-8291467541</v>
      </c>
      <c r="K60" s="5">
        <v>-13994606062</v>
      </c>
      <c r="L60" s="5">
        <v>-15799587052</v>
      </c>
      <c r="M60" s="5">
        <v>-15674073365</v>
      </c>
      <c r="N60" s="5">
        <v>-20545408900</v>
      </c>
      <c r="O60" s="5">
        <v>-18232594888</v>
      </c>
      <c r="P60" s="5">
        <v>-15997014215</v>
      </c>
      <c r="Q60" s="5">
        <v>-21038170806</v>
      </c>
    </row>
    <row r="61" spans="2:17" ht="15.5" x14ac:dyDescent="0.35">
      <c r="C61" t="s">
        <v>85</v>
      </c>
    </row>
    <row r="62" spans="2:17" ht="15.5" x14ac:dyDescent="0.35">
      <c r="C62" t="s">
        <v>86</v>
      </c>
      <c r="D62" s="5">
        <v>307582346</v>
      </c>
      <c r="E62" s="5">
        <v>-208369963</v>
      </c>
      <c r="F62" s="5">
        <v>-6143607657</v>
      </c>
      <c r="G62" s="5">
        <v>-913392067</v>
      </c>
      <c r="I62" s="5">
        <v>-9509101455</v>
      </c>
      <c r="J62" s="5">
        <v>-6405926592</v>
      </c>
      <c r="K62" s="5">
        <v>-11090161594</v>
      </c>
      <c r="L62" s="5">
        <v>-15017550654</v>
      </c>
      <c r="M62" s="5">
        <v>-8688215416</v>
      </c>
      <c r="N62" s="5">
        <v>-21236290325</v>
      </c>
      <c r="O62" s="5">
        <v>-19665289370</v>
      </c>
      <c r="P62" s="5">
        <v>-12866856804</v>
      </c>
      <c r="Q62" s="5">
        <v>-16541647207</v>
      </c>
    </row>
    <row r="63" spans="2:17" ht="15.5" x14ac:dyDescent="0.35">
      <c r="C63" t="s">
        <v>29</v>
      </c>
      <c r="D63" s="5">
        <v>24081142490</v>
      </c>
      <c r="E63" s="5">
        <v>33761430774</v>
      </c>
      <c r="F63" s="5">
        <v>23982507237</v>
      </c>
      <c r="G63" s="5">
        <v>49558446316</v>
      </c>
      <c r="I63" s="5">
        <v>177655375324</v>
      </c>
      <c r="J63" s="5">
        <v>226992947180</v>
      </c>
      <c r="K63" s="5">
        <v>235756772393</v>
      </c>
      <c r="L63" s="5">
        <v>132396468529</v>
      </c>
      <c r="M63" s="5">
        <v>224727067077</v>
      </c>
      <c r="N63" s="5">
        <v>193615157762</v>
      </c>
      <c r="O63" s="5">
        <v>150778044487</v>
      </c>
      <c r="P63" s="5">
        <v>88609626356</v>
      </c>
      <c r="Q63" s="5">
        <v>88501658854</v>
      </c>
    </row>
    <row r="64" spans="2:17" ht="15.5" x14ac:dyDescent="0.35">
      <c r="C64" t="s">
        <v>28</v>
      </c>
      <c r="D64" s="5">
        <v>-5278091596</v>
      </c>
      <c r="E64" s="5">
        <v>-7474185176</v>
      </c>
      <c r="F64" s="5">
        <v>-6376111301</v>
      </c>
      <c r="G64" s="5">
        <v>-11165773559</v>
      </c>
      <c r="I64" s="5">
        <v>-40916267765</v>
      </c>
      <c r="J64" s="5">
        <v>-51047316672</v>
      </c>
      <c r="K64" s="5">
        <v>-57301606431</v>
      </c>
      <c r="L64" s="5">
        <v>-34757414841</v>
      </c>
      <c r="M64" s="5">
        <v>-47451188688</v>
      </c>
      <c r="N64" s="5">
        <v>-45249242177</v>
      </c>
      <c r="O64" s="5">
        <v>-39015413947</v>
      </c>
      <c r="P64" s="5">
        <v>-23294749435</v>
      </c>
      <c r="Q64" s="5">
        <v>-21368522989</v>
      </c>
    </row>
    <row r="65" spans="3:17" ht="15.5" x14ac:dyDescent="0.35">
      <c r="C65" t="s">
        <v>374</v>
      </c>
    </row>
    <row r="66" spans="3:17" ht="15.5" x14ac:dyDescent="0.35">
      <c r="C66" t="s">
        <v>375</v>
      </c>
    </row>
    <row r="67" spans="3:17" ht="15.5" x14ac:dyDescent="0.35">
      <c r="C67" t="s">
        <v>355</v>
      </c>
    </row>
    <row r="68" spans="3:17" ht="15.5" x14ac:dyDescent="0.35">
      <c r="C68" t="s">
        <v>376</v>
      </c>
      <c r="D68" s="5">
        <v>-5278091596</v>
      </c>
      <c r="E68" s="5">
        <v>-7474185176</v>
      </c>
      <c r="F68" s="5">
        <v>-6376111301</v>
      </c>
      <c r="G68" s="5">
        <v>-11165773559</v>
      </c>
      <c r="I68" s="5">
        <v>-40916267765</v>
      </c>
      <c r="J68" s="5">
        <v>-51047316672</v>
      </c>
      <c r="K68" s="5">
        <v>-57301606431</v>
      </c>
      <c r="L68" s="5">
        <v>-34757414841</v>
      </c>
      <c r="M68" s="5">
        <v>-47451188688</v>
      </c>
      <c r="N68" s="5">
        <v>-45249242177</v>
      </c>
      <c r="O68" s="5">
        <v>-39015413947</v>
      </c>
      <c r="P68" s="5">
        <v>-23294749435</v>
      </c>
      <c r="Q68" s="5">
        <v>-21368522989</v>
      </c>
    </row>
    <row r="69" spans="3:17" ht="15.5" x14ac:dyDescent="0.35">
      <c r="C69" t="s">
        <v>428</v>
      </c>
      <c r="D69" s="5">
        <v>18803050894</v>
      </c>
      <c r="E69" s="5">
        <v>26287245598</v>
      </c>
      <c r="F69" s="5">
        <v>17606395936</v>
      </c>
      <c r="G69" s="5">
        <v>38392672757</v>
      </c>
      <c r="I69" s="5">
        <v>136739107559</v>
      </c>
      <c r="J69" s="5">
        <v>175945630508</v>
      </c>
      <c r="K69" s="5">
        <v>178455165962</v>
      </c>
      <c r="L69" s="5">
        <v>97639053688</v>
      </c>
      <c r="M69" s="5">
        <v>177275878389</v>
      </c>
      <c r="N69" s="5">
        <v>148365915585</v>
      </c>
      <c r="O69" s="5">
        <v>111762630540</v>
      </c>
      <c r="P69" s="5">
        <v>65314876921</v>
      </c>
      <c r="Q69" s="5">
        <v>67133135865</v>
      </c>
    </row>
    <row r="70" spans="3:17" ht="15.5" x14ac:dyDescent="0.35">
      <c r="C70" t="s">
        <v>429</v>
      </c>
    </row>
    <row r="71" spans="3:17" ht="15.5" x14ac:dyDescent="0.35">
      <c r="C71" t="s">
        <v>87</v>
      </c>
      <c r="D71" s="5">
        <v>18803050894</v>
      </c>
      <c r="E71" s="5">
        <v>26287245598</v>
      </c>
      <c r="F71" s="5">
        <v>17606395936</v>
      </c>
      <c r="G71" s="5">
        <v>38392672757</v>
      </c>
      <c r="I71" s="5">
        <v>136739107559</v>
      </c>
      <c r="J71" s="5">
        <v>175945630508</v>
      </c>
      <c r="K71" s="5">
        <v>178455165962</v>
      </c>
      <c r="L71" s="5">
        <v>97639053688</v>
      </c>
      <c r="M71" s="5">
        <v>177275878389</v>
      </c>
      <c r="N71" s="5">
        <v>148365915585</v>
      </c>
      <c r="O71" s="5">
        <v>111762630540</v>
      </c>
      <c r="P71" s="5">
        <v>65314876921</v>
      </c>
      <c r="Q71" s="5">
        <v>67133135865</v>
      </c>
    </row>
    <row r="72" spans="3:17" ht="15.5" x14ac:dyDescent="0.35">
      <c r="C72" t="s">
        <v>88</v>
      </c>
      <c r="D72" s="5">
        <v>-397696548</v>
      </c>
      <c r="E72" s="5">
        <v>-397696545</v>
      </c>
      <c r="F72" s="5">
        <v>-1192262180</v>
      </c>
      <c r="G72" s="5">
        <v>-93562664</v>
      </c>
      <c r="I72" s="5">
        <v>-1472950171</v>
      </c>
      <c r="J72" s="5">
        <v>-356429196</v>
      </c>
      <c r="K72" s="5">
        <v>-359353730</v>
      </c>
      <c r="L72" s="5">
        <v>173562968</v>
      </c>
      <c r="M72" s="5">
        <v>-331696670</v>
      </c>
      <c r="N72" s="5">
        <v>-2774679942</v>
      </c>
      <c r="O72" s="5">
        <v>-375846595</v>
      </c>
      <c r="P72" s="5">
        <v>704922545</v>
      </c>
      <c r="Q72" s="5">
        <v>-1915752360</v>
      </c>
    </row>
    <row r="73" spans="3:17" ht="15.5" x14ac:dyDescent="0.35">
      <c r="C73" t="s">
        <v>352</v>
      </c>
      <c r="D73" s="5">
        <v>-397696548</v>
      </c>
      <c r="E73" s="5">
        <v>-397696545</v>
      </c>
      <c r="F73" s="5">
        <v>-1192262180</v>
      </c>
      <c r="G73" s="5">
        <v>-93562664</v>
      </c>
      <c r="I73" s="5">
        <v>-1472950171</v>
      </c>
      <c r="J73" s="5">
        <v>-356429196</v>
      </c>
      <c r="K73" s="5">
        <v>-359353730</v>
      </c>
      <c r="L73" s="5">
        <v>173562968</v>
      </c>
      <c r="M73" s="5">
        <v>-331696670</v>
      </c>
      <c r="N73" s="5">
        <v>-2774679942</v>
      </c>
      <c r="O73" s="5">
        <v>-375846595</v>
      </c>
      <c r="P73" s="5">
        <v>704922545</v>
      </c>
      <c r="Q73" s="5">
        <v>-1915752360</v>
      </c>
    </row>
    <row r="74" spans="3:17" ht="15.5" x14ac:dyDescent="0.35">
      <c r="C74" t="s">
        <v>89</v>
      </c>
      <c r="D74" s="5">
        <v>18405354346</v>
      </c>
      <c r="E74" s="5">
        <v>25889549053</v>
      </c>
      <c r="F74" s="5">
        <v>16414133756</v>
      </c>
      <c r="G74" s="5">
        <v>38299110093</v>
      </c>
      <c r="I74" s="5">
        <v>135266157388</v>
      </c>
      <c r="J74" s="5">
        <v>175589201312</v>
      </c>
      <c r="K74" s="5">
        <v>178095812232</v>
      </c>
      <c r="L74" s="5">
        <v>97812616656</v>
      </c>
      <c r="M74" s="5">
        <v>176944181719</v>
      </c>
      <c r="N74" s="5">
        <v>145591235643</v>
      </c>
      <c r="O74" s="5">
        <v>111386783945</v>
      </c>
      <c r="P74" s="5">
        <v>66019799466</v>
      </c>
      <c r="Q74" s="5">
        <v>65217383505</v>
      </c>
    </row>
    <row r="75" spans="3:17" ht="15.5" x14ac:dyDescent="0.35">
      <c r="C75" t="s">
        <v>90</v>
      </c>
      <c r="D75" s="5">
        <v>18803050894</v>
      </c>
      <c r="E75" s="5">
        <v>26287245598</v>
      </c>
      <c r="F75" s="5">
        <v>17606395936</v>
      </c>
      <c r="G75" s="5">
        <v>38392672757</v>
      </c>
      <c r="I75" s="5">
        <v>136739107559</v>
      </c>
      <c r="J75" s="5">
        <v>175945630508</v>
      </c>
      <c r="K75" s="5">
        <v>178455165962</v>
      </c>
      <c r="L75" s="5">
        <v>97639053688</v>
      </c>
      <c r="M75" s="5">
        <v>177275878389</v>
      </c>
      <c r="N75" s="5">
        <v>148365915585</v>
      </c>
      <c r="O75" s="5">
        <v>111762630540</v>
      </c>
      <c r="P75" s="5">
        <v>65314876921</v>
      </c>
      <c r="Q75" s="5">
        <v>67133135865</v>
      </c>
    </row>
    <row r="76" spans="3:17" ht="15.5" x14ac:dyDescent="0.35">
      <c r="C76" t="s">
        <v>8</v>
      </c>
      <c r="D76" s="5">
        <v>18405354346</v>
      </c>
      <c r="E76" s="5">
        <v>25889549053</v>
      </c>
      <c r="F76" s="5">
        <v>16414133756</v>
      </c>
      <c r="G76" s="5">
        <v>38299110093</v>
      </c>
      <c r="I76" s="5">
        <v>135266157388</v>
      </c>
      <c r="J76" s="5">
        <v>175589201312</v>
      </c>
      <c r="K76" s="5">
        <v>178095812232</v>
      </c>
      <c r="L76" s="5">
        <v>97812616656</v>
      </c>
      <c r="M76" s="5">
        <v>176944181719</v>
      </c>
      <c r="N76" s="5">
        <v>145591235643</v>
      </c>
      <c r="O76" s="5">
        <v>111386783945</v>
      </c>
      <c r="P76" s="5">
        <v>66019799466</v>
      </c>
      <c r="Q76" s="5">
        <v>65217383505</v>
      </c>
    </row>
    <row r="77" spans="3:17" ht="15.5" x14ac:dyDescent="0.35">
      <c r="C77" t="s">
        <v>91</v>
      </c>
      <c r="D77" s="5">
        <v>18803050894</v>
      </c>
      <c r="E77" s="5">
        <v>26287245598</v>
      </c>
      <c r="F77" s="5">
        <v>17606395936</v>
      </c>
      <c r="G77" s="5">
        <v>38392672757</v>
      </c>
      <c r="I77" s="5">
        <v>136739107559</v>
      </c>
      <c r="J77" s="5">
        <v>175945630508</v>
      </c>
      <c r="K77" s="5">
        <v>178455165962</v>
      </c>
      <c r="L77" s="5">
        <v>97639053688</v>
      </c>
      <c r="M77" s="5">
        <v>177275878389</v>
      </c>
      <c r="N77" s="5">
        <v>148365915585</v>
      </c>
      <c r="O77" s="5">
        <v>111762630540</v>
      </c>
      <c r="P77" s="5">
        <v>65314876921</v>
      </c>
      <c r="Q77" s="5">
        <v>67133135865</v>
      </c>
    </row>
    <row r="78" spans="3:17" ht="15.5" x14ac:dyDescent="0.35">
      <c r="C78" t="s">
        <v>92</v>
      </c>
      <c r="D78" s="5">
        <v>18405354346</v>
      </c>
      <c r="E78" s="5">
        <v>25889549053</v>
      </c>
      <c r="F78" s="5">
        <v>16414133756</v>
      </c>
      <c r="G78" s="5">
        <v>38299110093</v>
      </c>
      <c r="I78" s="5">
        <v>135266157388</v>
      </c>
      <c r="J78" s="5">
        <v>175589201312</v>
      </c>
      <c r="K78" s="5">
        <v>178095812232</v>
      </c>
      <c r="L78" s="5">
        <v>97812616656</v>
      </c>
      <c r="M78" s="5">
        <v>176944181719</v>
      </c>
      <c r="N78" s="5">
        <v>145591235643</v>
      </c>
      <c r="O78" s="5">
        <v>111386783945</v>
      </c>
      <c r="P78" s="5">
        <v>66019799466</v>
      </c>
      <c r="Q78" s="5">
        <v>65217383505</v>
      </c>
    </row>
    <row r="79" spans="3:17" ht="15.5" x14ac:dyDescent="0.35">
      <c r="C79" t="s">
        <v>93</v>
      </c>
      <c r="D79" s="5">
        <v>18405354346</v>
      </c>
      <c r="E79" s="5">
        <v>25889549053</v>
      </c>
      <c r="F79" s="5">
        <v>16414133756</v>
      </c>
      <c r="G79" s="5">
        <v>38299110093</v>
      </c>
      <c r="I79" s="5">
        <v>135266157388</v>
      </c>
      <c r="J79" s="5">
        <v>175589201312</v>
      </c>
      <c r="K79" s="5">
        <v>178095812232</v>
      </c>
      <c r="L79" s="5">
        <v>97812616656</v>
      </c>
      <c r="M79" s="5">
        <v>176944181719</v>
      </c>
      <c r="N79" s="5">
        <v>145591235643</v>
      </c>
      <c r="O79" s="5">
        <v>111386783945</v>
      </c>
      <c r="P79" s="5">
        <v>66019799466</v>
      </c>
      <c r="Q79" s="5">
        <v>65217383505</v>
      </c>
    </row>
    <row r="81" spans="2:17" ht="15.5" x14ac:dyDescent="0.35">
      <c r="B81" t="s">
        <v>94</v>
      </c>
      <c r="C81" t="s">
        <v>95</v>
      </c>
    </row>
    <row r="82" spans="2:17" ht="15.5" x14ac:dyDescent="0.35">
      <c r="C82" t="s">
        <v>96</v>
      </c>
    </row>
    <row r="83" spans="2:17" ht="15.5" x14ac:dyDescent="0.35">
      <c r="C83" t="s">
        <v>20</v>
      </c>
      <c r="D83" s="5">
        <v>23439095158</v>
      </c>
      <c r="E83" s="5">
        <v>51170641068</v>
      </c>
      <c r="F83" s="5">
        <v>39359680471</v>
      </c>
      <c r="G83" s="5">
        <v>49185396962</v>
      </c>
      <c r="I83" s="5">
        <v>39359680471</v>
      </c>
      <c r="J83" s="5">
        <v>2346960846</v>
      </c>
      <c r="K83" s="5">
        <v>7465058637</v>
      </c>
      <c r="L83" s="5">
        <v>5715909424</v>
      </c>
      <c r="M83" s="5">
        <v>4292621721</v>
      </c>
      <c r="N83" s="5">
        <v>68657866358</v>
      </c>
      <c r="O83" s="5">
        <v>2744102486</v>
      </c>
      <c r="P83" s="5">
        <v>24598248037</v>
      </c>
      <c r="Q83" s="5">
        <v>4597496092</v>
      </c>
    </row>
    <row r="84" spans="2:17" ht="15.5" x14ac:dyDescent="0.35">
      <c r="C84" t="s">
        <v>98</v>
      </c>
      <c r="D84" s="5">
        <v>317284744685</v>
      </c>
      <c r="E84" s="5">
        <v>317270697106</v>
      </c>
      <c r="F84" s="5">
        <v>299803167518</v>
      </c>
      <c r="G84" s="5">
        <v>278353378127</v>
      </c>
      <c r="I84" s="5">
        <v>299803167518</v>
      </c>
      <c r="J84" s="5">
        <v>278565311477</v>
      </c>
      <c r="K84" s="5">
        <v>250284313291</v>
      </c>
      <c r="L84" s="5">
        <v>249799779702</v>
      </c>
      <c r="M84" s="5">
        <v>271887313932</v>
      </c>
      <c r="N84" s="5">
        <v>176283504491</v>
      </c>
      <c r="O84" s="5">
        <v>156815086873</v>
      </c>
      <c r="P84" s="5">
        <v>147377330810</v>
      </c>
      <c r="Q84" s="5">
        <v>137605053071</v>
      </c>
    </row>
    <row r="85" spans="2:17" ht="15.5" x14ac:dyDescent="0.35">
      <c r="C85" t="s">
        <v>99</v>
      </c>
      <c r="D85" s="5">
        <v>469763565</v>
      </c>
      <c r="E85" s="5">
        <v>477668970</v>
      </c>
      <c r="F85" s="5">
        <v>495513258</v>
      </c>
      <c r="G85" s="5">
        <v>563394666</v>
      </c>
      <c r="I85" s="5">
        <v>495513258</v>
      </c>
      <c r="J85" s="5">
        <v>906118202</v>
      </c>
      <c r="K85" s="5">
        <v>1382536394</v>
      </c>
      <c r="L85" s="5">
        <v>1828061154</v>
      </c>
      <c r="M85" s="5">
        <v>275233522</v>
      </c>
      <c r="N85" s="5">
        <v>1200661776</v>
      </c>
      <c r="O85" s="5">
        <v>1518246132</v>
      </c>
      <c r="P85" s="5">
        <v>731251455</v>
      </c>
      <c r="Q85" s="5">
        <v>1341796777</v>
      </c>
    </row>
    <row r="86" spans="2:17" ht="15.5" x14ac:dyDescent="0.35">
      <c r="C86" t="s">
        <v>100</v>
      </c>
    </row>
    <row r="87" spans="2:17" ht="15.5" x14ac:dyDescent="0.35">
      <c r="C87" t="s">
        <v>101</v>
      </c>
      <c r="D87" s="5">
        <v>317284744685</v>
      </c>
      <c r="E87" s="5">
        <v>317270697106</v>
      </c>
      <c r="F87" s="5">
        <v>299803167518</v>
      </c>
      <c r="G87" s="5">
        <v>278353378127</v>
      </c>
      <c r="I87" s="5">
        <v>299803167518</v>
      </c>
      <c r="J87" s="5">
        <v>278565311477</v>
      </c>
      <c r="K87" s="5">
        <v>250284313291</v>
      </c>
      <c r="L87" s="5">
        <v>249799779702</v>
      </c>
      <c r="M87" s="5">
        <v>271887313932</v>
      </c>
      <c r="N87" s="5">
        <v>176283504491</v>
      </c>
      <c r="O87" s="5">
        <v>156815086873</v>
      </c>
      <c r="P87" s="5">
        <v>147377330810</v>
      </c>
      <c r="Q87" s="5">
        <v>137605053071</v>
      </c>
    </row>
    <row r="88" spans="2:17" ht="15.5" x14ac:dyDescent="0.35">
      <c r="C88" t="s">
        <v>285</v>
      </c>
      <c r="D88" s="5">
        <v>1250474474</v>
      </c>
      <c r="E88" s="5">
        <v>706973339</v>
      </c>
      <c r="F88" s="5">
        <v>824222547</v>
      </c>
      <c r="G88" s="5">
        <v>759446759</v>
      </c>
      <c r="I88" s="5">
        <v>824222547</v>
      </c>
      <c r="J88" s="5">
        <v>902814705</v>
      </c>
      <c r="K88" s="5">
        <v>339201948</v>
      </c>
      <c r="L88" s="5">
        <v>187550780</v>
      </c>
      <c r="M88" s="5">
        <v>210513480</v>
      </c>
      <c r="N88" s="5">
        <v>187494222</v>
      </c>
      <c r="O88" s="5">
        <v>103106000</v>
      </c>
      <c r="P88" s="5">
        <v>91136000</v>
      </c>
      <c r="Q88" s="5">
        <v>86115518</v>
      </c>
    </row>
    <row r="89" spans="2:17" ht="15.5" x14ac:dyDescent="0.35">
      <c r="C89" t="s">
        <v>286</v>
      </c>
      <c r="D89" s="5">
        <v>1250474474</v>
      </c>
      <c r="E89" s="5">
        <v>706973339</v>
      </c>
      <c r="F89" s="5">
        <v>824222547</v>
      </c>
      <c r="G89" s="5">
        <v>759446759</v>
      </c>
      <c r="I89" s="5">
        <v>824222547</v>
      </c>
      <c r="J89" s="5">
        <v>902814705</v>
      </c>
      <c r="K89" s="5">
        <v>339201948</v>
      </c>
      <c r="L89" s="5">
        <v>187550780</v>
      </c>
      <c r="M89" s="5">
        <v>210513480</v>
      </c>
      <c r="N89" s="5">
        <v>187494222</v>
      </c>
      <c r="O89" s="5">
        <v>103106000</v>
      </c>
      <c r="P89" s="5">
        <v>91136000</v>
      </c>
      <c r="Q89" s="5">
        <v>86115518</v>
      </c>
    </row>
    <row r="90" spans="2:17" ht="15.5" x14ac:dyDescent="0.35">
      <c r="C90" t="s">
        <v>102</v>
      </c>
      <c r="D90" s="5">
        <v>307914816176</v>
      </c>
      <c r="E90" s="5">
        <v>306835169789</v>
      </c>
      <c r="F90" s="5">
        <v>337553505095</v>
      </c>
      <c r="G90" s="5">
        <v>320197615229</v>
      </c>
      <c r="I90" s="5">
        <v>337553505095</v>
      </c>
      <c r="J90" s="5">
        <v>324361852777</v>
      </c>
      <c r="K90" s="5">
        <v>294576089216</v>
      </c>
      <c r="L90" s="5">
        <v>306991539968</v>
      </c>
      <c r="M90" s="5">
        <v>246498535236</v>
      </c>
      <c r="N90" s="5">
        <v>222363706593</v>
      </c>
      <c r="O90" s="5">
        <v>178947067421</v>
      </c>
      <c r="P90" s="5">
        <v>126533196949</v>
      </c>
      <c r="Q90" s="5">
        <v>113733910163</v>
      </c>
    </row>
    <row r="91" spans="2:17" ht="15.5" x14ac:dyDescent="0.35">
      <c r="C91" t="s">
        <v>287</v>
      </c>
      <c r="P91" s="5">
        <v>18415160500</v>
      </c>
      <c r="Q91" s="5">
        <v>79310731006</v>
      </c>
    </row>
    <row r="92" spans="2:17" ht="15.5" x14ac:dyDescent="0.35">
      <c r="C92" t="s">
        <v>85</v>
      </c>
      <c r="D92" s="5">
        <v>-9454957740</v>
      </c>
      <c r="E92" s="5">
        <v>-9057261192</v>
      </c>
      <c r="F92" s="5">
        <v>-8659564647</v>
      </c>
      <c r="G92" s="5">
        <v>-7467302467</v>
      </c>
      <c r="I92" s="5">
        <v>-8659564647</v>
      </c>
      <c r="J92" s="5">
        <v>-7186614476</v>
      </c>
      <c r="K92" s="5">
        <v>-6830185280</v>
      </c>
      <c r="L92" s="5">
        <v>-6470831550</v>
      </c>
      <c r="M92" s="5">
        <v>-6644394518</v>
      </c>
      <c r="N92" s="5">
        <v>-6312697848</v>
      </c>
      <c r="O92" s="5">
        <v>-3538017906</v>
      </c>
      <c r="P92" s="5">
        <v>-3162171311</v>
      </c>
      <c r="Q92" s="5">
        <v>-3867093856</v>
      </c>
    </row>
    <row r="93" spans="2:17" ht="15.5" x14ac:dyDescent="0.35">
      <c r="C93" t="s">
        <v>103</v>
      </c>
      <c r="D93" s="5">
        <v>734974115522</v>
      </c>
      <c r="E93" s="5">
        <v>736132950670</v>
      </c>
      <c r="F93" s="5">
        <v>722025119944</v>
      </c>
      <c r="G93" s="5">
        <v>717044199950</v>
      </c>
      <c r="I93" s="5">
        <v>722025119944</v>
      </c>
      <c r="J93" s="5">
        <v>665720837796</v>
      </c>
      <c r="K93" s="5">
        <v>599955067504</v>
      </c>
      <c r="L93" s="5">
        <v>631372396667</v>
      </c>
      <c r="M93" s="5">
        <v>560958529762</v>
      </c>
      <c r="N93" s="5">
        <v>519861373021</v>
      </c>
      <c r="O93" s="5">
        <v>389484279280</v>
      </c>
      <c r="P93" s="5">
        <v>365930060936</v>
      </c>
      <c r="Q93" s="5">
        <v>377186930197</v>
      </c>
    </row>
    <row r="94" spans="2:17" ht="15.5" x14ac:dyDescent="0.35">
      <c r="C94" t="s">
        <v>104</v>
      </c>
    </row>
    <row r="95" spans="2:17" ht="15.5" x14ac:dyDescent="0.35">
      <c r="C95" t="s">
        <v>105</v>
      </c>
      <c r="D95" s="5">
        <v>383143936918</v>
      </c>
      <c r="E95" s="5">
        <v>384480706074</v>
      </c>
      <c r="F95" s="5">
        <v>385441841106</v>
      </c>
      <c r="G95" s="5">
        <v>387449742861</v>
      </c>
      <c r="I95" s="5">
        <v>385441841106</v>
      </c>
      <c r="J95" s="5">
        <v>385926434556</v>
      </c>
      <c r="K95" s="5">
        <v>313797434292</v>
      </c>
      <c r="L95" s="5">
        <v>292498727672</v>
      </c>
      <c r="M95" s="5">
        <v>298098885143</v>
      </c>
      <c r="N95" s="5">
        <v>305931024005</v>
      </c>
      <c r="O95" s="5">
        <v>280513212364</v>
      </c>
      <c r="P95" s="5">
        <v>184471018018</v>
      </c>
      <c r="Q95" s="5">
        <v>155069739461</v>
      </c>
    </row>
    <row r="96" spans="2:17" ht="15.5" x14ac:dyDescent="0.35">
      <c r="C96" t="s">
        <v>106</v>
      </c>
      <c r="D96" s="5">
        <v>167657812194</v>
      </c>
      <c r="E96" s="5">
        <v>167676073131</v>
      </c>
      <c r="F96" s="5">
        <v>167694334068</v>
      </c>
      <c r="G96" s="5">
        <v>167712595005</v>
      </c>
      <c r="I96" s="5">
        <v>167694334068</v>
      </c>
      <c r="J96" s="5">
        <v>167767377816</v>
      </c>
      <c r="K96" s="5">
        <v>168317005919</v>
      </c>
      <c r="L96" s="5">
        <v>169425806663</v>
      </c>
      <c r="M96" s="5">
        <v>82548098352</v>
      </c>
      <c r="N96" s="5">
        <v>83583855348</v>
      </c>
      <c r="O96" s="5">
        <v>50000000000</v>
      </c>
    </row>
    <row r="97" spans="3:17" ht="15.5" x14ac:dyDescent="0.35">
      <c r="C97" t="s">
        <v>353</v>
      </c>
      <c r="D97" s="5">
        <v>29196500000</v>
      </c>
      <c r="E97" s="5">
        <v>29196500000</v>
      </c>
      <c r="F97" s="5">
        <v>29196500000</v>
      </c>
      <c r="G97" s="5">
        <v>33742900000</v>
      </c>
      <c r="I97" s="5">
        <v>29196500000</v>
      </c>
      <c r="J97" s="5">
        <v>33742900000</v>
      </c>
      <c r="K97" s="5">
        <v>33697000000</v>
      </c>
      <c r="L97" s="5">
        <v>33480900000</v>
      </c>
      <c r="M97" s="5">
        <v>33341800000</v>
      </c>
      <c r="N97" s="5">
        <v>30762722484</v>
      </c>
      <c r="O97" s="5">
        <v>30762722484</v>
      </c>
      <c r="P97" s="5">
        <v>30762722484</v>
      </c>
      <c r="Q97" s="5">
        <v>27302722484</v>
      </c>
    </row>
    <row r="98" spans="3:17" ht="15.5" x14ac:dyDescent="0.35">
      <c r="C98" t="s">
        <v>108</v>
      </c>
      <c r="D98" s="5">
        <v>13864019271</v>
      </c>
      <c r="E98" s="5">
        <v>13139275192</v>
      </c>
      <c r="F98" s="5">
        <v>12648688904</v>
      </c>
      <c r="G98" s="5">
        <v>11284644326</v>
      </c>
      <c r="I98" s="5">
        <v>12648688904</v>
      </c>
      <c r="J98" s="5">
        <v>12434285536</v>
      </c>
      <c r="K98" s="5">
        <v>11563044641</v>
      </c>
      <c r="L98" s="5">
        <v>10317374772</v>
      </c>
      <c r="M98" s="5">
        <v>9791352767</v>
      </c>
      <c r="N98" s="5">
        <v>8107755068</v>
      </c>
      <c r="O98" s="5">
        <v>6208656715</v>
      </c>
      <c r="P98" s="5">
        <v>4686196309</v>
      </c>
      <c r="Q98" s="5">
        <v>4790417515</v>
      </c>
    </row>
    <row r="99" spans="3:17" ht="15.5" x14ac:dyDescent="0.35">
      <c r="C99" t="s">
        <v>109</v>
      </c>
      <c r="D99" s="5">
        <v>623422394761</v>
      </c>
      <c r="E99" s="5">
        <v>616484148985</v>
      </c>
      <c r="F99" s="5">
        <v>615898546145</v>
      </c>
      <c r="G99" s="5">
        <v>618510450563</v>
      </c>
      <c r="I99" s="5">
        <v>615898546145</v>
      </c>
      <c r="J99" s="5">
        <v>619236605608</v>
      </c>
      <c r="K99" s="5">
        <v>548280270649</v>
      </c>
      <c r="L99" s="5">
        <v>519531826219</v>
      </c>
      <c r="M99" s="5">
        <v>436838476649</v>
      </c>
      <c r="N99" s="5">
        <v>439907657259</v>
      </c>
      <c r="O99" s="5">
        <v>390075315198</v>
      </c>
      <c r="P99" s="5">
        <v>251240711689</v>
      </c>
      <c r="Q99" s="5">
        <v>188694616030</v>
      </c>
    </row>
    <row r="100" spans="3:17" ht="15.5" x14ac:dyDescent="0.35">
      <c r="C100" t="s">
        <v>110</v>
      </c>
      <c r="D100" s="5">
        <v>1358396510283</v>
      </c>
      <c r="E100" s="5">
        <v>1352617099655</v>
      </c>
      <c r="F100" s="5">
        <v>1337923666089</v>
      </c>
      <c r="G100" s="5">
        <v>1335554650513</v>
      </c>
      <c r="I100" s="5">
        <v>1337923666089</v>
      </c>
      <c r="J100" s="5">
        <v>1284957443404</v>
      </c>
      <c r="K100" s="5">
        <v>1148235338153</v>
      </c>
      <c r="L100" s="5">
        <v>1150904222886</v>
      </c>
      <c r="M100" s="5">
        <v>997797006411</v>
      </c>
      <c r="N100" s="5">
        <v>959769030280</v>
      </c>
      <c r="O100" s="5">
        <v>779559594478</v>
      </c>
      <c r="P100" s="5">
        <v>617170772625</v>
      </c>
      <c r="Q100" s="5">
        <v>565881546227</v>
      </c>
    </row>
    <row r="101" spans="3:17" ht="15.5" x14ac:dyDescent="0.35">
      <c r="C101" t="s">
        <v>111</v>
      </c>
    </row>
    <row r="102" spans="3:17" ht="15.5" x14ac:dyDescent="0.35">
      <c r="C102" t="s">
        <v>112</v>
      </c>
    </row>
    <row r="103" spans="3:17" ht="15.5" x14ac:dyDescent="0.35">
      <c r="C103" t="s">
        <v>113</v>
      </c>
      <c r="D103" s="5">
        <v>161222987381</v>
      </c>
      <c r="E103" s="5">
        <v>139157113166</v>
      </c>
      <c r="F103" s="5">
        <v>148592544856</v>
      </c>
      <c r="G103" s="5">
        <v>143324822929</v>
      </c>
      <c r="I103" s="5">
        <v>148592544856</v>
      </c>
      <c r="J103" s="5">
        <v>161688873370</v>
      </c>
      <c r="K103" s="5">
        <v>158968054256</v>
      </c>
      <c r="L103" s="5">
        <v>245940888500</v>
      </c>
      <c r="M103" s="5">
        <v>161513519772</v>
      </c>
      <c r="N103" s="5">
        <v>229460145193</v>
      </c>
      <c r="O103" s="5">
        <v>262628412890</v>
      </c>
      <c r="P103" s="5">
        <v>291506227153</v>
      </c>
      <c r="Q103" s="5">
        <v>282794649067</v>
      </c>
    </row>
    <row r="104" spans="3:17" ht="15.5" x14ac:dyDescent="0.35">
      <c r="C104" t="s">
        <v>116</v>
      </c>
      <c r="D104" s="5">
        <v>676701952</v>
      </c>
      <c r="E104" s="5">
        <v>284954376</v>
      </c>
      <c r="F104" s="5">
        <v>3078577873</v>
      </c>
      <c r="G104" s="5">
        <v>142672915</v>
      </c>
      <c r="I104" s="5">
        <v>3078577873</v>
      </c>
      <c r="J104" s="5">
        <v>38990834430</v>
      </c>
      <c r="K104" s="5">
        <v>8189742753</v>
      </c>
      <c r="L104" s="5">
        <v>70592354705</v>
      </c>
      <c r="M104" s="5">
        <v>63501670725</v>
      </c>
      <c r="N104" s="5">
        <v>134036944395</v>
      </c>
      <c r="O104" s="5">
        <v>138955190080</v>
      </c>
      <c r="P104" s="5">
        <v>181410214771</v>
      </c>
      <c r="Q104" s="5">
        <v>192802313161</v>
      </c>
    </row>
    <row r="105" spans="3:17" ht="15.5" x14ac:dyDescent="0.35">
      <c r="C105" t="s">
        <v>114</v>
      </c>
    </row>
    <row r="106" spans="3:17" ht="15.5" x14ac:dyDescent="0.35">
      <c r="C106" t="s">
        <v>115</v>
      </c>
      <c r="D106" s="5">
        <v>80617474332</v>
      </c>
      <c r="E106" s="5">
        <v>60837959695</v>
      </c>
      <c r="F106" s="5">
        <v>71631331898</v>
      </c>
      <c r="G106" s="5">
        <v>79942644139</v>
      </c>
      <c r="I106" s="5">
        <v>71631331898</v>
      </c>
      <c r="J106" s="5">
        <v>84214579325</v>
      </c>
      <c r="K106" s="5">
        <v>72580447215</v>
      </c>
      <c r="L106" s="5">
        <v>83142517526</v>
      </c>
      <c r="M106" s="5">
        <v>44670408515</v>
      </c>
      <c r="N106" s="5">
        <v>33750344899</v>
      </c>
      <c r="O106" s="5">
        <v>56871045349</v>
      </c>
      <c r="P106" s="5">
        <v>47985517585</v>
      </c>
      <c r="Q106" s="5">
        <v>41698038879</v>
      </c>
    </row>
    <row r="107" spans="3:17" ht="15.5" x14ac:dyDescent="0.35">
      <c r="C107" t="s">
        <v>325</v>
      </c>
    </row>
    <row r="108" spans="3:17" ht="15.5" x14ac:dyDescent="0.35">
      <c r="C108" t="s">
        <v>326</v>
      </c>
      <c r="D108" s="5">
        <v>469763565</v>
      </c>
      <c r="E108" s="5">
        <v>477668970</v>
      </c>
      <c r="F108" s="5">
        <v>495513258</v>
      </c>
      <c r="G108" s="5">
        <v>563394666</v>
      </c>
      <c r="I108" s="5">
        <v>495513258</v>
      </c>
      <c r="J108" s="5">
        <v>906118202</v>
      </c>
      <c r="K108" s="5">
        <v>1382536394</v>
      </c>
      <c r="L108" s="5">
        <v>1828061154</v>
      </c>
      <c r="M108" s="5">
        <v>275233522</v>
      </c>
      <c r="N108" s="5">
        <v>1200661776</v>
      </c>
      <c r="O108" s="5">
        <v>1518246132</v>
      </c>
      <c r="P108" s="5">
        <v>731251455</v>
      </c>
      <c r="Q108" s="5">
        <v>1341796777</v>
      </c>
    </row>
    <row r="109" spans="3:17" ht="15.5" x14ac:dyDescent="0.35">
      <c r="C109" t="s">
        <v>329</v>
      </c>
      <c r="Q109" s="5">
        <v>525000000</v>
      </c>
    </row>
    <row r="110" spans="3:17" ht="15.5" x14ac:dyDescent="0.35">
      <c r="C110" t="s">
        <v>119</v>
      </c>
      <c r="D110" s="5">
        <v>3883287723</v>
      </c>
      <c r="E110" s="5">
        <v>5383623724</v>
      </c>
      <c r="F110" s="5">
        <v>9953474870</v>
      </c>
      <c r="G110" s="5">
        <v>13180876456</v>
      </c>
      <c r="I110" s="5">
        <v>9953474870</v>
      </c>
      <c r="J110" s="5">
        <v>13568861546</v>
      </c>
      <c r="K110" s="5">
        <v>14370914341</v>
      </c>
      <c r="L110" s="5">
        <v>19689323323</v>
      </c>
      <c r="M110" s="5">
        <v>21775185118</v>
      </c>
      <c r="N110" s="5">
        <v>18499884597</v>
      </c>
      <c r="O110" s="5">
        <v>10787539677</v>
      </c>
      <c r="P110" s="5">
        <v>21156835444</v>
      </c>
      <c r="Q110" s="5">
        <v>19031534548</v>
      </c>
    </row>
    <row r="111" spans="3:17" ht="15.5" x14ac:dyDescent="0.35">
      <c r="C111" t="s">
        <v>288</v>
      </c>
      <c r="D111" s="5">
        <v>40333834060</v>
      </c>
      <c r="E111" s="5">
        <v>39539927067</v>
      </c>
      <c r="F111" s="5">
        <v>30572897172</v>
      </c>
      <c r="G111" s="5">
        <v>17713943539</v>
      </c>
      <c r="I111" s="5">
        <v>30572897172</v>
      </c>
      <c r="J111" s="5">
        <v>6842629386</v>
      </c>
      <c r="K111" s="5">
        <v>9027355197</v>
      </c>
      <c r="L111" s="5">
        <v>12310396361</v>
      </c>
      <c r="M111" s="5">
        <v>8316105295</v>
      </c>
      <c r="N111" s="5">
        <v>22978687701</v>
      </c>
      <c r="O111" s="5">
        <v>36592655417</v>
      </c>
      <c r="P111" s="5">
        <v>31665919884</v>
      </c>
      <c r="Q111" s="5">
        <v>19433458880</v>
      </c>
    </row>
    <row r="112" spans="3:17" ht="15.5" x14ac:dyDescent="0.35">
      <c r="C112" t="s">
        <v>289</v>
      </c>
    </row>
    <row r="113" spans="3:17" ht="15.5" x14ac:dyDescent="0.35">
      <c r="C113" t="s">
        <v>290</v>
      </c>
      <c r="D113" s="5">
        <v>56909722802</v>
      </c>
      <c r="E113" s="5">
        <v>60126900951</v>
      </c>
      <c r="F113" s="5">
        <v>63292369886</v>
      </c>
      <c r="G113" s="5">
        <v>66867541645</v>
      </c>
      <c r="I113" s="5">
        <v>63292369886</v>
      </c>
      <c r="J113" s="5">
        <v>70700196286</v>
      </c>
      <c r="K113" s="5">
        <v>45578764355</v>
      </c>
      <c r="L113" s="5">
        <v>55033212780</v>
      </c>
      <c r="M113" s="5">
        <v>62795125942</v>
      </c>
      <c r="N113" s="5">
        <v>70754994541</v>
      </c>
      <c r="O113" s="5">
        <v>77766465987</v>
      </c>
    </row>
    <row r="114" spans="3:17" ht="15.5" x14ac:dyDescent="0.35">
      <c r="C114" t="s">
        <v>292</v>
      </c>
      <c r="D114" s="5">
        <v>661106927</v>
      </c>
      <c r="E114" s="5">
        <v>485317720</v>
      </c>
      <c r="F114" s="5">
        <v>850015278</v>
      </c>
      <c r="G114" s="5">
        <v>1048411100</v>
      </c>
      <c r="I114" s="5">
        <v>850015278</v>
      </c>
      <c r="J114" s="5">
        <v>3127382079</v>
      </c>
      <c r="K114" s="5">
        <v>2589359566</v>
      </c>
      <c r="L114" s="5">
        <v>1830865795</v>
      </c>
      <c r="M114" s="5">
        <v>3998509536</v>
      </c>
      <c r="N114" s="5">
        <v>6076755756</v>
      </c>
      <c r="O114" s="5">
        <v>7238418431</v>
      </c>
      <c r="P114" s="5">
        <v>7865202921</v>
      </c>
      <c r="Q114" s="5">
        <v>7443293645</v>
      </c>
    </row>
    <row r="115" spans="3:17" ht="15.5" x14ac:dyDescent="0.35">
      <c r="C115" t="s">
        <v>328</v>
      </c>
      <c r="D115" s="5">
        <v>496297427</v>
      </c>
      <c r="E115" s="5">
        <v>485428582</v>
      </c>
      <c r="F115" s="5">
        <v>474679175</v>
      </c>
      <c r="I115" s="5">
        <v>474679175</v>
      </c>
      <c r="L115" s="5">
        <v>355214845</v>
      </c>
      <c r="M115" s="5">
        <v>701765189</v>
      </c>
      <c r="N115" s="5">
        <v>1075141730</v>
      </c>
    </row>
    <row r="116" spans="3:17" ht="15.5" x14ac:dyDescent="0.35">
      <c r="C116" t="s">
        <v>293</v>
      </c>
      <c r="D116" s="5">
        <v>16265917926</v>
      </c>
      <c r="E116" s="5">
        <v>17430912783</v>
      </c>
      <c r="F116" s="5">
        <v>17379229353</v>
      </c>
      <c r="G116" s="5">
        <v>17228398707</v>
      </c>
      <c r="I116" s="5">
        <v>17379229353</v>
      </c>
      <c r="J116" s="5">
        <v>16581567397</v>
      </c>
      <c r="K116" s="5">
        <v>42853392367</v>
      </c>
      <c r="L116" s="5">
        <v>48157518276</v>
      </c>
      <c r="M116" s="5">
        <v>14043802551</v>
      </c>
      <c r="N116" s="5">
        <v>12864301204</v>
      </c>
      <c r="O116" s="5">
        <v>11313213169</v>
      </c>
      <c r="P116" s="5">
        <v>4040360711</v>
      </c>
      <c r="Q116" s="5">
        <v>4210878779</v>
      </c>
    </row>
    <row r="117" spans="3:17" ht="15.5" x14ac:dyDescent="0.35">
      <c r="C117" t="s">
        <v>121</v>
      </c>
      <c r="D117" s="5">
        <v>94339999451</v>
      </c>
      <c r="E117" s="5">
        <v>95491817384</v>
      </c>
      <c r="F117" s="5">
        <v>97252501181</v>
      </c>
      <c r="G117" s="5">
        <v>96441341288</v>
      </c>
      <c r="I117" s="5">
        <v>97252501181</v>
      </c>
      <c r="J117" s="5">
        <v>99376107370</v>
      </c>
      <c r="K117" s="5">
        <v>70530022545</v>
      </c>
      <c r="L117" s="5">
        <v>103949885266</v>
      </c>
      <c r="M117" s="5">
        <v>86126654175</v>
      </c>
      <c r="N117" s="5">
        <v>100078234342</v>
      </c>
      <c r="O117" s="5">
        <v>100243567609</v>
      </c>
      <c r="P117" s="5">
        <v>20363715438</v>
      </c>
      <c r="Q117" s="5">
        <v>18805866592</v>
      </c>
    </row>
    <row r="118" spans="3:17" ht="15.5" x14ac:dyDescent="0.35">
      <c r="C118" t="s">
        <v>122</v>
      </c>
      <c r="D118" s="5">
        <v>94339999451</v>
      </c>
      <c r="E118" s="5">
        <v>95491817384</v>
      </c>
      <c r="F118" s="5">
        <v>97252501181</v>
      </c>
      <c r="G118" s="5">
        <v>96441341288</v>
      </c>
      <c r="I118" s="5">
        <v>97252501181</v>
      </c>
      <c r="J118" s="5">
        <v>99376107370</v>
      </c>
      <c r="K118" s="5">
        <v>70530022545</v>
      </c>
      <c r="L118" s="5">
        <v>103949885266</v>
      </c>
      <c r="M118" s="5">
        <v>86126654175</v>
      </c>
      <c r="N118" s="5">
        <v>100078234342</v>
      </c>
      <c r="O118" s="5">
        <v>100243567609</v>
      </c>
      <c r="P118" s="5">
        <v>20363715438</v>
      </c>
      <c r="Q118" s="5">
        <v>18805866592</v>
      </c>
    </row>
    <row r="119" spans="3:17" ht="15.5" x14ac:dyDescent="0.35">
      <c r="C119" t="s">
        <v>294</v>
      </c>
    </row>
    <row r="120" spans="3:17" ht="15.5" x14ac:dyDescent="0.35">
      <c r="C120" t="s">
        <v>295</v>
      </c>
      <c r="D120" s="5">
        <v>58067127156</v>
      </c>
      <c r="E120" s="5">
        <v>61097647253</v>
      </c>
      <c r="F120" s="5">
        <v>64617064339</v>
      </c>
      <c r="G120" s="5">
        <v>67915952745</v>
      </c>
      <c r="I120" s="5">
        <v>64617064339</v>
      </c>
      <c r="J120" s="5">
        <v>73827578365</v>
      </c>
      <c r="K120" s="5">
        <v>48168123921</v>
      </c>
      <c r="L120" s="5">
        <v>85858915914</v>
      </c>
      <c r="M120" s="5">
        <v>67495400667</v>
      </c>
      <c r="N120" s="5">
        <v>77906892027</v>
      </c>
      <c r="O120" s="5">
        <v>85004884418</v>
      </c>
      <c r="P120" s="5">
        <v>7865202921</v>
      </c>
      <c r="Q120" s="5">
        <v>7443293645</v>
      </c>
    </row>
    <row r="121" spans="3:17" ht="15.5" x14ac:dyDescent="0.35">
      <c r="C121" t="s">
        <v>123</v>
      </c>
      <c r="D121" s="5">
        <v>255562986832</v>
      </c>
      <c r="E121" s="5">
        <v>234648930550</v>
      </c>
      <c r="F121" s="5">
        <v>245845046037</v>
      </c>
      <c r="G121" s="5">
        <v>239766164217</v>
      </c>
      <c r="I121" s="5">
        <v>245845046037</v>
      </c>
      <c r="J121" s="5">
        <v>261064980740</v>
      </c>
      <c r="K121" s="5">
        <v>229498076801</v>
      </c>
      <c r="L121" s="5">
        <v>349890773766</v>
      </c>
      <c r="M121" s="5">
        <v>247640173947</v>
      </c>
      <c r="N121" s="5">
        <v>329538379535</v>
      </c>
      <c r="O121" s="5">
        <v>362871980499</v>
      </c>
      <c r="P121" s="5">
        <v>311869942591</v>
      </c>
      <c r="Q121" s="5">
        <v>301600515659</v>
      </c>
    </row>
    <row r="122" spans="3:17" ht="15.5" x14ac:dyDescent="0.35">
      <c r="C122" t="s">
        <v>124</v>
      </c>
    </row>
    <row r="123" spans="3:17" ht="15.5" x14ac:dyDescent="0.35">
      <c r="C123" t="s">
        <v>125</v>
      </c>
      <c r="D123" s="5">
        <v>335400000000</v>
      </c>
      <c r="E123" s="5">
        <v>335400000000</v>
      </c>
      <c r="F123" s="5">
        <v>335400000000</v>
      </c>
      <c r="G123" s="5">
        <v>335400000000</v>
      </c>
      <c r="I123" s="5">
        <v>335400000000</v>
      </c>
      <c r="J123" s="5">
        <v>335400000000</v>
      </c>
      <c r="K123" s="5">
        <v>335400000000</v>
      </c>
      <c r="L123" s="5">
        <v>335400000000</v>
      </c>
      <c r="M123" s="5">
        <v>335400000000</v>
      </c>
      <c r="N123" s="5">
        <v>335400000000</v>
      </c>
      <c r="O123" s="5">
        <v>285000000000</v>
      </c>
      <c r="P123" s="5">
        <v>35000000000</v>
      </c>
      <c r="Q123" s="5">
        <v>35000000000</v>
      </c>
    </row>
    <row r="124" spans="3:17" ht="15.5" x14ac:dyDescent="0.35">
      <c r="C124" t="s">
        <v>126</v>
      </c>
      <c r="D124" s="5">
        <v>44994622340</v>
      </c>
      <c r="E124" s="5">
        <v>44994622340</v>
      </c>
      <c r="F124" s="5">
        <v>44994622340</v>
      </c>
      <c r="G124" s="5">
        <v>44994622340</v>
      </c>
      <c r="I124" s="5">
        <v>44994622340</v>
      </c>
      <c r="J124" s="5">
        <v>44994622340</v>
      </c>
      <c r="K124" s="5">
        <v>44994622340</v>
      </c>
      <c r="L124" s="5">
        <v>44994622340</v>
      </c>
      <c r="M124" s="5">
        <v>44994622340</v>
      </c>
      <c r="N124" s="5">
        <v>44994622340</v>
      </c>
      <c r="P124" s="5">
        <v>250000000000</v>
      </c>
    </row>
    <row r="125" spans="3:17" ht="15.5" x14ac:dyDescent="0.35">
      <c r="C125" t="s">
        <v>127</v>
      </c>
      <c r="D125" s="5">
        <v>731893858851</v>
      </c>
      <c r="E125" s="5">
        <v>746630807957</v>
      </c>
      <c r="F125" s="5">
        <v>720343562359</v>
      </c>
      <c r="G125" s="5">
        <v>722861166423</v>
      </c>
      <c r="I125" s="5">
        <v>720343562359</v>
      </c>
      <c r="J125" s="5">
        <v>650684454800</v>
      </c>
      <c r="K125" s="5">
        <v>545172824292</v>
      </c>
      <c r="L125" s="5">
        <v>427089658330</v>
      </c>
      <c r="M125" s="5">
        <v>376406604642</v>
      </c>
      <c r="N125" s="5">
        <v>256148726253</v>
      </c>
      <c r="O125" s="5">
        <v>135225631885</v>
      </c>
      <c r="P125" s="5">
        <v>23463001345</v>
      </c>
      <c r="Q125" s="5">
        <v>233148124424</v>
      </c>
    </row>
    <row r="126" spans="3:17" ht="15.5" x14ac:dyDescent="0.35">
      <c r="C126" t="s">
        <v>128</v>
      </c>
      <c r="D126" s="5">
        <v>49000000000</v>
      </c>
      <c r="E126" s="5">
        <v>48000000000</v>
      </c>
      <c r="F126" s="5">
        <v>48000000000</v>
      </c>
      <c r="G126" s="5">
        <v>48000000000</v>
      </c>
      <c r="I126" s="5">
        <v>48000000000</v>
      </c>
      <c r="J126" s="5">
        <v>46000000000</v>
      </c>
      <c r="K126" s="5">
        <v>43000000000</v>
      </c>
      <c r="L126" s="5">
        <v>40000000000</v>
      </c>
      <c r="M126" s="5">
        <v>20000000000</v>
      </c>
    </row>
    <row r="127" spans="3:17" ht="15.5" x14ac:dyDescent="0.35">
      <c r="C127" t="s">
        <v>129</v>
      </c>
      <c r="D127" s="5">
        <v>682893858851</v>
      </c>
      <c r="E127" s="5">
        <v>698630807957</v>
      </c>
      <c r="F127" s="5">
        <v>672343562359</v>
      </c>
      <c r="G127" s="5">
        <v>674861166423</v>
      </c>
      <c r="I127" s="5">
        <v>672343562359</v>
      </c>
      <c r="J127" s="5">
        <v>604684454800</v>
      </c>
      <c r="K127" s="5">
        <v>502172824292</v>
      </c>
      <c r="L127" s="5">
        <v>387089658330</v>
      </c>
      <c r="M127" s="5">
        <v>356406604642</v>
      </c>
    </row>
    <row r="128" spans="3:17" ht="15.5" x14ac:dyDescent="0.35">
      <c r="C128" t="s">
        <v>130</v>
      </c>
      <c r="D128" s="5">
        <v>731893858851</v>
      </c>
      <c r="E128" s="5">
        <v>746630807957</v>
      </c>
      <c r="F128" s="5">
        <v>720343562359</v>
      </c>
      <c r="G128" s="5">
        <v>722861166423</v>
      </c>
      <c r="I128" s="5">
        <v>720343562359</v>
      </c>
      <c r="J128" s="5">
        <v>650684454800</v>
      </c>
      <c r="K128" s="5">
        <v>545172824292</v>
      </c>
      <c r="L128" s="5">
        <v>427089658330</v>
      </c>
      <c r="M128" s="5">
        <v>376406604642</v>
      </c>
      <c r="N128" s="5">
        <v>256148726253</v>
      </c>
      <c r="O128" s="5">
        <v>135225631885</v>
      </c>
      <c r="P128" s="5">
        <v>23463001345</v>
      </c>
      <c r="Q128" s="5">
        <v>233148124424</v>
      </c>
    </row>
    <row r="129" spans="2:17" ht="15.5" x14ac:dyDescent="0.35">
      <c r="C129" t="s">
        <v>10</v>
      </c>
      <c r="D129" s="5">
        <v>1102833523451</v>
      </c>
      <c r="E129" s="5">
        <v>1117968169105</v>
      </c>
      <c r="F129" s="5">
        <v>1092078620052</v>
      </c>
      <c r="G129" s="5">
        <v>1095788486296</v>
      </c>
      <c r="I129" s="5">
        <v>1092078620052</v>
      </c>
      <c r="J129" s="5">
        <v>1023892462664</v>
      </c>
      <c r="K129" s="5">
        <v>918737261352</v>
      </c>
      <c r="L129" s="5">
        <v>801013449120</v>
      </c>
      <c r="M129" s="5">
        <v>750156832464</v>
      </c>
      <c r="N129" s="5">
        <v>630230650745</v>
      </c>
      <c r="O129" s="5">
        <v>416687613979</v>
      </c>
      <c r="P129" s="5">
        <v>305300830034</v>
      </c>
      <c r="Q129" s="5">
        <v>264281030568</v>
      </c>
    </row>
    <row r="130" spans="2:17" ht="15.5" x14ac:dyDescent="0.35">
      <c r="C130" t="s">
        <v>132</v>
      </c>
      <c r="D130" s="5">
        <v>1358396510283</v>
      </c>
      <c r="E130" s="5">
        <v>1352617099655</v>
      </c>
      <c r="F130" s="5">
        <v>1337923666089</v>
      </c>
      <c r="G130" s="5">
        <v>1335554650513</v>
      </c>
      <c r="I130" s="5">
        <v>1337923666089</v>
      </c>
      <c r="J130" s="5">
        <v>1284957443404</v>
      </c>
      <c r="K130" s="5">
        <v>1148235338153</v>
      </c>
      <c r="L130" s="5">
        <v>1150904222886</v>
      </c>
      <c r="M130" s="5">
        <v>997797006411</v>
      </c>
      <c r="N130" s="5">
        <v>959769030280</v>
      </c>
      <c r="O130" s="5">
        <v>779559594478</v>
      </c>
      <c r="P130" s="5">
        <v>617170772625</v>
      </c>
      <c r="Q130" s="5">
        <v>565881546227</v>
      </c>
    </row>
    <row r="131" spans="2:17" ht="15.5" x14ac:dyDescent="0.35">
      <c r="C131" t="s">
        <v>133</v>
      </c>
      <c r="D131" s="5">
        <v>6708000000</v>
      </c>
      <c r="E131" s="5">
        <v>6708000000</v>
      </c>
      <c r="F131" s="5">
        <v>6708000000</v>
      </c>
      <c r="G131" s="5">
        <v>6708000000</v>
      </c>
      <c r="I131" s="5">
        <v>6708000000</v>
      </c>
      <c r="J131" s="5">
        <v>6708000000</v>
      </c>
      <c r="K131" s="5">
        <v>6708000000</v>
      </c>
      <c r="L131" s="5">
        <v>6708000000</v>
      </c>
      <c r="M131" s="5">
        <v>6708000000</v>
      </c>
      <c r="N131" s="5">
        <v>6708000000</v>
      </c>
      <c r="O131" s="5">
        <v>285000</v>
      </c>
      <c r="P131" s="5">
        <v>35000</v>
      </c>
      <c r="Q131" s="5">
        <v>35000</v>
      </c>
    </row>
    <row r="133" spans="2:17" ht="15.5" x14ac:dyDescent="0.35">
      <c r="B133" t="s">
        <v>134</v>
      </c>
      <c r="C133" t="s">
        <v>135</v>
      </c>
      <c r="D133" s="5">
        <v>23329363402</v>
      </c>
      <c r="E133" s="5">
        <v>28303223684</v>
      </c>
      <c r="F133" s="5">
        <v>18082662070</v>
      </c>
      <c r="G133" s="5">
        <v>48109272136</v>
      </c>
      <c r="I133" s="5">
        <v>185294280061</v>
      </c>
      <c r="J133" s="5">
        <v>144253477323</v>
      </c>
      <c r="K133" s="5">
        <v>238243119799</v>
      </c>
      <c r="L133" s="5">
        <v>118960501351</v>
      </c>
      <c r="M133" s="5">
        <v>110238037914</v>
      </c>
      <c r="N133" s="5">
        <v>108827973904</v>
      </c>
      <c r="O133" s="5">
        <v>89821080388</v>
      </c>
      <c r="P133" s="5">
        <v>30916587757</v>
      </c>
      <c r="Q133" s="5">
        <v>104912392933</v>
      </c>
    </row>
    <row r="134" spans="2:17" ht="15.5" x14ac:dyDescent="0.35">
      <c r="C134" t="s">
        <v>136</v>
      </c>
      <c r="D134" s="5">
        <v>382728910897</v>
      </c>
      <c r="E134" s="5">
        <v>345852178925</v>
      </c>
      <c r="F134" s="5">
        <v>360489092284</v>
      </c>
      <c r="G134" s="5">
        <v>358444901937</v>
      </c>
      <c r="I134" s="5">
        <v>1391243313580</v>
      </c>
      <c r="J134" s="5">
        <v>1371161413055</v>
      </c>
      <c r="K134" s="5">
        <v>1356948267571</v>
      </c>
      <c r="L134" s="5">
        <v>1071547932078</v>
      </c>
      <c r="M134" s="5">
        <v>1061388593986</v>
      </c>
      <c r="N134" s="5">
        <v>1024457765698</v>
      </c>
      <c r="O134" s="5">
        <v>787273886347</v>
      </c>
      <c r="P134" s="5">
        <v>582262831021</v>
      </c>
      <c r="Q134" s="5">
        <v>509367531579</v>
      </c>
    </row>
    <row r="135" spans="2:17" ht="15.5" x14ac:dyDescent="0.35">
      <c r="C135" t="s">
        <v>934</v>
      </c>
    </row>
    <row r="136" spans="2:17" ht="15.5" x14ac:dyDescent="0.35">
      <c r="C136" t="s">
        <v>678</v>
      </c>
      <c r="D136" s="5">
        <v>-164208961498</v>
      </c>
      <c r="E136" s="5">
        <v>-137338699442</v>
      </c>
      <c r="F136" s="5">
        <v>-178473296043</v>
      </c>
      <c r="G136" s="5">
        <v>-153790421717</v>
      </c>
      <c r="I136" s="5">
        <v>-583398455152</v>
      </c>
      <c r="J136" s="5">
        <v>-584754577213</v>
      </c>
      <c r="K136" s="5">
        <v>-529439801676</v>
      </c>
      <c r="L136" s="5">
        <v>-488288641867</v>
      </c>
      <c r="M136" s="5">
        <v>-528454912007</v>
      </c>
      <c r="N136" s="5">
        <v>-564579188918</v>
      </c>
      <c r="O136" s="5">
        <v>-386013890720</v>
      </c>
      <c r="P136" s="5">
        <v>-274421783156</v>
      </c>
      <c r="Q136" s="5">
        <v>-237591100602</v>
      </c>
    </row>
    <row r="137" spans="2:17" ht="15.5" x14ac:dyDescent="0.35">
      <c r="C137" t="s">
        <v>505</v>
      </c>
      <c r="D137" s="5">
        <v>-66752922835</v>
      </c>
      <c r="E137" s="5">
        <v>-73938503593</v>
      </c>
      <c r="F137" s="5">
        <v>-61355849445</v>
      </c>
      <c r="G137" s="5">
        <v>-55649207256</v>
      </c>
      <c r="I137" s="5">
        <v>-244378009350</v>
      </c>
      <c r="J137" s="5">
        <v>-247986297317</v>
      </c>
      <c r="K137" s="5">
        <v>-232284948348</v>
      </c>
      <c r="L137" s="5">
        <v>-202859048800</v>
      </c>
      <c r="M137" s="5">
        <v>-188408390840</v>
      </c>
      <c r="N137" s="5">
        <v>-161609545684</v>
      </c>
      <c r="O137" s="5">
        <v>-115645473402</v>
      </c>
      <c r="P137" s="5">
        <v>-94424207742</v>
      </c>
      <c r="Q137" s="5">
        <v>-72370825982</v>
      </c>
    </row>
    <row r="138" spans="2:17" ht="15.5" x14ac:dyDescent="0.35">
      <c r="C138" t="s">
        <v>935</v>
      </c>
      <c r="D138" s="5">
        <v>-119033424623</v>
      </c>
      <c r="E138" s="5">
        <v>-96522754863</v>
      </c>
      <c r="F138" s="5">
        <v>-87827242817</v>
      </c>
      <c r="G138" s="5">
        <v>-91755217637</v>
      </c>
      <c r="I138" s="5">
        <v>-332365835842</v>
      </c>
      <c r="J138" s="5">
        <v>-342214417668</v>
      </c>
      <c r="K138" s="5">
        <v>-298575670312</v>
      </c>
      <c r="L138" s="5">
        <v>-219256312138</v>
      </c>
      <c r="M138" s="5">
        <v>-187484787565</v>
      </c>
      <c r="N138" s="5">
        <v>-147076499736</v>
      </c>
      <c r="O138" s="5">
        <v>-141994973459</v>
      </c>
      <c r="P138" s="5">
        <v>-163713564275</v>
      </c>
      <c r="Q138" s="5">
        <v>-77931605032</v>
      </c>
    </row>
    <row r="139" spans="2:17" ht="15.5" x14ac:dyDescent="0.35">
      <c r="C139" t="s">
        <v>936</v>
      </c>
      <c r="D139" s="5">
        <v>-349995308956</v>
      </c>
      <c r="E139" s="5">
        <v>-307799957898</v>
      </c>
      <c r="F139" s="5">
        <v>-327656388305</v>
      </c>
      <c r="G139" s="5">
        <v>-301194846610</v>
      </c>
      <c r="I139" s="5">
        <v>-1160142300344</v>
      </c>
      <c r="J139" s="5">
        <v>-1174955292198</v>
      </c>
      <c r="K139" s="5">
        <v>-1060300420336</v>
      </c>
      <c r="L139" s="5">
        <v>-910404002805</v>
      </c>
      <c r="M139" s="5">
        <v>-904348090412</v>
      </c>
      <c r="N139" s="5">
        <v>-873265234338</v>
      </c>
      <c r="O139" s="5">
        <v>-643654337581</v>
      </c>
      <c r="P139" s="5">
        <v>-532559555173</v>
      </c>
      <c r="Q139" s="5">
        <v>-387893531616</v>
      </c>
    </row>
    <row r="140" spans="2:17" ht="15.5" x14ac:dyDescent="0.35">
      <c r="C140" t="s">
        <v>355</v>
      </c>
    </row>
    <row r="141" spans="2:17" ht="15.5" x14ac:dyDescent="0.35">
      <c r="C141" t="s">
        <v>986</v>
      </c>
    </row>
    <row r="142" spans="2:17" ht="15.5" x14ac:dyDescent="0.35">
      <c r="C142" t="s">
        <v>987</v>
      </c>
      <c r="D142" s="5">
        <v>573189047</v>
      </c>
      <c r="E142" s="5">
        <v>325313062</v>
      </c>
      <c r="F142" s="5">
        <v>291060431</v>
      </c>
      <c r="G142" s="5">
        <v>185770079</v>
      </c>
      <c r="I142" s="5">
        <v>532475750</v>
      </c>
      <c r="J142" s="5">
        <v>402339889</v>
      </c>
      <c r="K142" s="5">
        <v>6073919</v>
      </c>
    </row>
    <row r="143" spans="2:17" ht="15.5" x14ac:dyDescent="0.35">
      <c r="C143" t="s">
        <v>988</v>
      </c>
    </row>
    <row r="144" spans="2:17" ht="15.5" x14ac:dyDescent="0.35">
      <c r="C144" t="s">
        <v>989</v>
      </c>
    </row>
    <row r="145" spans="3:17" ht="15.5" x14ac:dyDescent="0.35">
      <c r="C145" t="s">
        <v>990</v>
      </c>
      <c r="D145" s="5">
        <v>573189047</v>
      </c>
      <c r="E145" s="5">
        <v>325313062</v>
      </c>
      <c r="F145" s="5">
        <v>291060431</v>
      </c>
      <c r="G145" s="5">
        <v>185770079</v>
      </c>
      <c r="I145" s="5">
        <v>532475750</v>
      </c>
      <c r="J145" s="5">
        <v>402339889</v>
      </c>
      <c r="K145" s="5">
        <v>6073919</v>
      </c>
    </row>
    <row r="146" spans="3:17" ht="15.5" x14ac:dyDescent="0.35">
      <c r="C146" t="s">
        <v>937</v>
      </c>
    </row>
    <row r="147" spans="3:17" ht="15.5" x14ac:dyDescent="0.35">
      <c r="C147" t="s">
        <v>822</v>
      </c>
    </row>
    <row r="148" spans="3:17" ht="15.5" x14ac:dyDescent="0.35">
      <c r="C148" t="s">
        <v>938</v>
      </c>
      <c r="D148" s="5">
        <v>-9573118609</v>
      </c>
      <c r="E148" s="5">
        <v>-10339317843</v>
      </c>
      <c r="F148" s="5">
        <v>-13716093325</v>
      </c>
      <c r="G148" s="5">
        <v>-8215671086</v>
      </c>
      <c r="I148" s="5">
        <v>-43970360294</v>
      </c>
      <c r="J148" s="5">
        <v>-52260298391</v>
      </c>
      <c r="K148" s="5">
        <v>-57361671236</v>
      </c>
      <c r="L148" s="5">
        <v>-41623296076</v>
      </c>
      <c r="M148" s="5">
        <v>-47253083015</v>
      </c>
      <c r="N148" s="5">
        <v>-43017328988</v>
      </c>
      <c r="O148" s="5">
        <v>-50601348172</v>
      </c>
      <c r="P148" s="5">
        <v>-16895694453</v>
      </c>
      <c r="Q148" s="5">
        <v>-18223592657</v>
      </c>
    </row>
    <row r="149" spans="3:17" ht="15.5" x14ac:dyDescent="0.35">
      <c r="C149" t="s">
        <v>939</v>
      </c>
      <c r="D149" s="5">
        <v>-9573118609</v>
      </c>
      <c r="E149" s="5">
        <v>-10339317843</v>
      </c>
      <c r="F149" s="5">
        <v>-13716093325</v>
      </c>
      <c r="G149" s="5">
        <v>-8215671086</v>
      </c>
      <c r="I149" s="5">
        <v>-43970360294</v>
      </c>
      <c r="J149" s="5">
        <v>-52260298391</v>
      </c>
      <c r="K149" s="5">
        <v>-57361671236</v>
      </c>
      <c r="L149" s="5">
        <v>-41623296076</v>
      </c>
      <c r="M149" s="5">
        <v>-47253083015</v>
      </c>
      <c r="N149" s="5">
        <v>-43017328988</v>
      </c>
      <c r="O149" s="5">
        <v>-50601348172</v>
      </c>
      <c r="P149" s="5">
        <v>-16895694453</v>
      </c>
      <c r="Q149" s="5">
        <v>-18223592657</v>
      </c>
    </row>
    <row r="150" spans="3:17" ht="15.5" x14ac:dyDescent="0.35">
      <c r="C150" t="s">
        <v>991</v>
      </c>
      <c r="D150" s="5">
        <v>-404308977</v>
      </c>
      <c r="E150" s="5">
        <v>265007438</v>
      </c>
      <c r="F150" s="5">
        <v>-1325009015</v>
      </c>
      <c r="G150" s="5">
        <v>-1110882184</v>
      </c>
      <c r="I150" s="5">
        <v>-2368848631</v>
      </c>
      <c r="J150" s="5">
        <v>-94685032</v>
      </c>
      <c r="K150" s="5">
        <v>-1049130119</v>
      </c>
      <c r="L150" s="5">
        <v>-560131846</v>
      </c>
      <c r="M150" s="5">
        <v>450617355</v>
      </c>
      <c r="N150" s="5">
        <v>652771532</v>
      </c>
      <c r="O150" s="5">
        <v>-3197120206</v>
      </c>
      <c r="P150" s="5">
        <v>-1890993638</v>
      </c>
      <c r="Q150" s="5">
        <v>1661985627</v>
      </c>
    </row>
    <row r="151" spans="3:17" ht="15.5" x14ac:dyDescent="0.35">
      <c r="C151" t="s">
        <v>144</v>
      </c>
      <c r="D151" s="5">
        <v>-41430755152</v>
      </c>
      <c r="E151" s="5">
        <v>-6861543228</v>
      </c>
      <c r="F151" s="5">
        <v>-25889932543</v>
      </c>
      <c r="G151" s="5">
        <v>-6647154817</v>
      </c>
      <c r="I151" s="5">
        <v>-88511124094</v>
      </c>
      <c r="J151" s="5">
        <v>-84829194497</v>
      </c>
      <c r="K151" s="5">
        <v>-123875207566</v>
      </c>
      <c r="L151" s="5">
        <v>-101881795456</v>
      </c>
      <c r="M151" s="5">
        <v>-88371041199</v>
      </c>
      <c r="N151" s="5">
        <v>37976255594</v>
      </c>
      <c r="O151" s="5">
        <v>-10595724829</v>
      </c>
      <c r="P151" s="5">
        <v>-121258159644</v>
      </c>
      <c r="Q151" s="5">
        <v>-6243372492</v>
      </c>
    </row>
    <row r="152" spans="3:17" ht="15.5" x14ac:dyDescent="0.35">
      <c r="C152" t="s">
        <v>145</v>
      </c>
      <c r="D152" s="5">
        <v>-10021901736</v>
      </c>
      <c r="E152" s="5">
        <v>-6837096362</v>
      </c>
      <c r="F152" s="5">
        <v>-4954350976</v>
      </c>
      <c r="G152" s="5">
        <v>-4871687189</v>
      </c>
      <c r="I152" s="5">
        <v>-23858179785</v>
      </c>
      <c r="J152" s="5">
        <v>-95343472294</v>
      </c>
      <c r="K152" s="5">
        <v>-50216151068</v>
      </c>
      <c r="L152" s="5">
        <v>-22746102172</v>
      </c>
      <c r="M152" s="5">
        <v>-15696967682</v>
      </c>
      <c r="N152" s="5">
        <v>-75972219941</v>
      </c>
      <c r="O152" s="5">
        <v>-58624476419</v>
      </c>
      <c r="P152" s="5">
        <v>46734422222</v>
      </c>
      <c r="Q152" s="5">
        <v>-108075492732</v>
      </c>
    </row>
    <row r="153" spans="3:17" ht="15.5" x14ac:dyDescent="0.35">
      <c r="C153" t="s">
        <v>992</v>
      </c>
      <c r="D153" s="5">
        <v>-9746316151</v>
      </c>
      <c r="E153" s="5">
        <v>-6487245461</v>
      </c>
      <c r="F153" s="5">
        <v>-5713397147</v>
      </c>
      <c r="G153" s="5">
        <v>-2968720223</v>
      </c>
      <c r="I153" s="5">
        <v>-16893166888</v>
      </c>
      <c r="J153" s="5">
        <v>-92574645672</v>
      </c>
      <c r="K153" s="5">
        <v>-37882844472</v>
      </c>
      <c r="L153" s="5">
        <v>-19482598782</v>
      </c>
      <c r="M153" s="5">
        <v>-13229804981</v>
      </c>
      <c r="N153" s="5">
        <v>-40417325038</v>
      </c>
      <c r="O153" s="5">
        <v>-34284986385</v>
      </c>
      <c r="P153" s="5">
        <v>-34055298818</v>
      </c>
      <c r="Q153" s="5">
        <v>-29886727065</v>
      </c>
    </row>
    <row r="154" spans="3:17" ht="15.5" x14ac:dyDescent="0.35">
      <c r="C154" t="s">
        <v>993</v>
      </c>
      <c r="F154" s="5">
        <v>8420888888</v>
      </c>
      <c r="G154" s="5">
        <v>-8420888888</v>
      </c>
      <c r="L154" s="5">
        <v>-292175000</v>
      </c>
      <c r="N154" s="5">
        <v>-4143027991</v>
      </c>
    </row>
    <row r="155" spans="3:17" ht="15.5" x14ac:dyDescent="0.35">
      <c r="C155" t="s">
        <v>302</v>
      </c>
      <c r="D155" s="5">
        <v>-333333333</v>
      </c>
      <c r="E155" s="5">
        <v>-500000000</v>
      </c>
      <c r="F155" s="5">
        <v>-7675014788</v>
      </c>
      <c r="G155" s="5">
        <v>6273777779</v>
      </c>
      <c r="I155" s="5">
        <v>-7675014788</v>
      </c>
      <c r="J155" s="5">
        <v>-3391423645</v>
      </c>
      <c r="K155" s="5">
        <v>-13280049835</v>
      </c>
      <c r="L155" s="5">
        <v>-4266636516</v>
      </c>
      <c r="M155" s="5">
        <v>-3895337124</v>
      </c>
      <c r="N155" s="5">
        <v>-1589616912</v>
      </c>
    </row>
    <row r="156" spans="3:17" ht="15.5" x14ac:dyDescent="0.35">
      <c r="C156" t="s">
        <v>612</v>
      </c>
      <c r="D156" s="5">
        <v>57747748</v>
      </c>
      <c r="E156" s="5">
        <v>150149099</v>
      </c>
      <c r="F156" s="5">
        <v>13172071</v>
      </c>
      <c r="G156" s="5">
        <v>244144143</v>
      </c>
      <c r="I156" s="5">
        <v>710001891</v>
      </c>
      <c r="J156" s="5">
        <v>622597023</v>
      </c>
      <c r="K156" s="5">
        <v>946743239</v>
      </c>
      <c r="L156" s="5">
        <v>1295308126</v>
      </c>
      <c r="M156" s="5">
        <v>3686485000</v>
      </c>
      <c r="N156" s="5">
        <v>177750000</v>
      </c>
      <c r="O156" s="5">
        <v>1102500000</v>
      </c>
      <c r="P156" s="5">
        <v>1037000000</v>
      </c>
      <c r="Q156" s="5">
        <v>440720000</v>
      </c>
    </row>
    <row r="157" spans="3:17" ht="15.5" x14ac:dyDescent="0.35">
      <c r="C157" t="s">
        <v>994</v>
      </c>
      <c r="P157" s="5">
        <v>25000000000</v>
      </c>
      <c r="Q157" s="5">
        <v>-25000000000</v>
      </c>
    </row>
    <row r="158" spans="3:17" ht="15.5" x14ac:dyDescent="0.35">
      <c r="C158" t="s">
        <v>995</v>
      </c>
      <c r="N158" s="5">
        <v>-30000000000</v>
      </c>
      <c r="O158" s="5">
        <v>-43857150534</v>
      </c>
    </row>
    <row r="159" spans="3:17" ht="15.5" x14ac:dyDescent="0.35">
      <c r="C159" t="s">
        <v>382</v>
      </c>
      <c r="O159" s="5">
        <v>18415160500</v>
      </c>
      <c r="P159" s="5">
        <v>60895570506</v>
      </c>
      <c r="Q159" s="5">
        <v>-53629485667</v>
      </c>
    </row>
    <row r="160" spans="3:17" ht="15.5" x14ac:dyDescent="0.35">
      <c r="C160" t="s">
        <v>996</v>
      </c>
      <c r="M160" s="5">
        <v>-2258310577</v>
      </c>
    </row>
    <row r="161" spans="3:17" ht="15.5" x14ac:dyDescent="0.35">
      <c r="C161" t="s">
        <v>997</v>
      </c>
      <c r="P161" s="5">
        <v>-6142849466</v>
      </c>
    </row>
    <row r="162" spans="3:17" ht="15.5" x14ac:dyDescent="0.35">
      <c r="C162" t="s">
        <v>153</v>
      </c>
      <c r="D162" s="5">
        <v>-41430755152</v>
      </c>
      <c r="E162" s="5">
        <v>-6861543228</v>
      </c>
      <c r="F162" s="5">
        <v>-25889932543</v>
      </c>
      <c r="G162" s="5">
        <v>-6647154817</v>
      </c>
      <c r="I162" s="5">
        <v>-88511124094</v>
      </c>
      <c r="J162" s="5">
        <v>-84829194497</v>
      </c>
      <c r="K162" s="5">
        <v>-123875207566</v>
      </c>
      <c r="L162" s="5">
        <v>-101881795456</v>
      </c>
      <c r="M162" s="5">
        <v>-88371041199</v>
      </c>
      <c r="N162" s="5">
        <v>37976255594</v>
      </c>
      <c r="O162" s="5">
        <v>-10595724829</v>
      </c>
      <c r="P162" s="5">
        <v>-121258159644</v>
      </c>
      <c r="Q162" s="5">
        <v>-6243372492</v>
      </c>
    </row>
    <row r="163" spans="3:17" ht="15.5" x14ac:dyDescent="0.35">
      <c r="C163" t="s">
        <v>154</v>
      </c>
      <c r="Q163" s="5">
        <v>25000000000</v>
      </c>
    </row>
    <row r="164" spans="3:17" ht="15.5" x14ac:dyDescent="0.35">
      <c r="C164" t="s">
        <v>370</v>
      </c>
      <c r="D164" s="5">
        <v>-3496770651</v>
      </c>
      <c r="E164" s="5">
        <v>-3447077090</v>
      </c>
      <c r="F164" s="5">
        <v>-3398278176</v>
      </c>
      <c r="G164" s="5">
        <v>-3350357760</v>
      </c>
      <c r="I164" s="5">
        <v>-12962041906</v>
      </c>
      <c r="J164" s="5">
        <v>-10003893849</v>
      </c>
      <c r="K164" s="5">
        <v>-8447893489</v>
      </c>
      <c r="L164" s="5">
        <v>-8076881841</v>
      </c>
      <c r="M164" s="5">
        <v>-7174695125</v>
      </c>
      <c r="N164" s="5">
        <v>-6741566096</v>
      </c>
      <c r="O164" s="5">
        <v>-770912531</v>
      </c>
      <c r="P164" s="5">
        <v>-1702757271</v>
      </c>
      <c r="Q164" s="5">
        <v>-6811029080</v>
      </c>
    </row>
    <row r="165" spans="3:17" ht="15.5" x14ac:dyDescent="0.35">
      <c r="C165" t="s">
        <v>369</v>
      </c>
      <c r="I165" s="5">
        <v>7286650000</v>
      </c>
      <c r="J165" s="5">
        <v>38600000000</v>
      </c>
      <c r="O165" s="5">
        <v>13138863340</v>
      </c>
    </row>
    <row r="166" spans="3:17" ht="15.5" x14ac:dyDescent="0.35">
      <c r="C166" t="s">
        <v>522</v>
      </c>
      <c r="J166" s="5">
        <v>-289500000</v>
      </c>
    </row>
    <row r="167" spans="3:17" ht="15.5" x14ac:dyDescent="0.35">
      <c r="C167" t="s">
        <v>998</v>
      </c>
      <c r="O167" s="5">
        <v>-1355000000</v>
      </c>
      <c r="Q167" s="5">
        <v>-1006530000</v>
      </c>
    </row>
    <row r="168" spans="3:17" ht="15.5" x14ac:dyDescent="0.35">
      <c r="C168" t="s">
        <v>621</v>
      </c>
      <c r="J168" s="5">
        <v>-30000000000</v>
      </c>
      <c r="K168" s="5">
        <v>-40000000000</v>
      </c>
      <c r="L168" s="5">
        <v>-30000000000</v>
      </c>
    </row>
    <row r="169" spans="3:17" ht="15.5" x14ac:dyDescent="0.35">
      <c r="C169" t="s">
        <v>157</v>
      </c>
      <c r="N169" s="5">
        <v>100800000000</v>
      </c>
    </row>
    <row r="170" spans="3:17" ht="15.5" x14ac:dyDescent="0.35">
      <c r="C170" t="s">
        <v>660</v>
      </c>
      <c r="M170" s="5">
        <v>-1525774220</v>
      </c>
      <c r="N170" s="5">
        <v>-3879603440</v>
      </c>
    </row>
    <row r="171" spans="3:17" ht="15.5" x14ac:dyDescent="0.35">
      <c r="C171" t="s">
        <v>574</v>
      </c>
      <c r="D171" s="5">
        <v>-1572236906</v>
      </c>
      <c r="E171" s="5">
        <v>-1601542425</v>
      </c>
      <c r="F171" s="5">
        <v>-1662016483</v>
      </c>
      <c r="G171" s="5">
        <v>-1692564932</v>
      </c>
      <c r="I171" s="5">
        <v>-7709742548</v>
      </c>
      <c r="J171" s="5">
        <v>-6799396218</v>
      </c>
      <c r="K171" s="5">
        <v>-8580865555</v>
      </c>
      <c r="L171" s="5">
        <v>-10073770784</v>
      </c>
      <c r="M171" s="5">
        <v>-15644023584</v>
      </c>
      <c r="N171" s="5">
        <v>-20594894000</v>
      </c>
      <c r="O171" s="5">
        <v>-16836900065</v>
      </c>
      <c r="P171" s="5">
        <v>-15871288333</v>
      </c>
      <c r="Q171" s="5">
        <v>-19938863404</v>
      </c>
    </row>
    <row r="172" spans="3:17" ht="15.5" x14ac:dyDescent="0.35">
      <c r="C172" t="s">
        <v>456</v>
      </c>
      <c r="D172" s="5">
        <v>-853506830</v>
      </c>
      <c r="E172" s="5">
        <v>-953861407</v>
      </c>
      <c r="F172" s="5">
        <v>-604100613</v>
      </c>
      <c r="G172" s="5">
        <v>-1229937691</v>
      </c>
      <c r="I172" s="5">
        <v>-4506286113</v>
      </c>
      <c r="J172" s="5">
        <v>-5849096152</v>
      </c>
      <c r="K172" s="5">
        <v>-5815826164</v>
      </c>
      <c r="L172" s="5">
        <v>-6466500834</v>
      </c>
      <c r="M172" s="5">
        <v>-6427194696</v>
      </c>
      <c r="N172" s="5">
        <v>-5576546544</v>
      </c>
      <c r="O172" s="5">
        <v>-4771775573</v>
      </c>
      <c r="P172" s="5">
        <v>-3684114040</v>
      </c>
      <c r="Q172" s="5">
        <v>-3486950008</v>
      </c>
    </row>
    <row r="173" spans="3:17" ht="15.5" x14ac:dyDescent="0.35">
      <c r="C173" t="s">
        <v>583</v>
      </c>
      <c r="D173" s="5">
        <v>-1968240765</v>
      </c>
      <c r="E173" s="5">
        <v>-859062306</v>
      </c>
      <c r="F173" s="5">
        <v>-101537271</v>
      </c>
      <c r="G173" s="5">
        <v>-374294434</v>
      </c>
      <c r="I173" s="5">
        <v>-3539703527</v>
      </c>
      <c r="J173" s="5">
        <v>-53308278</v>
      </c>
      <c r="K173" s="5">
        <v>-658622358</v>
      </c>
      <c r="L173" s="5">
        <v>-308641997</v>
      </c>
      <c r="M173" s="5">
        <v>-581353574</v>
      </c>
      <c r="N173" s="5">
        <v>-1031134326</v>
      </c>
    </row>
    <row r="174" spans="3:17" ht="15.5" x14ac:dyDescent="0.35">
      <c r="C174" t="s">
        <v>399</v>
      </c>
      <c r="D174" s="5">
        <v>-33540000000</v>
      </c>
      <c r="F174" s="5">
        <v>-20124000000</v>
      </c>
      <c r="I174" s="5">
        <v>-67080000000</v>
      </c>
      <c r="J174" s="5">
        <v>-70434000000</v>
      </c>
      <c r="K174" s="5">
        <v>-60372000000</v>
      </c>
      <c r="L174" s="5">
        <v>-46956000000</v>
      </c>
      <c r="M174" s="5">
        <v>-57018000000</v>
      </c>
      <c r="N174" s="5">
        <v>-25000000000</v>
      </c>
      <c r="P174" s="5">
        <v>-25000000000</v>
      </c>
    </row>
    <row r="175" spans="3:17" ht="15.5" x14ac:dyDescent="0.35">
      <c r="C175" t="s">
        <v>164</v>
      </c>
      <c r="D175" s="5">
        <v>-28123293486</v>
      </c>
      <c r="E175" s="5">
        <v>14604584094</v>
      </c>
      <c r="F175" s="5">
        <v>-12761621449</v>
      </c>
      <c r="G175" s="5">
        <v>36590430130</v>
      </c>
      <c r="I175" s="5">
        <v>72924976182</v>
      </c>
      <c r="J175" s="5">
        <v>-35919189468</v>
      </c>
      <c r="K175" s="5">
        <v>64151761165</v>
      </c>
      <c r="L175" s="5">
        <v>-5667396277</v>
      </c>
      <c r="M175" s="5">
        <v>6170029033</v>
      </c>
      <c r="N175" s="5">
        <v>70832009557</v>
      </c>
      <c r="O175" s="5">
        <v>20600879140</v>
      </c>
      <c r="P175" s="5">
        <v>-43607149665</v>
      </c>
      <c r="Q175" s="5">
        <v>-9406472291</v>
      </c>
    </row>
    <row r="176" spans="3:17" ht="15.5" x14ac:dyDescent="0.35">
      <c r="C176" t="s">
        <v>165</v>
      </c>
      <c r="E176" s="5">
        <v>36281102598</v>
      </c>
      <c r="I176" s="5">
        <v>-36643873584</v>
      </c>
      <c r="J176" s="5">
        <v>-724684116</v>
      </c>
      <c r="K176" s="5">
        <v>-64876445281</v>
      </c>
      <c r="L176" s="5">
        <v>-59209049004</v>
      </c>
      <c r="M176" s="5">
        <v>-65379078037</v>
      </c>
      <c r="N176" s="5">
        <v>-136211087594</v>
      </c>
      <c r="O176" s="5">
        <v>-156811966734</v>
      </c>
      <c r="P176" s="5">
        <v>-113204817069</v>
      </c>
      <c r="Q176" s="5">
        <v>-103798344778</v>
      </c>
    </row>
    <row r="177" spans="2:17" ht="15.5" x14ac:dyDescent="0.35">
      <c r="C177" t="s">
        <v>166</v>
      </c>
      <c r="D177" s="5">
        <v>-28123293486</v>
      </c>
      <c r="E177" s="5">
        <v>50885686692</v>
      </c>
      <c r="F177" s="5">
        <v>-12761621449</v>
      </c>
      <c r="G177" s="5">
        <v>36590430130</v>
      </c>
      <c r="I177" s="5">
        <v>36281102598</v>
      </c>
      <c r="J177" s="5">
        <v>-36643873584</v>
      </c>
      <c r="K177" s="5">
        <v>-724684116</v>
      </c>
      <c r="L177" s="5">
        <v>-64876445281</v>
      </c>
      <c r="M177" s="5">
        <v>-59209049004</v>
      </c>
      <c r="N177" s="5">
        <v>-65379078037</v>
      </c>
      <c r="O177" s="5">
        <v>-136211087594</v>
      </c>
      <c r="P177" s="5">
        <v>-156811966734</v>
      </c>
      <c r="Q177" s="5">
        <v>-113204817069</v>
      </c>
    </row>
    <row r="179" spans="2:17" ht="15.5" x14ac:dyDescent="0.35">
      <c r="B179" t="s">
        <v>167</v>
      </c>
      <c r="C179" t="s">
        <v>12</v>
      </c>
      <c r="D179" s="5">
        <v>6710000000</v>
      </c>
      <c r="E179" s="5">
        <v>6710000000</v>
      </c>
      <c r="F179" s="5">
        <v>6710000000</v>
      </c>
      <c r="G179" s="5">
        <v>6710000000</v>
      </c>
      <c r="I179" s="5">
        <v>6710000000</v>
      </c>
      <c r="J179" s="5">
        <v>6710000000</v>
      </c>
      <c r="K179" s="5">
        <v>6710000000</v>
      </c>
      <c r="L179" s="5">
        <v>6710000000</v>
      </c>
      <c r="M179" s="5">
        <v>6710000000</v>
      </c>
      <c r="N179" s="5">
        <v>6710000000</v>
      </c>
      <c r="O179" s="5">
        <v>0</v>
      </c>
      <c r="P179" s="5">
        <v>0</v>
      </c>
      <c r="Q179" s="5">
        <v>0</v>
      </c>
    </row>
    <row r="180" spans="2:17" ht="15.5" x14ac:dyDescent="0.35">
      <c r="C180" t="s">
        <v>168</v>
      </c>
      <c r="D180" s="6">
        <v>2.8</v>
      </c>
      <c r="E180" s="6">
        <v>3.92</v>
      </c>
      <c r="F180" s="6">
        <v>2.62</v>
      </c>
      <c r="G180" s="6">
        <v>5.72</v>
      </c>
    </row>
    <row r="181" spans="2:17" ht="15.5" x14ac:dyDescent="0.35">
      <c r="C181" t="s">
        <v>169</v>
      </c>
      <c r="D181" s="6">
        <v>207.14</v>
      </c>
      <c r="E181" s="6">
        <v>144.13</v>
      </c>
      <c r="F181" s="6">
        <v>259.54000000000002</v>
      </c>
      <c r="G181" s="6">
        <v>114.51</v>
      </c>
    </row>
    <row r="182" spans="2:17" ht="15.5" x14ac:dyDescent="0.35">
      <c r="C182" t="s">
        <v>62</v>
      </c>
      <c r="D182" s="6">
        <v>10.18</v>
      </c>
      <c r="E182" s="6">
        <v>10.44</v>
      </c>
      <c r="F182" s="6">
        <v>11.93</v>
      </c>
      <c r="G182" s="6">
        <v>12.5</v>
      </c>
    </row>
    <row r="183" spans="2:17" ht="15.5" x14ac:dyDescent="0.35">
      <c r="C183" t="s">
        <v>170</v>
      </c>
      <c r="D183" s="5">
        <v>31610000000</v>
      </c>
      <c r="E183" s="5">
        <v>41750000000</v>
      </c>
      <c r="F183" s="5">
        <v>37760000000</v>
      </c>
      <c r="G183" s="5">
        <v>57970000000</v>
      </c>
    </row>
    <row r="184" spans="2:17" ht="15.5" x14ac:dyDescent="0.35">
      <c r="C184" t="s">
        <v>171</v>
      </c>
      <c r="D184" s="6">
        <v>1.38E-2</v>
      </c>
      <c r="E184" s="6">
        <v>1.9400000000000001E-2</v>
      </c>
      <c r="F184" s="6">
        <v>1.32E-2</v>
      </c>
      <c r="G184" s="6">
        <v>2.87E-2</v>
      </c>
    </row>
    <row r="185" spans="2:17" ht="15.5" x14ac:dyDescent="0.35">
      <c r="C185" t="s">
        <v>172</v>
      </c>
      <c r="D185" s="6">
        <v>1.7000000000000001E-2</v>
      </c>
      <c r="E185" s="6">
        <v>2.35E-2</v>
      </c>
      <c r="F185" s="6">
        <v>1.61E-2</v>
      </c>
      <c r="G185" s="6">
        <v>3.5000000000000003E-2</v>
      </c>
    </row>
    <row r="186" spans="2:17" ht="15.5" x14ac:dyDescent="0.35">
      <c r="C186" t="s">
        <v>173</v>
      </c>
      <c r="D186" s="6">
        <v>1.9699999999999999E-2</v>
      </c>
      <c r="E186" s="6">
        <v>2.8300000000000002E-2</v>
      </c>
      <c r="F186" s="6">
        <v>2.53E-2</v>
      </c>
      <c r="G186" s="6">
        <v>4.2999999999999997E-2</v>
      </c>
    </row>
    <row r="187" spans="2:17" ht="15.5" x14ac:dyDescent="0.35">
      <c r="C187" t="s">
        <v>174</v>
      </c>
      <c r="D187" s="6">
        <v>14.9</v>
      </c>
      <c r="E187" s="6">
        <v>23.86</v>
      </c>
      <c r="F187" s="6">
        <v>15.94</v>
      </c>
      <c r="G187" s="6">
        <v>29.35</v>
      </c>
    </row>
    <row r="188" spans="2:17" ht="15.5" x14ac:dyDescent="0.35">
      <c r="C188" t="s">
        <v>175</v>
      </c>
      <c r="D188" s="5">
        <v>1103000000000</v>
      </c>
      <c r="E188" s="5">
        <v>1118000000000</v>
      </c>
      <c r="F188" s="5">
        <v>1092000000000</v>
      </c>
      <c r="G188" s="5">
        <v>1096000000000</v>
      </c>
    </row>
    <row r="189" spans="2:17" ht="15.5" x14ac:dyDescent="0.35">
      <c r="C189" t="s">
        <v>176</v>
      </c>
      <c r="D189" s="6">
        <v>3.53</v>
      </c>
      <c r="E189" s="6">
        <v>3.39</v>
      </c>
      <c r="F189" s="6">
        <v>4.18</v>
      </c>
      <c r="G189" s="6">
        <v>4.01</v>
      </c>
    </row>
    <row r="190" spans="2:17" ht="15.5" x14ac:dyDescent="0.35">
      <c r="C190" t="s">
        <v>177</v>
      </c>
      <c r="D190" s="6">
        <v>164.41</v>
      </c>
      <c r="E190" s="6">
        <v>166.66</v>
      </c>
      <c r="F190" s="6">
        <v>162.80000000000001</v>
      </c>
      <c r="G190" s="6">
        <v>163.36000000000001</v>
      </c>
    </row>
    <row r="191" spans="2:17" ht="15.5" x14ac:dyDescent="0.35">
      <c r="C191" t="s">
        <v>178</v>
      </c>
      <c r="D191" s="6">
        <v>4.16</v>
      </c>
      <c r="E191" s="6">
        <v>3.99</v>
      </c>
      <c r="F191" s="6">
        <v>4.93</v>
      </c>
      <c r="G191" s="6">
        <v>4.7300000000000004</v>
      </c>
    </row>
    <row r="192" spans="2:17" ht="15.5" x14ac:dyDescent="0.35">
      <c r="C192" t="s">
        <v>179</v>
      </c>
      <c r="D192" s="6">
        <v>139.41</v>
      </c>
      <c r="E192" s="6">
        <v>141.66999999999999</v>
      </c>
      <c r="F192" s="6">
        <v>137.80000000000001</v>
      </c>
      <c r="G192" s="6">
        <v>138.35</v>
      </c>
    </row>
    <row r="193" spans="3:17" ht="15.5" x14ac:dyDescent="0.35">
      <c r="C193" t="s">
        <v>180</v>
      </c>
      <c r="D193" s="5">
        <v>17000000000</v>
      </c>
      <c r="E193" s="5">
        <v>18000000000</v>
      </c>
      <c r="F193" s="5">
        <v>20000000000</v>
      </c>
      <c r="G193" s="5">
        <v>17000000000</v>
      </c>
    </row>
    <row r="194" spans="3:17" ht="15.5" x14ac:dyDescent="0.35">
      <c r="C194" t="s">
        <v>181</v>
      </c>
      <c r="D194" s="5">
        <v>58000000000</v>
      </c>
      <c r="E194" s="5">
        <v>61000000000</v>
      </c>
      <c r="F194" s="5">
        <v>65000000000</v>
      </c>
      <c r="G194" s="5">
        <v>68000000000</v>
      </c>
    </row>
    <row r="195" spans="3:17" ht="15.5" x14ac:dyDescent="0.35">
      <c r="C195" t="s">
        <v>182</v>
      </c>
      <c r="D195" s="5">
        <v>1103000000000</v>
      </c>
      <c r="E195" s="5">
        <v>1118000000000</v>
      </c>
      <c r="F195" s="5">
        <v>1092000000000</v>
      </c>
      <c r="G195" s="5">
        <v>1096000000000</v>
      </c>
    </row>
    <row r="196" spans="3:17" ht="15.5" x14ac:dyDescent="0.35">
      <c r="C196" t="s">
        <v>24</v>
      </c>
      <c r="D196" s="5">
        <v>75000000000</v>
      </c>
      <c r="E196" s="5">
        <v>79000000000</v>
      </c>
      <c r="F196" s="5">
        <v>85000000000</v>
      </c>
      <c r="G196" s="5">
        <v>85000000000</v>
      </c>
    </row>
    <row r="197" spans="3:17" ht="15.5" x14ac:dyDescent="0.35">
      <c r="C197" t="s">
        <v>21</v>
      </c>
      <c r="D197" s="5">
        <v>52000000000</v>
      </c>
      <c r="E197" s="5">
        <v>28000000000</v>
      </c>
      <c r="F197" s="5">
        <v>46000000000</v>
      </c>
      <c r="G197" s="5">
        <v>36000000000</v>
      </c>
    </row>
    <row r="198" spans="3:17" ht="15.5" x14ac:dyDescent="0.35">
      <c r="C198" t="s">
        <v>183</v>
      </c>
      <c r="D198" s="5">
        <v>574000000000</v>
      </c>
      <c r="E198" s="5">
        <v>597000000000</v>
      </c>
      <c r="F198" s="5">
        <v>573000000000</v>
      </c>
      <c r="G198" s="5">
        <v>574000000000</v>
      </c>
    </row>
    <row r="199" spans="3:17" ht="15.5" x14ac:dyDescent="0.35">
      <c r="C199" t="s">
        <v>184</v>
      </c>
      <c r="D199" s="5">
        <v>23000000000</v>
      </c>
      <c r="E199" s="5">
        <v>28000000000</v>
      </c>
      <c r="F199" s="5">
        <v>18000000000</v>
      </c>
      <c r="G199" s="5">
        <v>48000000000</v>
      </c>
    </row>
    <row r="200" spans="3:17" ht="15.5" x14ac:dyDescent="0.35">
      <c r="C200" t="s">
        <v>185</v>
      </c>
    </row>
    <row r="201" spans="3:17" ht="15.5" x14ac:dyDescent="0.35">
      <c r="C201" t="s">
        <v>13</v>
      </c>
      <c r="D201" s="5">
        <v>23000000000</v>
      </c>
      <c r="E201" s="5">
        <v>28000000000</v>
      </c>
      <c r="F201" s="5">
        <v>18000000000</v>
      </c>
      <c r="G201" s="5">
        <v>48000000000</v>
      </c>
    </row>
    <row r="202" spans="3:17" ht="15.5" x14ac:dyDescent="0.35">
      <c r="C202" t="s">
        <v>16</v>
      </c>
      <c r="D202" s="6">
        <v>3.48</v>
      </c>
      <c r="E202" s="6">
        <v>4.22</v>
      </c>
      <c r="F202" s="6">
        <v>2.7</v>
      </c>
      <c r="G202" s="6">
        <v>7.17</v>
      </c>
    </row>
    <row r="203" spans="3:17" ht="15.5" x14ac:dyDescent="0.35">
      <c r="C203" t="s">
        <v>47</v>
      </c>
      <c r="I203" s="6">
        <v>20.38</v>
      </c>
      <c r="J203" s="6">
        <v>26.23</v>
      </c>
      <c r="K203" s="6">
        <v>26.6</v>
      </c>
      <c r="L203" s="6">
        <v>14.56</v>
      </c>
      <c r="M203" s="6">
        <v>26.43</v>
      </c>
      <c r="N203" s="6">
        <v>22.12</v>
      </c>
      <c r="O203" s="6">
        <v>392149.58</v>
      </c>
      <c r="P203" s="6">
        <v>1866139.34</v>
      </c>
      <c r="Q203" s="6">
        <v>1918089.6</v>
      </c>
    </row>
    <row r="204" spans="3:17" ht="15.5" x14ac:dyDescent="0.35">
      <c r="C204" t="s">
        <v>61</v>
      </c>
      <c r="I204" s="6">
        <v>33.369999999999997</v>
      </c>
      <c r="J204" s="6">
        <v>24.97</v>
      </c>
      <c r="K204" s="6">
        <v>24.44</v>
      </c>
      <c r="L204" s="6">
        <v>35.03</v>
      </c>
      <c r="M204" s="6">
        <v>19.489999999999998</v>
      </c>
      <c r="N204" s="6">
        <v>14.1</v>
      </c>
      <c r="O204" s="5">
        <v>0</v>
      </c>
      <c r="P204" s="5">
        <v>0</v>
      </c>
      <c r="Q204" s="5">
        <v>0</v>
      </c>
    </row>
    <row r="205" spans="3:17" ht="15.5" x14ac:dyDescent="0.35">
      <c r="C205" t="s">
        <v>64</v>
      </c>
      <c r="I205" s="6">
        <v>3.23</v>
      </c>
      <c r="J205" s="6">
        <v>3.13</v>
      </c>
      <c r="K205" s="6">
        <v>3.2</v>
      </c>
      <c r="L205" s="6">
        <v>3.27</v>
      </c>
      <c r="M205" s="5">
        <v>3</v>
      </c>
      <c r="N205" s="5">
        <v>2</v>
      </c>
      <c r="O205" s="5">
        <v>0</v>
      </c>
      <c r="P205" s="5">
        <v>0</v>
      </c>
      <c r="Q205" s="5">
        <v>0</v>
      </c>
    </row>
    <row r="206" spans="3:17" ht="15.5" x14ac:dyDescent="0.35">
      <c r="C206" t="s">
        <v>186</v>
      </c>
      <c r="I206" s="5">
        <v>217530000000</v>
      </c>
      <c r="J206" s="5">
        <v>264390000000</v>
      </c>
      <c r="K206" s="5">
        <v>277630000000</v>
      </c>
      <c r="L206" s="5">
        <v>174260000000</v>
      </c>
      <c r="M206" s="6">
        <v>262290000000.00003</v>
      </c>
      <c r="N206" s="5">
        <v>240800000000</v>
      </c>
      <c r="O206" s="5">
        <v>183720000000</v>
      </c>
      <c r="P206" s="5">
        <v>110860000000</v>
      </c>
    </row>
    <row r="207" spans="3:17" ht="15.5" x14ac:dyDescent="0.35">
      <c r="C207" t="s">
        <v>187</v>
      </c>
      <c r="I207" s="6">
        <v>0.10220000000000001</v>
      </c>
      <c r="J207" s="6">
        <v>0.13689999999999999</v>
      </c>
      <c r="K207" s="6">
        <v>0.15539999999999998</v>
      </c>
      <c r="L207" s="6">
        <v>8.48E-2</v>
      </c>
      <c r="M207" s="6">
        <v>0.1777</v>
      </c>
      <c r="N207" s="6">
        <v>0.15460000000000002</v>
      </c>
      <c r="O207" s="6">
        <v>0.1434</v>
      </c>
      <c r="P207" s="6">
        <v>0.10580000000000001</v>
      </c>
      <c r="Q207" s="6">
        <v>0.1186</v>
      </c>
    </row>
    <row r="208" spans="3:17" ht="15.5" x14ac:dyDescent="0.35">
      <c r="C208" t="s">
        <v>188</v>
      </c>
      <c r="I208" s="6">
        <v>0.12520000000000001</v>
      </c>
      <c r="J208" s="6">
        <v>0.17180000000000001</v>
      </c>
      <c r="K208" s="6">
        <v>0.19420000000000001</v>
      </c>
      <c r="L208" s="6">
        <v>0.12189999999999999</v>
      </c>
      <c r="M208" s="6">
        <v>0.23629999999999998</v>
      </c>
      <c r="N208" s="6">
        <v>0.2354</v>
      </c>
      <c r="O208" s="6">
        <v>0.26819999999999999</v>
      </c>
      <c r="P208" s="6">
        <v>0.21390000000000001</v>
      </c>
      <c r="Q208" s="6">
        <v>0.254</v>
      </c>
    </row>
    <row r="209" spans="3:17" ht="15.5" x14ac:dyDescent="0.35">
      <c r="C209" t="s">
        <v>189</v>
      </c>
      <c r="I209" s="6">
        <v>0.16190000000000002</v>
      </c>
      <c r="J209" s="6">
        <v>0.221</v>
      </c>
      <c r="K209" s="6">
        <v>0.2606</v>
      </c>
      <c r="L209" s="6">
        <v>0.16930000000000001</v>
      </c>
      <c r="M209" s="6">
        <v>0.29799999999999999</v>
      </c>
      <c r="N209" s="6">
        <v>0.34450000000000003</v>
      </c>
      <c r="O209" s="6">
        <v>0.40460000000000002</v>
      </c>
      <c r="P209" s="6">
        <v>0.33340000000000003</v>
      </c>
      <c r="Q209" s="6">
        <v>0.74209999999999998</v>
      </c>
    </row>
    <row r="210" spans="3:17" ht="15.5" x14ac:dyDescent="0.35">
      <c r="C210" t="s">
        <v>190</v>
      </c>
      <c r="I210" s="6">
        <v>24.06</v>
      </c>
      <c r="J210" s="6">
        <v>28.15</v>
      </c>
      <c r="K210" s="6">
        <v>17.64</v>
      </c>
      <c r="L210" s="6">
        <v>9.33</v>
      </c>
      <c r="M210" s="6">
        <v>14.89</v>
      </c>
      <c r="N210" s="6">
        <v>10.46</v>
      </c>
      <c r="O210" s="6">
        <v>9.35</v>
      </c>
      <c r="P210" s="6">
        <v>6.34</v>
      </c>
      <c r="Q210" s="6">
        <v>4.99</v>
      </c>
    </row>
    <row r="211" spans="3:17" ht="15.5" x14ac:dyDescent="0.35">
      <c r="C211" t="s">
        <v>58</v>
      </c>
      <c r="I211" s="6">
        <v>4.18</v>
      </c>
      <c r="J211" s="6">
        <v>4.29</v>
      </c>
      <c r="K211" s="6">
        <v>4.75</v>
      </c>
      <c r="L211" s="6">
        <v>4.2699999999999996</v>
      </c>
      <c r="M211" s="6">
        <v>4.6100000000000003</v>
      </c>
      <c r="N211" s="6">
        <v>3.32</v>
      </c>
      <c r="O211" s="5">
        <v>0</v>
      </c>
      <c r="P211" s="5">
        <v>0</v>
      </c>
      <c r="Q211" s="5">
        <v>0</v>
      </c>
    </row>
    <row r="212" spans="3:17" ht="15.5" x14ac:dyDescent="0.35">
      <c r="C212" t="s">
        <v>55</v>
      </c>
      <c r="I212" s="6">
        <v>162.80000000000001</v>
      </c>
      <c r="J212" s="6">
        <v>152.63999999999999</v>
      </c>
      <c r="K212" s="6">
        <v>136.96</v>
      </c>
      <c r="L212" s="6">
        <v>119.41</v>
      </c>
      <c r="M212" s="6">
        <v>111.83</v>
      </c>
      <c r="N212" s="6">
        <v>93.95</v>
      </c>
      <c r="O212" s="6">
        <v>1462061.8</v>
      </c>
      <c r="P212" s="6">
        <v>8722880.8599999994</v>
      </c>
      <c r="Q212" s="6">
        <v>7550886.5899999999</v>
      </c>
    </row>
    <row r="213" spans="3:17" ht="15.5" x14ac:dyDescent="0.35">
      <c r="C213" t="s">
        <v>191</v>
      </c>
      <c r="I213" s="6">
        <v>4.93</v>
      </c>
      <c r="J213" s="6">
        <v>5.13</v>
      </c>
      <c r="K213" s="6">
        <v>5.81</v>
      </c>
      <c r="L213" s="6">
        <v>5.42</v>
      </c>
      <c r="M213" s="6">
        <v>5.17</v>
      </c>
      <c r="N213" s="6">
        <v>3.83</v>
      </c>
      <c r="O213" s="5">
        <v>0</v>
      </c>
      <c r="P213" s="5">
        <v>0</v>
      </c>
      <c r="Q213" s="5">
        <v>0</v>
      </c>
    </row>
    <row r="214" spans="3:17" ht="15.5" x14ac:dyDescent="0.35">
      <c r="C214" t="s">
        <v>192</v>
      </c>
      <c r="I214" s="6">
        <v>137.80000000000001</v>
      </c>
      <c r="J214" s="6">
        <v>127.63</v>
      </c>
      <c r="K214" s="6">
        <v>111.87</v>
      </c>
      <c r="L214" s="6">
        <v>94.15</v>
      </c>
      <c r="M214" s="6">
        <v>99.52</v>
      </c>
      <c r="N214" s="6">
        <v>81.489999999999995</v>
      </c>
      <c r="O214" s="6">
        <v>1286623.21</v>
      </c>
      <c r="P214" s="6">
        <v>8722880.8599999994</v>
      </c>
      <c r="Q214" s="6">
        <v>7550886.5899999999</v>
      </c>
    </row>
    <row r="215" spans="3:17" ht="15.5" x14ac:dyDescent="0.35">
      <c r="C215" t="s">
        <v>193</v>
      </c>
      <c r="I215" s="5">
        <v>20000000000</v>
      </c>
      <c r="J215" s="5">
        <v>56000000000</v>
      </c>
      <c r="K215" s="5">
        <v>22000000000</v>
      </c>
      <c r="L215" s="5">
        <v>84000000000</v>
      </c>
      <c r="M215" s="5">
        <v>78000000000</v>
      </c>
      <c r="N215" s="5">
        <v>147000000000</v>
      </c>
      <c r="O215" s="5">
        <v>150000000000</v>
      </c>
      <c r="P215" s="5">
        <v>185000000000</v>
      </c>
      <c r="Q215" s="5">
        <v>197000000000</v>
      </c>
    </row>
    <row r="216" spans="3:17" ht="15.5" x14ac:dyDescent="0.35">
      <c r="C216" t="s">
        <v>194</v>
      </c>
      <c r="I216" s="5">
        <v>65000000000</v>
      </c>
      <c r="J216" s="5">
        <v>74000000000</v>
      </c>
      <c r="K216" s="5">
        <v>48000000000</v>
      </c>
      <c r="L216" s="5">
        <v>57000000000</v>
      </c>
      <c r="M216" s="5">
        <v>67000000000</v>
      </c>
      <c r="N216" s="5">
        <v>78000000000</v>
      </c>
      <c r="O216" s="5">
        <v>85000000000</v>
      </c>
      <c r="P216" s="5">
        <v>8000000000</v>
      </c>
      <c r="Q216" s="5">
        <v>7000000000</v>
      </c>
    </row>
    <row r="217" spans="3:17" ht="15.5" x14ac:dyDescent="0.35">
      <c r="C217" t="s">
        <v>26</v>
      </c>
      <c r="I217" s="5">
        <v>85000000000</v>
      </c>
      <c r="J217" s="5">
        <v>129000000000</v>
      </c>
      <c r="K217" s="5">
        <v>71000000000</v>
      </c>
      <c r="L217" s="5">
        <v>141000000000</v>
      </c>
      <c r="M217" s="5">
        <v>145000000000</v>
      </c>
      <c r="N217" s="5">
        <v>225000000000</v>
      </c>
      <c r="O217" s="5">
        <v>235000000000</v>
      </c>
      <c r="P217" s="5">
        <v>193000000000</v>
      </c>
      <c r="Q217" s="5">
        <v>204000000000</v>
      </c>
    </row>
    <row r="218" spans="3:17" ht="15.5" x14ac:dyDescent="0.35">
      <c r="C218" t="s">
        <v>23</v>
      </c>
      <c r="I218" s="5">
        <v>46000000000</v>
      </c>
      <c r="J218" s="5">
        <v>127000000000</v>
      </c>
      <c r="K218" s="5">
        <v>63000000000</v>
      </c>
      <c r="L218" s="5">
        <v>136000000000</v>
      </c>
      <c r="M218" s="5">
        <v>141000000000</v>
      </c>
      <c r="N218" s="5">
        <v>156000000000</v>
      </c>
      <c r="O218" s="5">
        <v>233000000000</v>
      </c>
      <c r="P218" s="5">
        <v>169000000000</v>
      </c>
      <c r="Q218" s="5">
        <v>200000000000</v>
      </c>
    </row>
    <row r="219" spans="3:17" ht="15.5" x14ac:dyDescent="0.35">
      <c r="C219" t="s">
        <v>195</v>
      </c>
      <c r="I219" s="5">
        <v>573000000000</v>
      </c>
      <c r="J219" s="5">
        <v>504000000000</v>
      </c>
      <c r="K219" s="5">
        <v>441000000000</v>
      </c>
      <c r="L219" s="5">
        <v>385000000000</v>
      </c>
      <c r="M219" s="5">
        <v>399000000000</v>
      </c>
      <c r="N219" s="5">
        <v>290000000000</v>
      </c>
      <c r="O219" s="5">
        <v>127000000000</v>
      </c>
      <c r="P219" s="5">
        <v>74000000000</v>
      </c>
      <c r="Q219" s="5">
        <v>94000000000</v>
      </c>
    </row>
    <row r="220" spans="3:17" ht="15.5" x14ac:dyDescent="0.35">
      <c r="C220" t="s">
        <v>196</v>
      </c>
      <c r="I220" s="5">
        <v>185000000000</v>
      </c>
      <c r="J220" s="5">
        <v>144000000000</v>
      </c>
      <c r="K220" s="5">
        <v>238000000000</v>
      </c>
      <c r="L220" s="5">
        <v>119000000000</v>
      </c>
      <c r="M220" s="5">
        <v>110000000000</v>
      </c>
      <c r="N220" s="5">
        <v>109000000000</v>
      </c>
      <c r="O220" s="5">
        <v>90000000000</v>
      </c>
      <c r="P220" s="5">
        <v>31000000000</v>
      </c>
      <c r="Q220" s="5">
        <v>105000000000</v>
      </c>
    </row>
    <row r="221" spans="3:17" ht="15.5" x14ac:dyDescent="0.35">
      <c r="C221" t="s">
        <v>197</v>
      </c>
    </row>
    <row r="222" spans="3:17" ht="15.5" x14ac:dyDescent="0.35">
      <c r="C222" t="s">
        <v>15</v>
      </c>
      <c r="I222" s="5">
        <v>185000000000</v>
      </c>
      <c r="J222" s="5">
        <v>144000000000</v>
      </c>
      <c r="K222" s="5">
        <v>238000000000</v>
      </c>
      <c r="L222" s="5">
        <v>119000000000</v>
      </c>
      <c r="M222" s="5">
        <v>110000000000</v>
      </c>
      <c r="N222" s="5">
        <v>109000000000</v>
      </c>
      <c r="O222" s="5">
        <v>90000000000</v>
      </c>
      <c r="P222" s="5">
        <v>31000000000</v>
      </c>
      <c r="Q222" s="5">
        <v>105000000000</v>
      </c>
    </row>
    <row r="223" spans="3:17" ht="15.5" x14ac:dyDescent="0.35">
      <c r="C223" t="s">
        <v>17</v>
      </c>
      <c r="I223" s="6">
        <v>27.62</v>
      </c>
      <c r="J223" s="6">
        <v>21.5</v>
      </c>
      <c r="K223" s="6">
        <v>35.520000000000003</v>
      </c>
      <c r="L223" s="6">
        <v>17.73</v>
      </c>
      <c r="M223" s="6">
        <v>16.43</v>
      </c>
      <c r="N223" s="6">
        <v>16.22</v>
      </c>
      <c r="O223" s="6">
        <v>315161.69</v>
      </c>
      <c r="P223" s="6">
        <v>883331.08</v>
      </c>
      <c r="Q223" s="6">
        <v>2997496.94</v>
      </c>
    </row>
    <row r="225" spans="2:17" ht="15.5" x14ac:dyDescent="0.35">
      <c r="B225" t="s">
        <v>198</v>
      </c>
      <c r="C225" t="s">
        <v>199</v>
      </c>
      <c r="D225" s="5">
        <v>19000000000</v>
      </c>
      <c r="E225" s="5">
        <v>26000000000</v>
      </c>
      <c r="F225" s="5">
        <v>18000000000</v>
      </c>
      <c r="G225" s="5">
        <v>38000000000</v>
      </c>
      <c r="H225" s="5">
        <v>90000000000</v>
      </c>
      <c r="I225" s="5">
        <v>137000000000</v>
      </c>
      <c r="J225" s="5">
        <v>176000000000</v>
      </c>
      <c r="K225" s="5">
        <v>178000000000</v>
      </c>
      <c r="L225" s="5">
        <v>98000000000</v>
      </c>
      <c r="M225" s="5">
        <v>177000000000</v>
      </c>
      <c r="N225" s="5">
        <v>148000000000</v>
      </c>
      <c r="O225" s="5">
        <v>112000000000</v>
      </c>
      <c r="P225" s="5">
        <v>65000000000</v>
      </c>
      <c r="Q225" s="5">
        <v>67000000000</v>
      </c>
    </row>
    <row r="226" spans="2:17" ht="15.5" x14ac:dyDescent="0.35">
      <c r="C226" t="s">
        <v>200</v>
      </c>
      <c r="H226" s="5">
        <v>8</v>
      </c>
      <c r="I226" s="5">
        <v>8</v>
      </c>
      <c r="J226" s="6">
        <v>10.5</v>
      </c>
      <c r="K226" s="6">
        <v>10.5</v>
      </c>
      <c r="L226" s="6">
        <v>5.5</v>
      </c>
      <c r="M226" s="6">
        <v>10.5</v>
      </c>
      <c r="N226" s="5">
        <v>5</v>
      </c>
    </row>
    <row r="227" spans="2:17" ht="15.5" x14ac:dyDescent="0.35">
      <c r="C227" t="s">
        <v>66</v>
      </c>
      <c r="H227" s="6">
        <v>0.59509999999999996</v>
      </c>
      <c r="I227" s="6">
        <v>0.39250000000000002</v>
      </c>
      <c r="J227" s="6">
        <v>0.40029999999999999</v>
      </c>
      <c r="K227" s="6">
        <v>0.3947</v>
      </c>
      <c r="L227" s="6">
        <v>0.37790000000000001</v>
      </c>
      <c r="M227" s="6">
        <v>0.39729999999999999</v>
      </c>
      <c r="N227" s="6">
        <v>0.2261</v>
      </c>
    </row>
    <row r="228" spans="2:17" ht="15.5" x14ac:dyDescent="0.35">
      <c r="C228" t="s">
        <v>201</v>
      </c>
      <c r="H228" s="6">
        <v>8.0000000000000002E-3</v>
      </c>
      <c r="I228" s="6">
        <v>1.6299999999999999E-2</v>
      </c>
      <c r="J228" s="6">
        <v>1.6799999999999999E-2</v>
      </c>
      <c r="K228" s="6">
        <v>1.6399999999999998E-2</v>
      </c>
      <c r="L228" s="6">
        <v>1.06E-2</v>
      </c>
      <c r="M228" s="6">
        <v>2.0199999999999999E-2</v>
      </c>
      <c r="N228" s="6">
        <v>1.3999999999999999E-2</v>
      </c>
    </row>
    <row r="229" spans="2:17" ht="15.5" x14ac:dyDescent="0.35">
      <c r="C229" t="s">
        <v>46</v>
      </c>
      <c r="D229" s="6">
        <v>2.8</v>
      </c>
      <c r="E229" s="6">
        <v>3.92</v>
      </c>
      <c r="F229" s="6">
        <v>2.62</v>
      </c>
      <c r="G229" s="6">
        <v>5.72</v>
      </c>
      <c r="H229" s="6">
        <v>13.44</v>
      </c>
      <c r="I229" s="6">
        <v>20.38</v>
      </c>
      <c r="J229" s="6">
        <v>26.23</v>
      </c>
      <c r="K229" s="6">
        <v>26.6</v>
      </c>
      <c r="L229" s="6">
        <v>14.56</v>
      </c>
      <c r="M229" s="6">
        <v>26.43</v>
      </c>
      <c r="N229" s="6">
        <v>22.12</v>
      </c>
      <c r="O229" s="6">
        <v>16.66</v>
      </c>
      <c r="P229" s="6">
        <v>9.74</v>
      </c>
      <c r="Q229" s="6">
        <v>10.01</v>
      </c>
    </row>
    <row r="230" spans="2:17" ht="15.5" x14ac:dyDescent="0.35">
      <c r="C230" t="s">
        <v>68</v>
      </c>
      <c r="H230" s="5">
        <v>8</v>
      </c>
      <c r="I230" s="5">
        <v>8</v>
      </c>
      <c r="J230" s="6">
        <v>10.5</v>
      </c>
      <c r="K230" s="6">
        <v>10.5</v>
      </c>
      <c r="L230" s="6">
        <v>5.5</v>
      </c>
      <c r="M230" s="6">
        <v>10.5</v>
      </c>
      <c r="N230" s="5">
        <v>5</v>
      </c>
    </row>
    <row r="231" spans="2:17" ht="15.5" x14ac:dyDescent="0.35">
      <c r="C231" t="s">
        <v>202</v>
      </c>
      <c r="H231" s="6">
        <v>0.59509999999999996</v>
      </c>
      <c r="I231" s="6">
        <v>0.39250000000000002</v>
      </c>
      <c r="J231" s="6">
        <v>0.40029999999999999</v>
      </c>
      <c r="K231" s="6">
        <v>0.3947</v>
      </c>
      <c r="L231" s="6">
        <v>0.37790000000000001</v>
      </c>
      <c r="M231" s="6">
        <v>0.39729999999999999</v>
      </c>
      <c r="N231" s="6">
        <v>0.2261</v>
      </c>
    </row>
    <row r="232" spans="2:17" ht="15.5" x14ac:dyDescent="0.35">
      <c r="C232" t="s">
        <v>203</v>
      </c>
      <c r="H232" s="6">
        <v>8.0000000000000002E-3</v>
      </c>
      <c r="I232" s="6">
        <v>1.6299999999999999E-2</v>
      </c>
      <c r="J232" s="6">
        <v>1.6799999999999999E-2</v>
      </c>
      <c r="K232" s="6">
        <v>1.6399999999999998E-2</v>
      </c>
      <c r="L232" s="6">
        <v>1.06E-2</v>
      </c>
      <c r="M232" s="6">
        <v>2.0199999999999999E-2</v>
      </c>
      <c r="N232" s="6">
        <v>1.3999999999999999E-2</v>
      </c>
    </row>
    <row r="233" spans="2:17" ht="15.5" x14ac:dyDescent="0.35">
      <c r="C233" t="s">
        <v>204</v>
      </c>
      <c r="D233" s="5">
        <v>382000000000</v>
      </c>
      <c r="E233" s="5">
        <v>363000000000</v>
      </c>
      <c r="F233" s="5">
        <v>382000000000</v>
      </c>
      <c r="G233" s="5">
        <v>352000000000</v>
      </c>
      <c r="H233" s="5">
        <v>1491000000000</v>
      </c>
      <c r="I233" s="5">
        <v>1411000000000</v>
      </c>
      <c r="J233" s="5">
        <v>1404000000000</v>
      </c>
      <c r="K233" s="5">
        <v>1362000000000</v>
      </c>
      <c r="L233" s="5">
        <v>1046000000000</v>
      </c>
      <c r="M233" s="5">
        <v>1153000000000</v>
      </c>
      <c r="N233" s="5">
        <v>1046000000000</v>
      </c>
      <c r="O233" s="5">
        <v>798000000000</v>
      </c>
      <c r="P233" s="5">
        <v>595000000000</v>
      </c>
      <c r="Q233" s="5">
        <v>524000000000</v>
      </c>
    </row>
    <row r="234" spans="2:17" ht="15.5" x14ac:dyDescent="0.35">
      <c r="C234" t="s">
        <v>205</v>
      </c>
      <c r="H234" s="5">
        <v>8</v>
      </c>
      <c r="I234" s="5">
        <v>8</v>
      </c>
      <c r="J234" s="6">
        <v>10.5</v>
      </c>
      <c r="K234" s="6">
        <v>10.5</v>
      </c>
      <c r="L234" s="6">
        <v>5.5</v>
      </c>
      <c r="M234" s="6">
        <v>10.5</v>
      </c>
      <c r="N234" s="5">
        <v>5</v>
      </c>
    </row>
    <row r="235" spans="2:17" ht="15.5" x14ac:dyDescent="0.35">
      <c r="C235" t="s">
        <v>206</v>
      </c>
      <c r="H235" s="6">
        <v>0.59509999999999996</v>
      </c>
      <c r="I235" s="6">
        <v>0.39250000000000002</v>
      </c>
      <c r="J235" s="6">
        <v>0.40029999999999999</v>
      </c>
      <c r="K235" s="6">
        <v>0.3947</v>
      </c>
      <c r="L235" s="6">
        <v>0.37790000000000001</v>
      </c>
      <c r="M235" s="6">
        <v>0.39729999999999999</v>
      </c>
      <c r="N235" s="6">
        <v>0.2261</v>
      </c>
    </row>
    <row r="236" spans="2:17" ht="15.5" x14ac:dyDescent="0.35">
      <c r="C236" t="s">
        <v>207</v>
      </c>
      <c r="H236" s="6">
        <v>8.0000000000000002E-3</v>
      </c>
      <c r="I236" s="6">
        <v>1.6299999999999999E-2</v>
      </c>
      <c r="J236" s="6">
        <v>1.6799999999999999E-2</v>
      </c>
      <c r="K236" s="6">
        <v>1.6399999999999998E-2</v>
      </c>
      <c r="L236" s="6">
        <v>1.06E-2</v>
      </c>
      <c r="M236" s="6">
        <v>2.0199999999999999E-2</v>
      </c>
      <c r="N236" s="6">
        <v>1.3999999999999999E-2</v>
      </c>
    </row>
    <row r="237" spans="2:17" ht="15.5" x14ac:dyDescent="0.35">
      <c r="C237" t="s">
        <v>208</v>
      </c>
      <c r="I237" s="6">
        <v>74.38</v>
      </c>
    </row>
    <row r="238" spans="2:17" ht="15.5" x14ac:dyDescent="0.35">
      <c r="C238" t="s">
        <v>209</v>
      </c>
      <c r="I238" s="6">
        <v>66.36</v>
      </c>
    </row>
    <row r="239" spans="2:17" ht="15.5" x14ac:dyDescent="0.35">
      <c r="C239" t="s">
        <v>210</v>
      </c>
      <c r="I239" s="6">
        <v>6.95</v>
      </c>
    </row>
    <row r="240" spans="2:17" ht="15.5" x14ac:dyDescent="0.35">
      <c r="C240" t="s">
        <v>211</v>
      </c>
      <c r="I240" s="6">
        <v>1.5100000000000001E-2</v>
      </c>
    </row>
    <row r="241" spans="3:9" ht="15.5" x14ac:dyDescent="0.35">
      <c r="C241" t="s">
        <v>212</v>
      </c>
      <c r="I241" s="6">
        <v>4.53</v>
      </c>
    </row>
    <row r="242" spans="3:9" ht="15.5" x14ac:dyDescent="0.35">
      <c r="C242" t="s">
        <v>213</v>
      </c>
      <c r="I242" s="6">
        <v>6.08</v>
      </c>
    </row>
    <row r="243" spans="3:9" ht="15.5" x14ac:dyDescent="0.35">
      <c r="C243" t="s">
        <v>214</v>
      </c>
      <c r="I243" s="6">
        <v>56.93</v>
      </c>
    </row>
    <row r="244" spans="3:9" ht="15.5" x14ac:dyDescent="0.35">
      <c r="C244" t="s">
        <v>215</v>
      </c>
      <c r="I244" s="6">
        <v>56.93</v>
      </c>
    </row>
    <row r="245" spans="3:9" ht="15.5" x14ac:dyDescent="0.35">
      <c r="C245" t="s">
        <v>216</v>
      </c>
      <c r="I245" s="6">
        <v>48.86</v>
      </c>
    </row>
    <row r="246" spans="3:9" ht="15.5" x14ac:dyDescent="0.35">
      <c r="C246" t="s">
        <v>217</v>
      </c>
      <c r="I246" s="6">
        <v>39.979999999999997</v>
      </c>
    </row>
    <row r="247" spans="3:9" ht="15.5" x14ac:dyDescent="0.35">
      <c r="C247" t="s">
        <v>218</v>
      </c>
      <c r="I247" s="6">
        <v>-2.98</v>
      </c>
    </row>
    <row r="248" spans="3:9" ht="15.5" x14ac:dyDescent="0.35">
      <c r="C248" t="s">
        <v>219</v>
      </c>
      <c r="I248" s="6">
        <v>5.6</v>
      </c>
    </row>
    <row r="249" spans="3:9" ht="15.5" x14ac:dyDescent="0.35">
      <c r="C249" t="s">
        <v>220</v>
      </c>
      <c r="I249" s="6">
        <v>15.07</v>
      </c>
    </row>
    <row r="250" spans="3:9" ht="15.5" x14ac:dyDescent="0.35">
      <c r="C250" t="s">
        <v>221</v>
      </c>
      <c r="I250" s="6">
        <v>13.44</v>
      </c>
    </row>
    <row r="251" spans="3:9" ht="15.5" x14ac:dyDescent="0.35">
      <c r="C251" t="s">
        <v>222</v>
      </c>
      <c r="I251" s="6">
        <v>220.53</v>
      </c>
    </row>
    <row r="252" spans="3:9" ht="15.5" x14ac:dyDescent="0.35">
      <c r="C252" t="s">
        <v>223</v>
      </c>
      <c r="D252" s="6">
        <v>3.49</v>
      </c>
    </row>
    <row r="253" spans="3:9" ht="15.5" x14ac:dyDescent="0.35">
      <c r="C253" t="s">
        <v>224</v>
      </c>
      <c r="I253" s="6">
        <v>164.41</v>
      </c>
    </row>
    <row r="254" spans="3:9" ht="15.5" x14ac:dyDescent="0.35">
      <c r="C254" t="s">
        <v>225</v>
      </c>
      <c r="I254" s="6">
        <v>17.559999999999999</v>
      </c>
    </row>
    <row r="255" spans="3:9" ht="15.5" x14ac:dyDescent="0.35">
      <c r="C255" t="s">
        <v>226</v>
      </c>
      <c r="D255" s="6">
        <v>4.5599999999999996</v>
      </c>
    </row>
    <row r="256" spans="3:9" ht="15.5" x14ac:dyDescent="0.35">
      <c r="C256" t="s">
        <v>227</v>
      </c>
      <c r="D256" s="6">
        <v>2.65</v>
      </c>
    </row>
    <row r="257" spans="3:9" ht="15.5" x14ac:dyDescent="0.35">
      <c r="C257" t="s">
        <v>228</v>
      </c>
      <c r="D257" s="6">
        <v>7.0000000000000007E-2</v>
      </c>
    </row>
    <row r="258" spans="3:9" ht="15.5" x14ac:dyDescent="0.35">
      <c r="C258" t="s">
        <v>229</v>
      </c>
      <c r="D258" s="6">
        <v>0.05</v>
      </c>
    </row>
    <row r="259" spans="3:9" ht="15.5" x14ac:dyDescent="0.35">
      <c r="C259" t="s">
        <v>230</v>
      </c>
      <c r="D259" s="6">
        <v>0.23</v>
      </c>
    </row>
    <row r="260" spans="3:9" ht="15.5" x14ac:dyDescent="0.35">
      <c r="C260" t="s">
        <v>231</v>
      </c>
      <c r="D260" s="6">
        <v>0.06</v>
      </c>
    </row>
    <row r="261" spans="3:9" ht="15.5" x14ac:dyDescent="0.35">
      <c r="C261" t="s">
        <v>232</v>
      </c>
      <c r="D261" s="6">
        <v>1.23</v>
      </c>
    </row>
    <row r="262" spans="3:9" ht="15.5" x14ac:dyDescent="0.35">
      <c r="C262" t="s">
        <v>233</v>
      </c>
      <c r="I262" s="6">
        <v>20.87</v>
      </c>
    </row>
    <row r="263" spans="3:9" ht="15.5" x14ac:dyDescent="0.35">
      <c r="C263" t="s">
        <v>13</v>
      </c>
      <c r="D263" s="5">
        <v>23000000000</v>
      </c>
    </row>
    <row r="264" spans="3:9" ht="15.5" x14ac:dyDescent="0.35">
      <c r="C264" t="s">
        <v>234</v>
      </c>
      <c r="I264" s="6">
        <v>9.74</v>
      </c>
    </row>
    <row r="265" spans="3:9" ht="15.5" x14ac:dyDescent="0.35">
      <c r="C265" t="s">
        <v>235</v>
      </c>
      <c r="I265" s="6">
        <v>7.4400000000000008E-2</v>
      </c>
    </row>
    <row r="266" spans="3:9" ht="15.5" x14ac:dyDescent="0.35">
      <c r="C266" t="s">
        <v>236</v>
      </c>
      <c r="I266" s="6">
        <v>9.1700000000000004E-2</v>
      </c>
    </row>
    <row r="267" spans="3:9" ht="15.5" x14ac:dyDescent="0.35">
      <c r="C267" t="s">
        <v>237</v>
      </c>
      <c r="I267" s="6">
        <v>0.1148</v>
      </c>
    </row>
    <row r="268" spans="3:9" ht="15.5" x14ac:dyDescent="0.35">
      <c r="C268" t="s">
        <v>238</v>
      </c>
      <c r="I268" s="6">
        <v>8.9700000000000002E-2</v>
      </c>
    </row>
    <row r="269" spans="3:9" ht="15.5" x14ac:dyDescent="0.35">
      <c r="C269" t="s">
        <v>239</v>
      </c>
      <c r="D269" s="6">
        <v>75.540000000000006</v>
      </c>
    </row>
    <row r="270" spans="3:9" ht="15.5" x14ac:dyDescent="0.35">
      <c r="C270" t="s">
        <v>240</v>
      </c>
      <c r="D270" s="6">
        <v>157.04</v>
      </c>
    </row>
    <row r="271" spans="3:9" ht="15.5" x14ac:dyDescent="0.35">
      <c r="C271" t="s">
        <v>241</v>
      </c>
      <c r="D271" s="6">
        <v>36.14</v>
      </c>
    </row>
    <row r="272" spans="3:9" ht="15.5" x14ac:dyDescent="0.35">
      <c r="C272" t="s">
        <v>242</v>
      </c>
      <c r="D272" s="6">
        <v>196.44</v>
      </c>
    </row>
    <row r="273" spans="3:9" ht="15.5" x14ac:dyDescent="0.35">
      <c r="C273" t="s">
        <v>243</v>
      </c>
      <c r="D273" s="6">
        <v>1.2</v>
      </c>
    </row>
    <row r="274" spans="3:9" ht="15.5" x14ac:dyDescent="0.35">
      <c r="C274" t="s">
        <v>244</v>
      </c>
      <c r="I274" s="6">
        <v>1.0900000000000001</v>
      </c>
    </row>
    <row r="275" spans="3:9" ht="15.5" x14ac:dyDescent="0.35">
      <c r="C275" t="s">
        <v>245</v>
      </c>
      <c r="I275" s="6">
        <v>2.19</v>
      </c>
    </row>
    <row r="276" spans="3:9" ht="15.5" x14ac:dyDescent="0.35">
      <c r="C276" t="s">
        <v>42</v>
      </c>
      <c r="I276" s="5">
        <v>6708000000000</v>
      </c>
    </row>
    <row r="277" spans="3:9" ht="15.5" x14ac:dyDescent="0.35">
      <c r="C277" t="s">
        <v>246</v>
      </c>
      <c r="I277" s="5">
        <v>6760000000000</v>
      </c>
    </row>
    <row r="278" spans="3:9" ht="15.5" x14ac:dyDescent="0.35">
      <c r="C278" t="s">
        <v>247</v>
      </c>
      <c r="I278" s="5">
        <v>6710000000</v>
      </c>
    </row>
    <row r="279" spans="3:9" ht="15.5" x14ac:dyDescent="0.35">
      <c r="C279" t="s">
        <v>248</v>
      </c>
      <c r="I279" s="6">
        <v>0.14630000000000001</v>
      </c>
    </row>
    <row r="280" spans="3:9" ht="15.5" x14ac:dyDescent="0.35">
      <c r="C280" t="s">
        <v>249</v>
      </c>
      <c r="D280" s="6">
        <v>0.53400000000000003</v>
      </c>
    </row>
    <row r="281" spans="3:9" ht="15.5" x14ac:dyDescent="0.35">
      <c r="C281" t="s">
        <v>250</v>
      </c>
      <c r="D281" s="6">
        <v>6.2199999999999998E-2</v>
      </c>
    </row>
    <row r="282" spans="3:9" ht="15.5" x14ac:dyDescent="0.35">
      <c r="C282" t="s">
        <v>251</v>
      </c>
      <c r="D282" s="6">
        <v>4.9200000000000001E-2</v>
      </c>
    </row>
    <row r="283" spans="3:9" ht="15.5" x14ac:dyDescent="0.35">
      <c r="C283" t="s">
        <v>252</v>
      </c>
      <c r="D283" s="6">
        <v>8.539999999999999E-2</v>
      </c>
    </row>
    <row r="284" spans="3:9" ht="15.5" x14ac:dyDescent="0.35">
      <c r="C284" t="s">
        <v>253</v>
      </c>
      <c r="D284" s="6">
        <v>2.9900000000000003E-2</v>
      </c>
    </row>
    <row r="285" spans="3:9" ht="15.5" x14ac:dyDescent="0.35">
      <c r="C285" t="s">
        <v>254</v>
      </c>
      <c r="D285" s="6">
        <v>-0.55940000000000001</v>
      </c>
    </row>
    <row r="286" spans="3:9" ht="15.5" x14ac:dyDescent="0.35">
      <c r="C286" t="s">
        <v>255</v>
      </c>
      <c r="I286" s="5">
        <v>5</v>
      </c>
    </row>
    <row r="287" spans="3:9" ht="15.5" x14ac:dyDescent="0.35">
      <c r="C287" t="s">
        <v>256</v>
      </c>
      <c r="I287" s="5">
        <v>8</v>
      </c>
    </row>
    <row r="288" spans="3:9" ht="15.5" x14ac:dyDescent="0.35">
      <c r="C288" t="s">
        <v>257</v>
      </c>
      <c r="I288" s="6">
        <v>0.59509999999999996</v>
      </c>
    </row>
    <row r="289" spans="3:9" ht="15.5" x14ac:dyDescent="0.35">
      <c r="C289" t="s">
        <v>258</v>
      </c>
      <c r="I289" s="6">
        <v>8.0000000000000002E-3</v>
      </c>
    </row>
    <row r="290" spans="3:9" ht="15.5" x14ac:dyDescent="0.35">
      <c r="C290" t="s">
        <v>259</v>
      </c>
      <c r="I290" t="s">
        <v>999</v>
      </c>
    </row>
    <row r="291" spans="3:9" ht="15.5" x14ac:dyDescent="0.35">
      <c r="C291" t="s">
        <v>261</v>
      </c>
      <c r="I291" s="5">
        <v>7</v>
      </c>
    </row>
    <row r="292" spans="3:9" ht="15.5" x14ac:dyDescent="0.35">
      <c r="C292" t="s">
        <v>262</v>
      </c>
      <c r="I292" s="6">
        <v>0.95</v>
      </c>
    </row>
    <row r="293" spans="3:9" ht="15.5" x14ac:dyDescent="0.35">
      <c r="C293" t="s">
        <v>263</v>
      </c>
      <c r="I293" s="6">
        <v>0.8</v>
      </c>
    </row>
    <row r="294" spans="3:9" ht="15.5" x14ac:dyDescent="0.35">
      <c r="C294" t="s">
        <v>264</v>
      </c>
      <c r="I294" s="6">
        <v>0.14000000000000001</v>
      </c>
    </row>
    <row r="295" spans="3:9" ht="15.5" x14ac:dyDescent="0.35">
      <c r="C295" t="s">
        <v>265</v>
      </c>
      <c r="I295" s="6">
        <v>0.56000000000000005</v>
      </c>
    </row>
    <row r="296" spans="3:9" ht="15.5" x14ac:dyDescent="0.35">
      <c r="C296" t="s">
        <v>266</v>
      </c>
      <c r="I296" s="6">
        <v>0.24</v>
      </c>
    </row>
    <row r="297" spans="3:9" ht="15.5" x14ac:dyDescent="0.35">
      <c r="C297" t="s">
        <v>267</v>
      </c>
      <c r="I297" s="6">
        <v>0.11</v>
      </c>
    </row>
    <row r="298" spans="3:9" ht="15.5" x14ac:dyDescent="0.35">
      <c r="C298" t="s">
        <v>268</v>
      </c>
      <c r="I298" s="6">
        <v>0.68</v>
      </c>
    </row>
    <row r="299" spans="3:9" ht="15.5" x14ac:dyDescent="0.35">
      <c r="C299" t="s">
        <v>269</v>
      </c>
      <c r="I299" s="5">
        <v>1479000000000</v>
      </c>
    </row>
    <row r="300" spans="3:9" ht="15.5" x14ac:dyDescent="0.35">
      <c r="C300" t="s">
        <v>270</v>
      </c>
      <c r="I300" s="5">
        <v>806000000000</v>
      </c>
    </row>
    <row r="301" spans="3:9" ht="15.5" x14ac:dyDescent="0.35">
      <c r="C301" t="s">
        <v>271</v>
      </c>
      <c r="I301" s="5">
        <v>169000000000</v>
      </c>
    </row>
    <row r="302" spans="3:9" ht="15.5" x14ac:dyDescent="0.35">
      <c r="C302" t="s">
        <v>272</v>
      </c>
      <c r="I302" s="5">
        <v>101000000000</v>
      </c>
    </row>
    <row r="303" spans="3:9" ht="15.5" x14ac:dyDescent="0.35">
      <c r="C303" t="s">
        <v>273</v>
      </c>
      <c r="D303" s="5">
        <v>23000000000</v>
      </c>
    </row>
    <row r="304" spans="3:9" ht="15.5" x14ac:dyDescent="0.35">
      <c r="C304" t="s">
        <v>274</v>
      </c>
      <c r="D304" s="5">
        <v>1358000000000</v>
      </c>
    </row>
    <row r="305" spans="3:9" ht="15.5" x14ac:dyDescent="0.35">
      <c r="C305" t="s">
        <v>275</v>
      </c>
      <c r="D305" s="5">
        <v>256000000000</v>
      </c>
    </row>
    <row r="306" spans="3:9" ht="15.5" x14ac:dyDescent="0.35">
      <c r="C306" t="s">
        <v>183</v>
      </c>
      <c r="D306" s="5">
        <v>574000000000</v>
      </c>
    </row>
    <row r="307" spans="3:9" ht="15.5" x14ac:dyDescent="0.35">
      <c r="C307" t="s">
        <v>182</v>
      </c>
      <c r="I307" s="5">
        <v>1103000000000</v>
      </c>
    </row>
    <row r="308" spans="3:9" ht="15.5" x14ac:dyDescent="0.35">
      <c r="C308" t="s">
        <v>181</v>
      </c>
      <c r="D308" s="5">
        <v>58000000000</v>
      </c>
    </row>
    <row r="309" spans="3:9" ht="15.5" x14ac:dyDescent="0.35">
      <c r="C309" t="s">
        <v>180</v>
      </c>
      <c r="D309" s="5">
        <v>17000000000</v>
      </c>
    </row>
    <row r="310" spans="3:9" ht="15.5" x14ac:dyDescent="0.35">
      <c r="C310" t="s">
        <v>24</v>
      </c>
      <c r="D310" s="5">
        <v>75000000000</v>
      </c>
    </row>
    <row r="311" spans="3:9" ht="15.5" x14ac:dyDescent="0.35">
      <c r="C311" t="s">
        <v>21</v>
      </c>
      <c r="D311" s="5">
        <v>52000000000</v>
      </c>
    </row>
    <row r="312" spans="3:9" ht="15.5" x14ac:dyDescent="0.35">
      <c r="C312" t="s">
        <v>276</v>
      </c>
      <c r="I312" s="5">
        <v>1103000000000</v>
      </c>
    </row>
    <row r="313" spans="3:9" ht="15.5" x14ac:dyDescent="0.35">
      <c r="C313" t="s">
        <v>277</v>
      </c>
      <c r="I313" s="5">
        <v>118000000000</v>
      </c>
    </row>
    <row r="314" spans="3:9" ht="15.5" x14ac:dyDescent="0.35">
      <c r="C314" t="s">
        <v>278</v>
      </c>
      <c r="I314" s="5">
        <v>-27000000000</v>
      </c>
    </row>
    <row r="315" spans="3:9" ht="15.5" x14ac:dyDescent="0.35">
      <c r="C315" t="s">
        <v>279</v>
      </c>
      <c r="I315" s="5">
        <v>-81000000000</v>
      </c>
    </row>
    <row r="316" spans="3:9" ht="15.5" x14ac:dyDescent="0.35">
      <c r="C316" t="s">
        <v>281</v>
      </c>
      <c r="I316" s="5">
        <v>118000000000</v>
      </c>
    </row>
  </sheetData>
  <pageMargins left="0.7" right="0.7" top="0.75" bottom="0.75" header="0.3" footer="0.3"/>
  <ignoredErrors>
    <ignoredError sqref="A1:Q317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1000</v>
      </c>
      <c r="D1" t="s">
        <v>1</v>
      </c>
      <c r="E1" t="s">
        <v>2</v>
      </c>
      <c r="H1" t="s">
        <v>3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</row>
    <row r="2" spans="1:16" ht="15.5" x14ac:dyDescent="0.35">
      <c r="C2" t="s">
        <v>1001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219">
        <f t="shared" ref="I2:P2" ca="1" si="0">IFERROR(_xlfn.STOCKHISTORY("XIDX:" &amp; $C$1, I1, , 0, 0, 1), "Libur")</f>
        <v>75</v>
      </c>
      <c r="J2" s="2" vm="220">
        <f t="shared" ca="1" si="0"/>
        <v>262</v>
      </c>
      <c r="K2" s="2" vm="71">
        <f t="shared" ca="1" si="0"/>
        <v>410</v>
      </c>
      <c r="L2" s="2" vm="221">
        <f t="shared" ca="1" si="0"/>
        <v>484</v>
      </c>
      <c r="M2" s="2" vm="167">
        <f t="shared" ca="1" si="0"/>
        <v>256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21979561</v>
      </c>
      <c r="E4" s="2">
        <f>IFERROR(INDEX(E51:E500,MATCH($C$4,$C$51:$C$500,0)),"")</f>
        <v>1891508</v>
      </c>
      <c r="H4" s="2">
        <f>IFERROR(SUM(D4:G4)*(4/MAX(1,COUNT(D4:G4))),"")</f>
        <v>47742138</v>
      </c>
      <c r="I4" s="2">
        <f t="shared" ref="I4:P4" si="1">IFERROR(INDEX(I51:I500,MATCH($C$4,$C$51:$C$500,0)),"")</f>
        <v>71834018</v>
      </c>
      <c r="J4" s="2">
        <f t="shared" si="1"/>
        <v>187877008</v>
      </c>
      <c r="K4" s="2">
        <f t="shared" si="1"/>
        <v>190671111</v>
      </c>
      <c r="L4" s="2">
        <f t="shared" si="1"/>
        <v>175769252</v>
      </c>
      <c r="M4" s="2">
        <f t="shared" si="1"/>
        <v>170581115</v>
      </c>
      <c r="N4" s="2">
        <f t="shared" si="1"/>
        <v>142695610</v>
      </c>
      <c r="O4" s="2">
        <f t="shared" si="1"/>
        <v>151099152</v>
      </c>
      <c r="P4" s="2">
        <f t="shared" si="1"/>
        <v>126015678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-13204526</v>
      </c>
      <c r="E5" s="2">
        <f>IFERROR(INDEX(E51:E500,MATCH($C$5,$C$51:$C$500,0)),"")</f>
        <v>-9709282</v>
      </c>
      <c r="H5" s="2">
        <f>IFERROR(SUM(D5:G5)*(4/MAX(1,COUNT(D5:G5))),"")</f>
        <v>-45827616</v>
      </c>
      <c r="I5" s="2">
        <f t="shared" ref="I5:P5" si="2">IFERROR(INDEX(I51:I500,MATCH($C$5,$C$51:$C$500,0)),"")</f>
        <v>-122732284</v>
      </c>
      <c r="J5" s="2">
        <f t="shared" si="2"/>
        <v>42910</v>
      </c>
      <c r="K5" s="2">
        <f t="shared" si="2"/>
        <v>7613532</v>
      </c>
      <c r="L5" s="2">
        <f t="shared" si="2"/>
        <v>9376017</v>
      </c>
      <c r="M5" s="2">
        <f t="shared" si="2"/>
        <v>10362113</v>
      </c>
      <c r="N5" s="2">
        <f t="shared" si="2"/>
        <v>5713434</v>
      </c>
      <c r="O5" s="2">
        <f t="shared" si="2"/>
        <v>9485705</v>
      </c>
      <c r="P5" s="2">
        <f t="shared" si="2"/>
        <v>5001979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-74417866</v>
      </c>
      <c r="E6" s="2">
        <f>IFERROR(INDEX(E51:E500,MATCH($C$6,$C$51:$C$500,0)),"")</f>
        <v>-61213341</v>
      </c>
      <c r="H6" s="2">
        <f>IFERROR(INDEX(D6:G6,COUNT(D6:G6)),"")</f>
        <v>-61213341</v>
      </c>
      <c r="I6" s="2">
        <f t="shared" ref="I6:P6" si="3">IFERROR(INDEX(I51:I500,MATCH($C$6,$C$51:$C$500,0)),"")</f>
        <v>-36402409</v>
      </c>
      <c r="J6" s="2">
        <f t="shared" si="3"/>
        <v>81325330</v>
      </c>
      <c r="K6" s="2">
        <f t="shared" si="3"/>
        <v>81282420</v>
      </c>
      <c r="L6" s="2">
        <f t="shared" si="3"/>
        <v>73668888</v>
      </c>
      <c r="M6" s="2">
        <f t="shared" si="3"/>
        <v>64784708</v>
      </c>
      <c r="N6" s="2">
        <f t="shared" si="3"/>
        <v>46021208</v>
      </c>
      <c r="O6" s="2">
        <f t="shared" si="3"/>
        <v>40307774</v>
      </c>
      <c r="P6" s="2">
        <f t="shared" si="3"/>
        <v>30822069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2.59</v>
      </c>
      <c r="E7" s="3">
        <f>IFERROR(INDEX(E51:E500,MATCH($C$7,$C$51:$C$500,0))/1000000000,"")</f>
        <v>2.59</v>
      </c>
      <c r="H7" s="3">
        <f>IFERROR(INDEX(D7:G7,COUNT(D7:G7)),"")</f>
        <v>2.59</v>
      </c>
      <c r="I7" s="3">
        <f t="shared" ref="I7:P7" si="4">IFERROR(INDEX(I51:I500,MATCH($C$7,$C$51:$C$500,0))/1000000000,"")</f>
        <v>2.59</v>
      </c>
      <c r="J7" s="3">
        <f t="shared" si="4"/>
        <v>2.35</v>
      </c>
      <c r="K7" s="3">
        <f t="shared" si="4"/>
        <v>2.35</v>
      </c>
      <c r="L7" s="3">
        <f t="shared" si="4"/>
        <v>2.35</v>
      </c>
      <c r="M7" s="3">
        <f t="shared" si="4"/>
        <v>2.35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308000000000</v>
      </c>
      <c r="E8" s="2">
        <f>IFERROR(INDEX(E51:E500,MATCH("Free cash flow (Quarter)",$C$51:$C$500,0)),"")</f>
        <v>-21000000000</v>
      </c>
      <c r="H8" s="2">
        <f>IFERROR(INDEX(D8:G8,COUNT(D8:G8)),"")</f>
        <v>-21000000000</v>
      </c>
      <c r="I8" s="2">
        <f t="shared" ref="I8:P8" si="5">IFERROR(INDEX(I51:I500,MATCH($C$8,$C$51:$C$500,0)),"")</f>
        <v>-321000000000</v>
      </c>
      <c r="J8" s="2">
        <f t="shared" si="5"/>
        <v>-211000000000</v>
      </c>
      <c r="K8" s="2">
        <f t="shared" si="5"/>
        <v>-113000000000</v>
      </c>
      <c r="L8" s="2">
        <f t="shared" si="5"/>
        <v>31000000000</v>
      </c>
      <c r="M8" s="2">
        <f t="shared" si="5"/>
        <v>15000000000</v>
      </c>
      <c r="N8" s="2">
        <f t="shared" si="5"/>
        <v>-337000000000</v>
      </c>
      <c r="O8" s="2">
        <f t="shared" si="5"/>
        <v>-296000000000</v>
      </c>
      <c r="P8" s="2">
        <f t="shared" si="5"/>
        <v>-388000000000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119.16</v>
      </c>
      <c r="E9" s="3">
        <f>IFERROR(INDEX(E51:E500,MATCH("Free cash flow per share (Quarter)",$C$51:$C$500,0)),"")</f>
        <v>-8.06</v>
      </c>
      <c r="H9" s="3">
        <f>IFERROR(INDEX(D9:G9,COUNT(D9:G9)),"")</f>
        <v>-8.06</v>
      </c>
      <c r="I9" s="3">
        <f t="shared" ref="I9:P9" si="6">IFERROR(INDEX(I51:I500,MATCH($C$9,$C$51:$C$500,0)),"")</f>
        <v>-124.02</v>
      </c>
      <c r="J9" s="3">
        <f t="shared" si="6"/>
        <v>-89.56</v>
      </c>
      <c r="K9" s="3">
        <f t="shared" si="6"/>
        <v>-48.15</v>
      </c>
      <c r="L9" s="3">
        <f t="shared" si="6"/>
        <v>13.12</v>
      </c>
      <c r="M9" s="3">
        <f t="shared" si="6"/>
        <v>6.22</v>
      </c>
      <c r="N9" s="3">
        <f t="shared" si="6"/>
        <v>-1684643.15</v>
      </c>
      <c r="O9" s="3">
        <f t="shared" si="6"/>
        <v>-1479042.49</v>
      </c>
      <c r="P9" s="3">
        <f t="shared" si="6"/>
        <v>-1939260.18</v>
      </c>
    </row>
    <row r="10" spans="1:1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P10" ca="1" si="7">IFERROR(IF(I9=0,"",I2/I9),"")</f>
        <v>-0.60474117077890666</v>
      </c>
      <c r="J10" s="3">
        <f t="shared" ca="1" si="7"/>
        <v>-2.9254131308619917</v>
      </c>
      <c r="K10" s="3">
        <f t="shared" ca="1" si="7"/>
        <v>-8.5150571131879538</v>
      </c>
      <c r="L10" s="3">
        <f t="shared" ca="1" si="7"/>
        <v>36.890243902439025</v>
      </c>
      <c r="M10" s="3">
        <f t="shared" ca="1" si="7"/>
        <v>41.157556270096464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188703</v>
      </c>
      <c r="E11" s="2">
        <f>IFERROR(INDEX(E51:E500,MATCH($C$11,$C$51:$C$500,0)),"")</f>
        <v>183918</v>
      </c>
      <c r="H11" s="2">
        <f>IFERROR(INDEX(D11:G11,COUNT(D11:G11)),"")</f>
        <v>183918</v>
      </c>
      <c r="I11" s="2">
        <f t="shared" ref="I11:P11" si="8">IFERROR(INDEX(I51:I500,MATCH($C$11,$C$51:$C$500,0)),"")</f>
        <v>677394</v>
      </c>
      <c r="J11" s="2">
        <f t="shared" si="8"/>
        <v>11506273</v>
      </c>
      <c r="K11" s="2">
        <f t="shared" si="8"/>
        <v>10201831</v>
      </c>
      <c r="L11" s="2">
        <f t="shared" si="8"/>
        <v>2802435</v>
      </c>
      <c r="M11" s="2">
        <f t="shared" si="8"/>
        <v>3262704</v>
      </c>
      <c r="N11" s="2">
        <f t="shared" si="8"/>
        <v>4580405</v>
      </c>
      <c r="O11" s="2">
        <f t="shared" si="8"/>
        <v>4765718</v>
      </c>
      <c r="P11" s="2">
        <f t="shared" si="8"/>
        <v>3372539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2779000000000</v>
      </c>
      <c r="E12" s="2">
        <f>IFERROR(INDEX(E51:E500,MATCH("Net Debt (Quarter)",$C$51:$C$500,0)),"")</f>
        <v>2993000000000</v>
      </c>
      <c r="H12" s="2">
        <f>IFERROR(INDEX(D12:G12,COUNT(D12:G12)),"")</f>
        <v>2993000000000</v>
      </c>
      <c r="I12" s="2">
        <f t="shared" ref="I12:P12" si="9">IFERROR(INDEX(I51:I500,MATCH($C$12,$C$51:$C$500,0)),"")</f>
        <v>3113000000000</v>
      </c>
      <c r="J12" s="2">
        <f t="shared" si="9"/>
        <v>2778000000000</v>
      </c>
      <c r="K12" s="2">
        <f t="shared" si="9"/>
        <v>2627000000000</v>
      </c>
      <c r="L12" s="2">
        <f t="shared" si="9"/>
        <v>2281000000000</v>
      </c>
      <c r="M12" s="2">
        <f t="shared" si="9"/>
        <v>2153000000000</v>
      </c>
      <c r="N12" s="2">
        <f t="shared" si="9"/>
        <v>2256000000000</v>
      </c>
      <c r="O12" s="2">
        <f t="shared" si="9"/>
        <v>2059000000000</v>
      </c>
      <c r="P12" s="2">
        <f t="shared" si="9"/>
        <v>1606000000000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2783000000000</v>
      </c>
      <c r="E13" s="2">
        <f>IFERROR(INDEX(E51:E500,MATCH("Total Debt (Quarter)",$C$51:$C$500,0)),"")</f>
        <v>2996000000000</v>
      </c>
      <c r="H13" s="2">
        <f>IFERROR(INDEX(D13:G13,COUNT(D13:G13)),"")</f>
        <v>2996000000000</v>
      </c>
      <c r="I13" s="2">
        <f t="shared" ref="I13:P13" si="10">IFERROR(INDEX(I51:I500,MATCH($C$13,$C$51:$C$500,0)),"")</f>
        <v>3124000000000</v>
      </c>
      <c r="J13" s="2">
        <f t="shared" si="10"/>
        <v>2956000000000</v>
      </c>
      <c r="K13" s="2">
        <f t="shared" si="10"/>
        <v>2786000000000</v>
      </c>
      <c r="L13" s="2">
        <f t="shared" si="10"/>
        <v>2321000000000</v>
      </c>
      <c r="M13" s="2">
        <f t="shared" si="10"/>
        <v>2199000000000</v>
      </c>
      <c r="N13" s="2">
        <f t="shared" si="10"/>
        <v>2320000000000</v>
      </c>
      <c r="O13" s="2">
        <f t="shared" si="10"/>
        <v>2128000000000</v>
      </c>
      <c r="P13" s="2">
        <f t="shared" si="10"/>
        <v>1652000000000</v>
      </c>
    </row>
    <row r="14" spans="1:16" ht="15.5" x14ac:dyDescent="0.35">
      <c r="C14" t="s">
        <v>27</v>
      </c>
      <c r="D14" s="2">
        <f>IFERROR(INDEX(D51:D500,MATCH($C$14,$C$51:$C$500,0)),"")</f>
        <v>-324501</v>
      </c>
      <c r="E14" s="2">
        <f>IFERROR(INDEX(E51:E500,MATCH($C$14,$C$51:$C$500,0)),"")</f>
        <v>-458108</v>
      </c>
      <c r="H14" s="2">
        <f>IFERROR(SUM(D14:G14)*(4/MAX(1,COUNT(D14:G14))),"")</f>
        <v>-1565218</v>
      </c>
      <c r="I14" s="2">
        <f t="shared" ref="I14:P14" si="11">IFERROR(INDEX(I51:I500,MATCH($C$14,$C$51:$C$500,0)),"")</f>
        <v>-12789728</v>
      </c>
      <c r="J14" s="2">
        <f t="shared" si="11"/>
        <v>-10574228</v>
      </c>
      <c r="K14" s="2">
        <f t="shared" si="11"/>
        <v>-8492267</v>
      </c>
      <c r="L14" s="2">
        <f t="shared" si="11"/>
        <v>-8548716</v>
      </c>
      <c r="M14" s="2">
        <f t="shared" si="11"/>
        <v>-8963404</v>
      </c>
      <c r="N14" s="2">
        <f t="shared" si="11"/>
        <v>-8683959</v>
      </c>
      <c r="O14" s="2">
        <f t="shared" si="11"/>
        <v>-6662806</v>
      </c>
      <c r="P14" s="2">
        <f t="shared" si="11"/>
        <v>-5679882</v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-92484</v>
      </c>
      <c r="J15" s="2">
        <f t="shared" si="12"/>
        <v>-1624541</v>
      </c>
      <c r="K15" s="2">
        <f t="shared" si="12"/>
        <v>375473</v>
      </c>
      <c r="L15" s="2">
        <f t="shared" si="12"/>
        <v>-2755675</v>
      </c>
      <c r="M15" s="2">
        <f t="shared" si="12"/>
        <v>-1821660</v>
      </c>
      <c r="N15" s="2">
        <f t="shared" si="12"/>
        <v>-4436020</v>
      </c>
      <c r="O15" s="2">
        <f t="shared" si="12"/>
        <v>-423304</v>
      </c>
      <c r="P15" s="2">
        <f t="shared" si="12"/>
        <v>-2806928</v>
      </c>
    </row>
    <row r="16" spans="1:16" ht="15.5" x14ac:dyDescent="0.35">
      <c r="C16" t="s">
        <v>29</v>
      </c>
      <c r="D16" s="2">
        <f>IFERROR(INDEX(D51:D500,MATCH($C$16,$C$51:$C$500,0)),"")</f>
        <v>-13204526</v>
      </c>
      <c r="E16" s="2">
        <f>IFERROR(INDEX(E51:E500,MATCH($C$16,$C$51:$C$500,0)),"")</f>
        <v>-9709282</v>
      </c>
      <c r="H16" s="2">
        <f>IFERROR(SUM(D16:G16)*(4/MAX(1,COUNT(D16:G16))),"")</f>
        <v>-45827616</v>
      </c>
      <c r="I16" s="2">
        <f t="shared" ref="I16:P16" si="13">IFERROR(INDEX(I51:I500,MATCH($C$16,$C$51:$C$500,0)),"")</f>
        <v>-122829334</v>
      </c>
      <c r="J16" s="2">
        <f t="shared" si="13"/>
        <v>1705788</v>
      </c>
      <c r="K16" s="2">
        <f t="shared" si="13"/>
        <v>7167850</v>
      </c>
      <c r="L16" s="2">
        <f t="shared" si="13"/>
        <v>12050043</v>
      </c>
      <c r="M16" s="2">
        <f t="shared" si="13"/>
        <v>12071133</v>
      </c>
      <c r="N16" s="2">
        <f t="shared" si="13"/>
        <v>10185957</v>
      </c>
      <c r="O16" s="2">
        <f t="shared" si="13"/>
        <v>9381061</v>
      </c>
      <c r="P16" s="2">
        <f t="shared" si="13"/>
        <v>12352867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320</v>
      </c>
      <c r="P18" t="s">
        <v>985</v>
      </c>
    </row>
    <row r="19" spans="1:16" ht="15.5" x14ac:dyDescent="0.35">
      <c r="A19" t="s">
        <v>39</v>
      </c>
      <c r="C19" t="s">
        <v>40</v>
      </c>
    </row>
    <row r="20" spans="1:16" ht="15.5" x14ac:dyDescent="0.35">
      <c r="A20" t="s">
        <v>41</v>
      </c>
      <c r="C20" t="s">
        <v>42</v>
      </c>
      <c r="D20" s="2" t="str">
        <f ca="1">IFERROR(D21*D2,"")</f>
        <v/>
      </c>
      <c r="E20" s="2" t="str">
        <f ca="1">IFERROR(E21*E2,"")</f>
        <v/>
      </c>
      <c r="H20" s="2" t="str">
        <f t="shared" ref="H20:P20" ca="1" si="14">IFERROR(H21*H2,"")</f>
        <v/>
      </c>
      <c r="I20" s="2">
        <f t="shared" ca="1" si="14"/>
        <v>194250000000</v>
      </c>
      <c r="J20" s="2">
        <f t="shared" ca="1" si="14"/>
        <v>615700000000</v>
      </c>
      <c r="K20" s="2">
        <f t="shared" ca="1" si="14"/>
        <v>963500000000</v>
      </c>
      <c r="L20" s="2">
        <f t="shared" ca="1" si="14"/>
        <v>1137400000000</v>
      </c>
      <c r="M20" s="2">
        <f t="shared" ca="1" si="14"/>
        <v>601600000000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2590000000</v>
      </c>
      <c r="E21" s="2">
        <f>IFERROR(INDEX(E51:E500,MATCH($C$7,$C$51:$C$500,0)),"")</f>
        <v>2590000000</v>
      </c>
      <c r="H21" s="2">
        <f>IFERROR(INDEX(D21:G21,COUNT(D21:G21)),"")</f>
        <v>2590000000</v>
      </c>
      <c r="I21" s="2">
        <f t="shared" ref="I21:P21" si="15">IFERROR(INDEX(I51:I500,MATCH($C$7,$C$51:$C$500,0)),"")</f>
        <v>2590000000</v>
      </c>
      <c r="J21" s="2">
        <f t="shared" si="15"/>
        <v>2350000000</v>
      </c>
      <c r="K21" s="2">
        <f t="shared" si="15"/>
        <v>2350000000</v>
      </c>
      <c r="L21" s="2">
        <f t="shared" si="15"/>
        <v>2350000000</v>
      </c>
      <c r="M21" s="2">
        <f t="shared" si="15"/>
        <v>2350000000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43</v>
      </c>
      <c r="C23" t="s">
        <v>44</v>
      </c>
      <c r="D23" s="3">
        <f>IFERROR(D5/D6*100,"")</f>
        <v>17.743757930387307</v>
      </c>
      <c r="E23" s="3">
        <f>IFERROR(E5/E6*100,"")</f>
        <v>15.86138224345572</v>
      </c>
      <c r="H23" s="3">
        <f t="shared" ref="H23:P23" si="16">IFERROR(H5/H6*100,"")</f>
        <v>74.8654055657573</v>
      </c>
      <c r="I23" s="3">
        <f t="shared" si="16"/>
        <v>337.15429108002166</v>
      </c>
      <c r="J23" s="3">
        <f t="shared" si="16"/>
        <v>5.2763388725259402E-2</v>
      </c>
      <c r="K23" s="3">
        <f t="shared" si="16"/>
        <v>9.3667634403601667</v>
      </c>
      <c r="L23" s="3">
        <f t="shared" si="16"/>
        <v>12.727241111607384</v>
      </c>
      <c r="M23" s="3">
        <f t="shared" si="16"/>
        <v>15.994689672754255</v>
      </c>
      <c r="N23" s="3">
        <f t="shared" si="16"/>
        <v>12.414784940021566</v>
      </c>
      <c r="O23" s="3">
        <f t="shared" si="16"/>
        <v>23.533189900290701</v>
      </c>
      <c r="P23" s="3">
        <f t="shared" si="16"/>
        <v>16.228563371264919</v>
      </c>
    </row>
    <row r="24" spans="1:16" ht="15.5" x14ac:dyDescent="0.35">
      <c r="C24" t="s">
        <v>45</v>
      </c>
      <c r="D24" s="4">
        <f>IFERROR(_xlfn.RRI(5,I23,D23),"")</f>
        <v>-0.44506338273648272</v>
      </c>
      <c r="E24" s="4">
        <f>IFERROR(_xlfn.RRI(5,J23,E23),"")</f>
        <v>2.1304132289583606</v>
      </c>
      <c r="H24" s="4">
        <f t="shared" ref="H24:P24" si="17">IFERROR(_xlfn.RRI(5,M23,H23),"")</f>
        <v>0.36163614905014452</v>
      </c>
      <c r="I24" s="4">
        <f t="shared" si="17"/>
        <v>0.93543191464835629</v>
      </c>
      <c r="J24" s="4">
        <f t="shared" si="17"/>
        <v>-0.70479046806125401</v>
      </c>
      <c r="K24" s="4">
        <f t="shared" si="17"/>
        <v>-0.10409513426794614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46</v>
      </c>
      <c r="C25" t="s">
        <v>47</v>
      </c>
      <c r="D25" s="3">
        <f>IFERROR(INDEX(D51:D500,MATCH($A$25,$C$51:$C$500,0)),"")</f>
        <v>-83.52</v>
      </c>
      <c r="E25" s="3">
        <f>IFERROR(INDEX(E51:E500,MATCH($A$25,$C$51:$C$500,0)),"")</f>
        <v>-61.92</v>
      </c>
      <c r="H25" s="3">
        <f>IFERROR(INDEX(D25:G25,COUNT(D25:G25)),"")</f>
        <v>-61.92</v>
      </c>
      <c r="I25" s="3">
        <f t="shared" ref="I25:P25" si="18">IFERROR(INDEX(I51:I500,MATCH($C$25,$C$51:$C$500,0)),"")</f>
        <v>-752.73</v>
      </c>
      <c r="J25" s="3">
        <f t="shared" si="18"/>
        <v>0.53</v>
      </c>
      <c r="K25" s="3">
        <f t="shared" si="18"/>
        <v>47.69</v>
      </c>
      <c r="L25" s="3">
        <f t="shared" si="18"/>
        <v>56.53</v>
      </c>
      <c r="M25" s="3">
        <f t="shared" si="18"/>
        <v>63.5</v>
      </c>
      <c r="N25" s="3">
        <f t="shared" si="18"/>
        <v>406702.63</v>
      </c>
      <c r="O25" s="3">
        <f t="shared" si="18"/>
        <v>638225.18999999994</v>
      </c>
      <c r="P25" s="3">
        <f t="shared" si="18"/>
        <v>319802.98</v>
      </c>
    </row>
    <row r="26" spans="1:16" ht="15.5" x14ac:dyDescent="0.35">
      <c r="C26" t="s">
        <v>48</v>
      </c>
      <c r="D26" s="4">
        <f>IFERROR(_xlfn.RRI(5,I25,D25),"")</f>
        <v>-0.35578586135595514</v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-0.93920604668269803</v>
      </c>
      <c r="K26" s="4">
        <f t="shared" si="19"/>
        <v>-0.82832424610390532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49</v>
      </c>
      <c r="D27" s="3">
        <f>IFERROR(D4/D21,"")</f>
        <v>8.4863169884169878E-3</v>
      </c>
      <c r="E27" s="3">
        <f>IFERROR(E4/E21,"")</f>
        <v>7.3031196911196915E-4</v>
      </c>
      <c r="H27" s="3">
        <f t="shared" ref="H27:P27" si="20">IFERROR(H4/H21,"")</f>
        <v>1.8433257915057916E-2</v>
      </c>
      <c r="I27" s="3">
        <f t="shared" si="20"/>
        <v>2.7735142084942085E-2</v>
      </c>
      <c r="J27" s="3">
        <f t="shared" si="20"/>
        <v>7.9947662978723411E-2</v>
      </c>
      <c r="K27" s="3">
        <f t="shared" si="20"/>
        <v>8.1136642978723403E-2</v>
      </c>
      <c r="L27" s="3">
        <f t="shared" si="20"/>
        <v>7.479542638297873E-2</v>
      </c>
      <c r="M27" s="3">
        <f t="shared" si="20"/>
        <v>7.2587708510638296E-2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50</v>
      </c>
      <c r="D28" s="4">
        <f>IFERROR(_xlfn.RRI(5,I27,D27),"")</f>
        <v>-0.21088959309174027</v>
      </c>
      <c r="E28" s="4">
        <f>IFERROR(_xlfn.RRI(5,J27,E27),"")</f>
        <v>-0.60903261539161946</v>
      </c>
      <c r="H28" s="4">
        <f t="shared" ref="H28:P28" si="21">IFERROR(_xlfn.RRI(5,M27,H27),"")</f>
        <v>-0.23976510034123488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51</v>
      </c>
      <c r="H29" s="4">
        <f t="shared" ref="H29:P29" si="22">IFERROR(((H25-I25)/I25)*100%,"")</f>
        <v>-0.91773942848033163</v>
      </c>
      <c r="I29" s="4">
        <f t="shared" si="22"/>
        <v>-1421.2452830188679</v>
      </c>
      <c r="J29" s="4">
        <f t="shared" si="22"/>
        <v>-0.98888655902704969</v>
      </c>
      <c r="K29" s="4">
        <f t="shared" si="22"/>
        <v>-0.15637714487882545</v>
      </c>
      <c r="L29" s="4">
        <f t="shared" si="22"/>
        <v>-0.10976377952755904</v>
      </c>
      <c r="M29" s="4">
        <f t="shared" si="22"/>
        <v>-0.99984386626661348</v>
      </c>
      <c r="N29" s="4">
        <f t="shared" si="22"/>
        <v>-0.36275998445000263</v>
      </c>
      <c r="O29" s="4">
        <f t="shared" si="22"/>
        <v>0.9956824354794942</v>
      </c>
      <c r="P29" s="4" t="str">
        <f t="shared" si="22"/>
        <v/>
      </c>
    </row>
    <row r="30" spans="1:16" ht="15.5" x14ac:dyDescent="0.35">
      <c r="C30" t="s">
        <v>52</v>
      </c>
      <c r="H30" s="4">
        <f t="shared" ref="H30:P30" si="23">IFERROR(((H27-I27)/I27)*100%,"")</f>
        <v>-0.3353826038242772</v>
      </c>
      <c r="I30" s="4">
        <f t="shared" si="23"/>
        <v>-0.65308376690981851</v>
      </c>
      <c r="J30" s="4">
        <f t="shared" si="23"/>
        <v>-1.4654044786050372E-2</v>
      </c>
      <c r="K30" s="4">
        <f t="shared" si="23"/>
        <v>8.4780806827351007E-2</v>
      </c>
      <c r="L30" s="4">
        <f t="shared" si="23"/>
        <v>3.0414486386725868E-2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-479.92</v>
      </c>
      <c r="E32" s="3">
        <f>IFERROR(INDEX(E51:E500,MATCH($A$32,$C$51:$C$500,0)),"")</f>
        <v>-383.86</v>
      </c>
      <c r="H32" s="3">
        <f>IFERROR(INDEX(D32:G32,COUNT(D32:G32)),"")</f>
        <v>-383.86</v>
      </c>
      <c r="I32" s="3">
        <f t="shared" ref="I32:P32" si="24">IFERROR(INDEX(I51:I500,MATCH($C$32,$C$51:$C$500,0)),"")</f>
        <v>-227.24</v>
      </c>
      <c r="J32" s="3">
        <f t="shared" si="24"/>
        <v>533.61</v>
      </c>
      <c r="K32" s="3">
        <f t="shared" si="24"/>
        <v>538.61</v>
      </c>
      <c r="L32" s="3">
        <f t="shared" si="24"/>
        <v>447.02</v>
      </c>
      <c r="M32" s="3">
        <f t="shared" si="24"/>
        <v>388.35</v>
      </c>
      <c r="N32" s="3">
        <f t="shared" si="24"/>
        <v>3198704.06</v>
      </c>
      <c r="O32" s="3">
        <f t="shared" si="24"/>
        <v>2918484.38</v>
      </c>
      <c r="P32" s="3">
        <f t="shared" si="24"/>
        <v>2087886.95</v>
      </c>
    </row>
    <row r="33" spans="1:16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-0.1</v>
      </c>
      <c r="E33" s="3">
        <f>IFERROR(INDEX(E51:E500,MATCH($A$33,$C$51:$C$500,0)),"")</f>
        <v>-0.13</v>
      </c>
      <c r="H33" s="3">
        <f>IFERROR(INDEX(D33:G33,COUNT(D33:G33)),"")</f>
        <v>-0.13</v>
      </c>
      <c r="I33" s="3">
        <f t="shared" ref="I33:P33" si="25">IFERROR(INDEX(I51:I500,MATCH($C$33,$C$51:$C$500,0)),"")</f>
        <v>-0.33</v>
      </c>
      <c r="J33" s="3">
        <f t="shared" si="25"/>
        <v>0.49</v>
      </c>
      <c r="K33" s="3">
        <f t="shared" si="25"/>
        <v>0.76</v>
      </c>
      <c r="L33" s="3">
        <f t="shared" si="25"/>
        <v>1.08</v>
      </c>
      <c r="M33" s="3">
        <f t="shared" si="25"/>
        <v>0.66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-0.6</v>
      </c>
      <c r="E34" s="3">
        <f>IFERROR(INDEX(E51:E500,MATCH($A$34,$C$51:$C$500,0)),"")</f>
        <v>-0.81</v>
      </c>
      <c r="H34" s="3">
        <f>IFERROR(INDEX(D34:G34,COUNT(D34:G34)),"")</f>
        <v>-0.81</v>
      </c>
      <c r="I34" s="3">
        <f t="shared" ref="I34:P34" si="26">IFERROR(INDEX(I51:I500,MATCH($C$34,$C$51:$C$500,0)),"")</f>
        <v>-0.1</v>
      </c>
      <c r="J34" s="3">
        <f t="shared" si="26"/>
        <v>494.34</v>
      </c>
      <c r="K34" s="3">
        <f t="shared" si="26"/>
        <v>8.6</v>
      </c>
      <c r="L34" s="3">
        <f t="shared" si="26"/>
        <v>8.56</v>
      </c>
      <c r="M34" s="3">
        <f t="shared" si="26"/>
        <v>4.03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0.36</v>
      </c>
      <c r="E35" s="3">
        <f>IFERROR(INDEX(E51:E500,MATCH($A$35,$C$51:$C$500,0)),"")</f>
        <v>4.1399999999999997</v>
      </c>
      <c r="H35" s="3">
        <f>IFERROR(INDEX(D35:G35,COUNT(D35:G35)),"")</f>
        <v>4.1399999999999997</v>
      </c>
      <c r="I35" s="3">
        <f t="shared" ref="I35:P35" si="27">IFERROR(INDEX(I51:I500,MATCH($C$35,$C$51:$C$500,0)),"")</f>
        <v>0.17</v>
      </c>
      <c r="J35" s="3">
        <f t="shared" si="27"/>
        <v>0.22</v>
      </c>
      <c r="K35" s="3">
        <f t="shared" si="27"/>
        <v>0.34</v>
      </c>
      <c r="L35" s="3">
        <f t="shared" si="27"/>
        <v>0.45</v>
      </c>
      <c r="M35" s="3">
        <f t="shared" si="27"/>
        <v>0.24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5.2000000000000005E-2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3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72</v>
      </c>
      <c r="E50" t="s">
        <v>629</v>
      </c>
      <c r="F50" t="s">
        <v>630</v>
      </c>
      <c r="G50" t="s">
        <v>631</v>
      </c>
      <c r="H50" t="s">
        <v>632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320</v>
      </c>
      <c r="P50" t="s">
        <v>985</v>
      </c>
    </row>
    <row r="51" spans="2:16" ht="15.5" x14ac:dyDescent="0.35">
      <c r="B51" t="s">
        <v>74</v>
      </c>
      <c r="C51" t="s">
        <v>6</v>
      </c>
      <c r="D51" s="5">
        <v>21979561</v>
      </c>
      <c r="E51" s="5">
        <v>1891508</v>
      </c>
      <c r="F51" s="5">
        <v>7099921</v>
      </c>
      <c r="G51" s="5">
        <v>8457155</v>
      </c>
      <c r="I51" s="5">
        <v>71834018</v>
      </c>
      <c r="J51" s="5">
        <v>187877008</v>
      </c>
      <c r="K51" s="5">
        <v>190671111</v>
      </c>
      <c r="L51" s="5">
        <v>175769252</v>
      </c>
      <c r="M51" s="5">
        <v>170581115</v>
      </c>
      <c r="N51" s="5">
        <v>142695610</v>
      </c>
      <c r="O51" s="5">
        <v>151099152</v>
      </c>
      <c r="P51" s="5">
        <v>126015678</v>
      </c>
    </row>
    <row r="52" spans="2:16" ht="15.5" x14ac:dyDescent="0.35">
      <c r="C52" t="s">
        <v>75</v>
      </c>
      <c r="D52" s="5">
        <v>-24010624</v>
      </c>
      <c r="E52" s="5">
        <v>-2275153</v>
      </c>
      <c r="F52" s="5">
        <v>-7401296</v>
      </c>
      <c r="G52" s="5">
        <v>-29225125</v>
      </c>
      <c r="I52" s="5">
        <v>-91551769</v>
      </c>
      <c r="J52" s="5">
        <v>-157733849</v>
      </c>
      <c r="K52" s="5">
        <v>-155746420</v>
      </c>
      <c r="L52" s="5">
        <v>-134899939</v>
      </c>
      <c r="M52" s="5">
        <v>-135254796</v>
      </c>
      <c r="N52" s="5">
        <v>-113282105</v>
      </c>
      <c r="O52" s="5">
        <v>-123928089</v>
      </c>
      <c r="P52" s="5">
        <v>-98372026</v>
      </c>
    </row>
    <row r="53" spans="2:16" ht="15.5" x14ac:dyDescent="0.35">
      <c r="C53" t="s">
        <v>76</v>
      </c>
      <c r="D53" s="5">
        <v>-2031063</v>
      </c>
      <c r="E53" s="5">
        <v>-383645</v>
      </c>
      <c r="F53" s="5">
        <v>-301375</v>
      </c>
      <c r="G53" s="5">
        <v>-20767970</v>
      </c>
      <c r="I53" s="5">
        <v>-19717751</v>
      </c>
      <c r="J53" s="5">
        <v>30143159</v>
      </c>
      <c r="K53" s="5">
        <v>34924691</v>
      </c>
      <c r="L53" s="5">
        <v>40869313</v>
      </c>
      <c r="M53" s="5">
        <v>35326319</v>
      </c>
      <c r="N53" s="5">
        <v>29413505</v>
      </c>
      <c r="O53" s="5">
        <v>27171063</v>
      </c>
      <c r="P53" s="5">
        <v>27643652</v>
      </c>
    </row>
    <row r="54" spans="2:16" ht="15.5" x14ac:dyDescent="0.35">
      <c r="C54" t="s">
        <v>77</v>
      </c>
      <c r="D54" s="5">
        <v>-2346488</v>
      </c>
      <c r="E54" s="5">
        <v>-428529</v>
      </c>
      <c r="F54" s="5">
        <v>-806190</v>
      </c>
      <c r="G54" s="5">
        <v>-4487245</v>
      </c>
      <c r="I54" s="5">
        <v>-11876449</v>
      </c>
      <c r="J54" s="5">
        <v>-17548337</v>
      </c>
      <c r="K54" s="5">
        <v>-21994144</v>
      </c>
      <c r="L54" s="5">
        <v>-21487128</v>
      </c>
      <c r="M54" s="5">
        <v>-14203730</v>
      </c>
      <c r="N54" s="5">
        <v>-11419236</v>
      </c>
      <c r="O54" s="5">
        <v>-11322791</v>
      </c>
      <c r="P54" s="5">
        <v>-9429980</v>
      </c>
    </row>
    <row r="55" spans="2:16" ht="15.5" x14ac:dyDescent="0.35">
      <c r="C55" t="s">
        <v>78</v>
      </c>
      <c r="D55" s="5">
        <v>-1047811</v>
      </c>
      <c r="E55" s="5">
        <v>-22128</v>
      </c>
      <c r="F55" s="5">
        <v>-174343</v>
      </c>
      <c r="G55" s="5">
        <v>-2232137</v>
      </c>
      <c r="I55" s="5">
        <v>-6556661</v>
      </c>
      <c r="J55" s="5">
        <v>-11766908</v>
      </c>
      <c r="K55" s="5">
        <v>-16502852</v>
      </c>
      <c r="L55" s="5">
        <v>-17283320</v>
      </c>
      <c r="M55" s="5">
        <v>-9125433</v>
      </c>
      <c r="N55" s="5">
        <v>-6845507</v>
      </c>
      <c r="O55" s="5">
        <v>-6828661</v>
      </c>
      <c r="P55" s="5">
        <v>-4408378</v>
      </c>
    </row>
    <row r="56" spans="2:16" ht="15.5" x14ac:dyDescent="0.35">
      <c r="C56" t="s">
        <v>79</v>
      </c>
      <c r="D56" s="5">
        <v>-1298677</v>
      </c>
      <c r="E56" s="5">
        <v>-406401</v>
      </c>
      <c r="F56" s="5">
        <v>-631847</v>
      </c>
      <c r="G56" s="5">
        <v>-2255108</v>
      </c>
      <c r="I56" s="5">
        <v>-5319788</v>
      </c>
      <c r="J56" s="5">
        <v>-5781429</v>
      </c>
      <c r="K56" s="5">
        <v>-5491292</v>
      </c>
      <c r="L56" s="5">
        <v>-4203808</v>
      </c>
      <c r="M56" s="5">
        <v>-5078297</v>
      </c>
      <c r="N56" s="5">
        <v>-4573729</v>
      </c>
      <c r="O56" s="5">
        <v>-4494130</v>
      </c>
      <c r="P56" s="5">
        <v>-5021602</v>
      </c>
    </row>
    <row r="57" spans="2:16" ht="15.5" x14ac:dyDescent="0.35">
      <c r="C57" t="s">
        <v>80</v>
      </c>
      <c r="D57" s="5">
        <v>-4377551</v>
      </c>
      <c r="E57" s="5">
        <v>-812174</v>
      </c>
      <c r="F57" s="5">
        <v>-1107565</v>
      </c>
      <c r="G57" s="5">
        <v>-25255215</v>
      </c>
      <c r="I57" s="5">
        <v>-31594200</v>
      </c>
      <c r="J57" s="5">
        <v>12594822</v>
      </c>
      <c r="K57" s="5">
        <v>12930547</v>
      </c>
      <c r="L57" s="5">
        <v>19382185</v>
      </c>
      <c r="M57" s="5">
        <v>21122589</v>
      </c>
      <c r="N57" s="5">
        <v>17994269</v>
      </c>
      <c r="O57" s="5">
        <v>15848272</v>
      </c>
      <c r="P57" s="5">
        <v>18213672</v>
      </c>
    </row>
    <row r="58" spans="2:16" ht="15.5" x14ac:dyDescent="0.35">
      <c r="C58" t="s">
        <v>81</v>
      </c>
      <c r="D58" s="5">
        <v>-8826975</v>
      </c>
      <c r="E58" s="5">
        <v>-8897108</v>
      </c>
      <c r="F58" s="5">
        <v>-13994084</v>
      </c>
      <c r="G58" s="5">
        <v>-82313892</v>
      </c>
      <c r="I58" s="5">
        <v>-91235134</v>
      </c>
      <c r="J58" s="5">
        <v>-10889034</v>
      </c>
      <c r="K58" s="5">
        <v>-5762697</v>
      </c>
      <c r="L58" s="5">
        <v>-7332142</v>
      </c>
      <c r="M58" s="5">
        <v>-9051456</v>
      </c>
      <c r="N58" s="5">
        <v>-7808312</v>
      </c>
      <c r="O58" s="5">
        <v>-6467211</v>
      </c>
      <c r="P58" s="5">
        <v>-5860805</v>
      </c>
    </row>
    <row r="59" spans="2:16" ht="15.5" x14ac:dyDescent="0.35">
      <c r="C59" t="s">
        <v>83</v>
      </c>
      <c r="D59" s="5">
        <v>-3125</v>
      </c>
      <c r="E59" s="5">
        <v>21167</v>
      </c>
      <c r="F59" s="5">
        <v>16972</v>
      </c>
      <c r="G59" s="5">
        <v>-97530</v>
      </c>
      <c r="J59" s="5">
        <v>49310</v>
      </c>
      <c r="K59" s="5">
        <v>46841</v>
      </c>
      <c r="L59" s="5">
        <v>16181</v>
      </c>
      <c r="M59" s="5">
        <v>161652</v>
      </c>
      <c r="N59" s="5">
        <v>160409</v>
      </c>
      <c r="O59" s="5">
        <v>129087</v>
      </c>
      <c r="P59" s="5">
        <v>2752</v>
      </c>
    </row>
    <row r="60" spans="2:16" ht="15.5" x14ac:dyDescent="0.35">
      <c r="C60" t="s">
        <v>27</v>
      </c>
      <c r="D60" s="5">
        <v>-324501</v>
      </c>
      <c r="E60" s="5">
        <v>-458108</v>
      </c>
      <c r="F60" s="5">
        <v>-389751</v>
      </c>
      <c r="G60" s="5">
        <v>-3728004</v>
      </c>
      <c r="I60" s="5">
        <v>-12789728</v>
      </c>
      <c r="J60" s="5">
        <v>-10574228</v>
      </c>
      <c r="K60" s="5">
        <v>-8492267</v>
      </c>
      <c r="L60" s="5">
        <v>-8548716</v>
      </c>
      <c r="M60" s="5">
        <v>-8963404</v>
      </c>
      <c r="N60" s="5">
        <v>-8683959</v>
      </c>
      <c r="O60" s="5">
        <v>-6662806</v>
      </c>
      <c r="P60" s="5">
        <v>-5679882</v>
      </c>
    </row>
    <row r="61" spans="2:16" ht="15.5" x14ac:dyDescent="0.35">
      <c r="C61" t="s">
        <v>82</v>
      </c>
      <c r="D61" s="5">
        <v>-3080731</v>
      </c>
      <c r="E61" s="5">
        <v>-1232667</v>
      </c>
      <c r="F61" s="5">
        <v>1856253</v>
      </c>
      <c r="G61" s="5">
        <v>5624497</v>
      </c>
      <c r="I61" s="5">
        <v>5698200</v>
      </c>
      <c r="J61" s="5">
        <v>-257945</v>
      </c>
      <c r="K61" s="5">
        <v>2595193</v>
      </c>
      <c r="L61" s="5">
        <v>1134401</v>
      </c>
      <c r="M61" s="5">
        <v>48023</v>
      </c>
      <c r="N61" s="5">
        <v>67995</v>
      </c>
      <c r="O61" s="5">
        <v>522789</v>
      </c>
      <c r="P61" s="5">
        <v>-768851</v>
      </c>
    </row>
    <row r="62" spans="2:16" ht="15.5" x14ac:dyDescent="0.35">
      <c r="C62" t="s">
        <v>85</v>
      </c>
    </row>
    <row r="63" spans="2:16" ht="15.5" x14ac:dyDescent="0.35">
      <c r="C63" t="s">
        <v>86</v>
      </c>
      <c r="D63" s="5">
        <v>-8826975</v>
      </c>
      <c r="E63" s="5">
        <v>-8897108</v>
      </c>
      <c r="F63" s="5">
        <v>-13994084</v>
      </c>
      <c r="G63" s="5">
        <v>-82313892</v>
      </c>
      <c r="I63" s="5">
        <v>-91235134</v>
      </c>
      <c r="J63" s="5">
        <v>-10889034</v>
      </c>
      <c r="K63" s="5">
        <v>-5762697</v>
      </c>
      <c r="L63" s="5">
        <v>-7332142</v>
      </c>
      <c r="M63" s="5">
        <v>-9051456</v>
      </c>
      <c r="N63" s="5">
        <v>-7808312</v>
      </c>
      <c r="O63" s="5">
        <v>-6467211</v>
      </c>
      <c r="P63" s="5">
        <v>-5860805</v>
      </c>
    </row>
    <row r="64" spans="2:16" ht="15.5" x14ac:dyDescent="0.35">
      <c r="C64" t="s">
        <v>29</v>
      </c>
      <c r="D64" s="5">
        <v>-13204526</v>
      </c>
      <c r="E64" s="5">
        <v>-9709282</v>
      </c>
      <c r="F64" s="5">
        <v>-15101649</v>
      </c>
      <c r="G64" s="5">
        <v>-107569107</v>
      </c>
      <c r="I64" s="5">
        <v>-122829334</v>
      </c>
      <c r="J64" s="5">
        <v>1705788</v>
      </c>
      <c r="K64" s="5">
        <v>7167850</v>
      </c>
      <c r="L64" s="5">
        <v>12050043</v>
      </c>
      <c r="M64" s="5">
        <v>12071133</v>
      </c>
      <c r="N64" s="5">
        <v>10185957</v>
      </c>
      <c r="O64" s="5">
        <v>9381061</v>
      </c>
      <c r="P64" s="5">
        <v>12352867</v>
      </c>
    </row>
    <row r="65" spans="3:16" ht="15.5" x14ac:dyDescent="0.35">
      <c r="C65" t="s">
        <v>28</v>
      </c>
      <c r="G65" s="5">
        <v>-92484</v>
      </c>
      <c r="I65" s="5">
        <v>-92484</v>
      </c>
      <c r="J65" s="5">
        <v>-1624541</v>
      </c>
      <c r="K65" s="5">
        <v>375473</v>
      </c>
      <c r="L65" s="5">
        <v>-2755675</v>
      </c>
      <c r="M65" s="5">
        <v>-1821660</v>
      </c>
      <c r="N65" s="5">
        <v>-4436020</v>
      </c>
      <c r="O65" s="5">
        <v>-423304</v>
      </c>
      <c r="P65" s="5">
        <v>-2806928</v>
      </c>
    </row>
    <row r="66" spans="3:16" ht="15.5" x14ac:dyDescent="0.35">
      <c r="C66" t="s">
        <v>374</v>
      </c>
      <c r="G66" s="5">
        <v>-168813</v>
      </c>
      <c r="I66" s="5">
        <v>-168813</v>
      </c>
      <c r="J66" s="5">
        <v>-1087151</v>
      </c>
      <c r="L66" s="5">
        <v>-2414047</v>
      </c>
      <c r="M66" s="5">
        <v>-1500360</v>
      </c>
      <c r="N66" s="5">
        <v>-3412489</v>
      </c>
      <c r="O66" s="5">
        <v>-310944</v>
      </c>
      <c r="P66" s="5">
        <v>-2491406</v>
      </c>
    </row>
    <row r="67" spans="3:16" ht="15.5" x14ac:dyDescent="0.35">
      <c r="C67" t="s">
        <v>375</v>
      </c>
      <c r="G67" s="5">
        <v>76329</v>
      </c>
      <c r="I67" s="5">
        <v>76329</v>
      </c>
      <c r="J67" s="5">
        <v>-537390</v>
      </c>
      <c r="K67" s="5">
        <v>375473</v>
      </c>
      <c r="L67" s="5">
        <v>-341628</v>
      </c>
      <c r="M67" s="5">
        <v>-321300</v>
      </c>
      <c r="N67" s="5">
        <v>-1023531</v>
      </c>
      <c r="O67" s="5">
        <v>-112360</v>
      </c>
      <c r="P67" s="5">
        <v>-315522</v>
      </c>
    </row>
    <row r="68" spans="3:16" ht="15.5" x14ac:dyDescent="0.35">
      <c r="C68" t="s">
        <v>355</v>
      </c>
    </row>
    <row r="69" spans="3:16" ht="15.5" x14ac:dyDescent="0.35">
      <c r="C69" t="s">
        <v>376</v>
      </c>
      <c r="G69" s="5">
        <v>-92484</v>
      </c>
      <c r="I69" s="5">
        <v>-92484</v>
      </c>
      <c r="J69" s="5">
        <v>-1624541</v>
      </c>
      <c r="K69" s="5">
        <v>375473</v>
      </c>
      <c r="L69" s="5">
        <v>-2755675</v>
      </c>
      <c r="M69" s="5">
        <v>-1821660</v>
      </c>
      <c r="N69" s="5">
        <v>-4436020</v>
      </c>
      <c r="O69" s="5">
        <v>-423304</v>
      </c>
      <c r="P69" s="5">
        <v>-2806928</v>
      </c>
    </row>
    <row r="70" spans="3:16" ht="15.5" x14ac:dyDescent="0.35">
      <c r="C70" t="s">
        <v>1002</v>
      </c>
      <c r="D70" s="5">
        <v>-13204526</v>
      </c>
      <c r="E70" s="5">
        <v>-9709282</v>
      </c>
      <c r="F70" s="5">
        <v>-15101649</v>
      </c>
      <c r="G70" s="5">
        <v>-107661591</v>
      </c>
      <c r="I70" s="5">
        <v>-122921818</v>
      </c>
      <c r="J70" s="5">
        <v>81247</v>
      </c>
      <c r="K70" s="5">
        <v>7543323</v>
      </c>
      <c r="L70" s="5">
        <v>9294368</v>
      </c>
      <c r="M70" s="5">
        <v>10249473</v>
      </c>
      <c r="N70" s="5">
        <v>5749937</v>
      </c>
      <c r="O70" s="5">
        <v>8957757</v>
      </c>
      <c r="P70" s="5">
        <v>9545939</v>
      </c>
    </row>
    <row r="71" spans="3:16" ht="15.5" x14ac:dyDescent="0.35">
      <c r="C71" t="s">
        <v>403</v>
      </c>
      <c r="P71" s="5">
        <v>-4767081</v>
      </c>
    </row>
    <row r="72" spans="3:16" ht="15.5" x14ac:dyDescent="0.35">
      <c r="C72" t="s">
        <v>87</v>
      </c>
      <c r="D72" s="5">
        <v>-13204526</v>
      </c>
      <c r="E72" s="5">
        <v>-9709282</v>
      </c>
      <c r="F72" s="5">
        <v>-15101649</v>
      </c>
      <c r="G72" s="5">
        <v>-107661591</v>
      </c>
      <c r="I72" s="5">
        <v>-122921818</v>
      </c>
      <c r="J72" s="5">
        <v>81247</v>
      </c>
      <c r="K72" s="5">
        <v>7543323</v>
      </c>
      <c r="L72" s="5">
        <v>9294368</v>
      </c>
      <c r="M72" s="5">
        <v>10249473</v>
      </c>
      <c r="N72" s="5">
        <v>5749937</v>
      </c>
      <c r="O72" s="5">
        <v>8957757</v>
      </c>
      <c r="P72" s="5">
        <v>4778858</v>
      </c>
    </row>
    <row r="73" spans="3:16" ht="15.5" x14ac:dyDescent="0.35">
      <c r="C73" t="s">
        <v>88</v>
      </c>
      <c r="G73" s="5">
        <v>189534</v>
      </c>
      <c r="I73" s="5">
        <v>189534</v>
      </c>
      <c r="J73" s="5">
        <v>-38337</v>
      </c>
      <c r="K73" s="5">
        <v>70209</v>
      </c>
      <c r="L73" s="5">
        <v>81649</v>
      </c>
      <c r="M73" s="5">
        <v>112640</v>
      </c>
      <c r="N73" s="5">
        <v>-36503</v>
      </c>
      <c r="O73" s="5">
        <v>527948</v>
      </c>
      <c r="P73" s="5">
        <v>223121</v>
      </c>
    </row>
    <row r="74" spans="3:16" ht="15.5" x14ac:dyDescent="0.35">
      <c r="C74" t="s">
        <v>352</v>
      </c>
      <c r="G74" s="5">
        <v>189534</v>
      </c>
      <c r="I74" s="5">
        <v>189534</v>
      </c>
      <c r="J74" s="5">
        <v>-38337</v>
      </c>
      <c r="K74" s="5">
        <v>70209</v>
      </c>
      <c r="L74" s="5">
        <v>81649</v>
      </c>
      <c r="M74" s="5">
        <v>112640</v>
      </c>
      <c r="N74" s="5">
        <v>-36503</v>
      </c>
      <c r="O74" s="5">
        <v>527948</v>
      </c>
      <c r="P74" s="5">
        <v>223121</v>
      </c>
    </row>
    <row r="75" spans="3:16" ht="15.5" x14ac:dyDescent="0.35">
      <c r="C75" t="s">
        <v>89</v>
      </c>
      <c r="D75" s="5">
        <v>-13204526</v>
      </c>
      <c r="E75" s="5">
        <v>-9709282</v>
      </c>
      <c r="F75" s="5">
        <v>-15101649</v>
      </c>
      <c r="G75" s="5">
        <v>-107472057</v>
      </c>
      <c r="I75" s="5">
        <v>-122732284</v>
      </c>
      <c r="J75" s="5">
        <v>42910</v>
      </c>
      <c r="K75" s="5">
        <v>7613532</v>
      </c>
      <c r="L75" s="5">
        <v>9376017</v>
      </c>
      <c r="M75" s="5">
        <v>10362113</v>
      </c>
      <c r="N75" s="5">
        <v>5713434</v>
      </c>
      <c r="O75" s="5">
        <v>9485705</v>
      </c>
      <c r="P75" s="5">
        <v>5001979</v>
      </c>
    </row>
    <row r="76" spans="3:16" ht="15.5" x14ac:dyDescent="0.35">
      <c r="C76" t="s">
        <v>90</v>
      </c>
      <c r="D76" s="5">
        <v>-13204526</v>
      </c>
      <c r="E76" s="5">
        <v>-9709282</v>
      </c>
      <c r="F76" s="5">
        <v>-15101649</v>
      </c>
      <c r="G76" s="5">
        <v>-107661591</v>
      </c>
      <c r="I76" s="5">
        <v>-122921818</v>
      </c>
      <c r="J76" s="5">
        <v>81247</v>
      </c>
      <c r="K76" s="5">
        <v>7543323</v>
      </c>
      <c r="L76" s="5">
        <v>9294368</v>
      </c>
      <c r="M76" s="5">
        <v>10249473</v>
      </c>
      <c r="N76" s="5">
        <v>5749937</v>
      </c>
      <c r="O76" s="5">
        <v>8957757</v>
      </c>
      <c r="P76" s="5">
        <v>4778858</v>
      </c>
    </row>
    <row r="77" spans="3:16" ht="15.5" x14ac:dyDescent="0.35">
      <c r="C77" t="s">
        <v>8</v>
      </c>
      <c r="D77" s="5">
        <v>-13204526</v>
      </c>
      <c r="E77" s="5">
        <v>-9709282</v>
      </c>
      <c r="F77" s="5">
        <v>-15101649</v>
      </c>
      <c r="G77" s="5">
        <v>-107472057</v>
      </c>
      <c r="I77" s="5">
        <v>-122732284</v>
      </c>
      <c r="J77" s="5">
        <v>42910</v>
      </c>
      <c r="K77" s="5">
        <v>7613532</v>
      </c>
      <c r="L77" s="5">
        <v>9376017</v>
      </c>
      <c r="M77" s="5">
        <v>10362113</v>
      </c>
      <c r="N77" s="5">
        <v>5713434</v>
      </c>
      <c r="O77" s="5">
        <v>9485705</v>
      </c>
      <c r="P77" s="5">
        <v>5001979</v>
      </c>
    </row>
    <row r="78" spans="3:16" ht="15.5" x14ac:dyDescent="0.35">
      <c r="C78" t="s">
        <v>91</v>
      </c>
      <c r="D78" s="5">
        <v>-13204526</v>
      </c>
      <c r="E78" s="5">
        <v>-9709282</v>
      </c>
      <c r="F78" s="5">
        <v>-15101649</v>
      </c>
      <c r="G78" s="5">
        <v>-107661591</v>
      </c>
      <c r="I78" s="5">
        <v>-122921818</v>
      </c>
      <c r="J78" s="5">
        <v>81247</v>
      </c>
      <c r="K78" s="5">
        <v>7543323</v>
      </c>
      <c r="L78" s="5">
        <v>9294368</v>
      </c>
      <c r="M78" s="5">
        <v>10249473</v>
      </c>
      <c r="N78" s="5">
        <v>5749937</v>
      </c>
      <c r="O78" s="5">
        <v>8957757</v>
      </c>
      <c r="P78" s="5">
        <v>4778858</v>
      </c>
    </row>
    <row r="79" spans="3:16" ht="15.5" x14ac:dyDescent="0.35">
      <c r="C79" t="s">
        <v>92</v>
      </c>
      <c r="D79" s="5">
        <v>-13204526</v>
      </c>
      <c r="E79" s="5">
        <v>-9709282</v>
      </c>
      <c r="F79" s="5">
        <v>-15101649</v>
      </c>
      <c r="G79" s="5">
        <v>-107472057</v>
      </c>
      <c r="I79" s="5">
        <v>-122732284</v>
      </c>
      <c r="J79" s="5">
        <v>42910</v>
      </c>
      <c r="K79" s="5">
        <v>7613532</v>
      </c>
      <c r="L79" s="5">
        <v>9376017</v>
      </c>
      <c r="M79" s="5">
        <v>10362113</v>
      </c>
      <c r="N79" s="5">
        <v>5713434</v>
      </c>
      <c r="O79" s="5">
        <v>9485705</v>
      </c>
      <c r="P79" s="5">
        <v>5001979</v>
      </c>
    </row>
    <row r="80" spans="3:16" ht="15.5" x14ac:dyDescent="0.35">
      <c r="C80" t="s">
        <v>93</v>
      </c>
      <c r="D80" s="5">
        <v>-13204526</v>
      </c>
      <c r="E80" s="5">
        <v>-9709282</v>
      </c>
      <c r="F80" s="5">
        <v>-15101649</v>
      </c>
      <c r="G80" s="5">
        <v>-107472057</v>
      </c>
      <c r="I80" s="5">
        <v>-122732284</v>
      </c>
      <c r="J80" s="5">
        <v>42910</v>
      </c>
      <c r="K80" s="5">
        <v>7613532</v>
      </c>
      <c r="L80" s="5">
        <v>9376017</v>
      </c>
      <c r="M80" s="5">
        <v>10362113</v>
      </c>
      <c r="N80" s="5">
        <v>5713434</v>
      </c>
      <c r="O80" s="5">
        <v>9485705</v>
      </c>
      <c r="P80" s="5">
        <v>5001979</v>
      </c>
    </row>
    <row r="82" spans="2:16" ht="15.5" x14ac:dyDescent="0.35">
      <c r="B82" t="s">
        <v>94</v>
      </c>
      <c r="C82" t="s">
        <v>95</v>
      </c>
    </row>
    <row r="83" spans="2:16" ht="15.5" x14ac:dyDescent="0.35">
      <c r="C83" t="s">
        <v>96</v>
      </c>
    </row>
    <row r="84" spans="2:16" ht="15.5" x14ac:dyDescent="0.35">
      <c r="C84" t="s">
        <v>20</v>
      </c>
      <c r="D84" s="5">
        <v>188703</v>
      </c>
      <c r="E84" s="5">
        <v>183918</v>
      </c>
      <c r="F84" s="5">
        <v>1090319</v>
      </c>
      <c r="G84" s="5">
        <v>677394</v>
      </c>
      <c r="I84" s="5">
        <v>677394</v>
      </c>
      <c r="J84" s="5">
        <v>11506273</v>
      </c>
      <c r="K84" s="5">
        <v>10201831</v>
      </c>
      <c r="L84" s="5">
        <v>2802435</v>
      </c>
      <c r="M84" s="5">
        <v>3262704</v>
      </c>
      <c r="N84" s="5">
        <v>4580405</v>
      </c>
      <c r="O84" s="5">
        <v>4765718</v>
      </c>
      <c r="P84" s="5">
        <v>3372539</v>
      </c>
    </row>
    <row r="85" spans="2:16" ht="15.5" x14ac:dyDescent="0.35">
      <c r="C85" t="s">
        <v>98</v>
      </c>
      <c r="D85" s="5">
        <v>414051</v>
      </c>
      <c r="E85" s="5">
        <v>126550</v>
      </c>
      <c r="F85" s="5">
        <v>276386</v>
      </c>
      <c r="G85" s="5">
        <v>2432627</v>
      </c>
      <c r="I85" s="5">
        <v>2432627</v>
      </c>
      <c r="J85" s="5">
        <v>44882542</v>
      </c>
      <c r="K85" s="5">
        <v>41133850</v>
      </c>
      <c r="L85" s="5">
        <v>40657788</v>
      </c>
      <c r="M85" s="5">
        <v>24160808</v>
      </c>
      <c r="N85" s="5">
        <v>22078502</v>
      </c>
      <c r="O85" s="5">
        <v>22919300</v>
      </c>
      <c r="P85" s="5">
        <v>18686955</v>
      </c>
    </row>
    <row r="86" spans="2:16" ht="15.5" x14ac:dyDescent="0.35">
      <c r="C86" t="s">
        <v>99</v>
      </c>
      <c r="P86" s="5">
        <v>1641</v>
      </c>
    </row>
    <row r="87" spans="2:16" ht="15.5" x14ac:dyDescent="0.35">
      <c r="C87" t="s">
        <v>100</v>
      </c>
    </row>
    <row r="88" spans="2:16" ht="15.5" x14ac:dyDescent="0.35">
      <c r="C88" t="s">
        <v>101</v>
      </c>
      <c r="D88" s="5">
        <v>414051</v>
      </c>
      <c r="E88" s="5">
        <v>126550</v>
      </c>
      <c r="F88" s="5">
        <v>276386</v>
      </c>
      <c r="G88" s="5">
        <v>2432627</v>
      </c>
      <c r="I88" s="5">
        <v>2432627</v>
      </c>
      <c r="J88" s="5">
        <v>44882542</v>
      </c>
      <c r="K88" s="5">
        <v>41133850</v>
      </c>
      <c r="L88" s="5">
        <v>40657788</v>
      </c>
      <c r="M88" s="5">
        <v>24160808</v>
      </c>
      <c r="N88" s="5">
        <v>22078502</v>
      </c>
      <c r="O88" s="5">
        <v>22919300</v>
      </c>
      <c r="P88" s="5">
        <v>18686955</v>
      </c>
    </row>
    <row r="89" spans="2:16" ht="15.5" x14ac:dyDescent="0.35">
      <c r="C89" t="s">
        <v>285</v>
      </c>
      <c r="D89" s="5">
        <v>1970</v>
      </c>
      <c r="E89" s="5">
        <v>109</v>
      </c>
      <c r="F89" s="5">
        <v>1117</v>
      </c>
      <c r="G89" s="5">
        <v>2030</v>
      </c>
      <c r="I89" s="5">
        <v>2030</v>
      </c>
      <c r="K89" s="5">
        <v>1211</v>
      </c>
      <c r="L89" s="5">
        <v>5550</v>
      </c>
      <c r="M89" s="5">
        <v>1475</v>
      </c>
      <c r="N89" s="5">
        <v>29832</v>
      </c>
      <c r="O89" s="5">
        <v>89007</v>
      </c>
      <c r="P89" s="5">
        <v>11301</v>
      </c>
    </row>
    <row r="90" spans="2:16" ht="15.5" x14ac:dyDescent="0.35">
      <c r="C90" t="s">
        <v>286</v>
      </c>
      <c r="D90" s="5">
        <v>1970</v>
      </c>
      <c r="E90" s="5">
        <v>109</v>
      </c>
      <c r="F90" s="5">
        <v>1117</v>
      </c>
      <c r="G90" s="5">
        <v>2030</v>
      </c>
      <c r="I90" s="5">
        <v>2030</v>
      </c>
      <c r="K90" s="5">
        <v>1211</v>
      </c>
      <c r="L90" s="5">
        <v>5550</v>
      </c>
      <c r="M90" s="5">
        <v>1475</v>
      </c>
      <c r="N90" s="5">
        <v>29832</v>
      </c>
      <c r="O90" s="5">
        <v>89007</v>
      </c>
      <c r="P90" s="5">
        <v>11301</v>
      </c>
    </row>
    <row r="91" spans="2:16" ht="15.5" x14ac:dyDescent="0.35">
      <c r="C91" t="s">
        <v>102</v>
      </c>
      <c r="D91" s="5">
        <v>105502186</v>
      </c>
      <c r="E91" s="5">
        <v>140698605</v>
      </c>
      <c r="F91" s="5">
        <v>144856952</v>
      </c>
      <c r="G91" s="5">
        <v>153456503</v>
      </c>
      <c r="I91" s="5">
        <v>153456503</v>
      </c>
      <c r="J91" s="5">
        <v>171155665</v>
      </c>
      <c r="K91" s="5">
        <v>180652596</v>
      </c>
      <c r="L91" s="5">
        <v>171237462</v>
      </c>
      <c r="M91" s="5">
        <v>169902152</v>
      </c>
      <c r="N91" s="5">
        <v>155711129</v>
      </c>
      <c r="O91" s="5">
        <v>135745457</v>
      </c>
      <c r="P91" s="5">
        <v>125448467</v>
      </c>
    </row>
    <row r="92" spans="2:16" ht="15.5" x14ac:dyDescent="0.35">
      <c r="C92" t="s">
        <v>287</v>
      </c>
    </row>
    <row r="93" spans="2:16" ht="15.5" x14ac:dyDescent="0.35">
      <c r="C93" t="s">
        <v>85</v>
      </c>
    </row>
    <row r="94" spans="2:16" ht="15.5" x14ac:dyDescent="0.35">
      <c r="C94" t="s">
        <v>103</v>
      </c>
      <c r="D94" s="5">
        <v>109706603</v>
      </c>
      <c r="E94" s="5">
        <v>146540924</v>
      </c>
      <c r="F94" s="5">
        <v>160122008</v>
      </c>
      <c r="G94" s="5">
        <v>171082313</v>
      </c>
      <c r="I94" s="5">
        <v>171082313</v>
      </c>
      <c r="J94" s="5">
        <v>245125382</v>
      </c>
      <c r="K94" s="5">
        <v>247718078</v>
      </c>
      <c r="L94" s="5">
        <v>229006842</v>
      </c>
      <c r="M94" s="5">
        <v>208000029</v>
      </c>
      <c r="N94" s="5">
        <v>195003812</v>
      </c>
      <c r="O94" s="5">
        <v>173494647</v>
      </c>
      <c r="P94" s="5">
        <v>154154658</v>
      </c>
    </row>
    <row r="95" spans="2:16" ht="15.5" x14ac:dyDescent="0.35">
      <c r="C95" t="s">
        <v>104</v>
      </c>
    </row>
    <row r="96" spans="2:16" ht="15.5" x14ac:dyDescent="0.35">
      <c r="C96" t="s">
        <v>105</v>
      </c>
      <c r="D96" s="5">
        <v>44816200</v>
      </c>
      <c r="E96" s="5">
        <v>46463011</v>
      </c>
      <c r="F96" s="5">
        <v>47885971</v>
      </c>
      <c r="G96" s="5">
        <v>49140569</v>
      </c>
      <c r="I96" s="5">
        <v>49140569</v>
      </c>
      <c r="J96" s="5">
        <v>53932343</v>
      </c>
      <c r="K96" s="5">
        <v>48732293</v>
      </c>
      <c r="L96" s="5">
        <v>39515725</v>
      </c>
      <c r="M96" s="5">
        <v>39892636</v>
      </c>
      <c r="N96" s="5">
        <v>41948999</v>
      </c>
      <c r="O96" s="5">
        <v>35423953</v>
      </c>
      <c r="P96" s="5">
        <v>17008642</v>
      </c>
    </row>
    <row r="97" spans="3:16" ht="15.5" x14ac:dyDescent="0.35">
      <c r="C97" t="s">
        <v>108</v>
      </c>
      <c r="O97" s="5">
        <v>474264</v>
      </c>
      <c r="P97" s="5">
        <v>762607</v>
      </c>
    </row>
    <row r="98" spans="3:16" ht="15.5" x14ac:dyDescent="0.35">
      <c r="C98" t="s">
        <v>109</v>
      </c>
      <c r="D98" s="5">
        <v>45486965</v>
      </c>
      <c r="E98" s="5">
        <v>46771224</v>
      </c>
      <c r="F98" s="5">
        <v>48187705</v>
      </c>
      <c r="G98" s="5">
        <v>49648641</v>
      </c>
      <c r="I98" s="5">
        <v>49648641</v>
      </c>
      <c r="J98" s="5">
        <v>54599320</v>
      </c>
      <c r="K98" s="5">
        <v>49789975</v>
      </c>
      <c r="L98" s="5">
        <v>39570596</v>
      </c>
      <c r="M98" s="5">
        <v>40134544</v>
      </c>
      <c r="N98" s="5">
        <v>42157242</v>
      </c>
      <c r="O98" s="5">
        <v>36134360</v>
      </c>
      <c r="P98" s="5">
        <v>17865826</v>
      </c>
    </row>
    <row r="99" spans="3:16" ht="15.5" x14ac:dyDescent="0.35">
      <c r="C99" t="s">
        <v>110</v>
      </c>
      <c r="D99" s="5">
        <v>155193568</v>
      </c>
      <c r="E99" s="5">
        <v>193312148</v>
      </c>
      <c r="F99" s="5">
        <v>208309713</v>
      </c>
      <c r="G99" s="5">
        <v>220730954</v>
      </c>
      <c r="I99" s="5">
        <v>220730954</v>
      </c>
      <c r="J99" s="5">
        <v>299724702</v>
      </c>
      <c r="K99" s="5">
        <v>297508053</v>
      </c>
      <c r="L99" s="5">
        <v>268577438</v>
      </c>
      <c r="M99" s="5">
        <v>248134573</v>
      </c>
      <c r="N99" s="5">
        <v>237161054</v>
      </c>
      <c r="O99" s="5">
        <v>209629007</v>
      </c>
      <c r="P99" s="5">
        <v>172020484</v>
      </c>
    </row>
    <row r="100" spans="3:16" ht="15.5" x14ac:dyDescent="0.35">
      <c r="C100" t="s">
        <v>111</v>
      </c>
    </row>
    <row r="101" spans="3:16" ht="15.5" x14ac:dyDescent="0.35">
      <c r="C101" t="s">
        <v>112</v>
      </c>
    </row>
    <row r="102" spans="3:16" ht="15.5" x14ac:dyDescent="0.35">
      <c r="C102" t="s">
        <v>113</v>
      </c>
      <c r="D102" s="5">
        <v>224084045</v>
      </c>
      <c r="E102" s="5">
        <v>249717790</v>
      </c>
      <c r="F102" s="5">
        <v>255148497</v>
      </c>
      <c r="G102" s="5">
        <v>252493380</v>
      </c>
      <c r="I102" s="5">
        <v>252493380</v>
      </c>
      <c r="J102" s="5">
        <v>209005691</v>
      </c>
      <c r="K102" s="5">
        <v>209325960</v>
      </c>
      <c r="L102" s="5">
        <v>189166183</v>
      </c>
      <c r="M102" s="5">
        <v>170888061</v>
      </c>
      <c r="N102" s="5">
        <v>176725886</v>
      </c>
      <c r="O102" s="5">
        <v>164661190</v>
      </c>
      <c r="P102" s="5">
        <v>133409651</v>
      </c>
    </row>
    <row r="103" spans="3:16" ht="15.5" x14ac:dyDescent="0.35">
      <c r="C103" t="s">
        <v>116</v>
      </c>
      <c r="D103" s="5">
        <v>166703911</v>
      </c>
      <c r="E103" s="5">
        <v>184555873</v>
      </c>
      <c r="F103" s="5">
        <v>192706724</v>
      </c>
      <c r="G103" s="5">
        <v>193350852</v>
      </c>
      <c r="I103" s="5">
        <v>193350852</v>
      </c>
      <c r="J103" s="5">
        <v>182733236</v>
      </c>
      <c r="K103" s="5">
        <v>172350541</v>
      </c>
      <c r="L103" s="5">
        <v>157837059</v>
      </c>
      <c r="M103" s="5">
        <v>149601393</v>
      </c>
      <c r="N103" s="5">
        <v>157416690</v>
      </c>
      <c r="O103" s="5">
        <v>140897042</v>
      </c>
      <c r="P103" s="5">
        <v>112907725</v>
      </c>
    </row>
    <row r="104" spans="3:16" ht="15.5" x14ac:dyDescent="0.35">
      <c r="C104" t="s">
        <v>114</v>
      </c>
    </row>
    <row r="105" spans="3:16" ht="15.5" x14ac:dyDescent="0.35">
      <c r="C105" t="s">
        <v>115</v>
      </c>
      <c r="D105" s="5">
        <v>46903921</v>
      </c>
      <c r="E105" s="5">
        <v>52179379</v>
      </c>
      <c r="F105" s="5">
        <v>50235093</v>
      </c>
      <c r="G105" s="5">
        <v>50004941</v>
      </c>
      <c r="I105" s="5">
        <v>50004941</v>
      </c>
      <c r="J105" s="5">
        <v>21711682</v>
      </c>
      <c r="K105" s="5">
        <v>30745138</v>
      </c>
      <c r="L105" s="5">
        <v>23032200</v>
      </c>
      <c r="M105" s="5">
        <v>12905812</v>
      </c>
      <c r="N105" s="5">
        <v>12108670</v>
      </c>
      <c r="O105" s="5">
        <v>17582453</v>
      </c>
      <c r="P105" s="5">
        <v>12638511</v>
      </c>
    </row>
    <row r="106" spans="3:16" ht="15.5" x14ac:dyDescent="0.35">
      <c r="C106" t="s">
        <v>325</v>
      </c>
      <c r="E106" s="5">
        <v>992720</v>
      </c>
      <c r="G106" s="5">
        <v>446307</v>
      </c>
      <c r="I106" s="5">
        <v>446307</v>
      </c>
    </row>
    <row r="107" spans="3:16" ht="15.5" x14ac:dyDescent="0.35">
      <c r="C107" t="s">
        <v>326</v>
      </c>
      <c r="E107" s="5">
        <v>992720</v>
      </c>
      <c r="G107" s="5">
        <v>446307</v>
      </c>
      <c r="I107" s="5">
        <v>446307</v>
      </c>
      <c r="P107" s="5">
        <v>1641</v>
      </c>
    </row>
    <row r="108" spans="3:16" ht="15.5" x14ac:dyDescent="0.35">
      <c r="C108" t="s">
        <v>119</v>
      </c>
      <c r="D108" s="5">
        <v>2978961</v>
      </c>
      <c r="E108" s="5">
        <v>4016026</v>
      </c>
      <c r="F108" s="5">
        <v>3870946</v>
      </c>
      <c r="G108" s="5">
        <v>2569236</v>
      </c>
      <c r="I108" s="5">
        <v>2569236</v>
      </c>
      <c r="J108" s="5">
        <v>946452</v>
      </c>
      <c r="K108" s="5">
        <v>2889131</v>
      </c>
      <c r="L108" s="5">
        <v>5218932</v>
      </c>
      <c r="M108" s="5">
        <v>4571354</v>
      </c>
      <c r="N108" s="5">
        <v>3311163</v>
      </c>
      <c r="O108" s="5">
        <v>2471928</v>
      </c>
      <c r="P108" s="5">
        <v>4115203</v>
      </c>
    </row>
    <row r="109" spans="3:16" ht="15.5" x14ac:dyDescent="0.35">
      <c r="C109" t="s">
        <v>288</v>
      </c>
      <c r="D109" s="5">
        <v>6078738</v>
      </c>
      <c r="E109" s="5">
        <v>6244962</v>
      </c>
      <c r="F109" s="5">
        <v>6622791</v>
      </c>
      <c r="G109" s="5">
        <v>5448698</v>
      </c>
      <c r="I109" s="5">
        <v>5448698</v>
      </c>
      <c r="J109" s="5">
        <v>1097938</v>
      </c>
      <c r="K109" s="5">
        <v>1587531</v>
      </c>
      <c r="L109" s="5">
        <v>1191193</v>
      </c>
      <c r="M109" s="5">
        <v>1236299</v>
      </c>
      <c r="N109" s="5">
        <v>766722</v>
      </c>
      <c r="O109" s="5">
        <v>1124457</v>
      </c>
      <c r="P109" s="5">
        <v>760744</v>
      </c>
    </row>
    <row r="110" spans="3:16" ht="15.5" x14ac:dyDescent="0.35">
      <c r="C110" t="s">
        <v>289</v>
      </c>
    </row>
    <row r="111" spans="3:16" ht="15.5" x14ac:dyDescent="0.35">
      <c r="C111" t="s">
        <v>290</v>
      </c>
      <c r="J111" s="5">
        <v>6200000</v>
      </c>
      <c r="K111" s="5">
        <v>4561064</v>
      </c>
      <c r="L111" s="5">
        <v>2972608</v>
      </c>
      <c r="M111" s="5">
        <v>3880697</v>
      </c>
      <c r="N111" s="5">
        <v>6278172</v>
      </c>
      <c r="O111" s="5">
        <v>3469520</v>
      </c>
      <c r="P111" s="5">
        <v>6023192</v>
      </c>
    </row>
    <row r="112" spans="3:16" ht="15.5" x14ac:dyDescent="0.35">
      <c r="C112" t="s">
        <v>292</v>
      </c>
      <c r="M112" s="5">
        <v>22835</v>
      </c>
      <c r="N112" s="5">
        <v>48949</v>
      </c>
      <c r="O112" s="5">
        <v>7251</v>
      </c>
      <c r="P112" s="5">
        <v>31476</v>
      </c>
    </row>
    <row r="113" spans="3:16" ht="15.5" x14ac:dyDescent="0.35">
      <c r="C113" t="s">
        <v>293</v>
      </c>
      <c r="J113" s="5">
        <v>2516383</v>
      </c>
      <c r="K113" s="5">
        <v>1753619</v>
      </c>
      <c r="L113" s="5">
        <v>1726820</v>
      </c>
      <c r="M113" s="5">
        <v>2422921</v>
      </c>
      <c r="N113" s="5">
        <v>3122641</v>
      </c>
      <c r="O113" s="5">
        <v>2585310</v>
      </c>
      <c r="P113" s="5">
        <v>2985827</v>
      </c>
    </row>
    <row r="114" spans="3:16" ht="15.5" x14ac:dyDescent="0.35">
      <c r="C114" t="s">
        <v>121</v>
      </c>
      <c r="D114" s="5">
        <v>5527389</v>
      </c>
      <c r="E114" s="5">
        <v>4807699</v>
      </c>
      <c r="F114" s="5">
        <v>4665274</v>
      </c>
      <c r="G114" s="5">
        <v>4639983</v>
      </c>
      <c r="I114" s="5">
        <v>4639983</v>
      </c>
      <c r="J114" s="5">
        <v>9393681</v>
      </c>
      <c r="K114" s="5">
        <v>6899673</v>
      </c>
      <c r="L114" s="5">
        <v>5742367</v>
      </c>
      <c r="M114" s="5">
        <v>12461804</v>
      </c>
      <c r="N114" s="5">
        <v>14413960</v>
      </c>
      <c r="O114" s="5">
        <v>4660043</v>
      </c>
      <c r="P114" s="5">
        <v>7788764</v>
      </c>
    </row>
    <row r="115" spans="3:16" ht="15.5" x14ac:dyDescent="0.35">
      <c r="C115" t="s">
        <v>122</v>
      </c>
      <c r="D115" s="5">
        <v>5527389</v>
      </c>
      <c r="E115" s="5">
        <v>4807699</v>
      </c>
      <c r="F115" s="5">
        <v>4665274</v>
      </c>
      <c r="G115" s="5">
        <v>4639983</v>
      </c>
      <c r="I115" s="5">
        <v>4639983</v>
      </c>
      <c r="J115" s="5">
        <v>9393681</v>
      </c>
      <c r="K115" s="5">
        <v>6899673</v>
      </c>
      <c r="L115" s="5">
        <v>5742367</v>
      </c>
      <c r="M115" s="5">
        <v>12461804</v>
      </c>
      <c r="N115" s="5">
        <v>14413960</v>
      </c>
      <c r="O115" s="5">
        <v>4660043</v>
      </c>
      <c r="P115" s="5">
        <v>7788764</v>
      </c>
    </row>
    <row r="116" spans="3:16" ht="15.5" x14ac:dyDescent="0.35">
      <c r="C116" t="s">
        <v>329</v>
      </c>
      <c r="D116" s="5">
        <v>2493378</v>
      </c>
      <c r="E116" s="5">
        <v>1773688</v>
      </c>
      <c r="F116" s="5">
        <v>1631263</v>
      </c>
      <c r="G116" s="5">
        <v>1605972</v>
      </c>
      <c r="I116" s="5">
        <v>1605972</v>
      </c>
      <c r="M116" s="5">
        <v>5947940</v>
      </c>
      <c r="N116" s="5">
        <v>5973403</v>
      </c>
    </row>
    <row r="117" spans="3:16" ht="15.5" x14ac:dyDescent="0.35">
      <c r="C117" t="s">
        <v>294</v>
      </c>
    </row>
    <row r="118" spans="3:16" ht="15.5" x14ac:dyDescent="0.35">
      <c r="C118" t="s">
        <v>295</v>
      </c>
      <c r="J118" s="5">
        <v>6200000</v>
      </c>
      <c r="K118" s="5">
        <v>4566230</v>
      </c>
      <c r="L118" s="5">
        <v>2972608</v>
      </c>
      <c r="M118" s="5">
        <v>3903532</v>
      </c>
      <c r="N118" s="5">
        <v>6327121</v>
      </c>
      <c r="O118" s="5">
        <v>3476771</v>
      </c>
      <c r="P118" s="5">
        <v>6054668</v>
      </c>
    </row>
    <row r="119" spans="3:16" ht="15.5" x14ac:dyDescent="0.35">
      <c r="C119" t="s">
        <v>123</v>
      </c>
      <c r="D119" s="5">
        <v>229611434</v>
      </c>
      <c r="E119" s="5">
        <v>254525489</v>
      </c>
      <c r="F119" s="5">
        <v>259813771</v>
      </c>
      <c r="G119" s="5">
        <v>257133363</v>
      </c>
      <c r="I119" s="5">
        <v>257133363</v>
      </c>
      <c r="J119" s="5">
        <v>218399372</v>
      </c>
      <c r="K119" s="5">
        <v>216225633</v>
      </c>
      <c r="L119" s="5">
        <v>194908550</v>
      </c>
      <c r="M119" s="5">
        <v>183349865</v>
      </c>
      <c r="N119" s="5">
        <v>191139846</v>
      </c>
      <c r="O119" s="5">
        <v>169321233</v>
      </c>
      <c r="P119" s="5">
        <v>141198415</v>
      </c>
    </row>
    <row r="120" spans="3:16" ht="15.5" x14ac:dyDescent="0.35">
      <c r="C120" t="s">
        <v>124</v>
      </c>
    </row>
    <row r="121" spans="3:16" ht="15.5" x14ac:dyDescent="0.35">
      <c r="C121" t="s">
        <v>125</v>
      </c>
      <c r="D121" s="5">
        <v>21584240</v>
      </c>
      <c r="E121" s="5">
        <v>21584240</v>
      </c>
      <c r="F121" s="5">
        <v>21584240</v>
      </c>
      <c r="G121" s="5">
        <v>21584240</v>
      </c>
      <c r="I121" s="5">
        <v>21584240</v>
      </c>
      <c r="J121" s="5">
        <v>20146679</v>
      </c>
      <c r="K121" s="5">
        <v>20146679</v>
      </c>
      <c r="L121" s="5">
        <v>20146679</v>
      </c>
      <c r="M121" s="5">
        <v>20146679</v>
      </c>
      <c r="N121" s="5">
        <v>17646266</v>
      </c>
      <c r="O121" s="5">
        <v>17646266</v>
      </c>
      <c r="P121" s="5">
        <v>17646266</v>
      </c>
    </row>
    <row r="122" spans="3:16" ht="15.5" x14ac:dyDescent="0.35">
      <c r="C122" t="s">
        <v>126</v>
      </c>
      <c r="D122" s="5">
        <v>17177489</v>
      </c>
      <c r="E122" s="5">
        <v>17177489</v>
      </c>
      <c r="F122" s="5">
        <v>17177489</v>
      </c>
      <c r="G122" s="5">
        <v>17177489</v>
      </c>
      <c r="I122" s="5">
        <v>17177489</v>
      </c>
      <c r="J122" s="5">
        <v>13610505</v>
      </c>
      <c r="K122" s="5">
        <v>13610505</v>
      </c>
      <c r="L122" s="5">
        <v>13610505</v>
      </c>
      <c r="M122" s="5">
        <v>14005928</v>
      </c>
      <c r="N122" s="5">
        <v>8104954</v>
      </c>
      <c r="O122" s="5">
        <v>8104954</v>
      </c>
      <c r="P122" s="5">
        <v>8104954</v>
      </c>
    </row>
    <row r="123" spans="3:16" ht="15.5" x14ac:dyDescent="0.35">
      <c r="C123" t="s">
        <v>127</v>
      </c>
      <c r="D123" s="5">
        <v>-113179595</v>
      </c>
      <c r="E123" s="5">
        <v>-99975070</v>
      </c>
      <c r="F123" s="5">
        <v>-90265787</v>
      </c>
      <c r="G123" s="5">
        <v>-75164138</v>
      </c>
      <c r="I123" s="5">
        <v>-75164138</v>
      </c>
      <c r="J123" s="5">
        <v>47568146</v>
      </c>
      <c r="K123" s="5">
        <v>47525236</v>
      </c>
      <c r="L123" s="5">
        <v>39911704</v>
      </c>
      <c r="M123" s="5">
        <v>30632101</v>
      </c>
      <c r="N123" s="5">
        <v>20269988</v>
      </c>
      <c r="O123" s="5">
        <v>14556554</v>
      </c>
      <c r="P123" s="5">
        <v>5070849</v>
      </c>
    </row>
    <row r="124" spans="3:16" ht="15.5" x14ac:dyDescent="0.35">
      <c r="C124" t="s">
        <v>128</v>
      </c>
      <c r="D124" s="5">
        <v>4065041</v>
      </c>
      <c r="E124" s="5">
        <v>4065041</v>
      </c>
      <c r="F124" s="5">
        <v>4065041</v>
      </c>
      <c r="G124" s="5">
        <v>4065041</v>
      </c>
      <c r="I124" s="5">
        <v>4065041</v>
      </c>
      <c r="J124" s="5">
        <v>4065041</v>
      </c>
      <c r="K124" s="5">
        <v>4065041</v>
      </c>
      <c r="L124" s="5">
        <v>4065041</v>
      </c>
      <c r="M124" s="5">
        <v>4065041</v>
      </c>
    </row>
    <row r="125" spans="3:16" ht="15.5" x14ac:dyDescent="0.35">
      <c r="C125" t="s">
        <v>129</v>
      </c>
      <c r="D125" s="5">
        <v>-117244636</v>
      </c>
      <c r="E125" s="5">
        <v>-104040111</v>
      </c>
      <c r="F125" s="5">
        <v>-94330828</v>
      </c>
      <c r="G125" s="5">
        <v>-79229179</v>
      </c>
      <c r="I125" s="5">
        <v>-79229179</v>
      </c>
      <c r="J125" s="5">
        <v>43503105</v>
      </c>
      <c r="K125" s="5">
        <v>43460195</v>
      </c>
      <c r="L125" s="5">
        <v>35846663</v>
      </c>
      <c r="M125" s="5">
        <v>26567060</v>
      </c>
    </row>
    <row r="126" spans="3:16" ht="15.5" x14ac:dyDescent="0.35">
      <c r="C126" t="s">
        <v>130</v>
      </c>
      <c r="D126" s="5">
        <v>-113179595</v>
      </c>
      <c r="E126" s="5">
        <v>-99975070</v>
      </c>
      <c r="F126" s="5">
        <v>-90265787</v>
      </c>
      <c r="G126" s="5">
        <v>-75164138</v>
      </c>
      <c r="I126" s="5">
        <v>-75164138</v>
      </c>
      <c r="J126" s="5">
        <v>47568146</v>
      </c>
      <c r="K126" s="5">
        <v>47525236</v>
      </c>
      <c r="L126" s="5">
        <v>39911704</v>
      </c>
      <c r="M126" s="5">
        <v>30632101</v>
      </c>
      <c r="N126" s="5">
        <v>20269988</v>
      </c>
      <c r="O126" s="5">
        <v>14556554</v>
      </c>
      <c r="P126" s="5">
        <v>5070849</v>
      </c>
    </row>
    <row r="127" spans="3:16" ht="15.5" x14ac:dyDescent="0.35">
      <c r="C127" t="s">
        <v>10</v>
      </c>
      <c r="D127" s="5">
        <v>-74417866</v>
      </c>
      <c r="E127" s="5">
        <v>-61213341</v>
      </c>
      <c r="F127" s="5">
        <v>-51504058</v>
      </c>
      <c r="G127" s="5">
        <v>-36402409</v>
      </c>
      <c r="I127" s="5">
        <v>-36402409</v>
      </c>
      <c r="J127" s="5">
        <v>81325330</v>
      </c>
      <c r="K127" s="5">
        <v>81282420</v>
      </c>
      <c r="L127" s="5">
        <v>73668888</v>
      </c>
      <c r="M127" s="5">
        <v>64784708</v>
      </c>
      <c r="N127" s="5">
        <v>46021208</v>
      </c>
      <c r="O127" s="5">
        <v>40307774</v>
      </c>
      <c r="P127" s="5">
        <v>30822069</v>
      </c>
    </row>
    <row r="128" spans="3:16" ht="15.5" x14ac:dyDescent="0.35">
      <c r="C128" t="s">
        <v>132</v>
      </c>
      <c r="D128" s="5">
        <v>155193568</v>
      </c>
      <c r="E128" s="5">
        <v>193312148</v>
      </c>
      <c r="F128" s="5">
        <v>208309713</v>
      </c>
      <c r="G128" s="5">
        <v>220730954</v>
      </c>
      <c r="I128" s="5">
        <v>220730954</v>
      </c>
      <c r="J128" s="5">
        <v>299724702</v>
      </c>
      <c r="K128" s="5">
        <v>297508053</v>
      </c>
      <c r="L128" s="5">
        <v>268577438</v>
      </c>
      <c r="M128" s="5">
        <v>248134573</v>
      </c>
      <c r="N128" s="5">
        <v>237161054</v>
      </c>
      <c r="O128" s="5">
        <v>209629007</v>
      </c>
      <c r="P128" s="5">
        <v>172020484</v>
      </c>
    </row>
    <row r="129" spans="2:16" ht="15.5" x14ac:dyDescent="0.35">
      <c r="C129" t="s">
        <v>133</v>
      </c>
      <c r="D129" s="5">
        <v>2588300000</v>
      </c>
      <c r="E129" s="5">
        <v>2588300000</v>
      </c>
      <c r="F129" s="5">
        <v>2588300000</v>
      </c>
      <c r="G129" s="5">
        <v>2588300000</v>
      </c>
      <c r="I129" s="5">
        <v>2588300000</v>
      </c>
      <c r="J129" s="5">
        <v>2353000000</v>
      </c>
      <c r="K129" s="5">
        <v>2353000000</v>
      </c>
      <c r="L129" s="5">
        <v>2353000000</v>
      </c>
      <c r="M129" s="5">
        <v>2353000000</v>
      </c>
      <c r="N129" s="5">
        <v>200000</v>
      </c>
      <c r="O129" s="5">
        <v>200000</v>
      </c>
      <c r="P129" s="5">
        <v>200000</v>
      </c>
    </row>
    <row r="131" spans="2:16" ht="15.5" x14ac:dyDescent="0.35">
      <c r="B131" t="s">
        <v>134</v>
      </c>
      <c r="C131" t="s">
        <v>135</v>
      </c>
      <c r="D131" s="5">
        <v>18485268</v>
      </c>
      <c r="E131" s="5">
        <v>-1265398</v>
      </c>
      <c r="F131" s="5">
        <v>959377</v>
      </c>
      <c r="G131" s="5">
        <v>-974615</v>
      </c>
      <c r="I131" s="5">
        <v>-19363511</v>
      </c>
      <c r="J131" s="5">
        <v>-3972178</v>
      </c>
      <c r="K131" s="5">
        <v>6447246</v>
      </c>
      <c r="L131" s="5">
        <v>6184255</v>
      </c>
      <c r="M131" s="5">
        <v>3279633</v>
      </c>
      <c r="N131" s="5">
        <v>-14275840</v>
      </c>
      <c r="O131" s="5">
        <v>248698</v>
      </c>
      <c r="P131" s="5">
        <v>-23959639</v>
      </c>
    </row>
    <row r="132" spans="2:16" ht="15.5" x14ac:dyDescent="0.35">
      <c r="C132" t="s">
        <v>136</v>
      </c>
      <c r="D132" s="5">
        <v>21692060</v>
      </c>
      <c r="E132" s="5">
        <v>2041344</v>
      </c>
      <c r="F132" s="5">
        <v>9256162</v>
      </c>
      <c r="G132" s="5">
        <v>9751153</v>
      </c>
      <c r="I132" s="5">
        <v>114283932</v>
      </c>
      <c r="J132" s="5">
        <v>184128316</v>
      </c>
      <c r="K132" s="5">
        <v>190035070</v>
      </c>
      <c r="L132" s="5">
        <v>159281969</v>
      </c>
      <c r="M132" s="5">
        <v>168649091</v>
      </c>
      <c r="N132" s="5">
        <v>143536408</v>
      </c>
      <c r="O132" s="5">
        <v>146866807</v>
      </c>
      <c r="P132" s="5">
        <v>113382899</v>
      </c>
    </row>
    <row r="133" spans="2:16" ht="15.5" x14ac:dyDescent="0.35">
      <c r="C133" t="s">
        <v>934</v>
      </c>
    </row>
    <row r="134" spans="2:16" ht="15.5" x14ac:dyDescent="0.35">
      <c r="C134" t="s">
        <v>678</v>
      </c>
      <c r="D134" s="5">
        <v>-2417294</v>
      </c>
      <c r="E134" s="5">
        <v>-4259535</v>
      </c>
      <c r="F134" s="5">
        <v>-5703737</v>
      </c>
      <c r="G134" s="5">
        <v>-3361763</v>
      </c>
      <c r="I134" s="5">
        <v>-110525868</v>
      </c>
      <c r="J134" s="5">
        <v>-162833135</v>
      </c>
      <c r="K134" s="5">
        <v>-157104230</v>
      </c>
      <c r="L134" s="5">
        <v>-129485154</v>
      </c>
      <c r="M134" s="5">
        <v>-144054393</v>
      </c>
      <c r="N134" s="5">
        <v>-133328755</v>
      </c>
      <c r="O134" s="5">
        <v>-127396523</v>
      </c>
      <c r="P134" s="5">
        <v>-123478118</v>
      </c>
    </row>
    <row r="135" spans="2:16" ht="15.5" x14ac:dyDescent="0.35">
      <c r="C135" t="s">
        <v>505</v>
      </c>
      <c r="D135" s="5">
        <v>-461873</v>
      </c>
      <c r="E135" s="5">
        <v>1348827</v>
      </c>
      <c r="F135" s="5">
        <v>-2220269</v>
      </c>
      <c r="G135" s="5">
        <v>-2947557</v>
      </c>
      <c r="I135" s="5">
        <v>-10193197</v>
      </c>
      <c r="J135" s="5">
        <v>-14763732</v>
      </c>
      <c r="K135" s="5">
        <v>-16887229</v>
      </c>
      <c r="L135" s="5">
        <v>-14580412</v>
      </c>
      <c r="M135" s="5">
        <v>-14560598</v>
      </c>
      <c r="N135" s="5">
        <v>-13738579</v>
      </c>
      <c r="O135" s="5">
        <v>-11566537</v>
      </c>
      <c r="P135" s="5">
        <v>-8485075</v>
      </c>
    </row>
    <row r="136" spans="2:16" ht="15.5" x14ac:dyDescent="0.35">
      <c r="C136" t="s">
        <v>935</v>
      </c>
    </row>
    <row r="137" spans="2:16" ht="15.5" x14ac:dyDescent="0.35">
      <c r="C137" t="s">
        <v>936</v>
      </c>
      <c r="D137" s="5">
        <v>-2879167</v>
      </c>
      <c r="E137" s="5">
        <v>-2910708</v>
      </c>
      <c r="F137" s="5">
        <v>-7924006</v>
      </c>
      <c r="G137" s="5">
        <v>-6309320</v>
      </c>
      <c r="I137" s="5">
        <v>-120719065</v>
      </c>
      <c r="J137" s="5">
        <v>-177596867</v>
      </c>
      <c r="K137" s="5">
        <v>-173991459</v>
      </c>
      <c r="L137" s="5">
        <v>-144065566</v>
      </c>
      <c r="M137" s="5">
        <v>-158614991</v>
      </c>
      <c r="N137" s="5">
        <v>-147067334</v>
      </c>
      <c r="O137" s="5">
        <v>-138963060</v>
      </c>
      <c r="P137" s="5">
        <v>-131963193</v>
      </c>
    </row>
    <row r="138" spans="2:16" ht="15.5" x14ac:dyDescent="0.35">
      <c r="C138" t="s">
        <v>355</v>
      </c>
    </row>
    <row r="139" spans="2:16" ht="15.5" x14ac:dyDescent="0.35">
      <c r="C139" t="s">
        <v>986</v>
      </c>
    </row>
    <row r="140" spans="2:16" ht="15.5" x14ac:dyDescent="0.35">
      <c r="C140" t="s">
        <v>987</v>
      </c>
      <c r="D140" s="5">
        <v>-3124</v>
      </c>
      <c r="E140" s="5">
        <v>21167</v>
      </c>
      <c r="F140" s="5">
        <v>16972</v>
      </c>
      <c r="G140" s="5">
        <v>-97530</v>
      </c>
      <c r="J140" s="5">
        <v>49310</v>
      </c>
      <c r="K140" s="5">
        <v>46841</v>
      </c>
      <c r="L140" s="5">
        <v>16181</v>
      </c>
      <c r="M140" s="5">
        <v>161652</v>
      </c>
      <c r="N140" s="5">
        <v>160409</v>
      </c>
      <c r="O140" s="5">
        <v>129087</v>
      </c>
      <c r="P140" s="5">
        <v>2752</v>
      </c>
    </row>
    <row r="141" spans="2:16" ht="15.5" x14ac:dyDescent="0.35">
      <c r="C141" t="s">
        <v>1003</v>
      </c>
      <c r="E141" s="5">
        <v>40907</v>
      </c>
      <c r="G141" s="5">
        <v>-927999</v>
      </c>
      <c r="I141" s="5">
        <v>-63622</v>
      </c>
      <c r="J141" s="5">
        <v>1497779</v>
      </c>
      <c r="K141" s="5">
        <v>1576532</v>
      </c>
      <c r="L141" s="5">
        <v>1215543</v>
      </c>
      <c r="M141" s="5">
        <v>2342850</v>
      </c>
      <c r="N141" s="5">
        <v>480661</v>
      </c>
      <c r="P141" s="5">
        <v>309198</v>
      </c>
    </row>
    <row r="142" spans="2:16" ht="15.5" x14ac:dyDescent="0.35">
      <c r="C142" t="s">
        <v>990</v>
      </c>
      <c r="D142" s="5">
        <v>-3124</v>
      </c>
      <c r="E142" s="5">
        <v>62074</v>
      </c>
      <c r="F142" s="5">
        <v>16972</v>
      </c>
      <c r="G142" s="5">
        <v>-1025529</v>
      </c>
      <c r="I142" s="5">
        <v>-63622</v>
      </c>
      <c r="J142" s="5">
        <v>1547089</v>
      </c>
      <c r="K142" s="5">
        <v>1623373</v>
      </c>
      <c r="L142" s="5">
        <v>1231724</v>
      </c>
      <c r="M142" s="5">
        <v>2504502</v>
      </c>
      <c r="N142" s="5">
        <v>641070</v>
      </c>
      <c r="O142" s="5">
        <v>129087</v>
      </c>
      <c r="P142" s="5">
        <v>311950</v>
      </c>
    </row>
    <row r="143" spans="2:16" ht="15.5" x14ac:dyDescent="0.35">
      <c r="C143" t="s">
        <v>937</v>
      </c>
    </row>
    <row r="144" spans="2:16" ht="15.5" x14ac:dyDescent="0.35">
      <c r="C144" t="s">
        <v>822</v>
      </c>
      <c r="D144" s="5">
        <v>-324501</v>
      </c>
      <c r="E144" s="5">
        <v>-458108</v>
      </c>
      <c r="F144" s="5">
        <v>-389751</v>
      </c>
      <c r="G144" s="5">
        <v>-3728004</v>
      </c>
      <c r="I144" s="5">
        <v>-12789728</v>
      </c>
      <c r="J144" s="5">
        <v>-10574228</v>
      </c>
      <c r="K144" s="5">
        <v>-8492267</v>
      </c>
      <c r="L144" s="5">
        <v>-8548716</v>
      </c>
      <c r="M144" s="5">
        <v>-8963404</v>
      </c>
      <c r="N144" s="5">
        <v>-8683959</v>
      </c>
      <c r="O144" s="5">
        <v>-6662806</v>
      </c>
      <c r="P144" s="5">
        <v>-5679882</v>
      </c>
    </row>
    <row r="145" spans="3:16" ht="15.5" x14ac:dyDescent="0.35">
      <c r="C145" t="s">
        <v>938</v>
      </c>
      <c r="G145" s="5">
        <v>337085</v>
      </c>
      <c r="I145" s="5">
        <v>-75028</v>
      </c>
      <c r="J145" s="5">
        <v>-1476488</v>
      </c>
      <c r="K145" s="5">
        <v>-2727471</v>
      </c>
      <c r="L145" s="5">
        <v>-1715156</v>
      </c>
      <c r="M145" s="5">
        <v>-295565</v>
      </c>
      <c r="N145" s="5">
        <v>-2702025</v>
      </c>
      <c r="O145" s="5">
        <v>-1121330</v>
      </c>
      <c r="P145" s="5">
        <v>-11413</v>
      </c>
    </row>
    <row r="146" spans="3:16" ht="15.5" x14ac:dyDescent="0.35">
      <c r="C146" t="s">
        <v>939</v>
      </c>
      <c r="D146" s="5">
        <v>-324501</v>
      </c>
      <c r="E146" s="5">
        <v>-458108</v>
      </c>
      <c r="F146" s="5">
        <v>-389751</v>
      </c>
      <c r="G146" s="5">
        <v>-3390919</v>
      </c>
      <c r="I146" s="5">
        <v>-12864756</v>
      </c>
      <c r="J146" s="5">
        <v>-12050716</v>
      </c>
      <c r="K146" s="5">
        <v>-11219738</v>
      </c>
      <c r="L146" s="5">
        <v>-10263872</v>
      </c>
      <c r="M146" s="5">
        <v>-9258969</v>
      </c>
      <c r="N146" s="5">
        <v>-11385984</v>
      </c>
      <c r="O146" s="5">
        <v>-7784136</v>
      </c>
      <c r="P146" s="5">
        <v>-5691295</v>
      </c>
    </row>
    <row r="147" spans="3:16" ht="15.5" x14ac:dyDescent="0.35">
      <c r="C147" t="s">
        <v>144</v>
      </c>
      <c r="D147" s="5">
        <v>-17868305</v>
      </c>
      <c r="E147" s="5">
        <v>335171</v>
      </c>
      <c r="F147" s="5">
        <v>-527129</v>
      </c>
      <c r="G147" s="5">
        <v>1305734</v>
      </c>
      <c r="I147" s="5">
        <v>9050294</v>
      </c>
      <c r="J147" s="5">
        <v>15089963</v>
      </c>
      <c r="K147" s="5">
        <v>15255937</v>
      </c>
      <c r="L147" s="5">
        <v>-1730934</v>
      </c>
      <c r="M147" s="5">
        <v>-1995910</v>
      </c>
      <c r="N147" s="5">
        <v>24439857</v>
      </c>
      <c r="O147" s="5">
        <v>20148869</v>
      </c>
      <c r="P147" s="5">
        <v>35641821</v>
      </c>
    </row>
    <row r="148" spans="3:16" ht="15.5" x14ac:dyDescent="0.35">
      <c r="C148" t="s">
        <v>145</v>
      </c>
      <c r="G148" s="5">
        <v>24561</v>
      </c>
      <c r="I148" s="5">
        <v>-504081</v>
      </c>
      <c r="J148" s="5">
        <v>-9818492</v>
      </c>
      <c r="K148" s="5">
        <v>-14246721</v>
      </c>
      <c r="L148" s="5">
        <v>-3950545</v>
      </c>
      <c r="M148" s="5">
        <v>-2241813</v>
      </c>
      <c r="N148" s="5">
        <v>-9953441</v>
      </c>
      <c r="O148" s="5">
        <v>-20676051</v>
      </c>
      <c r="P148" s="5">
        <v>-11191688</v>
      </c>
    </row>
    <row r="149" spans="3:16" ht="15.5" x14ac:dyDescent="0.35">
      <c r="C149" t="s">
        <v>151</v>
      </c>
      <c r="G149" s="5">
        <v>166240</v>
      </c>
      <c r="I149" s="5">
        <v>-504081</v>
      </c>
      <c r="J149" s="5">
        <v>-9676813</v>
      </c>
      <c r="K149" s="5">
        <v>-13713425</v>
      </c>
      <c r="L149" s="5">
        <v>-4022343</v>
      </c>
      <c r="M149" s="5">
        <v>-2241813</v>
      </c>
      <c r="N149" s="5">
        <v>-9961886</v>
      </c>
      <c r="O149" s="5">
        <v>-20676051</v>
      </c>
      <c r="P149" s="5">
        <v>-4668353</v>
      </c>
    </row>
    <row r="150" spans="3:16" ht="15.5" x14ac:dyDescent="0.35">
      <c r="C150" t="s">
        <v>683</v>
      </c>
      <c r="G150" s="5">
        <v>-141679</v>
      </c>
      <c r="J150" s="5">
        <v>-141679</v>
      </c>
      <c r="K150" s="5">
        <v>-533296</v>
      </c>
    </row>
    <row r="151" spans="3:16" ht="15.5" x14ac:dyDescent="0.35">
      <c r="C151" t="s">
        <v>337</v>
      </c>
      <c r="P151" s="5">
        <v>-6536621</v>
      </c>
    </row>
    <row r="152" spans="3:16" ht="15.5" x14ac:dyDescent="0.35">
      <c r="C152" t="s">
        <v>358</v>
      </c>
      <c r="L152" s="5">
        <v>71798</v>
      </c>
      <c r="N152" s="5">
        <v>8445</v>
      </c>
      <c r="P152" s="5">
        <v>13286</v>
      </c>
    </row>
    <row r="153" spans="3:16" ht="15.5" x14ac:dyDescent="0.35">
      <c r="C153" t="s">
        <v>153</v>
      </c>
      <c r="D153" s="5">
        <v>-17868305</v>
      </c>
      <c r="E153" s="5">
        <v>335171</v>
      </c>
      <c r="F153" s="5">
        <v>-527129</v>
      </c>
      <c r="G153" s="5">
        <v>1305734</v>
      </c>
      <c r="I153" s="5">
        <v>9050294</v>
      </c>
      <c r="J153" s="5">
        <v>15089963</v>
      </c>
      <c r="K153" s="5">
        <v>15255937</v>
      </c>
      <c r="L153" s="5">
        <v>-1730934</v>
      </c>
      <c r="M153" s="5">
        <v>-1995910</v>
      </c>
      <c r="N153" s="5">
        <v>24439857</v>
      </c>
      <c r="O153" s="5">
        <v>20148869</v>
      </c>
      <c r="P153" s="5">
        <v>35641821</v>
      </c>
    </row>
    <row r="154" spans="3:16" ht="15.5" x14ac:dyDescent="0.35">
      <c r="C154" t="s">
        <v>422</v>
      </c>
      <c r="J154" s="5">
        <v>4250047</v>
      </c>
      <c r="K154" s="5">
        <v>6746248</v>
      </c>
      <c r="L154" s="5">
        <v>954177</v>
      </c>
      <c r="M154" s="5">
        <v>240833</v>
      </c>
      <c r="N154" s="5">
        <v>5900000</v>
      </c>
      <c r="P154" s="5">
        <v>850000</v>
      </c>
    </row>
    <row r="155" spans="3:16" ht="15.5" x14ac:dyDescent="0.35">
      <c r="C155" t="s">
        <v>1004</v>
      </c>
      <c r="G155" s="5">
        <v>-5078419</v>
      </c>
      <c r="M155" s="5">
        <v>8401387</v>
      </c>
    </row>
    <row r="156" spans="3:16" ht="15.5" x14ac:dyDescent="0.35">
      <c r="C156" t="s">
        <v>1005</v>
      </c>
      <c r="E156" s="5">
        <v>8748896</v>
      </c>
      <c r="F156" s="5">
        <v>-141673</v>
      </c>
      <c r="G156" s="5">
        <v>7893572</v>
      </c>
      <c r="I156" s="5">
        <v>2121507</v>
      </c>
      <c r="J156" s="5">
        <v>2356394</v>
      </c>
      <c r="K156" s="5">
        <v>-937042</v>
      </c>
      <c r="L156" s="5">
        <v>-2877692</v>
      </c>
      <c r="M156" s="5">
        <v>207161</v>
      </c>
      <c r="N156" s="5">
        <v>-1735307</v>
      </c>
      <c r="O156" s="5">
        <v>-3171689</v>
      </c>
      <c r="P156" s="5">
        <v>-2684098</v>
      </c>
    </row>
    <row r="157" spans="3:16" ht="15.5" x14ac:dyDescent="0.35">
      <c r="C157" t="s">
        <v>1006</v>
      </c>
      <c r="G157" s="5">
        <v>1683333</v>
      </c>
      <c r="J157" s="5">
        <v>-1841158</v>
      </c>
      <c r="K157" s="5">
        <v>-5077496</v>
      </c>
      <c r="L157" s="5">
        <v>-2544003</v>
      </c>
      <c r="M157" s="5">
        <v>-3332184</v>
      </c>
      <c r="N157" s="5">
        <v>-2554637</v>
      </c>
      <c r="O157" s="5">
        <v>-2962043</v>
      </c>
      <c r="P157" s="5">
        <v>-2143055</v>
      </c>
    </row>
    <row r="158" spans="3:16" ht="15.5" x14ac:dyDescent="0.35">
      <c r="C158" t="s">
        <v>462</v>
      </c>
      <c r="L158" s="5">
        <v>-5947940</v>
      </c>
      <c r="M158" s="5">
        <v>-25463</v>
      </c>
      <c r="N158" s="5">
        <v>5973403</v>
      </c>
      <c r="P158" s="5">
        <v>21242903</v>
      </c>
    </row>
    <row r="159" spans="3:16" ht="15.5" x14ac:dyDescent="0.35">
      <c r="C159" t="s">
        <v>1007</v>
      </c>
      <c r="G159" s="5">
        <v>5272</v>
      </c>
      <c r="J159" s="5">
        <v>-27645</v>
      </c>
      <c r="K159" s="5">
        <v>-46321</v>
      </c>
      <c r="L159" s="5">
        <v>-25591</v>
      </c>
      <c r="M159" s="5">
        <v>-31958</v>
      </c>
      <c r="N159" s="5">
        <v>-59139</v>
      </c>
      <c r="O159" s="5">
        <v>-35053</v>
      </c>
      <c r="P159" s="5">
        <v>-16050</v>
      </c>
    </row>
    <row r="160" spans="3:16" ht="15.5" x14ac:dyDescent="0.35">
      <c r="C160" t="s">
        <v>1008</v>
      </c>
      <c r="G160" s="5">
        <v>5004544</v>
      </c>
      <c r="I160" s="5">
        <v>5004544</v>
      </c>
    </row>
    <row r="161" spans="2:16" ht="15.5" x14ac:dyDescent="0.35">
      <c r="C161" t="s">
        <v>161</v>
      </c>
      <c r="L161" s="5">
        <v>-491837</v>
      </c>
    </row>
    <row r="162" spans="2:16" ht="15.5" x14ac:dyDescent="0.35">
      <c r="C162" t="s">
        <v>164</v>
      </c>
      <c r="D162" s="5">
        <v>616963</v>
      </c>
      <c r="E162" s="5">
        <v>-930227</v>
      </c>
      <c r="F162" s="5">
        <v>432248</v>
      </c>
      <c r="G162" s="5">
        <v>355680</v>
      </c>
      <c r="I162" s="5">
        <v>-10817298</v>
      </c>
      <c r="J162" s="5">
        <v>1299293</v>
      </c>
      <c r="K162" s="5">
        <v>7456462</v>
      </c>
      <c r="L162" s="5">
        <v>502776</v>
      </c>
      <c r="M162" s="5">
        <v>-958090</v>
      </c>
      <c r="N162" s="5">
        <v>210576</v>
      </c>
      <c r="O162" s="5">
        <v>-278484</v>
      </c>
      <c r="P162" s="5">
        <v>490494</v>
      </c>
    </row>
    <row r="163" spans="2:16" ht="15.5" x14ac:dyDescent="0.35">
      <c r="C163" t="s">
        <v>165</v>
      </c>
      <c r="D163" s="5">
        <v>-635131</v>
      </c>
      <c r="E163" s="5">
        <v>-13685372</v>
      </c>
      <c r="F163" s="5">
        <v>13743649</v>
      </c>
      <c r="I163" s="5">
        <v>10875575</v>
      </c>
      <c r="J163" s="5">
        <v>9576282</v>
      </c>
      <c r="K163" s="5">
        <v>2119820</v>
      </c>
      <c r="L163" s="5">
        <v>1617044</v>
      </c>
      <c r="M163" s="5">
        <v>2575134</v>
      </c>
      <c r="N163" s="5">
        <v>2364558</v>
      </c>
      <c r="O163" s="5">
        <v>2643042</v>
      </c>
      <c r="P163" s="5">
        <v>2152548</v>
      </c>
    </row>
    <row r="164" spans="2:16" ht="15.5" x14ac:dyDescent="0.35">
      <c r="C164" t="s">
        <v>166</v>
      </c>
      <c r="D164" s="5">
        <v>-18168</v>
      </c>
      <c r="E164" s="5">
        <v>-14615599</v>
      </c>
      <c r="F164" s="5">
        <v>14175897</v>
      </c>
      <c r="G164" s="5">
        <v>355680</v>
      </c>
      <c r="I164" s="5">
        <v>58277</v>
      </c>
      <c r="J164" s="5">
        <v>10875575</v>
      </c>
      <c r="K164" s="5">
        <v>9576282</v>
      </c>
      <c r="L164" s="5">
        <v>2119820</v>
      </c>
      <c r="M164" s="5">
        <v>1617044</v>
      </c>
      <c r="N164" s="5">
        <v>2575134</v>
      </c>
      <c r="O164" s="5">
        <v>2364558</v>
      </c>
      <c r="P164" s="5">
        <v>2643042</v>
      </c>
    </row>
    <row r="166" spans="2:16" ht="15.5" x14ac:dyDescent="0.35">
      <c r="B166" t="s">
        <v>167</v>
      </c>
      <c r="C166" t="s">
        <v>12</v>
      </c>
      <c r="D166" s="5">
        <v>2590000000</v>
      </c>
      <c r="E166" s="5">
        <v>2590000000</v>
      </c>
      <c r="F166" s="5">
        <v>2590000000</v>
      </c>
      <c r="G166" s="5">
        <v>2590000000</v>
      </c>
      <c r="I166" s="5">
        <v>2590000000</v>
      </c>
      <c r="J166" s="5">
        <v>2350000000</v>
      </c>
      <c r="K166" s="5">
        <v>2350000000</v>
      </c>
      <c r="L166" s="5">
        <v>2350000000</v>
      </c>
      <c r="M166" s="5">
        <v>2350000000</v>
      </c>
      <c r="N166" s="5">
        <v>0</v>
      </c>
      <c r="O166" s="5">
        <v>0</v>
      </c>
      <c r="P166" s="5">
        <v>0</v>
      </c>
    </row>
    <row r="167" spans="2:16" ht="15.5" x14ac:dyDescent="0.35">
      <c r="C167" t="s">
        <v>168</v>
      </c>
      <c r="D167" s="6">
        <v>-83.52</v>
      </c>
      <c r="E167" s="6">
        <v>-61.92</v>
      </c>
      <c r="F167" s="6">
        <v>-95.45</v>
      </c>
      <c r="G167" s="6">
        <v>-657.06</v>
      </c>
    </row>
    <row r="168" spans="2:16" ht="15.5" x14ac:dyDescent="0.35">
      <c r="C168" t="s">
        <v>169</v>
      </c>
      <c r="D168" s="6">
        <v>-0.6</v>
      </c>
      <c r="E168" s="6">
        <v>-0.81</v>
      </c>
      <c r="F168" s="6">
        <v>-0.54</v>
      </c>
      <c r="G168" s="6">
        <v>-0.11</v>
      </c>
    </row>
    <row r="169" spans="2:16" ht="15.5" x14ac:dyDescent="0.35">
      <c r="C169" t="s">
        <v>62</v>
      </c>
      <c r="D169" s="6">
        <v>0.36</v>
      </c>
      <c r="E169" s="6">
        <v>4.1399999999999997</v>
      </c>
      <c r="F169" s="6">
        <v>1.1599999999999999</v>
      </c>
      <c r="G169" s="6">
        <v>1.45</v>
      </c>
    </row>
    <row r="170" spans="2:16" ht="15.5" x14ac:dyDescent="0.35">
      <c r="C170" t="s">
        <v>170</v>
      </c>
      <c r="D170" s="5">
        <v>-56200000000</v>
      </c>
      <c r="E170" s="5">
        <v>9620000000</v>
      </c>
      <c r="F170" s="5">
        <v>3140000000</v>
      </c>
    </row>
    <row r="171" spans="2:16" ht="15.5" x14ac:dyDescent="0.35">
      <c r="C171" t="s">
        <v>171</v>
      </c>
      <c r="D171" s="6">
        <v>-8.3400000000000002E-2</v>
      </c>
      <c r="E171" s="6">
        <v>-5.1100000000000007E-2</v>
      </c>
      <c r="F171" s="6">
        <v>-7.1599999999999997E-2</v>
      </c>
      <c r="G171" s="6">
        <v>-0.47689999999999999</v>
      </c>
    </row>
    <row r="172" spans="2:16" ht="15.5" x14ac:dyDescent="0.35">
      <c r="C172" t="s">
        <v>172</v>
      </c>
      <c r="D172" s="6">
        <v>0.17399999999999999</v>
      </c>
      <c r="E172" s="6">
        <v>0.1613</v>
      </c>
      <c r="F172" s="6">
        <v>0.28949999999999998</v>
      </c>
      <c r="G172" s="6">
        <v>2.8916000000000004</v>
      </c>
    </row>
    <row r="173" spans="2:16" ht="15.5" x14ac:dyDescent="0.35">
      <c r="C173" t="s">
        <v>173</v>
      </c>
      <c r="D173" s="6">
        <v>6.9400000000000003E-2</v>
      </c>
      <c r="E173" s="6">
        <v>1.5900000000000001E-2</v>
      </c>
      <c r="F173" s="6">
        <v>2.81E-2</v>
      </c>
      <c r="G173" s="6">
        <v>-1.1466000000000001</v>
      </c>
    </row>
    <row r="174" spans="2:16" ht="15.5" x14ac:dyDescent="0.35">
      <c r="C174" t="s">
        <v>174</v>
      </c>
      <c r="D174" s="6">
        <v>-13.49</v>
      </c>
      <c r="E174" s="6">
        <v>-1.77</v>
      </c>
      <c r="F174" s="6">
        <v>-2.84</v>
      </c>
      <c r="G174" s="6">
        <v>-6.77</v>
      </c>
    </row>
    <row r="175" spans="2:16" ht="15.5" x14ac:dyDescent="0.35">
      <c r="C175" t="s">
        <v>175</v>
      </c>
      <c r="D175" s="5">
        <v>-1242000000000</v>
      </c>
      <c r="E175" s="5">
        <v>-994000000000</v>
      </c>
      <c r="F175" s="5">
        <v>-853000000000</v>
      </c>
      <c r="G175" s="5">
        <v>-588000000000</v>
      </c>
    </row>
    <row r="176" spans="2:16" ht="15.5" x14ac:dyDescent="0.35">
      <c r="C176" t="s">
        <v>176</v>
      </c>
      <c r="D176" s="6">
        <v>-0.1</v>
      </c>
      <c r="E176" s="6">
        <v>-0.13</v>
      </c>
      <c r="F176" s="6">
        <v>-0.16</v>
      </c>
      <c r="G176" s="6">
        <v>-0.33</v>
      </c>
    </row>
    <row r="177" spans="3:16" ht="15.5" x14ac:dyDescent="0.35">
      <c r="C177" t="s">
        <v>177</v>
      </c>
      <c r="D177" s="6">
        <v>-479.92</v>
      </c>
      <c r="E177" s="6">
        <v>-383.86</v>
      </c>
      <c r="F177" s="6">
        <v>-329.64</v>
      </c>
      <c r="G177" s="6">
        <v>-227.24</v>
      </c>
    </row>
    <row r="178" spans="3:16" ht="15.5" x14ac:dyDescent="0.35">
      <c r="C178" t="s">
        <v>178</v>
      </c>
      <c r="D178" s="6">
        <v>-0.1</v>
      </c>
      <c r="E178" s="6">
        <v>-0.13</v>
      </c>
      <c r="F178" s="6">
        <v>-0.16</v>
      </c>
      <c r="G178" s="6">
        <v>-0.33</v>
      </c>
    </row>
    <row r="179" spans="3:16" ht="15.5" x14ac:dyDescent="0.35">
      <c r="C179" t="s">
        <v>179</v>
      </c>
      <c r="D179" s="6">
        <v>-479.92</v>
      </c>
      <c r="E179" s="6">
        <v>-383.86</v>
      </c>
      <c r="F179" s="6">
        <v>-329.64</v>
      </c>
      <c r="G179" s="6">
        <v>-227.24</v>
      </c>
    </row>
    <row r="180" spans="3:16" ht="15.5" x14ac:dyDescent="0.35">
      <c r="C180" t="s">
        <v>180</v>
      </c>
      <c r="D180" s="5">
        <v>2783000000000</v>
      </c>
      <c r="E180" s="5">
        <v>2996000000000</v>
      </c>
      <c r="F180" s="5">
        <v>3192000000000</v>
      </c>
      <c r="G180" s="5">
        <v>3124000000000</v>
      </c>
    </row>
    <row r="181" spans="3:16" ht="15.5" x14ac:dyDescent="0.35">
      <c r="C181" t="s">
        <v>181</v>
      </c>
    </row>
    <row r="182" spans="3:16" ht="15.5" x14ac:dyDescent="0.35">
      <c r="C182" t="s">
        <v>182</v>
      </c>
      <c r="D182" s="5">
        <v>-1242000000000</v>
      </c>
      <c r="E182" s="5">
        <v>-994000000000</v>
      </c>
      <c r="F182" s="5">
        <v>-853000000000</v>
      </c>
      <c r="G182" s="5">
        <v>-588000000000</v>
      </c>
    </row>
    <row r="183" spans="3:16" ht="15.5" x14ac:dyDescent="0.35">
      <c r="C183" t="s">
        <v>24</v>
      </c>
      <c r="D183" s="5">
        <v>2783000000000</v>
      </c>
      <c r="E183" s="5">
        <v>2996000000000</v>
      </c>
      <c r="F183" s="5">
        <v>3192000000000</v>
      </c>
      <c r="G183" s="5">
        <v>3124000000000</v>
      </c>
    </row>
    <row r="184" spans="3:16" ht="15.5" x14ac:dyDescent="0.35">
      <c r="C184" t="s">
        <v>21</v>
      </c>
      <c r="D184" s="5">
        <v>2779000000000</v>
      </c>
      <c r="E184" s="5">
        <v>2993000000000</v>
      </c>
      <c r="F184" s="5">
        <v>3174000000000</v>
      </c>
      <c r="G184" s="5">
        <v>3113000000000</v>
      </c>
    </row>
    <row r="185" spans="3:16" ht="15.5" x14ac:dyDescent="0.35">
      <c r="C185" t="s">
        <v>183</v>
      </c>
      <c r="D185" s="5">
        <v>-1909000000000</v>
      </c>
      <c r="E185" s="5">
        <v>-1675000000000</v>
      </c>
      <c r="F185" s="5">
        <v>-1574000000000</v>
      </c>
      <c r="G185" s="5">
        <v>-1315000000000</v>
      </c>
    </row>
    <row r="186" spans="3:16" ht="15.5" x14ac:dyDescent="0.35">
      <c r="C186" t="s">
        <v>184</v>
      </c>
      <c r="D186" s="5">
        <v>308000000000</v>
      </c>
      <c r="E186" s="5">
        <v>-21000000000</v>
      </c>
      <c r="F186" s="5">
        <v>16000000000</v>
      </c>
      <c r="G186" s="5">
        <v>-34000000000</v>
      </c>
    </row>
    <row r="187" spans="3:16" ht="15.5" x14ac:dyDescent="0.35">
      <c r="C187" t="s">
        <v>185</v>
      </c>
      <c r="G187" s="5">
        <v>2000000000</v>
      </c>
    </row>
    <row r="188" spans="3:16" ht="15.5" x14ac:dyDescent="0.35">
      <c r="C188" t="s">
        <v>13</v>
      </c>
      <c r="D188" s="5">
        <v>308000000000</v>
      </c>
      <c r="E188" s="5">
        <v>-21000000000</v>
      </c>
      <c r="F188" s="5">
        <v>16000000000</v>
      </c>
      <c r="G188" s="5">
        <v>-32000000000</v>
      </c>
    </row>
    <row r="189" spans="3:16" ht="15.5" x14ac:dyDescent="0.35">
      <c r="C189" t="s">
        <v>16</v>
      </c>
      <c r="D189" s="6">
        <v>119.16</v>
      </c>
      <c r="E189" s="6">
        <v>-8.06</v>
      </c>
      <c r="F189" s="6">
        <v>6.14</v>
      </c>
      <c r="G189" s="6">
        <v>-12.51</v>
      </c>
    </row>
    <row r="190" spans="3:16" ht="15.5" x14ac:dyDescent="0.35">
      <c r="C190" t="s">
        <v>47</v>
      </c>
      <c r="I190" s="6">
        <v>-752.73</v>
      </c>
      <c r="J190" s="6">
        <v>0.53</v>
      </c>
      <c r="K190" s="6">
        <v>47.69</v>
      </c>
      <c r="L190" s="6">
        <v>56.53</v>
      </c>
      <c r="M190" s="6">
        <v>63.5</v>
      </c>
      <c r="N190" s="6">
        <v>406702.63</v>
      </c>
      <c r="O190" s="6">
        <v>638225.18999999994</v>
      </c>
      <c r="P190" s="6">
        <v>319802.98</v>
      </c>
    </row>
    <row r="191" spans="3:16" ht="15.5" x14ac:dyDescent="0.35">
      <c r="C191" t="s">
        <v>61</v>
      </c>
      <c r="I191" s="6">
        <v>-0.1</v>
      </c>
      <c r="J191" s="6">
        <v>494.34</v>
      </c>
      <c r="K191" s="6">
        <v>8.6</v>
      </c>
      <c r="L191" s="6">
        <v>8.56</v>
      </c>
      <c r="M191" s="6">
        <v>4.03</v>
      </c>
      <c r="N191" s="5">
        <v>0</v>
      </c>
      <c r="O191" s="5">
        <v>0</v>
      </c>
      <c r="P191" s="5">
        <v>0</v>
      </c>
    </row>
    <row r="192" spans="3:16" ht="15.5" x14ac:dyDescent="0.35">
      <c r="C192" t="s">
        <v>64</v>
      </c>
      <c r="I192" s="6">
        <v>0.17</v>
      </c>
      <c r="J192" s="6">
        <v>0.22</v>
      </c>
      <c r="K192" s="6">
        <v>0.34</v>
      </c>
      <c r="L192" s="6">
        <v>0.45</v>
      </c>
      <c r="M192" s="6">
        <v>0.24</v>
      </c>
      <c r="N192" s="5">
        <v>0</v>
      </c>
      <c r="O192" s="5">
        <v>0</v>
      </c>
      <c r="P192" s="5">
        <v>0</v>
      </c>
    </row>
    <row r="193" spans="3:16" ht="15.5" x14ac:dyDescent="0.35">
      <c r="C193" t="s">
        <v>186</v>
      </c>
      <c r="J193" s="6">
        <v>268459999999.99997</v>
      </c>
      <c r="K193" s="5">
        <v>260820000000</v>
      </c>
      <c r="L193" s="5">
        <v>340580000000</v>
      </c>
      <c r="M193" s="5">
        <v>371330000000</v>
      </c>
      <c r="N193" s="5">
        <v>305650000000</v>
      </c>
      <c r="O193" s="5">
        <v>259560000000</v>
      </c>
    </row>
    <row r="194" spans="3:16" ht="15.5" x14ac:dyDescent="0.35">
      <c r="C194" t="s">
        <v>187</v>
      </c>
      <c r="I194" s="6">
        <v>-0.54630000000000001</v>
      </c>
      <c r="J194" s="6">
        <v>2.9999999999999997E-4</v>
      </c>
      <c r="K194" s="6">
        <v>2.4199999999999999E-2</v>
      </c>
      <c r="L194" s="6">
        <v>3.4700000000000002E-2</v>
      </c>
      <c r="M194" s="6">
        <v>4.2699999999999995E-2</v>
      </c>
      <c r="N194" s="6">
        <v>2.4700000000000003E-2</v>
      </c>
      <c r="O194" s="6">
        <v>4.2000000000000003E-2</v>
      </c>
      <c r="P194" s="6">
        <v>2.7400000000000001E-2</v>
      </c>
    </row>
    <row r="195" spans="3:16" ht="15.5" x14ac:dyDescent="0.35">
      <c r="C195" t="s">
        <v>188</v>
      </c>
      <c r="I195" s="6">
        <v>3.3125999999999998</v>
      </c>
      <c r="J195" s="6">
        <v>1E-3</v>
      </c>
      <c r="K195" s="6">
        <v>8.8499999999999995E-2</v>
      </c>
      <c r="L195" s="6">
        <v>0.1265</v>
      </c>
      <c r="M195" s="6">
        <v>0.16350000000000001</v>
      </c>
      <c r="N195" s="6">
        <v>0.12710000000000002</v>
      </c>
      <c r="O195" s="6">
        <v>0.21870000000000001</v>
      </c>
      <c r="P195" s="6">
        <v>0.1532</v>
      </c>
    </row>
    <row r="196" spans="3:16" ht="15.5" x14ac:dyDescent="0.35">
      <c r="C196" t="s">
        <v>189</v>
      </c>
      <c r="I196" s="6">
        <v>-1.1286</v>
      </c>
      <c r="J196" s="6">
        <v>0.1384</v>
      </c>
      <c r="K196" s="6">
        <v>0.15329999999999999</v>
      </c>
      <c r="L196" s="6">
        <v>0.2495</v>
      </c>
      <c r="M196" s="6">
        <v>0.31909999999999999</v>
      </c>
      <c r="N196" s="6">
        <v>0.34139999999999998</v>
      </c>
      <c r="O196" s="6">
        <v>0.3846</v>
      </c>
      <c r="P196" s="6">
        <v>0.93200000000000005</v>
      </c>
    </row>
    <row r="197" spans="3:16" ht="15.5" x14ac:dyDescent="0.35">
      <c r="C197" t="s">
        <v>190</v>
      </c>
      <c r="I197" s="6">
        <v>-2.4700000000000002</v>
      </c>
      <c r="J197" s="6">
        <v>1.19</v>
      </c>
      <c r="K197" s="6">
        <v>1.52</v>
      </c>
      <c r="L197" s="6">
        <v>2.27</v>
      </c>
      <c r="M197" s="6">
        <v>2.36</v>
      </c>
      <c r="N197" s="6">
        <v>2.0699999999999998</v>
      </c>
      <c r="O197" s="6">
        <v>2.38</v>
      </c>
      <c r="P197" s="6">
        <v>3.21</v>
      </c>
    </row>
    <row r="198" spans="3:16" ht="15.5" x14ac:dyDescent="0.35">
      <c r="C198" t="s">
        <v>58</v>
      </c>
      <c r="I198" s="6">
        <v>-0.33</v>
      </c>
      <c r="J198" s="6">
        <v>0.49</v>
      </c>
      <c r="K198" s="6">
        <v>0.76</v>
      </c>
      <c r="L198" s="6">
        <v>1.08</v>
      </c>
      <c r="M198" s="6">
        <v>0.66</v>
      </c>
      <c r="N198" s="5">
        <v>0</v>
      </c>
      <c r="O198" s="5">
        <v>0</v>
      </c>
      <c r="P198" s="5">
        <v>0</v>
      </c>
    </row>
    <row r="199" spans="3:16" ht="15.5" x14ac:dyDescent="0.35">
      <c r="C199" t="s">
        <v>55</v>
      </c>
      <c r="I199" s="6">
        <v>-227.24</v>
      </c>
      <c r="J199" s="6">
        <v>533.61</v>
      </c>
      <c r="K199" s="6">
        <v>538.61</v>
      </c>
      <c r="L199" s="6">
        <v>447.02</v>
      </c>
      <c r="M199" s="6">
        <v>388.35</v>
      </c>
      <c r="N199" s="6">
        <v>3198704.06</v>
      </c>
      <c r="O199" s="6">
        <v>2918484.38</v>
      </c>
      <c r="P199" s="6">
        <v>2087886.95</v>
      </c>
    </row>
    <row r="200" spans="3:16" ht="15.5" x14ac:dyDescent="0.35">
      <c r="C200" t="s">
        <v>191</v>
      </c>
      <c r="I200" s="6">
        <v>-0.33</v>
      </c>
      <c r="J200" s="6">
        <v>0.49</v>
      </c>
      <c r="K200" s="6">
        <v>0.76</v>
      </c>
      <c r="L200" s="6">
        <v>1.08</v>
      </c>
      <c r="M200" s="6">
        <v>0.66</v>
      </c>
      <c r="N200" s="5">
        <v>0</v>
      </c>
      <c r="O200" s="5">
        <v>0</v>
      </c>
      <c r="P200" s="5">
        <v>0</v>
      </c>
    </row>
    <row r="201" spans="3:16" ht="15.5" x14ac:dyDescent="0.35">
      <c r="C201" t="s">
        <v>192</v>
      </c>
      <c r="I201" s="6">
        <v>-227.24</v>
      </c>
      <c r="J201" s="6">
        <v>533.61</v>
      </c>
      <c r="K201" s="6">
        <v>538.61</v>
      </c>
      <c r="L201" s="6">
        <v>447.02</v>
      </c>
      <c r="M201" s="6">
        <v>388.35</v>
      </c>
      <c r="N201" s="6">
        <v>3198704.06</v>
      </c>
      <c r="O201" s="6">
        <v>2918484.38</v>
      </c>
      <c r="P201" s="6">
        <v>2087886.95</v>
      </c>
    </row>
    <row r="202" spans="3:16" ht="15.5" x14ac:dyDescent="0.35">
      <c r="C202" t="s">
        <v>193</v>
      </c>
      <c r="I202" s="5">
        <v>3124000000000</v>
      </c>
      <c r="J202" s="5">
        <v>2860000000000</v>
      </c>
      <c r="K202" s="5">
        <v>2715000000000</v>
      </c>
      <c r="L202" s="5">
        <v>2278000000000</v>
      </c>
      <c r="M202" s="5">
        <v>2144000000000</v>
      </c>
      <c r="N202" s="5">
        <v>2232000000000</v>
      </c>
      <c r="O202" s="5">
        <v>2078000000000</v>
      </c>
      <c r="P202" s="5">
        <v>1570000000000</v>
      </c>
    </row>
    <row r="203" spans="3:16" ht="15.5" x14ac:dyDescent="0.35">
      <c r="C203" t="s">
        <v>194</v>
      </c>
      <c r="J203" s="5">
        <v>96000000000</v>
      </c>
      <c r="K203" s="5">
        <v>71000000000</v>
      </c>
      <c r="L203" s="5">
        <v>42000000000</v>
      </c>
      <c r="M203" s="5">
        <v>55000000000</v>
      </c>
      <c r="N203" s="5">
        <v>88000000000</v>
      </c>
      <c r="O203" s="5">
        <v>50000000000</v>
      </c>
      <c r="P203" s="5">
        <v>82000000000</v>
      </c>
    </row>
    <row r="204" spans="3:16" ht="15.5" x14ac:dyDescent="0.35">
      <c r="C204" t="s">
        <v>26</v>
      </c>
      <c r="I204" s="5">
        <v>3124000000000</v>
      </c>
      <c r="J204" s="5">
        <v>2956000000000</v>
      </c>
      <c r="K204" s="5">
        <v>2786000000000</v>
      </c>
      <c r="L204" s="5">
        <v>2321000000000</v>
      </c>
      <c r="M204" s="5">
        <v>2199000000000</v>
      </c>
      <c r="N204" s="5">
        <v>2320000000000</v>
      </c>
      <c r="O204" s="5">
        <v>2128000000000</v>
      </c>
      <c r="P204" s="5">
        <v>1652000000000</v>
      </c>
    </row>
    <row r="205" spans="3:16" ht="15.5" x14ac:dyDescent="0.35">
      <c r="C205" t="s">
        <v>23</v>
      </c>
      <c r="I205" s="5">
        <v>3113000000000</v>
      </c>
      <c r="J205" s="5">
        <v>2778000000000</v>
      </c>
      <c r="K205" s="5">
        <v>2627000000000</v>
      </c>
      <c r="L205" s="5">
        <v>2281000000000</v>
      </c>
      <c r="M205" s="5">
        <v>2153000000000</v>
      </c>
      <c r="N205" s="5">
        <v>2256000000000</v>
      </c>
      <c r="O205" s="5">
        <v>2059000000000</v>
      </c>
      <c r="P205" s="5">
        <v>1606000000000</v>
      </c>
    </row>
    <row r="206" spans="3:16" ht="15.5" x14ac:dyDescent="0.35">
      <c r="C206" t="s">
        <v>195</v>
      </c>
      <c r="I206" s="5">
        <v>-1315000000000</v>
      </c>
      <c r="J206" s="5">
        <v>558000000000</v>
      </c>
      <c r="K206" s="5">
        <v>599000000000</v>
      </c>
      <c r="L206" s="5">
        <v>569000000000</v>
      </c>
      <c r="M206" s="5">
        <v>523000000000</v>
      </c>
      <c r="N206" s="5">
        <v>254000000000</v>
      </c>
      <c r="O206" s="5">
        <v>128000000000</v>
      </c>
      <c r="P206" s="5">
        <v>281000000000</v>
      </c>
    </row>
    <row r="207" spans="3:16" ht="15.5" x14ac:dyDescent="0.35">
      <c r="C207" t="s">
        <v>196</v>
      </c>
      <c r="I207" s="5">
        <v>-313000000000</v>
      </c>
      <c r="J207" s="5">
        <v>-61000000000</v>
      </c>
      <c r="K207" s="5">
        <v>101000000000</v>
      </c>
      <c r="L207" s="5">
        <v>88000000000</v>
      </c>
      <c r="M207" s="5">
        <v>46000000000</v>
      </c>
      <c r="N207" s="5">
        <v>-198000000000</v>
      </c>
      <c r="O207" s="5">
        <v>4000000000</v>
      </c>
      <c r="P207" s="5">
        <v>-325000000000</v>
      </c>
    </row>
    <row r="208" spans="3:16" ht="15.5" x14ac:dyDescent="0.35">
      <c r="C208" t="s">
        <v>197</v>
      </c>
      <c r="I208" s="5">
        <v>-8000000000</v>
      </c>
      <c r="J208" s="5">
        <v>-149000000000</v>
      </c>
      <c r="K208" s="5">
        <v>-214000000000</v>
      </c>
      <c r="L208" s="5">
        <v>-57000000000</v>
      </c>
      <c r="M208" s="5">
        <v>-32000000000</v>
      </c>
      <c r="N208" s="5">
        <v>-138000000000</v>
      </c>
      <c r="O208" s="5">
        <v>-299000000000</v>
      </c>
      <c r="P208" s="5">
        <v>-63000000000</v>
      </c>
    </row>
    <row r="209" spans="2:16" ht="15.5" x14ac:dyDescent="0.35">
      <c r="C209" t="s">
        <v>15</v>
      </c>
      <c r="I209" s="5">
        <v>-321000000000</v>
      </c>
      <c r="J209" s="5">
        <v>-211000000000</v>
      </c>
      <c r="K209" s="5">
        <v>-113000000000</v>
      </c>
      <c r="L209" s="5">
        <v>31000000000</v>
      </c>
      <c r="M209" s="5">
        <v>15000000000</v>
      </c>
      <c r="N209" s="5">
        <v>-337000000000</v>
      </c>
      <c r="O209" s="5">
        <v>-296000000000</v>
      </c>
      <c r="P209" s="5">
        <v>-388000000000</v>
      </c>
    </row>
    <row r="210" spans="2:16" ht="15.5" x14ac:dyDescent="0.35">
      <c r="C210" t="s">
        <v>17</v>
      </c>
      <c r="I210" s="6">
        <v>-124.02</v>
      </c>
      <c r="J210" s="6">
        <v>-89.56</v>
      </c>
      <c r="K210" s="6">
        <v>-48.15</v>
      </c>
      <c r="L210" s="6">
        <v>13.12</v>
      </c>
      <c r="M210" s="6">
        <v>6.22</v>
      </c>
      <c r="N210" s="6">
        <v>-1684643.15</v>
      </c>
      <c r="O210" s="6">
        <v>-1479042.49</v>
      </c>
      <c r="P210" s="6">
        <v>-1939260.18</v>
      </c>
    </row>
    <row r="212" spans="2:16" ht="15.5" x14ac:dyDescent="0.35">
      <c r="B212" t="s">
        <v>198</v>
      </c>
      <c r="C212" t="s">
        <v>199</v>
      </c>
      <c r="D212" s="5">
        <v>-216000000000</v>
      </c>
      <c r="E212" s="5">
        <v>-160000000000</v>
      </c>
      <c r="F212" s="5">
        <v>-247000000000</v>
      </c>
      <c r="G212" s="5">
        <v>-1701000000000</v>
      </c>
      <c r="H212" s="5">
        <v>-831000000000</v>
      </c>
      <c r="I212" s="5">
        <v>-1948000000000</v>
      </c>
      <c r="J212" s="5">
        <v>1000000000</v>
      </c>
      <c r="K212" s="5">
        <v>112000000000</v>
      </c>
      <c r="L212" s="5">
        <v>133000000000</v>
      </c>
      <c r="M212" s="5">
        <v>149000000000</v>
      </c>
      <c r="N212" s="5">
        <v>81000000000</v>
      </c>
      <c r="O212" s="5">
        <v>128000000000</v>
      </c>
      <c r="P212" s="5">
        <v>64000000000</v>
      </c>
    </row>
    <row r="213" spans="2:16" ht="15.5" x14ac:dyDescent="0.35">
      <c r="C213" t="s">
        <v>200</v>
      </c>
      <c r="M213" s="5">
        <v>3</v>
      </c>
    </row>
    <row r="214" spans="2:16" ht="15.5" x14ac:dyDescent="0.35">
      <c r="C214" t="s">
        <v>66</v>
      </c>
      <c r="M214" s="6">
        <v>5.2000000000000005E-2</v>
      </c>
    </row>
    <row r="215" spans="2:16" ht="15.5" x14ac:dyDescent="0.35">
      <c r="C215" t="s">
        <v>201</v>
      </c>
      <c r="M215" s="6">
        <v>5.7999999999999996E-3</v>
      </c>
    </row>
    <row r="216" spans="2:16" ht="15.5" x14ac:dyDescent="0.35">
      <c r="C216" t="s">
        <v>46</v>
      </c>
      <c r="D216" s="6">
        <v>-83.52</v>
      </c>
      <c r="E216" s="6">
        <v>-61.92</v>
      </c>
      <c r="F216" s="6">
        <v>-95.45</v>
      </c>
      <c r="G216" s="6">
        <v>-657.06</v>
      </c>
      <c r="H216" s="6">
        <v>-321.18</v>
      </c>
      <c r="I216" s="6">
        <v>-752.73</v>
      </c>
      <c r="J216" s="6">
        <v>0.48</v>
      </c>
      <c r="K216" s="6">
        <v>43.35</v>
      </c>
      <c r="L216" s="6">
        <v>51.39</v>
      </c>
      <c r="M216" s="6">
        <v>57.72</v>
      </c>
      <c r="N216" s="6">
        <v>31.43</v>
      </c>
      <c r="O216" s="6">
        <v>49.32</v>
      </c>
      <c r="P216" s="6">
        <v>24.71</v>
      </c>
    </row>
    <row r="217" spans="2:16" ht="15.5" x14ac:dyDescent="0.35">
      <c r="C217" t="s">
        <v>68</v>
      </c>
      <c r="M217" s="5">
        <v>3</v>
      </c>
    </row>
    <row r="218" spans="2:16" ht="15.5" x14ac:dyDescent="0.35">
      <c r="C218" t="s">
        <v>202</v>
      </c>
      <c r="M218" s="6">
        <v>5.2000000000000005E-2</v>
      </c>
    </row>
    <row r="219" spans="2:16" ht="15.5" x14ac:dyDescent="0.35">
      <c r="C219" t="s">
        <v>203</v>
      </c>
      <c r="M219" s="6">
        <v>5.7999999999999996E-3</v>
      </c>
    </row>
    <row r="220" spans="2:16" ht="15.5" x14ac:dyDescent="0.35">
      <c r="C220" t="s">
        <v>204</v>
      </c>
      <c r="D220" s="5">
        <v>360000000000</v>
      </c>
      <c r="E220" s="5">
        <v>31000000000</v>
      </c>
      <c r="F220" s="5">
        <v>116000000000</v>
      </c>
      <c r="G220" s="5">
        <v>134000000000</v>
      </c>
      <c r="H220" s="5">
        <v>676000000000</v>
      </c>
      <c r="I220" s="5">
        <v>1139000000000</v>
      </c>
      <c r="J220" s="5">
        <v>2866000000000</v>
      </c>
      <c r="K220" s="5">
        <v>2836000000000</v>
      </c>
      <c r="L220" s="5">
        <v>2516000000000</v>
      </c>
      <c r="M220" s="5">
        <v>2487000000000</v>
      </c>
      <c r="N220" s="5">
        <v>2019000000000</v>
      </c>
      <c r="O220" s="5">
        <v>2153000000000</v>
      </c>
      <c r="P220" s="5">
        <v>1687000000000</v>
      </c>
    </row>
    <row r="221" spans="2:16" ht="15.5" x14ac:dyDescent="0.35">
      <c r="C221" t="s">
        <v>205</v>
      </c>
      <c r="M221" s="5">
        <v>3</v>
      </c>
    </row>
    <row r="222" spans="2:16" ht="15.5" x14ac:dyDescent="0.35">
      <c r="C222" t="s">
        <v>206</v>
      </c>
      <c r="M222" s="6">
        <v>5.2000000000000005E-2</v>
      </c>
    </row>
    <row r="223" spans="2:16" ht="15.5" x14ac:dyDescent="0.35">
      <c r="C223" t="s">
        <v>207</v>
      </c>
      <c r="M223" s="6">
        <v>5.7999999999999996E-3</v>
      </c>
    </row>
    <row r="224" spans="2:16" ht="15.5" x14ac:dyDescent="0.35">
      <c r="C224" t="s">
        <v>208</v>
      </c>
      <c r="I224" s="6">
        <v>-0.16</v>
      </c>
    </row>
    <row r="225" spans="3:9" ht="15.5" x14ac:dyDescent="0.35">
      <c r="C225" t="s">
        <v>209</v>
      </c>
      <c r="I225" s="6">
        <v>-0.05</v>
      </c>
    </row>
    <row r="226" spans="3:9" ht="15.5" x14ac:dyDescent="0.35">
      <c r="C226" t="s">
        <v>210</v>
      </c>
      <c r="I226" s="6">
        <v>6.95</v>
      </c>
    </row>
    <row r="227" spans="3:9" ht="15.5" x14ac:dyDescent="0.35">
      <c r="C227" t="s">
        <v>211</v>
      </c>
      <c r="I227" s="6">
        <v>-18.285299999999999</v>
      </c>
    </row>
    <row r="228" spans="3:9" ht="15.5" x14ac:dyDescent="0.35">
      <c r="C228" t="s">
        <v>212</v>
      </c>
      <c r="I228" s="6">
        <v>0.2</v>
      </c>
    </row>
    <row r="229" spans="3:9" ht="15.5" x14ac:dyDescent="0.35">
      <c r="C229" t="s">
        <v>213</v>
      </c>
      <c r="I229" s="6">
        <v>-0.1</v>
      </c>
    </row>
    <row r="230" spans="3:9" ht="15.5" x14ac:dyDescent="0.35">
      <c r="C230" t="s">
        <v>214</v>
      </c>
      <c r="I230" s="6">
        <v>0.48</v>
      </c>
    </row>
    <row r="231" spans="3:9" ht="15.5" x14ac:dyDescent="0.35">
      <c r="C231" t="s">
        <v>215</v>
      </c>
      <c r="I231" s="6">
        <v>0.48</v>
      </c>
    </row>
    <row r="232" spans="3:9" ht="15.5" x14ac:dyDescent="0.35">
      <c r="C232" t="s">
        <v>216</v>
      </c>
      <c r="I232" s="6">
        <v>-5.68</v>
      </c>
    </row>
    <row r="233" spans="3:9" ht="15.5" x14ac:dyDescent="0.35">
      <c r="C233" t="s">
        <v>217</v>
      </c>
      <c r="I233" s="6">
        <v>-6.43</v>
      </c>
    </row>
    <row r="234" spans="3:9" ht="15.5" x14ac:dyDescent="0.35">
      <c r="C234" t="s">
        <v>220</v>
      </c>
      <c r="I234" s="6">
        <v>-914.27</v>
      </c>
    </row>
    <row r="235" spans="3:9" ht="15.5" x14ac:dyDescent="0.35">
      <c r="C235" t="s">
        <v>221</v>
      </c>
      <c r="I235" s="6">
        <v>-321.3</v>
      </c>
    </row>
    <row r="236" spans="3:9" ht="15.5" x14ac:dyDescent="0.35">
      <c r="C236" t="s">
        <v>222</v>
      </c>
      <c r="I236" s="6">
        <v>247.45</v>
      </c>
    </row>
    <row r="237" spans="3:9" ht="15.5" x14ac:dyDescent="0.35">
      <c r="C237" t="s">
        <v>223</v>
      </c>
      <c r="D237" s="6">
        <v>1.22</v>
      </c>
    </row>
    <row r="238" spans="3:9" ht="15.5" x14ac:dyDescent="0.35">
      <c r="C238" t="s">
        <v>224</v>
      </c>
      <c r="I238" s="6">
        <v>-479.92</v>
      </c>
    </row>
    <row r="239" spans="3:9" ht="15.5" x14ac:dyDescent="0.35">
      <c r="C239" t="s">
        <v>225</v>
      </c>
      <c r="I239" s="6">
        <v>104.73</v>
      </c>
    </row>
    <row r="240" spans="3:9" ht="15.5" x14ac:dyDescent="0.35">
      <c r="C240" t="s">
        <v>226</v>
      </c>
      <c r="D240" s="6">
        <v>0.49</v>
      </c>
    </row>
    <row r="241" spans="3:9" ht="15.5" x14ac:dyDescent="0.35">
      <c r="C241" t="s">
        <v>227</v>
      </c>
      <c r="D241" s="6">
        <v>0.02</v>
      </c>
    </row>
    <row r="242" spans="3:9" ht="15.5" x14ac:dyDescent="0.35">
      <c r="C242" t="s">
        <v>228</v>
      </c>
      <c r="D242" s="6">
        <v>-2.2400000000000002</v>
      </c>
    </row>
    <row r="243" spans="3:9" ht="15.5" x14ac:dyDescent="0.35">
      <c r="C243" t="s">
        <v>230</v>
      </c>
      <c r="D243" s="6">
        <v>-3.09</v>
      </c>
    </row>
    <row r="244" spans="3:9" ht="15.5" x14ac:dyDescent="0.35">
      <c r="C244" t="s">
        <v>231</v>
      </c>
      <c r="D244" s="6">
        <v>1.07</v>
      </c>
    </row>
    <row r="245" spans="3:9" ht="15.5" x14ac:dyDescent="0.35">
      <c r="C245" t="s">
        <v>232</v>
      </c>
      <c r="D245" s="6">
        <v>-2.09</v>
      </c>
    </row>
    <row r="246" spans="3:9" ht="15.5" x14ac:dyDescent="0.35">
      <c r="C246" t="s">
        <v>233</v>
      </c>
      <c r="I246" s="6">
        <v>-6.44</v>
      </c>
    </row>
    <row r="247" spans="3:9" ht="15.5" x14ac:dyDescent="0.35">
      <c r="C247" t="s">
        <v>13</v>
      </c>
      <c r="D247" s="5">
        <v>308000000000</v>
      </c>
    </row>
    <row r="248" spans="3:9" ht="15.5" x14ac:dyDescent="0.35">
      <c r="C248" t="s">
        <v>234</v>
      </c>
      <c r="I248" s="6">
        <v>-8.8800000000000008</v>
      </c>
    </row>
    <row r="249" spans="3:9" ht="15.5" x14ac:dyDescent="0.35">
      <c r="C249" t="s">
        <v>235</v>
      </c>
      <c r="I249" s="6">
        <v>-0.91349999999999998</v>
      </c>
    </row>
    <row r="250" spans="3:9" ht="15.5" x14ac:dyDescent="0.35">
      <c r="C250" t="s">
        <v>236</v>
      </c>
      <c r="I250" s="6">
        <v>1.905</v>
      </c>
    </row>
    <row r="251" spans="3:9" ht="15.5" x14ac:dyDescent="0.35">
      <c r="C251" t="s">
        <v>237</v>
      </c>
      <c r="I251" s="6">
        <v>0.49630000000000002</v>
      </c>
    </row>
    <row r="252" spans="3:9" ht="15.5" x14ac:dyDescent="0.35">
      <c r="C252" t="s">
        <v>238</v>
      </c>
      <c r="I252" s="6">
        <v>-0.28920000000000001</v>
      </c>
    </row>
    <row r="253" spans="3:9" ht="15.5" x14ac:dyDescent="0.35">
      <c r="C253" t="s">
        <v>239</v>
      </c>
      <c r="D253" s="6">
        <v>1.1299999999999999</v>
      </c>
    </row>
    <row r="254" spans="3:9" ht="15.5" x14ac:dyDescent="0.35">
      <c r="C254" t="s">
        <v>240</v>
      </c>
      <c r="D254" s="6">
        <v>468.19</v>
      </c>
    </row>
    <row r="255" spans="3:9" ht="15.5" x14ac:dyDescent="0.35">
      <c r="C255" t="s">
        <v>241</v>
      </c>
      <c r="D255" s="6">
        <v>188.66</v>
      </c>
    </row>
    <row r="256" spans="3:9" ht="15.5" x14ac:dyDescent="0.35">
      <c r="C256" t="s">
        <v>242</v>
      </c>
      <c r="D256" s="6">
        <v>280.66000000000003</v>
      </c>
    </row>
    <row r="257" spans="3:9" ht="15.5" x14ac:dyDescent="0.35">
      <c r="C257" t="s">
        <v>243</v>
      </c>
      <c r="D257" s="6">
        <v>80.27</v>
      </c>
    </row>
    <row r="258" spans="3:9" ht="15.5" x14ac:dyDescent="0.35">
      <c r="C258" t="s">
        <v>244</v>
      </c>
      <c r="I258" s="6">
        <v>0.22</v>
      </c>
    </row>
    <row r="259" spans="3:9" ht="15.5" x14ac:dyDescent="0.35">
      <c r="C259" t="s">
        <v>245</v>
      </c>
      <c r="I259" s="6">
        <v>0.51</v>
      </c>
    </row>
    <row r="260" spans="3:9" ht="15.5" x14ac:dyDescent="0.35">
      <c r="C260" t="s">
        <v>42</v>
      </c>
      <c r="I260" s="5">
        <v>129000000000</v>
      </c>
    </row>
    <row r="261" spans="3:9" ht="15.5" x14ac:dyDescent="0.35">
      <c r="C261" t="s">
        <v>246</v>
      </c>
      <c r="I261" s="5">
        <v>2909000000000</v>
      </c>
    </row>
    <row r="262" spans="3:9" ht="15.5" x14ac:dyDescent="0.35">
      <c r="C262" t="s">
        <v>247</v>
      </c>
      <c r="I262" s="5">
        <v>2590000000</v>
      </c>
    </row>
    <row r="263" spans="3:9" ht="15.5" x14ac:dyDescent="0.35">
      <c r="C263" t="s">
        <v>248</v>
      </c>
      <c r="I263" s="6">
        <v>0.30260000000000004</v>
      </c>
    </row>
    <row r="264" spans="3:9" ht="15.5" x14ac:dyDescent="0.35">
      <c r="C264" t="s">
        <v>249</v>
      </c>
      <c r="D264" s="6">
        <v>-9.2399999999999996E-2</v>
      </c>
    </row>
    <row r="265" spans="3:9" ht="15.5" x14ac:dyDescent="0.35">
      <c r="C265" t="s">
        <v>250</v>
      </c>
      <c r="D265" s="6">
        <v>-0.19920000000000002</v>
      </c>
    </row>
    <row r="266" spans="3:9" ht="15.5" x14ac:dyDescent="0.35">
      <c r="C266" t="s">
        <v>251</v>
      </c>
      <c r="D266" s="6">
        <v>-0.6008</v>
      </c>
    </row>
    <row r="267" spans="3:9" ht="15.5" x14ac:dyDescent="0.35">
      <c r="C267" t="s">
        <v>252</v>
      </c>
      <c r="D267" s="6">
        <v>5.5590000000000002</v>
      </c>
    </row>
    <row r="268" spans="3:9" ht="15.5" x14ac:dyDescent="0.35">
      <c r="C268" t="s">
        <v>253</v>
      </c>
      <c r="D268" s="6">
        <v>-1.8071999999999999</v>
      </c>
    </row>
    <row r="269" spans="3:9" ht="15.5" x14ac:dyDescent="0.35">
      <c r="C269" t="s">
        <v>254</v>
      </c>
      <c r="D269" s="6">
        <v>-4.6589999999999998</v>
      </c>
    </row>
    <row r="270" spans="3:9" ht="15.5" x14ac:dyDescent="0.35">
      <c r="C270" t="s">
        <v>255</v>
      </c>
      <c r="I270" s="5">
        <v>3</v>
      </c>
    </row>
    <row r="271" spans="3:9" ht="15.5" x14ac:dyDescent="0.35">
      <c r="C271" t="s">
        <v>259</v>
      </c>
      <c r="I271" t="s">
        <v>1009</v>
      </c>
    </row>
    <row r="272" spans="3:9" ht="15.5" x14ac:dyDescent="0.35">
      <c r="C272" t="s">
        <v>261</v>
      </c>
      <c r="I272" s="5">
        <v>4</v>
      </c>
    </row>
    <row r="273" spans="3:9" ht="15.5" x14ac:dyDescent="0.35">
      <c r="C273" t="s">
        <v>262</v>
      </c>
      <c r="I273" s="6">
        <v>0.71</v>
      </c>
    </row>
    <row r="274" spans="3:9" ht="15.5" x14ac:dyDescent="0.35">
      <c r="C274" t="s">
        <v>263</v>
      </c>
      <c r="I274" s="6">
        <v>0.14000000000000001</v>
      </c>
    </row>
    <row r="275" spans="3:9" ht="15.5" x14ac:dyDescent="0.35">
      <c r="C275" t="s">
        <v>265</v>
      </c>
      <c r="I275" s="6">
        <v>0.65</v>
      </c>
    </row>
    <row r="276" spans="3:9" ht="15.5" x14ac:dyDescent="0.35">
      <c r="C276" t="s">
        <v>266</v>
      </c>
      <c r="I276" s="6">
        <v>0.91</v>
      </c>
    </row>
    <row r="277" spans="3:9" ht="15.5" x14ac:dyDescent="0.35">
      <c r="C277" t="s">
        <v>267</v>
      </c>
      <c r="I277" s="6">
        <v>0.99</v>
      </c>
    </row>
    <row r="278" spans="3:9" ht="15.5" x14ac:dyDescent="0.35">
      <c r="C278" t="s">
        <v>268</v>
      </c>
      <c r="I278" s="6">
        <v>0.95</v>
      </c>
    </row>
    <row r="279" spans="3:9" ht="15.5" x14ac:dyDescent="0.35">
      <c r="C279" t="s">
        <v>269</v>
      </c>
      <c r="I279" s="5">
        <v>640000000000</v>
      </c>
    </row>
    <row r="280" spans="3:9" ht="15.5" x14ac:dyDescent="0.35">
      <c r="C280" t="s">
        <v>270</v>
      </c>
      <c r="I280" s="5">
        <v>-381000000000</v>
      </c>
    </row>
    <row r="281" spans="3:9" ht="15.5" x14ac:dyDescent="0.35">
      <c r="C281" t="s">
        <v>271</v>
      </c>
      <c r="I281" s="5">
        <v>-43000000000</v>
      </c>
    </row>
    <row r="282" spans="3:9" ht="15.5" x14ac:dyDescent="0.35">
      <c r="C282" t="s">
        <v>272</v>
      </c>
      <c r="I282" s="5">
        <v>-2366000000000</v>
      </c>
    </row>
    <row r="283" spans="3:9" ht="15.5" x14ac:dyDescent="0.35">
      <c r="C283" t="s">
        <v>273</v>
      </c>
      <c r="D283" s="5">
        <v>3000000000</v>
      </c>
    </row>
    <row r="284" spans="3:9" ht="15.5" x14ac:dyDescent="0.35">
      <c r="C284" t="s">
        <v>274</v>
      </c>
      <c r="D284" s="5">
        <v>2590000000000</v>
      </c>
    </row>
    <row r="285" spans="3:9" ht="15.5" x14ac:dyDescent="0.35">
      <c r="C285" t="s">
        <v>275</v>
      </c>
      <c r="D285" s="5">
        <v>3833000000000</v>
      </c>
    </row>
    <row r="286" spans="3:9" ht="15.5" x14ac:dyDescent="0.35">
      <c r="C286" t="s">
        <v>183</v>
      </c>
      <c r="D286" s="5">
        <v>-1909000000000</v>
      </c>
    </row>
    <row r="287" spans="3:9" ht="15.5" x14ac:dyDescent="0.35">
      <c r="C287" t="s">
        <v>182</v>
      </c>
      <c r="I287" s="5">
        <v>-1242000000000</v>
      </c>
    </row>
    <row r="288" spans="3:9" ht="15.5" x14ac:dyDescent="0.35">
      <c r="C288" t="s">
        <v>180</v>
      </c>
      <c r="D288" s="5">
        <v>2783000000000</v>
      </c>
    </row>
    <row r="289" spans="3:9" ht="15.5" x14ac:dyDescent="0.35">
      <c r="C289" t="s">
        <v>24</v>
      </c>
      <c r="D289" s="5">
        <v>2783000000000</v>
      </c>
    </row>
    <row r="290" spans="3:9" ht="15.5" x14ac:dyDescent="0.35">
      <c r="C290" t="s">
        <v>21</v>
      </c>
      <c r="D290" s="5">
        <v>2779000000000</v>
      </c>
    </row>
    <row r="291" spans="3:9" ht="15.5" x14ac:dyDescent="0.35">
      <c r="C291" t="s">
        <v>276</v>
      </c>
      <c r="I291" s="5">
        <v>-1242000000000</v>
      </c>
    </row>
    <row r="292" spans="3:9" ht="15.5" x14ac:dyDescent="0.35">
      <c r="C292" t="s">
        <v>277</v>
      </c>
      <c r="I292" s="5">
        <v>269000000000</v>
      </c>
    </row>
    <row r="293" spans="3:9" ht="15.5" x14ac:dyDescent="0.35">
      <c r="C293" t="s">
        <v>278</v>
      </c>
      <c r="I293" s="5">
        <v>0</v>
      </c>
    </row>
    <row r="294" spans="3:9" ht="15.5" x14ac:dyDescent="0.35">
      <c r="C294" t="s">
        <v>279</v>
      </c>
      <c r="I294" s="5">
        <v>-273000000000</v>
      </c>
    </row>
    <row r="295" spans="3:9" ht="15.5" x14ac:dyDescent="0.35">
      <c r="C295" t="s">
        <v>280</v>
      </c>
      <c r="I295" s="5">
        <v>2000000000</v>
      </c>
    </row>
    <row r="296" spans="3:9" ht="15.5" x14ac:dyDescent="0.35">
      <c r="C296" t="s">
        <v>281</v>
      </c>
      <c r="I296" s="5">
        <v>271000000000</v>
      </c>
    </row>
  </sheetData>
  <pageMargins left="0.7" right="0.7" top="0.75" bottom="0.75" header="0.3" footer="0.3"/>
  <ignoredErrors>
    <ignoredError sqref="A1:P297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3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1010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1011</v>
      </c>
      <c r="D2" s="2" vm="222">
        <f ca="1">IFERROR(_xlfn.STOCKHISTORY("XIDX:" &amp; $C$1, D3, , 0, 0, 1), "Libur")</f>
        <v>2170</v>
      </c>
      <c r="E2" s="2" vm="223">
        <f ca="1">IFERROR(_xlfn.STOCKHISTORY("XIDX:" &amp; $C$1, E3, , 0, 0, 1), "Libur")</f>
        <v>1605</v>
      </c>
      <c r="H2" s="2" vm="223">
        <f ca="1">IFERROR(INDEX(D2:G2,COUNT(D2:G2)),"")</f>
        <v>1605</v>
      </c>
      <c r="I2" s="2" vm="224">
        <f t="shared" ref="I2:Q2" ca="1" si="0">IFERROR(_xlfn.STOCKHISTORY("XIDX:" &amp; $C$1, I1, , 0, 0, 1), "Libur")</f>
        <v>3250</v>
      </c>
      <c r="J2" s="2" vm="71">
        <f t="shared" ca="1" si="0"/>
        <v>410</v>
      </c>
      <c r="K2" s="2" vm="225">
        <f t="shared" ca="1" si="0"/>
        <v>154</v>
      </c>
      <c r="L2" s="2" vm="56">
        <f t="shared" ca="1" si="0"/>
        <v>130</v>
      </c>
      <c r="M2" s="2" vm="226">
        <f t="shared" ca="1" si="0"/>
        <v>545</v>
      </c>
      <c r="N2" s="2" vm="199">
        <f t="shared" ca="1" si="0"/>
        <v>660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787328200716</v>
      </c>
      <c r="E4" s="2">
        <f>IFERROR(INDEX(E51:E500,MATCH($C$4,$C$51:$C$500,0)),"")</f>
        <v>783568636100</v>
      </c>
      <c r="H4" s="2">
        <f>IFERROR(SUM(D4:G4)*(4/MAX(1,COUNT(D4:G4))),"")</f>
        <v>3141793673632</v>
      </c>
      <c r="I4" s="2">
        <f t="shared" ref="I4:Q4" si="1">IFERROR(INDEX(I51:I500,MATCH($C$4,$C$51:$C$500,0)),"")</f>
        <v>1659396069858</v>
      </c>
      <c r="J4" s="2">
        <f t="shared" si="1"/>
        <v>671854001272</v>
      </c>
      <c r="K4" s="2">
        <f t="shared" si="1"/>
        <v>439326367240</v>
      </c>
      <c r="L4" s="2">
        <f t="shared" si="1"/>
        <v>461252677984</v>
      </c>
      <c r="M4" s="2">
        <f t="shared" si="1"/>
        <v>390957116885</v>
      </c>
      <c r="N4" s="2">
        <f t="shared" si="1"/>
        <v>47504673355</v>
      </c>
      <c r="O4" s="2">
        <f t="shared" si="1"/>
        <v>36631309574</v>
      </c>
      <c r="P4" s="2">
        <f t="shared" si="1"/>
        <v>4950676200</v>
      </c>
      <c r="Q4" s="2">
        <f t="shared" si="1"/>
        <v>4626655858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166658018286</v>
      </c>
      <c r="E5" s="2">
        <f>IFERROR(INDEX(E51:E500,MATCH($C$5,$C$51:$C$500,0)),"")</f>
        <v>164505066380</v>
      </c>
      <c r="H5" s="2">
        <f>IFERROR(SUM(D5:G5)*(4/MAX(1,COUNT(D5:G5))),"")</f>
        <v>662326169332</v>
      </c>
      <c r="I5" s="2">
        <f t="shared" ref="I5:Q5" si="2">IFERROR(INDEX(I51:I500,MATCH($C$5,$C$51:$C$500,0)),"")</f>
        <v>408794744034</v>
      </c>
      <c r="J5" s="2">
        <f t="shared" si="2"/>
        <v>231600751380</v>
      </c>
      <c r="K5" s="2">
        <f t="shared" si="2"/>
        <v>58462880557</v>
      </c>
      <c r="L5" s="2">
        <f t="shared" si="2"/>
        <v>58541355569</v>
      </c>
      <c r="M5" s="2">
        <f t="shared" si="2"/>
        <v>25921678818</v>
      </c>
      <c r="N5" s="2">
        <f t="shared" si="2"/>
        <v>2194394580</v>
      </c>
      <c r="O5" s="2">
        <f t="shared" si="2"/>
        <v>2797340105</v>
      </c>
      <c r="P5" s="2">
        <f t="shared" si="2"/>
        <v>27852099537</v>
      </c>
      <c r="Q5" s="2">
        <f t="shared" si="2"/>
        <v>351255035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9015530834052</v>
      </c>
      <c r="E6" s="2">
        <f>IFERROR(INDEX(E51:E500,MATCH($C$6,$C$51:$C$500,0)),"")</f>
        <v>8759550579763</v>
      </c>
      <c r="H6" s="2">
        <f>IFERROR(INDEX(D6:G6,COUNT(D6:G6)),"")</f>
        <v>8759550579763</v>
      </c>
      <c r="I6" s="2">
        <f t="shared" ref="I6:Q6" si="3">IFERROR(INDEX(I51:I500,MATCH($C$6,$C$51:$C$500,0)),"")</f>
        <v>8517944853017</v>
      </c>
      <c r="J6" s="2">
        <f t="shared" si="3"/>
        <v>969843329191</v>
      </c>
      <c r="K6" s="2">
        <f t="shared" si="3"/>
        <v>742645974247</v>
      </c>
      <c r="L6" s="2">
        <f t="shared" si="3"/>
        <v>612726998072</v>
      </c>
      <c r="M6" s="2">
        <f t="shared" si="3"/>
        <v>515955398906</v>
      </c>
      <c r="N6" s="2">
        <f t="shared" si="3"/>
        <v>413221984830</v>
      </c>
      <c r="O6" s="2">
        <f t="shared" si="3"/>
        <v>32575201340</v>
      </c>
      <c r="P6" s="2">
        <f t="shared" si="3"/>
        <v>29158091361</v>
      </c>
      <c r="Q6" s="2">
        <f t="shared" si="3"/>
        <v>1305991824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5.31</v>
      </c>
      <c r="E7" s="3">
        <f>IFERROR(INDEX(E51:E500,MATCH($C$7,$C$51:$C$500,0))/1000000000,"")</f>
        <v>5.31</v>
      </c>
      <c r="H7" s="3">
        <f>IFERROR(INDEX(D7:G7,COUNT(D7:G7)),"")</f>
        <v>5.31</v>
      </c>
      <c r="I7" s="3">
        <f t="shared" ref="I7:Q7" si="4">IFERROR(INDEX(I51:I500,MATCH($C$7,$C$51:$C$500,0))/1000000000,"")</f>
        <v>5.31</v>
      </c>
      <c r="J7" s="3">
        <f t="shared" si="4"/>
        <v>2.36</v>
      </c>
      <c r="K7" s="3">
        <f t="shared" si="4"/>
        <v>2.2599999999999998</v>
      </c>
      <c r="L7" s="3">
        <f t="shared" si="4"/>
        <v>2.2599999999999998</v>
      </c>
      <c r="M7" s="3">
        <f t="shared" si="4"/>
        <v>2.0499999999999998</v>
      </c>
      <c r="N7" s="3">
        <f t="shared" si="4"/>
        <v>1.95</v>
      </c>
      <c r="O7" s="3">
        <f t="shared" si="4"/>
        <v>1.95</v>
      </c>
      <c r="P7" s="3">
        <f t="shared" si="4"/>
        <v>1.51</v>
      </c>
      <c r="Q7" s="3">
        <f t="shared" si="4"/>
        <v>1.51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-1992000000000</v>
      </c>
      <c r="E8" s="2">
        <f>IFERROR(INDEX(E51:E500,MATCH("Free cash flow (Quarter)",$C$51:$C$500,0)),"")</f>
        <v>-1021000000000</v>
      </c>
      <c r="H8" s="2">
        <f>IFERROR(INDEX(D8:G8,COUNT(D8:G8)),"")</f>
        <v>-1021000000000</v>
      </c>
      <c r="I8" s="2">
        <f t="shared" ref="I8:Q8" si="5">IFERROR(INDEX(I51:I500,MATCH($C$8,$C$51:$C$500,0)),"")</f>
        <v>-3518000000000</v>
      </c>
      <c r="J8" s="2">
        <f t="shared" si="5"/>
        <v>-749000000000</v>
      </c>
      <c r="K8" s="2">
        <f t="shared" si="5"/>
        <v>-12000000000</v>
      </c>
      <c r="L8" s="2">
        <f t="shared" si="5"/>
        <v>-443000000000</v>
      </c>
      <c r="M8" s="2">
        <f t="shared" si="5"/>
        <v>-217000000000</v>
      </c>
      <c r="N8" s="2">
        <f t="shared" si="5"/>
        <v>-54000000000</v>
      </c>
      <c r="O8" s="2">
        <f t="shared" si="5"/>
        <v>4000000000</v>
      </c>
      <c r="P8" s="2">
        <f t="shared" si="5"/>
        <v>0</v>
      </c>
      <c r="Q8" s="2">
        <f t="shared" si="5"/>
        <v>1000000000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-375.18</v>
      </c>
      <c r="E9" s="3">
        <f>IFERROR(INDEX(E51:E500,MATCH("Free cash flow per share (Quarter)",$C$51:$C$500,0)),"")</f>
        <v>-192.33</v>
      </c>
      <c r="H9" s="3">
        <f>IFERROR(INDEX(D9:G9,COUNT(D9:G9)),"")</f>
        <v>-192.33</v>
      </c>
      <c r="I9" s="3">
        <f t="shared" ref="I9:Q9" si="6">IFERROR(INDEX(I51:I500,MATCH($C$9,$C$51:$C$500,0)),"")</f>
        <v>-662.69</v>
      </c>
      <c r="J9" s="3">
        <f t="shared" si="6"/>
        <v>-317.58999999999997</v>
      </c>
      <c r="K9" s="3">
        <f t="shared" si="6"/>
        <v>-5.32</v>
      </c>
      <c r="L9" s="3">
        <f t="shared" si="6"/>
        <v>-196.3</v>
      </c>
      <c r="M9" s="3">
        <f t="shared" si="6"/>
        <v>-106.06</v>
      </c>
      <c r="N9" s="3">
        <f t="shared" si="6"/>
        <v>-27.97</v>
      </c>
      <c r="O9" s="3">
        <f t="shared" si="6"/>
        <v>2.21</v>
      </c>
      <c r="P9" s="3">
        <f t="shared" si="6"/>
        <v>-0.32</v>
      </c>
      <c r="Q9" s="3">
        <f t="shared" si="6"/>
        <v>0.71</v>
      </c>
    </row>
    <row r="10" spans="1:17" ht="15.5" x14ac:dyDescent="0.35">
      <c r="C10" t="s">
        <v>18</v>
      </c>
      <c r="D10" s="3">
        <f ca="1">IFERROR(IF(D9=0,"",D2/D9),"")</f>
        <v>-5.7838903992750144</v>
      </c>
      <c r="E10" s="3">
        <f ca="1">IFERROR(IF(E9=0,"",E2/E9),"")</f>
        <v>-8.3450319762907501</v>
      </c>
      <c r="I10" s="3">
        <f t="shared" ref="I10:Q10" ca="1" si="7">IFERROR(IF(I9=0,"",I2/I9),"")</f>
        <v>-4.9042538743605606</v>
      </c>
      <c r="J10" s="3">
        <f t="shared" ca="1" si="7"/>
        <v>-1.2909726376775088</v>
      </c>
      <c r="K10" s="3">
        <f t="shared" ca="1" si="7"/>
        <v>-28.94736842105263</v>
      </c>
      <c r="L10" s="3">
        <f t="shared" ca="1" si="7"/>
        <v>-0.66225165562913901</v>
      </c>
      <c r="M10" s="3">
        <f t="shared" ca="1" si="7"/>
        <v>-5.1386007920045254</v>
      </c>
      <c r="N10" s="3">
        <f t="shared" ca="1" si="7"/>
        <v>-23.596710761530211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8285838461863</v>
      </c>
      <c r="E11" s="2">
        <f>IFERROR(INDEX(E51:E500,MATCH($C$11,$C$51:$C$500,0)),"")</f>
        <v>5441935655651</v>
      </c>
      <c r="H11" s="2">
        <f>IFERROR(INDEX(D11:G11,COUNT(D11:G11)),"")</f>
        <v>5441935655651</v>
      </c>
      <c r="I11" s="2">
        <f t="shared" ref="I11:Q11" si="8">IFERROR(INDEX(I51:I500,MATCH($C$11,$C$51:$C$500,0)),"")</f>
        <v>6164698518517</v>
      </c>
      <c r="J11" s="2">
        <f t="shared" si="8"/>
        <v>18495026165</v>
      </c>
      <c r="K11" s="2">
        <f t="shared" si="8"/>
        <v>40072539130</v>
      </c>
      <c r="L11" s="2">
        <f t="shared" si="8"/>
        <v>20928775242</v>
      </c>
      <c r="M11" s="2">
        <f t="shared" si="8"/>
        <v>10565474157</v>
      </c>
      <c r="N11" s="2">
        <f t="shared" si="8"/>
        <v>26212493430</v>
      </c>
      <c r="O11" s="2">
        <f t="shared" si="8"/>
        <v>6377010287</v>
      </c>
      <c r="P11" s="2">
        <f t="shared" si="8"/>
        <v>830867510</v>
      </c>
      <c r="Q11" s="2">
        <f t="shared" si="8"/>
        <v>1315436069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-1140000000000</v>
      </c>
      <c r="E12" s="2">
        <f>IFERROR(INDEX(E51:E500,MATCH("Net Debt (Quarter)",$C$51:$C$500,0)),"")</f>
        <v>-1639000000000</v>
      </c>
      <c r="H12" s="2">
        <f>IFERROR(INDEX(D12:G12,COUNT(D12:G12)),"")</f>
        <v>-1639000000000</v>
      </c>
      <c r="I12" s="2">
        <f t="shared" ref="I12:Q12" si="9">IFERROR(INDEX(I51:I500,MATCH($C$12,$C$51:$C$500,0)),"")</f>
        <v>-2677000000000</v>
      </c>
      <c r="J12" s="2">
        <f t="shared" si="9"/>
        <v>805000000000</v>
      </c>
      <c r="K12" s="2">
        <f t="shared" si="9"/>
        <v>297000000000</v>
      </c>
      <c r="L12" s="2">
        <f t="shared" si="9"/>
        <v>363000000000</v>
      </c>
      <c r="M12" s="2">
        <f t="shared" si="9"/>
        <v>146000000000</v>
      </c>
      <c r="N12" s="2">
        <f t="shared" si="9"/>
        <v>-1000000000</v>
      </c>
      <c r="O12" s="2">
        <f t="shared" si="9"/>
        <v>169000000000</v>
      </c>
      <c r="P12" s="2">
        <f t="shared" si="9"/>
        <v>-1000000000</v>
      </c>
      <c r="Q12" s="2">
        <f t="shared" si="9"/>
        <v>-1000000000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7146000000000</v>
      </c>
      <c r="E13" s="2">
        <f>IFERROR(INDEX(E51:E500,MATCH("Total Debt (Quarter)",$C$51:$C$500,0)),"")</f>
        <v>3803000000000</v>
      </c>
      <c r="H13" s="2">
        <f>IFERROR(INDEX(D13:G13,COUNT(D13:G13)),"")</f>
        <v>3803000000000</v>
      </c>
      <c r="I13" s="2">
        <f t="shared" ref="I13:Q13" si="10">IFERROR(INDEX(I51:I500,MATCH($C$13,$C$51:$C$500,0)),"")</f>
        <v>3488000000000</v>
      </c>
      <c r="J13" s="2">
        <f t="shared" si="10"/>
        <v>824000000000</v>
      </c>
      <c r="K13" s="2">
        <f t="shared" si="10"/>
        <v>337000000000</v>
      </c>
      <c r="L13" s="2">
        <f t="shared" si="10"/>
        <v>384000000000</v>
      </c>
      <c r="M13" s="2">
        <f t="shared" si="10"/>
        <v>156000000000</v>
      </c>
      <c r="N13" s="2">
        <f t="shared" si="10"/>
        <v>25000000000</v>
      </c>
      <c r="O13" s="2">
        <f t="shared" si="10"/>
        <v>175000000000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27</v>
      </c>
      <c r="D14" s="2">
        <f>IFERROR(INDEX(D51:D500,MATCH($C$14,$C$51:$C$500,0)),"")</f>
        <v>-155820208173</v>
      </c>
      <c r="E14" s="2">
        <f>IFERROR(INDEX(E51:E500,MATCH($C$14,$C$51:$C$500,0)),"")</f>
        <v>-118391543592</v>
      </c>
      <c r="H14" s="2">
        <f>IFERROR(SUM(D14:G14)*(4/MAX(1,COUNT(D14:G14))),"")</f>
        <v>-548423503530</v>
      </c>
      <c r="I14" s="2">
        <f t="shared" ref="I14:Q14" si="11">IFERROR(INDEX(I51:I500,MATCH($C$14,$C$51:$C$500,0)),"")</f>
        <v>-312645916455</v>
      </c>
      <c r="J14" s="2">
        <f t="shared" si="11"/>
        <v>-73049522882</v>
      </c>
      <c r="K14" s="2">
        <f t="shared" si="11"/>
        <v>-57912453107</v>
      </c>
      <c r="L14" s="2">
        <f t="shared" si="11"/>
        <v>-45044945020</v>
      </c>
      <c r="M14" s="2">
        <f t="shared" si="11"/>
        <v>-17368545553</v>
      </c>
      <c r="N14" s="2">
        <f t="shared" si="11"/>
        <v>-26535745042</v>
      </c>
      <c r="O14" s="2">
        <f t="shared" si="11"/>
        <v>-23478399879</v>
      </c>
      <c r="P14" s="2">
        <f t="shared" si="11"/>
        <v>-2342780</v>
      </c>
      <c r="Q14" s="2">
        <f t="shared" si="11"/>
        <v>-9823669</v>
      </c>
    </row>
    <row r="15" spans="1:17" ht="15.5" x14ac:dyDescent="0.35">
      <c r="C15" t="s">
        <v>28</v>
      </c>
      <c r="D15" s="2">
        <f>IFERROR(INDEX(D51:D500,MATCH($C$15,$C$51:$C$500,0)),"")</f>
        <v>-23209238503</v>
      </c>
      <c r="E15" s="2">
        <f>IFERROR(INDEX(E51:E500,MATCH($C$15,$C$51:$C$500,0)),"")</f>
        <v>-19010766823</v>
      </c>
      <c r="H15" s="2">
        <f>IFERROR(SUM(D15:G15)*(4/MAX(1,COUNT(D15:G15))),"")</f>
        <v>-84440010652</v>
      </c>
      <c r="I15" s="2">
        <f t="shared" ref="I15:Q15" si="12">IFERROR(INDEX(I51:I500,MATCH($C$15,$C$51:$C$500,0)),"")</f>
        <v>-71156782186</v>
      </c>
      <c r="J15" s="2">
        <f t="shared" si="12"/>
        <v>-43102216446</v>
      </c>
      <c r="K15" s="2">
        <f t="shared" si="12"/>
        <v>-9320904224</v>
      </c>
      <c r="L15" s="2">
        <f t="shared" si="12"/>
        <v>4263810648</v>
      </c>
      <c r="M15" s="2">
        <f t="shared" si="12"/>
        <v>304354484</v>
      </c>
      <c r="N15" s="2">
        <f t="shared" si="12"/>
        <v>-2487475520</v>
      </c>
      <c r="O15" s="2">
        <f t="shared" si="12"/>
        <v>-97637804</v>
      </c>
      <c r="P15" s="2">
        <f t="shared" si="12"/>
        <v>-216389478</v>
      </c>
      <c r="Q15" s="2">
        <f t="shared" si="12"/>
        <v>-178343550</v>
      </c>
    </row>
    <row r="16" spans="1:17" ht="15.5" x14ac:dyDescent="0.35">
      <c r="C16" t="s">
        <v>29</v>
      </c>
      <c r="D16" s="2">
        <f>IFERROR(INDEX(D51:D500,MATCH($C$16,$C$51:$C$500,0)),"")</f>
        <v>278391776925</v>
      </c>
      <c r="E16" s="2">
        <f>IFERROR(INDEX(E51:E500,MATCH($C$16,$C$51:$C$500,0)),"")</f>
        <v>260616493569</v>
      </c>
      <c r="H16" s="2">
        <f>IFERROR(SUM(D16:G16)*(4/MAX(1,COUNT(D16:G16))),"")</f>
        <v>1078016540988</v>
      </c>
      <c r="I16" s="2">
        <f t="shared" ref="I16:Q16" si="13">IFERROR(INDEX(I51:I500,MATCH($C$16,$C$51:$C$500,0)),"")</f>
        <v>704059678259</v>
      </c>
      <c r="J16" s="2">
        <f t="shared" si="13"/>
        <v>272380687949</v>
      </c>
      <c r="K16" s="2">
        <f t="shared" si="13"/>
        <v>67577625329</v>
      </c>
      <c r="L16" s="2">
        <f t="shared" si="13"/>
        <v>54182415595</v>
      </c>
      <c r="M16" s="2">
        <f t="shared" si="13"/>
        <v>24504631844</v>
      </c>
      <c r="N16" s="2">
        <f t="shared" si="13"/>
        <v>3411796219</v>
      </c>
      <c r="O16" s="2">
        <f t="shared" si="13"/>
        <v>2268094913</v>
      </c>
      <c r="P16" s="2">
        <f t="shared" si="13"/>
        <v>28054563599</v>
      </c>
      <c r="Q16" s="2">
        <f t="shared" si="13"/>
        <v>540688108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  <c r="Q18" t="s">
        <v>985</v>
      </c>
    </row>
    <row r="19" spans="1:17" ht="15.5" x14ac:dyDescent="0.35">
      <c r="A19" t="s">
        <v>39</v>
      </c>
      <c r="C19" t="s">
        <v>40</v>
      </c>
    </row>
    <row r="20" spans="1:17" ht="15.5" x14ac:dyDescent="0.35">
      <c r="A20" t="s">
        <v>41</v>
      </c>
      <c r="C20" t="s">
        <v>42</v>
      </c>
      <c r="D20" s="2">
        <f ca="1">IFERROR(D21*D2,"")</f>
        <v>11522700000000</v>
      </c>
      <c r="E20" s="2">
        <f ca="1">IFERROR(E21*E2,"")</f>
        <v>8522550000000</v>
      </c>
      <c r="H20" s="2">
        <f t="shared" ref="H20:Q20" ca="1" si="14">IFERROR(H21*H2,"")</f>
        <v>8522550000000</v>
      </c>
      <c r="I20" s="2">
        <f t="shared" ca="1" si="14"/>
        <v>17257500000000</v>
      </c>
      <c r="J20" s="2">
        <f t="shared" ca="1" si="14"/>
        <v>967600000000</v>
      </c>
      <c r="K20" s="2">
        <f t="shared" ca="1" si="14"/>
        <v>348040000000</v>
      </c>
      <c r="L20" s="2">
        <f t="shared" ca="1" si="14"/>
        <v>293800000000</v>
      </c>
      <c r="M20" s="2">
        <f t="shared" ca="1" si="14"/>
        <v>1117249999999.9998</v>
      </c>
      <c r="N20" s="2">
        <f t="shared" ca="1" si="14"/>
        <v>1287000000000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5310000000</v>
      </c>
      <c r="E21" s="2">
        <f>IFERROR(INDEX(E51:E500,MATCH($C$7,$C$51:$C$500,0)),"")</f>
        <v>5310000000</v>
      </c>
      <c r="H21" s="2">
        <f>IFERROR(INDEX(D21:G21,COUNT(D21:G21)),"")</f>
        <v>5310000000</v>
      </c>
      <c r="I21" s="2">
        <f t="shared" ref="I21:Q21" si="15">IFERROR(INDEX(I51:I500,MATCH($C$7,$C$51:$C$500,0)),"")</f>
        <v>5310000000</v>
      </c>
      <c r="J21" s="2">
        <f t="shared" si="15"/>
        <v>2360000000</v>
      </c>
      <c r="K21" s="2">
        <f t="shared" si="15"/>
        <v>2260000000</v>
      </c>
      <c r="L21" s="2">
        <f t="shared" si="15"/>
        <v>2260000000</v>
      </c>
      <c r="M21" s="2">
        <f t="shared" si="15"/>
        <v>2049999999.9999998</v>
      </c>
      <c r="N21" s="2">
        <f t="shared" si="15"/>
        <v>1950000000</v>
      </c>
      <c r="O21" s="2">
        <f t="shared" si="15"/>
        <v>1950000000</v>
      </c>
      <c r="P21" s="2">
        <f t="shared" si="15"/>
        <v>1510000000</v>
      </c>
      <c r="Q21" s="2">
        <f t="shared" si="15"/>
        <v>1510000000</v>
      </c>
    </row>
    <row r="23" spans="1:17" ht="15.5" x14ac:dyDescent="0.35">
      <c r="B23" t="s">
        <v>43</v>
      </c>
      <c r="C23" t="s">
        <v>44</v>
      </c>
      <c r="D23" s="3">
        <f>IFERROR(D5/D6*100,"")</f>
        <v>1.8485657844630334</v>
      </c>
      <c r="E23" s="3">
        <f>IFERROR(E5/E6*100,"")</f>
        <v>1.8780080653915339</v>
      </c>
      <c r="H23" s="3">
        <f t="shared" ref="H23:Q23" si="16">IFERROR(H5/H6*100,"")</f>
        <v>7.5611889365894847</v>
      </c>
      <c r="I23" s="3">
        <f t="shared" si="16"/>
        <v>4.7992180166464404</v>
      </c>
      <c r="J23" s="3">
        <f t="shared" si="16"/>
        <v>23.880223166889337</v>
      </c>
      <c r="K23" s="3">
        <f t="shared" si="16"/>
        <v>7.872240957917799</v>
      </c>
      <c r="L23" s="3">
        <f t="shared" si="16"/>
        <v>9.5542314527033376</v>
      </c>
      <c r="M23" s="3">
        <f t="shared" si="16"/>
        <v>5.0240154232250944</v>
      </c>
      <c r="N23" s="3">
        <f t="shared" si="16"/>
        <v>0.5310449735395314</v>
      </c>
      <c r="O23" s="3">
        <f t="shared" si="16"/>
        <v>8.5873302080410099</v>
      </c>
      <c r="P23" s="3">
        <f t="shared" si="16"/>
        <v>95.520996872426252</v>
      </c>
      <c r="Q23" s="3">
        <f t="shared" si="16"/>
        <v>26.895653444764601</v>
      </c>
    </row>
    <row r="24" spans="1:17" ht="15.5" x14ac:dyDescent="0.35">
      <c r="C24" t="s">
        <v>45</v>
      </c>
      <c r="D24" s="4">
        <f>IFERROR(_xlfn.RRI(5,I23,D23),"")</f>
        <v>-0.17370925918212554</v>
      </c>
      <c r="E24" s="4">
        <f>IFERROR(_xlfn.RRI(5,J23,E23),"")</f>
        <v>-0.3986437702526725</v>
      </c>
      <c r="H24" s="4">
        <f t="shared" ref="H24:Q24" si="17">IFERROR(_xlfn.RRI(5,M23,H23),"")</f>
        <v>8.5195102826215896E-2</v>
      </c>
      <c r="I24" s="4">
        <f t="shared" si="17"/>
        <v>0.55313009591227758</v>
      </c>
      <c r="J24" s="4">
        <f t="shared" si="17"/>
        <v>0.22697593135998995</v>
      </c>
      <c r="K24" s="4">
        <f t="shared" si="17"/>
        <v>-0.39298432432277564</v>
      </c>
      <c r="L24" s="4">
        <f t="shared" si="17"/>
        <v>-0.18697718754852821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46</v>
      </c>
      <c r="C25" t="s">
        <v>47</v>
      </c>
      <c r="D25" s="3">
        <f>IFERROR(INDEX(D51:D500,MATCH($A$25,$C$51:$C$500,0)),"")</f>
        <v>31.39</v>
      </c>
      <c r="E25" s="3">
        <f>IFERROR(INDEX(E51:E500,MATCH($A$25,$C$51:$C$500,0)),"")</f>
        <v>30.99</v>
      </c>
      <c r="H25" s="3">
        <f>IFERROR(INDEX(D25:G25,COUNT(D25:G25)),"")</f>
        <v>30.99</v>
      </c>
      <c r="I25" s="3">
        <f t="shared" ref="I25:Q25" si="18">IFERROR(INDEX(I51:I500,MATCH($C$25,$C$51:$C$500,0)),"")</f>
        <v>76.959999999999994</v>
      </c>
      <c r="J25" s="3">
        <f t="shared" si="18"/>
        <v>97.99</v>
      </c>
      <c r="K25" s="3">
        <f t="shared" si="18"/>
        <v>25.96</v>
      </c>
      <c r="L25" s="3">
        <f t="shared" si="18"/>
        <v>25.93</v>
      </c>
      <c r="M25" s="3">
        <f t="shared" si="18"/>
        <v>12.59</v>
      </c>
      <c r="N25" s="3">
        <f t="shared" si="18"/>
        <v>1.1299999999999999</v>
      </c>
      <c r="O25" s="3">
        <f t="shared" si="18"/>
        <v>1.43</v>
      </c>
      <c r="P25" s="3">
        <f t="shared" si="18"/>
        <v>18.47</v>
      </c>
      <c r="Q25" s="3">
        <f t="shared" si="18"/>
        <v>0.24</v>
      </c>
    </row>
    <row r="26" spans="1:17" ht="15.5" x14ac:dyDescent="0.35">
      <c r="C26" t="s">
        <v>48</v>
      </c>
      <c r="D26" s="4">
        <f>IFERROR(_xlfn.RRI(5,I25,D25),"")</f>
        <v>-0.16419444870862088</v>
      </c>
      <c r="E26" s="4">
        <f>IFERROR(_xlfn.RRI(5,J25,E25),"")</f>
        <v>-0.20565719944223471</v>
      </c>
      <c r="H26" s="4">
        <f t="shared" ref="H26:Q26" si="19">IFERROR(_xlfn.RRI(5,M25,H25),"")</f>
        <v>0.1973997667938785</v>
      </c>
      <c r="I26" s="4">
        <f t="shared" si="19"/>
        <v>1.3261478932472932</v>
      </c>
      <c r="J26" s="4">
        <f t="shared" si="19"/>
        <v>1.3289981525749992</v>
      </c>
      <c r="K26" s="4">
        <f t="shared" si="19"/>
        <v>7.0452888842678085E-2</v>
      </c>
      <c r="L26" s="4">
        <f t="shared" si="19"/>
        <v>1.5510457956530335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49</v>
      </c>
      <c r="D27" s="3">
        <f>IFERROR(D4/D21,"")</f>
        <v>148.27273083163843</v>
      </c>
      <c r="E27" s="3">
        <f>IFERROR(E4/E21,"")</f>
        <v>147.56471489642183</v>
      </c>
      <c r="H27" s="3">
        <f t="shared" ref="H27:Q27" si="20">IFERROR(H4/H21,"")</f>
        <v>591.67489145612058</v>
      </c>
      <c r="I27" s="3">
        <f t="shared" si="20"/>
        <v>312.50396795819211</v>
      </c>
      <c r="J27" s="3">
        <f t="shared" si="20"/>
        <v>284.68389884406781</v>
      </c>
      <c r="K27" s="3">
        <f t="shared" si="20"/>
        <v>194.3921978938053</v>
      </c>
      <c r="L27" s="3">
        <f t="shared" si="20"/>
        <v>204.09410530265487</v>
      </c>
      <c r="M27" s="3">
        <f t="shared" si="20"/>
        <v>190.71078872439026</v>
      </c>
      <c r="N27" s="3">
        <f t="shared" si="20"/>
        <v>24.361370951282051</v>
      </c>
      <c r="O27" s="3">
        <f t="shared" si="20"/>
        <v>18.785286961025641</v>
      </c>
      <c r="P27" s="3">
        <f t="shared" si="20"/>
        <v>3.2785935099337746</v>
      </c>
      <c r="Q27" s="3">
        <f t="shared" si="20"/>
        <v>3.064010501986755</v>
      </c>
    </row>
    <row r="28" spans="1:17" ht="15.5" x14ac:dyDescent="0.35">
      <c r="C28" t="s">
        <v>50</v>
      </c>
      <c r="D28" s="4">
        <f>IFERROR(_xlfn.RRI(5,I27,D27),"")</f>
        <v>-0.13852803235180156</v>
      </c>
      <c r="E28" s="4">
        <f>IFERROR(_xlfn.RRI(5,J27,E27),"")</f>
        <v>-0.12315279169572912</v>
      </c>
      <c r="H28" s="4">
        <f t="shared" ref="H28:Q28" si="21">IFERROR(_xlfn.RRI(5,M27,H27),"")</f>
        <v>0.25412716651406275</v>
      </c>
      <c r="I28" s="4">
        <f t="shared" si="21"/>
        <v>0.66583031914196145</v>
      </c>
      <c r="J28" s="4">
        <f t="shared" si="21"/>
        <v>0.72230084344137313</v>
      </c>
      <c r="K28" s="4">
        <f t="shared" si="21"/>
        <v>1.2625503418572372</v>
      </c>
      <c r="L28" s="4">
        <f t="shared" si="21"/>
        <v>1.3158372881942118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51</v>
      </c>
      <c r="H29" s="4">
        <f t="shared" ref="H29:Q29" si="22">IFERROR(((H25-I25)/I25)*100%,"")</f>
        <v>-0.59732328482328489</v>
      </c>
      <c r="I29" s="4">
        <f t="shared" si="22"/>
        <v>-0.21461373609551998</v>
      </c>
      <c r="J29" s="4">
        <f t="shared" si="22"/>
        <v>2.7746533127889061</v>
      </c>
      <c r="K29" s="4">
        <f t="shared" si="22"/>
        <v>1.1569610489780616E-3</v>
      </c>
      <c r="L29" s="4">
        <f t="shared" si="22"/>
        <v>1.0595710881652105</v>
      </c>
      <c r="M29" s="4">
        <f t="shared" si="22"/>
        <v>10.141592920353984</v>
      </c>
      <c r="N29" s="4">
        <f t="shared" si="22"/>
        <v>-0.20979020979020982</v>
      </c>
      <c r="O29" s="4">
        <f t="shared" si="22"/>
        <v>-0.92257715213860314</v>
      </c>
      <c r="P29" s="4">
        <f t="shared" si="22"/>
        <v>75.958333333333343</v>
      </c>
      <c r="Q29" s="4" t="str">
        <f t="shared" si="22"/>
        <v/>
      </c>
    </row>
    <row r="30" spans="1:17" ht="15.5" x14ac:dyDescent="0.35">
      <c r="C30" t="s">
        <v>52</v>
      </c>
      <c r="H30" s="4">
        <f t="shared" ref="H30:Q30" si="23">IFERROR(((H27-I27)/I27)*100%,"")</f>
        <v>0.89333561209461809</v>
      </c>
      <c r="I30" s="4">
        <f t="shared" si="23"/>
        <v>9.7722664425649169E-2</v>
      </c>
      <c r="J30" s="4">
        <f t="shared" si="23"/>
        <v>0.46448212391522031</v>
      </c>
      <c r="K30" s="4">
        <f t="shared" si="23"/>
        <v>-4.7536441067038311E-2</v>
      </c>
      <c r="L30" s="4">
        <f t="shared" si="23"/>
        <v>7.0175980434991514E-2</v>
      </c>
      <c r="M30" s="4">
        <f t="shared" si="23"/>
        <v>6.8284095384358423</v>
      </c>
      <c r="N30" s="4">
        <f t="shared" si="23"/>
        <v>0.29683251588465315</v>
      </c>
      <c r="O30" s="4">
        <f t="shared" si="23"/>
        <v>4.729678566162077</v>
      </c>
      <c r="P30" s="4">
        <f t="shared" si="23"/>
        <v>7.0033378739361538E-2</v>
      </c>
      <c r="Q30" s="4" t="str">
        <f t="shared" si="23"/>
        <v/>
      </c>
    </row>
    <row r="32" spans="1:17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1437.57</v>
      </c>
      <c r="E32" s="3">
        <f>IFERROR(INDEX(E51:E500,MATCH($A$32,$C$51:$C$500,0)),"")</f>
        <v>1406.02</v>
      </c>
      <c r="H32" s="3">
        <f>IFERROR(INDEX(D32:G32,COUNT(D32:G32)),"")</f>
        <v>1406.02</v>
      </c>
      <c r="I32" s="3">
        <f t="shared" ref="I32:Q32" si="24">IFERROR(INDEX(I51:I500,MATCH($C$32,$C$51:$C$500,0)),"")</f>
        <v>1375.04</v>
      </c>
      <c r="J32" s="3">
        <f t="shared" si="24"/>
        <v>410.99</v>
      </c>
      <c r="K32" s="3">
        <f t="shared" si="24"/>
        <v>328.36</v>
      </c>
      <c r="L32" s="3">
        <f t="shared" si="24"/>
        <v>270.61</v>
      </c>
      <c r="M32" s="3">
        <f t="shared" si="24"/>
        <v>250.52</v>
      </c>
      <c r="N32" s="3">
        <f t="shared" si="24"/>
        <v>212.42</v>
      </c>
      <c r="O32" s="3">
        <f t="shared" si="24"/>
        <v>16.41</v>
      </c>
      <c r="P32" s="3">
        <f t="shared" si="24"/>
        <v>19.34</v>
      </c>
      <c r="Q32" s="3">
        <f t="shared" si="24"/>
        <v>0.87</v>
      </c>
    </row>
    <row r="33" spans="1:17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1.1200000000000001</v>
      </c>
      <c r="E33" s="3">
        <f>IFERROR(INDEX(E51:E500,MATCH($A$33,$C$51:$C$500,0)),"")</f>
        <v>1.51</v>
      </c>
      <c r="H33" s="3">
        <f>IFERROR(INDEX(D33:G33,COUNT(D33:G33)),"")</f>
        <v>1.51</v>
      </c>
      <c r="I33" s="3">
        <f t="shared" ref="I33:Q33" si="25">IFERROR(INDEX(I51:I500,MATCH($C$33,$C$51:$C$500,0)),"")</f>
        <v>2.36</v>
      </c>
      <c r="J33" s="3">
        <f t="shared" si="25"/>
        <v>1</v>
      </c>
      <c r="K33" s="3">
        <f t="shared" si="25"/>
        <v>0.47</v>
      </c>
      <c r="L33" s="3">
        <f t="shared" si="25"/>
        <v>0.48</v>
      </c>
      <c r="M33" s="3">
        <f t="shared" si="25"/>
        <v>2.1800000000000002</v>
      </c>
      <c r="N33" s="3">
        <f t="shared" si="25"/>
        <v>3.11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51.13</v>
      </c>
      <c r="E34" s="3">
        <f>IFERROR(INDEX(E51:E500,MATCH($A$34,$C$51:$C$500,0)),"")</f>
        <v>68.73</v>
      </c>
      <c r="H34" s="3">
        <f>IFERROR(INDEX(D34:G34,COUNT(D34:G34)),"")</f>
        <v>68.73</v>
      </c>
      <c r="I34" s="3">
        <f t="shared" ref="I34:Q34" si="26">IFERROR(INDEX(I51:I500,MATCH($C$34,$C$51:$C$500,0)),"")</f>
        <v>42.23</v>
      </c>
      <c r="J34" s="3">
        <f t="shared" si="26"/>
        <v>4.18</v>
      </c>
      <c r="K34" s="3">
        <f t="shared" si="26"/>
        <v>5.93</v>
      </c>
      <c r="L34" s="3">
        <f t="shared" si="26"/>
        <v>5.01</v>
      </c>
      <c r="M34" s="3">
        <f t="shared" si="26"/>
        <v>43.29</v>
      </c>
      <c r="N34" s="3">
        <f t="shared" si="26"/>
        <v>584.07000000000005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10.82</v>
      </c>
      <c r="E35" s="3">
        <f>IFERROR(INDEX(E51:E500,MATCH($A$35,$C$51:$C$500,0)),"")</f>
        <v>14.43</v>
      </c>
      <c r="H35" s="3">
        <f>IFERROR(INDEX(D35:G35,COUNT(D35:G35)),"")</f>
        <v>14.43</v>
      </c>
      <c r="I35" s="3">
        <f t="shared" ref="I35:Q35" si="27">IFERROR(INDEX(I51:I500,MATCH($C$35,$C$51:$C$500,0)),"")</f>
        <v>10.4</v>
      </c>
      <c r="J35" s="3">
        <f t="shared" si="27"/>
        <v>1.44</v>
      </c>
      <c r="K35" s="3">
        <f t="shared" si="27"/>
        <v>0.79</v>
      </c>
      <c r="L35" s="3">
        <f t="shared" si="27"/>
        <v>0.64</v>
      </c>
      <c r="M35" s="3">
        <f t="shared" si="27"/>
        <v>2.86</v>
      </c>
      <c r="N35" s="3">
        <f t="shared" si="27"/>
        <v>27.05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Q36" si="28">IFERROR(INDEX(H51:H500,MATCH($C$36,$C$51:$C$500,0)),"")</f>
        <v>1.6E-2</v>
      </c>
      <c r="I36" s="4">
        <f t="shared" si="28"/>
        <v>2.6000000000000002E-2</v>
      </c>
      <c r="J36" s="4">
        <f t="shared" si="28"/>
        <v>4.5899999999999996E-2</v>
      </c>
      <c r="K36" s="4">
        <f t="shared" si="28"/>
        <v>4.2699999999999995E-2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Q37" si="29">IFERROR(INDEX(H51:H500,MATCH($C$37,$C$51:$C$500,0)),"")</f>
        <v>2</v>
      </c>
      <c r="I37" s="3">
        <f t="shared" si="29"/>
        <v>2</v>
      </c>
      <c r="J37" s="3">
        <f t="shared" si="29"/>
        <v>2</v>
      </c>
      <c r="K37" s="3">
        <f t="shared" si="29"/>
        <v>1.06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  <c r="Q50" t="s">
        <v>985</v>
      </c>
    </row>
    <row r="51" spans="2:17" ht="15.5" x14ac:dyDescent="0.35">
      <c r="B51" t="s">
        <v>74</v>
      </c>
      <c r="C51" t="s">
        <v>6</v>
      </c>
      <c r="D51" s="5">
        <v>787328200716</v>
      </c>
      <c r="E51" s="5">
        <v>783568636100</v>
      </c>
      <c r="F51" s="5">
        <v>644488298812</v>
      </c>
      <c r="G51" s="5">
        <v>501443588141</v>
      </c>
      <c r="I51" s="5">
        <v>1659396069858</v>
      </c>
      <c r="J51" s="5">
        <v>671854001272</v>
      </c>
      <c r="K51" s="5">
        <v>439326367240</v>
      </c>
      <c r="L51" s="5">
        <v>461252677984</v>
      </c>
      <c r="M51" s="5">
        <v>390957116885</v>
      </c>
      <c r="N51" s="5">
        <v>47504673355</v>
      </c>
      <c r="O51" s="5">
        <v>36631309574</v>
      </c>
      <c r="P51" s="5">
        <v>4950676200</v>
      </c>
      <c r="Q51" s="5">
        <v>4626655858</v>
      </c>
    </row>
    <row r="52" spans="2:17" ht="15.5" x14ac:dyDescent="0.35">
      <c r="C52" t="s">
        <v>75</v>
      </c>
      <c r="D52" s="5">
        <v>-275993552313</v>
      </c>
      <c r="E52" s="5">
        <v>-344320378338</v>
      </c>
      <c r="F52" s="5">
        <v>-207340428669</v>
      </c>
      <c r="G52" s="5">
        <v>-204314950411</v>
      </c>
      <c r="I52" s="5">
        <v>-532761105105</v>
      </c>
      <c r="J52" s="5">
        <v>-257080687384</v>
      </c>
      <c r="K52" s="5">
        <v>-267350511060</v>
      </c>
      <c r="L52" s="5">
        <v>-352488820130</v>
      </c>
      <c r="M52" s="5">
        <v>-339277882390</v>
      </c>
      <c r="N52" s="5">
        <v>-20265751695</v>
      </c>
      <c r="O52" s="5">
        <v>-15694757256</v>
      </c>
      <c r="P52" s="5">
        <v>-1303112314</v>
      </c>
      <c r="Q52" s="5">
        <v>-1801393784</v>
      </c>
    </row>
    <row r="53" spans="2:17" ht="15.5" x14ac:dyDescent="0.35">
      <c r="C53" t="s">
        <v>76</v>
      </c>
      <c r="D53" s="5">
        <v>511334648403</v>
      </c>
      <c r="E53" s="5">
        <v>439248257762</v>
      </c>
      <c r="F53" s="5">
        <v>437147870143</v>
      </c>
      <c r="G53" s="5">
        <v>297128637730</v>
      </c>
      <c r="I53" s="5">
        <v>1126634964753</v>
      </c>
      <c r="J53" s="5">
        <v>414773313888</v>
      </c>
      <c r="K53" s="5">
        <v>171975856180</v>
      </c>
      <c r="L53" s="5">
        <v>108763857854</v>
      </c>
      <c r="M53" s="5">
        <v>51679234495</v>
      </c>
      <c r="N53" s="5">
        <v>27238921660</v>
      </c>
      <c r="O53" s="5">
        <v>20936552318</v>
      </c>
      <c r="P53" s="5">
        <v>3647563886</v>
      </c>
      <c r="Q53" s="5">
        <v>2825262074</v>
      </c>
    </row>
    <row r="54" spans="2:17" ht="15.5" x14ac:dyDescent="0.35">
      <c r="C54" t="s">
        <v>77</v>
      </c>
      <c r="D54" s="5">
        <v>-103339172657</v>
      </c>
      <c r="E54" s="5">
        <v>-74018050305</v>
      </c>
      <c r="F54" s="5">
        <v>-55964846673</v>
      </c>
      <c r="G54" s="5">
        <v>-101845946241</v>
      </c>
      <c r="I54" s="5">
        <v>-171208684415</v>
      </c>
      <c r="J54" s="5">
        <v>-69882057838</v>
      </c>
      <c r="K54" s="5">
        <v>-46672177924</v>
      </c>
      <c r="L54" s="5">
        <v>-16005794849</v>
      </c>
      <c r="M54" s="5">
        <v>-30632599541</v>
      </c>
      <c r="N54" s="5">
        <v>-13377610728</v>
      </c>
      <c r="O54" s="5">
        <v>-9408047020</v>
      </c>
      <c r="P54" s="5">
        <v>24409134237</v>
      </c>
      <c r="Q54" s="5">
        <v>-2277441915</v>
      </c>
    </row>
    <row r="55" spans="2:17" ht="15.5" x14ac:dyDescent="0.35">
      <c r="C55" t="s">
        <v>78</v>
      </c>
      <c r="D55" s="5">
        <v>-11210065033</v>
      </c>
      <c r="E55" s="5">
        <v>-1931091238</v>
      </c>
      <c r="F55" s="5">
        <v>-4678540671</v>
      </c>
      <c r="I55" s="5">
        <v>-4678540671</v>
      </c>
      <c r="K55" s="5">
        <v>-78014659</v>
      </c>
      <c r="L55" s="5">
        <v>-122952345</v>
      </c>
      <c r="M55" s="5">
        <v>-66512380</v>
      </c>
      <c r="N55" s="5">
        <v>-246666415</v>
      </c>
      <c r="O55" s="5">
        <v>-1328769655</v>
      </c>
      <c r="P55" s="5">
        <v>-117226200</v>
      </c>
      <c r="Q55" s="5">
        <v>-99617197</v>
      </c>
    </row>
    <row r="56" spans="2:17" ht="15.5" x14ac:dyDescent="0.35">
      <c r="C56" t="s">
        <v>79</v>
      </c>
      <c r="D56" s="5">
        <v>-68226070076</v>
      </c>
      <c r="E56" s="5">
        <v>-82593381900</v>
      </c>
      <c r="F56" s="5">
        <v>-50293973716</v>
      </c>
      <c r="G56" s="5">
        <v>-83336504762</v>
      </c>
      <c r="I56" s="5">
        <v>-205720610939</v>
      </c>
      <c r="J56" s="5">
        <v>-68674526161</v>
      </c>
      <c r="K56" s="5">
        <v>-48145414864</v>
      </c>
      <c r="L56" s="5">
        <v>-49757260853</v>
      </c>
      <c r="M56" s="5">
        <v>-32835559064</v>
      </c>
      <c r="N56" s="5">
        <v>-12946981847</v>
      </c>
      <c r="O56" s="5">
        <v>-6222175316</v>
      </c>
      <c r="P56" s="5">
        <v>-1834935883</v>
      </c>
      <c r="Q56" s="5">
        <v>-2156112156</v>
      </c>
    </row>
    <row r="57" spans="2:17" ht="15.5" x14ac:dyDescent="0.35">
      <c r="C57" t="s">
        <v>85</v>
      </c>
      <c r="D57" s="5">
        <v>88524520136</v>
      </c>
      <c r="E57" s="5">
        <v>77100660366</v>
      </c>
      <c r="F57" s="5">
        <v>154209828655</v>
      </c>
      <c r="G57" s="5">
        <v>69765814224</v>
      </c>
      <c r="I57" s="5">
        <v>223839064006</v>
      </c>
      <c r="J57" s="5">
        <v>-1902480011</v>
      </c>
      <c r="K57" s="5">
        <v>-286608490</v>
      </c>
      <c r="L57" s="5">
        <v>-43608211</v>
      </c>
      <c r="M57" s="5">
        <v>-1010311995</v>
      </c>
      <c r="N57" s="5">
        <v>-1285033162</v>
      </c>
      <c r="O57" s="5">
        <v>-614095126</v>
      </c>
    </row>
    <row r="58" spans="2:17" ht="15.5" x14ac:dyDescent="0.35">
      <c r="C58" t="s">
        <v>80</v>
      </c>
      <c r="D58" s="5">
        <v>407995475746</v>
      </c>
      <c r="E58" s="5">
        <v>365230207457</v>
      </c>
      <c r="F58" s="5">
        <v>381183023470</v>
      </c>
      <c r="G58" s="5">
        <v>195282691489</v>
      </c>
      <c r="I58" s="5">
        <v>955426280338</v>
      </c>
      <c r="J58" s="5">
        <v>344891256050</v>
      </c>
      <c r="K58" s="5">
        <v>125303678256</v>
      </c>
      <c r="L58" s="5">
        <v>92758063005</v>
      </c>
      <c r="M58" s="5">
        <v>21046634954</v>
      </c>
      <c r="N58" s="5">
        <v>13861310932</v>
      </c>
      <c r="O58" s="5">
        <v>11528505298</v>
      </c>
      <c r="P58" s="5">
        <v>28056698123</v>
      </c>
      <c r="Q58" s="5">
        <v>547820159</v>
      </c>
    </row>
    <row r="59" spans="2:17" ht="15.5" x14ac:dyDescent="0.35">
      <c r="C59" t="s">
        <v>81</v>
      </c>
      <c r="D59" s="5">
        <v>-129603698821</v>
      </c>
      <c r="E59" s="5">
        <v>-104613713888</v>
      </c>
      <c r="F59" s="5">
        <v>-86980212966</v>
      </c>
      <c r="G59" s="5">
        <v>-78935814886</v>
      </c>
      <c r="I59" s="5">
        <v>-251366602079</v>
      </c>
      <c r="J59" s="5">
        <v>-72510568101</v>
      </c>
      <c r="K59" s="5">
        <v>-57726052927</v>
      </c>
      <c r="L59" s="5">
        <v>-38575647410</v>
      </c>
      <c r="M59" s="5">
        <v>3457996890</v>
      </c>
      <c r="N59" s="5">
        <v>-10449514713</v>
      </c>
      <c r="O59" s="5">
        <v>-9260410385</v>
      </c>
      <c r="P59" s="5">
        <v>-2134524</v>
      </c>
      <c r="Q59" s="5">
        <v>-7132051</v>
      </c>
    </row>
    <row r="60" spans="2:17" ht="15.5" x14ac:dyDescent="0.35">
      <c r="C60" t="s">
        <v>83</v>
      </c>
      <c r="D60" s="5">
        <v>26216509352</v>
      </c>
      <c r="E60" s="5">
        <v>13777829704</v>
      </c>
      <c r="F60" s="5">
        <v>21066993218</v>
      </c>
      <c r="G60" s="5">
        <v>38414865387</v>
      </c>
      <c r="I60" s="5">
        <v>61279314376</v>
      </c>
      <c r="J60" s="5">
        <v>538954781</v>
      </c>
      <c r="K60" s="5">
        <v>186400180</v>
      </c>
      <c r="L60" s="5">
        <v>6469297610</v>
      </c>
      <c r="M60" s="5">
        <v>20826542443</v>
      </c>
      <c r="N60" s="5">
        <v>16086230329</v>
      </c>
      <c r="O60" s="5">
        <v>14217989494</v>
      </c>
      <c r="P60" s="5">
        <v>208256</v>
      </c>
      <c r="Q60" s="5">
        <v>2691618</v>
      </c>
    </row>
    <row r="61" spans="2:17" ht="15.5" x14ac:dyDescent="0.35">
      <c r="C61" t="s">
        <v>27</v>
      </c>
      <c r="D61" s="5">
        <v>-155820208173</v>
      </c>
      <c r="E61" s="5">
        <v>-118391543592</v>
      </c>
      <c r="F61" s="5">
        <v>-108047206184</v>
      </c>
      <c r="G61" s="5">
        <v>-117350680273</v>
      </c>
      <c r="I61" s="5">
        <v>-312645916455</v>
      </c>
      <c r="J61" s="5">
        <v>-73049522882</v>
      </c>
      <c r="K61" s="5">
        <v>-57912453107</v>
      </c>
      <c r="L61" s="5">
        <v>-45044945020</v>
      </c>
      <c r="M61" s="5">
        <v>-17368545553</v>
      </c>
      <c r="N61" s="5">
        <v>-26535745042</v>
      </c>
      <c r="O61" s="5">
        <v>-23478399879</v>
      </c>
      <c r="P61" s="5">
        <v>-2342780</v>
      </c>
      <c r="Q61" s="5">
        <v>-9823669</v>
      </c>
    </row>
    <row r="62" spans="2:17" ht="15.5" x14ac:dyDescent="0.35">
      <c r="C62" t="s">
        <v>86</v>
      </c>
      <c r="D62" s="5">
        <v>-129603698821</v>
      </c>
      <c r="E62" s="5">
        <v>-104613713888</v>
      </c>
      <c r="F62" s="5">
        <v>-86980212966</v>
      </c>
      <c r="G62" s="5">
        <v>-78935814886</v>
      </c>
      <c r="I62" s="5">
        <v>-251366602079</v>
      </c>
      <c r="J62" s="5">
        <v>-72510568101</v>
      </c>
      <c r="K62" s="5">
        <v>-57726052927</v>
      </c>
      <c r="L62" s="5">
        <v>-38575647410</v>
      </c>
      <c r="M62" s="5">
        <v>3457996890</v>
      </c>
      <c r="N62" s="5">
        <v>-10449514713</v>
      </c>
      <c r="O62" s="5">
        <v>-9260410385</v>
      </c>
      <c r="P62" s="5">
        <v>-2134524</v>
      </c>
      <c r="Q62" s="5">
        <v>-7132051</v>
      </c>
    </row>
    <row r="63" spans="2:17" ht="15.5" x14ac:dyDescent="0.35">
      <c r="C63" t="s">
        <v>29</v>
      </c>
      <c r="D63" s="5">
        <v>278391776925</v>
      </c>
      <c r="E63" s="5">
        <v>260616493569</v>
      </c>
      <c r="F63" s="5">
        <v>294202810504</v>
      </c>
      <c r="G63" s="5">
        <v>116346876603</v>
      </c>
      <c r="I63" s="5">
        <v>704059678259</v>
      </c>
      <c r="J63" s="5">
        <v>272380687949</v>
      </c>
      <c r="K63" s="5">
        <v>67577625329</v>
      </c>
      <c r="L63" s="5">
        <v>54182415595</v>
      </c>
      <c r="M63" s="5">
        <v>24504631844</v>
      </c>
      <c r="N63" s="5">
        <v>3411796219</v>
      </c>
      <c r="O63" s="5">
        <v>2268094913</v>
      </c>
      <c r="P63" s="5">
        <v>28054563599</v>
      </c>
      <c r="Q63" s="5">
        <v>540688108</v>
      </c>
    </row>
    <row r="64" spans="2:17" ht="15.5" x14ac:dyDescent="0.35">
      <c r="C64" t="s">
        <v>28</v>
      </c>
      <c r="D64" s="5">
        <v>-23209238503</v>
      </c>
      <c r="E64" s="5">
        <v>-19010766823</v>
      </c>
      <c r="F64" s="5">
        <v>8513842236</v>
      </c>
      <c r="G64" s="5">
        <v>-13937517618</v>
      </c>
      <c r="I64" s="5">
        <v>-71156782186</v>
      </c>
      <c r="J64" s="5">
        <v>-43102216446</v>
      </c>
      <c r="K64" s="5">
        <v>-9320904224</v>
      </c>
      <c r="L64" s="5">
        <v>4263810648</v>
      </c>
      <c r="M64" s="5">
        <v>304354484</v>
      </c>
      <c r="N64" s="5">
        <v>-2487475520</v>
      </c>
      <c r="O64" s="5">
        <v>-97637804</v>
      </c>
      <c r="P64" s="5">
        <v>-216389478</v>
      </c>
      <c r="Q64" s="5">
        <v>-178343550</v>
      </c>
    </row>
    <row r="65" spans="2:17" ht="15.5" x14ac:dyDescent="0.35">
      <c r="C65" t="s">
        <v>374</v>
      </c>
      <c r="J65" s="5">
        <v>-43102216446</v>
      </c>
      <c r="K65" s="5">
        <v>-9318897299</v>
      </c>
      <c r="L65" s="5">
        <v>4268160588</v>
      </c>
      <c r="M65" s="5">
        <v>314869507</v>
      </c>
      <c r="N65" s="5">
        <v>-2436313682</v>
      </c>
      <c r="O65" s="5">
        <v>-68146979</v>
      </c>
      <c r="P65" s="5">
        <v>-216389478</v>
      </c>
      <c r="Q65" s="5">
        <v>-178343550</v>
      </c>
    </row>
    <row r="66" spans="2:17" ht="15.5" x14ac:dyDescent="0.35">
      <c r="C66" t="s">
        <v>351</v>
      </c>
      <c r="K66" s="5">
        <v>-2006925</v>
      </c>
      <c r="L66" s="5">
        <v>-4349940</v>
      </c>
      <c r="M66" s="5">
        <v>-10515023</v>
      </c>
      <c r="N66" s="5">
        <v>-51161838</v>
      </c>
      <c r="O66" s="5">
        <v>-29490825</v>
      </c>
    </row>
    <row r="67" spans="2:17" ht="15.5" x14ac:dyDescent="0.35">
      <c r="C67" t="s">
        <v>376</v>
      </c>
      <c r="D67" s="5">
        <v>-23209238503</v>
      </c>
      <c r="E67" s="5">
        <v>-19010766823</v>
      </c>
      <c r="F67" s="5">
        <v>8513842236</v>
      </c>
      <c r="G67" s="5">
        <v>-13937517618</v>
      </c>
      <c r="I67" s="5">
        <v>-71156782186</v>
      </c>
      <c r="J67" s="5">
        <v>-43102216446</v>
      </c>
      <c r="K67" s="5">
        <v>-9320904224</v>
      </c>
      <c r="L67" s="5">
        <v>4263810648</v>
      </c>
      <c r="M67" s="5">
        <v>304354484</v>
      </c>
      <c r="N67" s="5">
        <v>-2487475520</v>
      </c>
      <c r="O67" s="5">
        <v>-97637804</v>
      </c>
      <c r="P67" s="5">
        <v>-216389478</v>
      </c>
      <c r="Q67" s="5">
        <v>-178343550</v>
      </c>
    </row>
    <row r="68" spans="2:17" ht="15.5" x14ac:dyDescent="0.35">
      <c r="C68" t="s">
        <v>87</v>
      </c>
      <c r="D68" s="5">
        <v>255182538422</v>
      </c>
      <c r="E68" s="5">
        <v>241605726746</v>
      </c>
      <c r="F68" s="5">
        <v>302716652740</v>
      </c>
      <c r="G68" s="5">
        <v>102409358985</v>
      </c>
      <c r="I68" s="5">
        <v>632902896073</v>
      </c>
      <c r="J68" s="5">
        <v>229278471503</v>
      </c>
      <c r="K68" s="5">
        <v>58256721105</v>
      </c>
      <c r="L68" s="5">
        <v>58446226243</v>
      </c>
      <c r="M68" s="5">
        <v>24808986328</v>
      </c>
      <c r="N68" s="5">
        <v>924320699</v>
      </c>
      <c r="O68" s="5">
        <v>2170457109</v>
      </c>
      <c r="P68" s="5">
        <v>27838174121</v>
      </c>
      <c r="Q68" s="5">
        <v>362344558</v>
      </c>
    </row>
    <row r="69" spans="2:17" ht="15.5" x14ac:dyDescent="0.35">
      <c r="C69" t="s">
        <v>88</v>
      </c>
      <c r="F69" s="5">
        <v>-518022313</v>
      </c>
      <c r="G69" s="5">
        <v>248934280</v>
      </c>
      <c r="I69" s="5">
        <v>-269088033</v>
      </c>
      <c r="J69" s="5">
        <v>419799866</v>
      </c>
      <c r="K69" s="5">
        <v>-80449038</v>
      </c>
      <c r="L69" s="5">
        <v>51521115</v>
      </c>
      <c r="M69" s="5">
        <v>102380495</v>
      </c>
      <c r="N69" s="5">
        <v>-14959281</v>
      </c>
      <c r="O69" s="5">
        <v>12787870</v>
      </c>
      <c r="P69" s="5">
        <v>13925416</v>
      </c>
      <c r="Q69" s="5">
        <v>-11089523</v>
      </c>
    </row>
    <row r="70" spans="2:17" ht="15.5" x14ac:dyDescent="0.35">
      <c r="C70" t="s">
        <v>89</v>
      </c>
      <c r="D70" s="5">
        <v>255182538422</v>
      </c>
      <c r="E70" s="5">
        <v>241605726746</v>
      </c>
      <c r="F70" s="5">
        <v>302198630427</v>
      </c>
      <c r="G70" s="5">
        <v>102658293265</v>
      </c>
      <c r="I70" s="5">
        <v>632633808040</v>
      </c>
      <c r="J70" s="5">
        <v>229698271369</v>
      </c>
      <c r="K70" s="5">
        <v>58176272067</v>
      </c>
      <c r="L70" s="5">
        <v>58497747358</v>
      </c>
      <c r="M70" s="5">
        <v>24911366823</v>
      </c>
      <c r="N70" s="5">
        <v>909361418</v>
      </c>
      <c r="O70" s="5">
        <v>2183244979</v>
      </c>
      <c r="P70" s="5">
        <v>27852099537</v>
      </c>
      <c r="Q70" s="5">
        <v>351255035</v>
      </c>
    </row>
    <row r="71" spans="2:17" ht="15.5" x14ac:dyDescent="0.35">
      <c r="C71" t="s">
        <v>90</v>
      </c>
      <c r="D71" s="5">
        <v>255182538422</v>
      </c>
      <c r="E71" s="5">
        <v>241605726746</v>
      </c>
      <c r="F71" s="5">
        <v>302716652740</v>
      </c>
      <c r="G71" s="5">
        <v>102409358985</v>
      </c>
      <c r="I71" s="5">
        <v>632902896073</v>
      </c>
      <c r="J71" s="5">
        <v>229278471503</v>
      </c>
      <c r="K71" s="5">
        <v>58256721105</v>
      </c>
      <c r="L71" s="5">
        <v>58446226243</v>
      </c>
      <c r="M71" s="5">
        <v>24808986328</v>
      </c>
      <c r="N71" s="5">
        <v>924320699</v>
      </c>
      <c r="O71" s="5">
        <v>2170457109</v>
      </c>
      <c r="P71" s="5">
        <v>27838174121</v>
      </c>
      <c r="Q71" s="5">
        <v>362344558</v>
      </c>
    </row>
    <row r="72" spans="2:17" ht="15.5" x14ac:dyDescent="0.35">
      <c r="C72" t="s">
        <v>8</v>
      </c>
      <c r="D72" s="5">
        <v>166658018286</v>
      </c>
      <c r="E72" s="5">
        <v>164505066380</v>
      </c>
      <c r="F72" s="5">
        <v>147988801772</v>
      </c>
      <c r="G72" s="5">
        <v>32892479041</v>
      </c>
      <c r="I72" s="5">
        <v>408794744034</v>
      </c>
      <c r="J72" s="5">
        <v>231600751380</v>
      </c>
      <c r="K72" s="5">
        <v>58462880557</v>
      </c>
      <c r="L72" s="5">
        <v>58541355569</v>
      </c>
      <c r="M72" s="5">
        <v>25921678818</v>
      </c>
      <c r="N72" s="5">
        <v>2194394580</v>
      </c>
      <c r="O72" s="5">
        <v>2797340105</v>
      </c>
      <c r="P72" s="5">
        <v>27852099537</v>
      </c>
      <c r="Q72" s="5">
        <v>351255035</v>
      </c>
    </row>
    <row r="73" spans="2:17" ht="15.5" x14ac:dyDescent="0.35">
      <c r="C73" t="s">
        <v>91</v>
      </c>
      <c r="D73" s="5">
        <v>255182538422</v>
      </c>
      <c r="E73" s="5">
        <v>241605726746</v>
      </c>
      <c r="F73" s="5">
        <v>302716652740</v>
      </c>
      <c r="G73" s="5">
        <v>102409358985</v>
      </c>
      <c r="I73" s="5">
        <v>632902896073</v>
      </c>
      <c r="J73" s="5">
        <v>229278471503</v>
      </c>
      <c r="K73" s="5">
        <v>58256721105</v>
      </c>
      <c r="L73" s="5">
        <v>58446226243</v>
      </c>
      <c r="M73" s="5">
        <v>24808986328</v>
      </c>
      <c r="N73" s="5">
        <v>924320699</v>
      </c>
      <c r="O73" s="5">
        <v>2170457109</v>
      </c>
      <c r="P73" s="5">
        <v>27838174121</v>
      </c>
      <c r="Q73" s="5">
        <v>362344558</v>
      </c>
    </row>
    <row r="74" spans="2:17" ht="15.5" x14ac:dyDescent="0.35">
      <c r="C74" t="s">
        <v>92</v>
      </c>
      <c r="D74" s="5">
        <v>255182538422</v>
      </c>
      <c r="E74" s="5">
        <v>241605726746</v>
      </c>
      <c r="F74" s="5">
        <v>302198630427</v>
      </c>
      <c r="G74" s="5">
        <v>102658293265</v>
      </c>
      <c r="I74" s="5">
        <v>632633808040</v>
      </c>
      <c r="J74" s="5">
        <v>229698271369</v>
      </c>
      <c r="K74" s="5">
        <v>58176272067</v>
      </c>
      <c r="L74" s="5">
        <v>58497747358</v>
      </c>
      <c r="M74" s="5">
        <v>24911366823</v>
      </c>
      <c r="N74" s="5">
        <v>909361418</v>
      </c>
      <c r="O74" s="5">
        <v>2183244979</v>
      </c>
      <c r="P74" s="5">
        <v>27852099537</v>
      </c>
      <c r="Q74" s="5">
        <v>351255035</v>
      </c>
    </row>
    <row r="75" spans="2:17" ht="15.5" x14ac:dyDescent="0.35">
      <c r="C75" t="s">
        <v>355</v>
      </c>
    </row>
    <row r="76" spans="2:17" ht="15.5" x14ac:dyDescent="0.35">
      <c r="C76" t="s">
        <v>93</v>
      </c>
      <c r="D76" s="5">
        <v>255182538422</v>
      </c>
      <c r="E76" s="5">
        <v>241605726746</v>
      </c>
      <c r="F76" s="5">
        <v>302198630427</v>
      </c>
      <c r="G76" s="5">
        <v>102658293265</v>
      </c>
      <c r="I76" s="5">
        <v>632633808040</v>
      </c>
      <c r="J76" s="5">
        <v>229698271369</v>
      </c>
      <c r="K76" s="5">
        <v>58176272067</v>
      </c>
      <c r="L76" s="5">
        <v>58497747358</v>
      </c>
      <c r="M76" s="5">
        <v>24911366823</v>
      </c>
      <c r="N76" s="5">
        <v>909361418</v>
      </c>
      <c r="O76" s="5">
        <v>2183244979</v>
      </c>
      <c r="P76" s="5">
        <v>27852099537</v>
      </c>
      <c r="Q76" s="5">
        <v>351255035</v>
      </c>
    </row>
    <row r="78" spans="2:17" ht="15.5" x14ac:dyDescent="0.35">
      <c r="B78" t="s">
        <v>94</v>
      </c>
      <c r="C78" t="s">
        <v>95</v>
      </c>
    </row>
    <row r="79" spans="2:17" ht="15.5" x14ac:dyDescent="0.35">
      <c r="C79" t="s">
        <v>96</v>
      </c>
    </row>
    <row r="80" spans="2:17" ht="15.5" x14ac:dyDescent="0.35">
      <c r="C80" t="s">
        <v>20</v>
      </c>
      <c r="D80" s="5">
        <v>8285838461863</v>
      </c>
      <c r="E80" s="5">
        <v>5441935655651</v>
      </c>
      <c r="F80" s="5">
        <v>6164698518517</v>
      </c>
      <c r="G80" s="5">
        <v>5731984465903</v>
      </c>
      <c r="I80" s="5">
        <v>6164698518517</v>
      </c>
      <c r="J80" s="5">
        <v>18495026165</v>
      </c>
      <c r="K80" s="5">
        <v>40072539130</v>
      </c>
      <c r="L80" s="5">
        <v>20928775242</v>
      </c>
      <c r="M80" s="5">
        <v>10565474157</v>
      </c>
      <c r="N80" s="5">
        <v>26212493430</v>
      </c>
      <c r="O80" s="5">
        <v>6377010287</v>
      </c>
      <c r="P80" s="5">
        <v>830867510</v>
      </c>
      <c r="Q80" s="5">
        <v>1315436069</v>
      </c>
    </row>
    <row r="81" spans="3:17" ht="15.5" x14ac:dyDescent="0.35">
      <c r="C81" t="s">
        <v>98</v>
      </c>
      <c r="D81" s="5">
        <v>297536285572</v>
      </c>
      <c r="E81" s="5">
        <v>185729352781</v>
      </c>
      <c r="F81" s="5">
        <v>222926379460</v>
      </c>
      <c r="G81" s="5">
        <v>520600246208</v>
      </c>
      <c r="I81" s="5">
        <v>222926379460</v>
      </c>
      <c r="J81" s="5">
        <v>136493664425</v>
      </c>
      <c r="K81" s="5">
        <v>90952347081</v>
      </c>
      <c r="L81" s="5">
        <v>103324783648</v>
      </c>
      <c r="M81" s="5">
        <v>25830523681</v>
      </c>
      <c r="N81" s="5">
        <v>21161532081</v>
      </c>
      <c r="O81" s="5">
        <v>29951973107</v>
      </c>
      <c r="P81" s="5">
        <v>3255414147</v>
      </c>
      <c r="Q81" s="5">
        <v>3080963715</v>
      </c>
    </row>
    <row r="82" spans="3:17" ht="15.5" x14ac:dyDescent="0.35">
      <c r="C82" t="s">
        <v>100</v>
      </c>
    </row>
    <row r="83" spans="3:17" ht="15.5" x14ac:dyDescent="0.35">
      <c r="C83" t="s">
        <v>99</v>
      </c>
      <c r="E83" s="5">
        <v>1012719819</v>
      </c>
      <c r="F83" s="5">
        <v>322101701251</v>
      </c>
      <c r="G83" s="5">
        <v>315352522917</v>
      </c>
      <c r="I83" s="5">
        <v>322101701251</v>
      </c>
      <c r="J83" s="5">
        <v>301212468808</v>
      </c>
    </row>
    <row r="84" spans="3:17" ht="15.5" x14ac:dyDescent="0.35">
      <c r="C84" t="s">
        <v>101</v>
      </c>
      <c r="D84" s="5">
        <v>297536285572</v>
      </c>
      <c r="E84" s="5">
        <v>185729352781</v>
      </c>
      <c r="F84" s="5">
        <v>222926379460</v>
      </c>
      <c r="G84" s="5">
        <v>520600246208</v>
      </c>
      <c r="I84" s="5">
        <v>222926379460</v>
      </c>
      <c r="J84" s="5">
        <v>136493664425</v>
      </c>
      <c r="K84" s="5">
        <v>90952347081</v>
      </c>
      <c r="L84" s="5">
        <v>103324783648</v>
      </c>
      <c r="M84" s="5">
        <v>25830523681</v>
      </c>
      <c r="N84" s="5">
        <v>21161532081</v>
      </c>
      <c r="O84" s="5">
        <v>29951973107</v>
      </c>
      <c r="P84" s="5">
        <v>3255414147</v>
      </c>
      <c r="Q84" s="5">
        <v>3080963715</v>
      </c>
    </row>
    <row r="85" spans="3:17" ht="15.5" x14ac:dyDescent="0.35">
      <c r="C85" t="s">
        <v>285</v>
      </c>
      <c r="D85" s="5">
        <v>8305090537</v>
      </c>
      <c r="E85" s="5">
        <v>91097070949</v>
      </c>
      <c r="F85" s="5">
        <v>2508921949</v>
      </c>
      <c r="G85" s="5">
        <v>1059124660</v>
      </c>
      <c r="I85" s="5">
        <v>2508921949</v>
      </c>
      <c r="N85" s="5">
        <v>54354902</v>
      </c>
      <c r="O85" s="5">
        <v>1500000</v>
      </c>
      <c r="P85" s="5">
        <v>5600000</v>
      </c>
    </row>
    <row r="86" spans="3:17" ht="15.5" x14ac:dyDescent="0.35">
      <c r="C86" t="s">
        <v>286</v>
      </c>
      <c r="D86" s="5">
        <v>8305090537</v>
      </c>
      <c r="E86" s="5">
        <v>91097070949</v>
      </c>
      <c r="F86" s="5">
        <v>2508921949</v>
      </c>
      <c r="G86" s="5">
        <v>1059124660</v>
      </c>
      <c r="I86" s="5">
        <v>2508921949</v>
      </c>
      <c r="N86" s="5">
        <v>54354902</v>
      </c>
      <c r="O86" s="5">
        <v>1500000</v>
      </c>
      <c r="P86" s="5">
        <v>5600000</v>
      </c>
    </row>
    <row r="87" spans="3:17" ht="15.5" x14ac:dyDescent="0.35">
      <c r="C87" t="s">
        <v>102</v>
      </c>
      <c r="D87" s="5">
        <v>3838979656673</v>
      </c>
      <c r="E87" s="5">
        <v>1935173408821</v>
      </c>
      <c r="F87" s="5">
        <v>965970457939</v>
      </c>
      <c r="I87" s="5">
        <v>965970457939</v>
      </c>
      <c r="M87" s="5">
        <v>3551534255</v>
      </c>
      <c r="N87" s="5">
        <v>3612032330</v>
      </c>
      <c r="O87" s="5">
        <v>3776111754</v>
      </c>
      <c r="P87" s="5">
        <v>5153607243</v>
      </c>
      <c r="Q87" s="5">
        <v>5315943514</v>
      </c>
    </row>
    <row r="88" spans="3:17" ht="15.5" x14ac:dyDescent="0.35">
      <c r="C88" t="s">
        <v>85</v>
      </c>
      <c r="D88" s="5">
        <v>484987729</v>
      </c>
      <c r="E88" s="5">
        <v>-312728138</v>
      </c>
      <c r="F88" s="5">
        <v>-312728138</v>
      </c>
      <c r="G88" s="5">
        <v>-312728138</v>
      </c>
      <c r="I88" s="5">
        <v>-312728138</v>
      </c>
      <c r="J88" s="5">
        <v>2905639379</v>
      </c>
      <c r="K88" s="5">
        <v>74688970969</v>
      </c>
      <c r="L88" s="5">
        <v>2905639379</v>
      </c>
      <c r="M88" s="5">
        <v>2905639379</v>
      </c>
    </row>
    <row r="89" spans="3:17" ht="15.5" x14ac:dyDescent="0.35">
      <c r="C89" t="s">
        <v>103</v>
      </c>
      <c r="D89" s="5">
        <v>13903728216333</v>
      </c>
      <c r="E89" s="5">
        <v>9772658347445</v>
      </c>
      <c r="F89" s="5">
        <v>8687860378464</v>
      </c>
      <c r="G89" s="5">
        <v>7235855566472</v>
      </c>
      <c r="I89" s="5">
        <v>8687860378464</v>
      </c>
      <c r="J89" s="5">
        <v>586347200651</v>
      </c>
      <c r="K89" s="5">
        <v>262832995400</v>
      </c>
      <c r="L89" s="5">
        <v>219118682228</v>
      </c>
      <c r="M89" s="5">
        <v>96848931026</v>
      </c>
      <c r="N89" s="5">
        <v>117363600593</v>
      </c>
      <c r="O89" s="5">
        <v>43457125105</v>
      </c>
      <c r="P89" s="5">
        <v>11082650345</v>
      </c>
      <c r="Q89" s="5">
        <v>10652610194</v>
      </c>
    </row>
    <row r="90" spans="3:17" ht="15.5" x14ac:dyDescent="0.35">
      <c r="C90" t="s">
        <v>104</v>
      </c>
    </row>
    <row r="91" spans="3:17" ht="15.5" x14ac:dyDescent="0.35">
      <c r="C91" t="s">
        <v>287</v>
      </c>
      <c r="L91" s="5">
        <v>120262110434</v>
      </c>
      <c r="M91" s="5">
        <v>250341415974</v>
      </c>
      <c r="N91" s="5">
        <v>284399555477</v>
      </c>
      <c r="O91" s="5">
        <v>280792247487</v>
      </c>
      <c r="P91" s="5">
        <v>236908995890</v>
      </c>
    </row>
    <row r="92" spans="3:17" ht="15.5" x14ac:dyDescent="0.35">
      <c r="C92" t="s">
        <v>105</v>
      </c>
      <c r="D92" s="5">
        <v>6222573425855</v>
      </c>
      <c r="E92" s="5">
        <v>5319946804468</v>
      </c>
      <c r="F92" s="5">
        <v>5219184386180</v>
      </c>
      <c r="G92" s="5">
        <v>4442966178779</v>
      </c>
      <c r="I92" s="5">
        <v>5219184386180</v>
      </c>
      <c r="J92" s="5">
        <v>2299004659722</v>
      </c>
      <c r="K92" s="5">
        <v>1198007694498</v>
      </c>
      <c r="L92" s="5">
        <v>1047098918816</v>
      </c>
      <c r="M92" s="5">
        <v>531753894325</v>
      </c>
      <c r="N92" s="5">
        <v>105483450938</v>
      </c>
      <c r="O92" s="5">
        <v>92522756129</v>
      </c>
      <c r="P92" s="5">
        <v>735081695</v>
      </c>
      <c r="Q92" s="5">
        <v>1078978089</v>
      </c>
    </row>
    <row r="93" spans="3:17" ht="15.5" x14ac:dyDescent="0.35">
      <c r="C93" t="s">
        <v>324</v>
      </c>
      <c r="D93" s="5">
        <v>2612663658</v>
      </c>
      <c r="E93" s="5">
        <v>2612663658</v>
      </c>
      <c r="F93" s="5">
        <v>2612663658</v>
      </c>
      <c r="G93" s="5">
        <v>2612663658</v>
      </c>
      <c r="I93" s="5">
        <v>2612663658</v>
      </c>
    </row>
    <row r="94" spans="3:17" ht="15.5" x14ac:dyDescent="0.35">
      <c r="C94" t="s">
        <v>108</v>
      </c>
      <c r="D94" s="5">
        <v>930371625</v>
      </c>
      <c r="E94" s="5">
        <v>1923931949</v>
      </c>
      <c r="F94" s="5">
        <v>1923931949</v>
      </c>
      <c r="G94" s="5">
        <v>2398041945</v>
      </c>
      <c r="I94" s="5">
        <v>1923931949</v>
      </c>
      <c r="J94" s="5">
        <v>1177123782</v>
      </c>
      <c r="K94" s="5">
        <v>1522094349</v>
      </c>
      <c r="L94" s="5">
        <v>6103478473</v>
      </c>
      <c r="M94" s="5">
        <v>1285367542</v>
      </c>
      <c r="N94" s="5">
        <v>240469424</v>
      </c>
      <c r="O94" s="5">
        <v>182631103</v>
      </c>
      <c r="P94" s="5">
        <v>147160456</v>
      </c>
      <c r="Q94" s="5">
        <v>118532221</v>
      </c>
    </row>
    <row r="95" spans="3:17" ht="15.5" x14ac:dyDescent="0.35">
      <c r="C95" t="s">
        <v>109</v>
      </c>
      <c r="D95" s="5">
        <v>7045404352645</v>
      </c>
      <c r="E95" s="5">
        <v>6423647082668</v>
      </c>
      <c r="F95" s="5">
        <v>6480230915504</v>
      </c>
      <c r="G95" s="5">
        <v>5304409344625</v>
      </c>
      <c r="I95" s="5">
        <v>6480230915504</v>
      </c>
      <c r="J95" s="5">
        <v>2321068531723</v>
      </c>
      <c r="K95" s="5">
        <v>1301396619146</v>
      </c>
      <c r="L95" s="5">
        <v>1188615711558</v>
      </c>
      <c r="M95" s="5">
        <v>799460519850</v>
      </c>
      <c r="N95" s="5">
        <v>393136675839</v>
      </c>
      <c r="O95" s="5">
        <v>375927634719</v>
      </c>
      <c r="P95" s="5">
        <v>237791238041</v>
      </c>
      <c r="Q95" s="5">
        <v>1197510310</v>
      </c>
    </row>
    <row r="96" spans="3:17" ht="15.5" x14ac:dyDescent="0.35">
      <c r="C96" t="s">
        <v>110</v>
      </c>
      <c r="D96" s="5">
        <v>20949132568978</v>
      </c>
      <c r="E96" s="5">
        <v>16196305430113</v>
      </c>
      <c r="F96" s="5">
        <v>15168091293968</v>
      </c>
      <c r="G96" s="5">
        <v>12540264911097</v>
      </c>
      <c r="I96" s="5">
        <v>15168091293968</v>
      </c>
      <c r="J96" s="5">
        <v>2907415732374</v>
      </c>
      <c r="K96" s="5">
        <v>1564229614546</v>
      </c>
      <c r="L96" s="5">
        <v>1407734393786</v>
      </c>
      <c r="M96" s="5">
        <v>896309450876</v>
      </c>
      <c r="N96" s="5">
        <v>510500276432</v>
      </c>
      <c r="O96" s="5">
        <v>419384759824</v>
      </c>
      <c r="P96" s="5">
        <v>248873888386</v>
      </c>
      <c r="Q96" s="5">
        <v>11850120504</v>
      </c>
    </row>
    <row r="97" spans="3:17" ht="15.5" x14ac:dyDescent="0.35">
      <c r="C97" t="s">
        <v>111</v>
      </c>
    </row>
    <row r="98" spans="3:17" ht="15.5" x14ac:dyDescent="0.35">
      <c r="C98" t="s">
        <v>112</v>
      </c>
    </row>
    <row r="99" spans="3:17" ht="15.5" x14ac:dyDescent="0.35">
      <c r="C99" t="s">
        <v>113</v>
      </c>
      <c r="D99" s="5">
        <v>6569810796182</v>
      </c>
      <c r="E99" s="5">
        <v>5129218941775</v>
      </c>
      <c r="F99" s="5">
        <v>3981006903219</v>
      </c>
      <c r="G99" s="5">
        <v>2104268005958</v>
      </c>
      <c r="I99" s="5">
        <v>3981006903219</v>
      </c>
      <c r="J99" s="5">
        <v>583511605222</v>
      </c>
      <c r="K99" s="5">
        <v>222841096106</v>
      </c>
      <c r="L99" s="5">
        <v>131024915221</v>
      </c>
      <c r="M99" s="5">
        <v>87198032789</v>
      </c>
      <c r="N99" s="5">
        <v>49826734387</v>
      </c>
      <c r="O99" s="5">
        <v>193391735914</v>
      </c>
      <c r="P99" s="5">
        <v>9047667273</v>
      </c>
      <c r="Q99" s="5">
        <v>10393036225</v>
      </c>
    </row>
    <row r="100" spans="3:17" ht="15.5" x14ac:dyDescent="0.35">
      <c r="C100" t="s">
        <v>114</v>
      </c>
    </row>
    <row r="101" spans="3:17" ht="15.5" x14ac:dyDescent="0.35">
      <c r="C101" t="s">
        <v>115</v>
      </c>
      <c r="D101" s="5">
        <v>863141441145</v>
      </c>
      <c r="E101" s="5">
        <v>816454291468</v>
      </c>
      <c r="F101" s="5">
        <v>407279864988</v>
      </c>
      <c r="G101" s="5">
        <v>55453380904</v>
      </c>
      <c r="I101" s="5">
        <v>407279864988</v>
      </c>
      <c r="J101" s="5">
        <v>33001370287</v>
      </c>
      <c r="K101" s="5">
        <v>48646099251</v>
      </c>
      <c r="L101" s="5">
        <v>19941152532</v>
      </c>
      <c r="M101" s="5">
        <v>19247170185</v>
      </c>
      <c r="N101" s="5">
        <v>7215213744</v>
      </c>
      <c r="O101" s="5">
        <v>4682014159</v>
      </c>
      <c r="P101" s="5">
        <v>2755525900</v>
      </c>
      <c r="Q101" s="5">
        <v>1852093000</v>
      </c>
    </row>
    <row r="102" spans="3:17" ht="15.5" x14ac:dyDescent="0.35">
      <c r="C102" t="s">
        <v>325</v>
      </c>
    </row>
    <row r="103" spans="3:17" ht="15.5" x14ac:dyDescent="0.35">
      <c r="C103" t="s">
        <v>326</v>
      </c>
      <c r="E103" s="5">
        <v>1012719819</v>
      </c>
      <c r="F103" s="5">
        <v>322101701251</v>
      </c>
      <c r="G103" s="5">
        <v>315352522917</v>
      </c>
      <c r="I103" s="5">
        <v>322101701251</v>
      </c>
      <c r="J103" s="5">
        <v>301212468808</v>
      </c>
    </row>
    <row r="104" spans="3:17" ht="15.5" x14ac:dyDescent="0.35">
      <c r="C104" t="s">
        <v>119</v>
      </c>
      <c r="D104" s="5">
        <v>362496141351</v>
      </c>
      <c r="E104" s="5">
        <v>215593224612</v>
      </c>
      <c r="F104" s="5">
        <v>192225819868</v>
      </c>
      <c r="G104" s="5">
        <v>165688963009</v>
      </c>
      <c r="I104" s="5">
        <v>192225819868</v>
      </c>
      <c r="J104" s="5">
        <v>112370069339</v>
      </c>
      <c r="K104" s="5">
        <v>24623870445</v>
      </c>
      <c r="L104" s="5">
        <v>10638891797</v>
      </c>
      <c r="M104" s="5">
        <v>6106357807</v>
      </c>
      <c r="N104" s="5">
        <v>1217045220</v>
      </c>
      <c r="O104" s="5">
        <v>2883223098</v>
      </c>
      <c r="P104" s="5">
        <v>485624602</v>
      </c>
      <c r="Q104" s="5">
        <v>231186350</v>
      </c>
    </row>
    <row r="105" spans="3:17" ht="15.5" x14ac:dyDescent="0.35">
      <c r="C105" t="s">
        <v>288</v>
      </c>
      <c r="D105" s="5">
        <v>11280919565</v>
      </c>
      <c r="E105" s="5">
        <v>35783327171</v>
      </c>
      <c r="F105" s="5">
        <v>26335939352</v>
      </c>
      <c r="G105" s="5">
        <v>17324660990</v>
      </c>
      <c r="I105" s="5">
        <v>26335939352</v>
      </c>
      <c r="J105" s="5">
        <v>5109714952</v>
      </c>
      <c r="K105" s="5">
        <v>2758312148</v>
      </c>
      <c r="L105" s="5">
        <v>2892816445</v>
      </c>
      <c r="M105" s="5">
        <v>629500000</v>
      </c>
      <c r="N105" s="5">
        <v>453261339</v>
      </c>
      <c r="O105" s="5">
        <v>687917243</v>
      </c>
      <c r="P105" s="5">
        <v>225000000</v>
      </c>
      <c r="Q105" s="5">
        <v>150000000</v>
      </c>
    </row>
    <row r="106" spans="3:17" ht="15.5" x14ac:dyDescent="0.35">
      <c r="C106" t="s">
        <v>116</v>
      </c>
      <c r="D106" s="5">
        <v>121825000000</v>
      </c>
      <c r="E106" s="5">
        <v>1671824550000</v>
      </c>
      <c r="F106" s="5">
        <v>1351825000000</v>
      </c>
      <c r="I106" s="5">
        <v>1351825000000</v>
      </c>
      <c r="M106" s="5">
        <v>25000000000</v>
      </c>
      <c r="N106" s="5">
        <v>25000000000</v>
      </c>
      <c r="O106" s="5">
        <v>175000000000</v>
      </c>
    </row>
    <row r="107" spans="3:17" ht="15.5" x14ac:dyDescent="0.35">
      <c r="C107" t="s">
        <v>289</v>
      </c>
    </row>
    <row r="108" spans="3:17" ht="15.5" x14ac:dyDescent="0.35">
      <c r="C108" t="s">
        <v>292</v>
      </c>
      <c r="D108" s="5">
        <v>1591281580</v>
      </c>
      <c r="E108" s="5">
        <v>1980279614</v>
      </c>
      <c r="F108" s="5">
        <v>1736677148</v>
      </c>
      <c r="G108" s="5">
        <v>946075742</v>
      </c>
      <c r="I108" s="5">
        <v>1736677148</v>
      </c>
      <c r="J108" s="5">
        <v>726049149</v>
      </c>
      <c r="L108" s="5">
        <v>50569168</v>
      </c>
      <c r="M108" s="5">
        <v>633883714</v>
      </c>
    </row>
    <row r="109" spans="3:17" ht="15.5" x14ac:dyDescent="0.35">
      <c r="C109" t="s">
        <v>502</v>
      </c>
      <c r="D109" s="5">
        <v>1520977500257</v>
      </c>
      <c r="E109" s="5">
        <v>555479362890</v>
      </c>
      <c r="F109" s="5">
        <v>555479362890</v>
      </c>
      <c r="G109" s="5">
        <v>555028381560</v>
      </c>
      <c r="I109" s="5">
        <v>555479362890</v>
      </c>
    </row>
    <row r="110" spans="3:17" ht="15.5" x14ac:dyDescent="0.35">
      <c r="C110" t="s">
        <v>290</v>
      </c>
      <c r="D110" s="5">
        <v>1906062741440</v>
      </c>
      <c r="E110" s="5">
        <v>330899131537</v>
      </c>
      <c r="F110" s="5">
        <v>343386573859</v>
      </c>
      <c r="G110" s="5">
        <v>174539509863</v>
      </c>
      <c r="I110" s="5">
        <v>343386573859</v>
      </c>
      <c r="J110" s="5">
        <v>237250226847</v>
      </c>
      <c r="K110" s="5">
        <v>260319583906</v>
      </c>
      <c r="L110" s="5">
        <v>327753393233</v>
      </c>
      <c r="M110" s="5">
        <v>117482055905</v>
      </c>
    </row>
    <row r="111" spans="3:17" ht="15.5" x14ac:dyDescent="0.35">
      <c r="C111" t="s">
        <v>293</v>
      </c>
      <c r="D111" s="5">
        <v>2438947223409</v>
      </c>
      <c r="E111" s="5">
        <v>1083625600835</v>
      </c>
      <c r="F111" s="5">
        <v>1010385452133</v>
      </c>
      <c r="G111" s="5">
        <v>910734362766</v>
      </c>
      <c r="I111" s="5">
        <v>1010385452133</v>
      </c>
      <c r="J111" s="5">
        <v>248077865823</v>
      </c>
      <c r="K111" s="5">
        <v>109572836938</v>
      </c>
      <c r="L111" s="5">
        <v>86846719624</v>
      </c>
      <c r="M111" s="5">
        <v>35389232548</v>
      </c>
      <c r="N111" s="5">
        <v>14768004751</v>
      </c>
      <c r="O111" s="5">
        <v>10097247114</v>
      </c>
    </row>
    <row r="112" spans="3:17" ht="15.5" x14ac:dyDescent="0.35">
      <c r="C112" t="s">
        <v>121</v>
      </c>
      <c r="D112" s="5">
        <v>5363790938744</v>
      </c>
      <c r="E112" s="5">
        <v>2307535908575</v>
      </c>
      <c r="F112" s="5">
        <v>2669139537732</v>
      </c>
      <c r="G112" s="5">
        <v>2249291130069</v>
      </c>
      <c r="I112" s="5">
        <v>2669139537732</v>
      </c>
      <c r="J112" s="5">
        <v>1354060797961</v>
      </c>
      <c r="K112" s="5">
        <v>598742544193</v>
      </c>
      <c r="L112" s="5">
        <v>663982480493</v>
      </c>
      <c r="M112" s="5">
        <v>293156019181</v>
      </c>
      <c r="N112" s="5">
        <v>47451557215</v>
      </c>
      <c r="O112" s="5">
        <v>193417822570</v>
      </c>
      <c r="P112" s="5">
        <v>210668129752</v>
      </c>
      <c r="Q112" s="5">
        <v>151092455</v>
      </c>
    </row>
    <row r="113" spans="3:17" ht="15.5" x14ac:dyDescent="0.35">
      <c r="C113" t="s">
        <v>122</v>
      </c>
      <c r="D113" s="5">
        <v>5363790938744</v>
      </c>
      <c r="E113" s="5">
        <v>2307535908575</v>
      </c>
      <c r="F113" s="5">
        <v>2669139537732</v>
      </c>
      <c r="G113" s="5">
        <v>2249291130069</v>
      </c>
      <c r="I113" s="5">
        <v>2669139537732</v>
      </c>
      <c r="J113" s="5">
        <v>1354060797961</v>
      </c>
      <c r="K113" s="5">
        <v>598742544193</v>
      </c>
      <c r="L113" s="5">
        <v>663982480493</v>
      </c>
      <c r="M113" s="5">
        <v>293156019181</v>
      </c>
      <c r="N113" s="5">
        <v>47451557215</v>
      </c>
      <c r="O113" s="5">
        <v>193417822570</v>
      </c>
      <c r="P113" s="5">
        <v>210668129752</v>
      </c>
      <c r="Q113" s="5">
        <v>151092455</v>
      </c>
    </row>
    <row r="114" spans="3:17" ht="15.5" x14ac:dyDescent="0.35">
      <c r="C114" t="s">
        <v>329</v>
      </c>
      <c r="D114" s="5">
        <v>384216241960</v>
      </c>
      <c r="E114" s="5">
        <v>339872787646</v>
      </c>
      <c r="F114" s="5">
        <v>357040374089</v>
      </c>
      <c r="G114" s="5">
        <v>334491779205</v>
      </c>
      <c r="I114" s="5">
        <v>357040374089</v>
      </c>
      <c r="J114" s="5">
        <v>39377574929</v>
      </c>
      <c r="K114" s="5">
        <v>10358361195</v>
      </c>
      <c r="L114" s="5">
        <v>3613786228</v>
      </c>
      <c r="M114" s="5">
        <v>26383028997</v>
      </c>
      <c r="N114" s="5">
        <v>20884469277</v>
      </c>
      <c r="O114" s="5">
        <v>163503474088</v>
      </c>
      <c r="P114" s="5">
        <v>210519936353</v>
      </c>
    </row>
    <row r="115" spans="3:17" ht="15.5" x14ac:dyDescent="0.35">
      <c r="C115" t="s">
        <v>117</v>
      </c>
      <c r="D115" s="5">
        <v>2754781370</v>
      </c>
      <c r="E115" s="5">
        <v>3748341694</v>
      </c>
      <c r="F115" s="5">
        <v>3748341694</v>
      </c>
      <c r="I115" s="5">
        <v>3748341694</v>
      </c>
      <c r="J115" s="5">
        <v>4589056790</v>
      </c>
    </row>
    <row r="116" spans="3:17" ht="15.5" x14ac:dyDescent="0.35">
      <c r="C116" t="s">
        <v>294</v>
      </c>
    </row>
    <row r="117" spans="3:17" ht="15.5" x14ac:dyDescent="0.35">
      <c r="C117" t="s">
        <v>759</v>
      </c>
      <c r="D117" s="5">
        <v>1313015279517</v>
      </c>
      <c r="E117" s="5">
        <v>454192573441</v>
      </c>
      <c r="F117" s="5">
        <v>454192573441</v>
      </c>
      <c r="G117" s="5">
        <v>498120280629</v>
      </c>
      <c r="I117" s="5">
        <v>454192573441</v>
      </c>
      <c r="J117" s="5">
        <v>447452484087</v>
      </c>
    </row>
    <row r="118" spans="3:17" ht="15.5" x14ac:dyDescent="0.35">
      <c r="C118" t="s">
        <v>295</v>
      </c>
      <c r="D118" s="5">
        <v>4964599254807</v>
      </c>
      <c r="E118" s="5">
        <v>1948277769488</v>
      </c>
      <c r="F118" s="5">
        <v>1971221201433</v>
      </c>
      <c r="G118" s="5">
        <v>1580691064447</v>
      </c>
      <c r="I118" s="5">
        <v>1971221201433</v>
      </c>
      <c r="J118" s="5">
        <v>878166606752</v>
      </c>
      <c r="K118" s="5">
        <v>487278761947</v>
      </c>
      <c r="L118" s="5">
        <v>569808667126</v>
      </c>
      <c r="M118" s="5">
        <v>265734924864</v>
      </c>
      <c r="N118" s="5">
        <v>26277312909</v>
      </c>
      <c r="O118" s="5">
        <v>29870739060</v>
      </c>
    </row>
    <row r="119" spans="3:17" ht="15.5" x14ac:dyDescent="0.35">
      <c r="C119" t="s">
        <v>123</v>
      </c>
      <c r="D119" s="5">
        <v>11933601734926</v>
      </c>
      <c r="E119" s="5">
        <v>7436754850350</v>
      </c>
      <c r="F119" s="5">
        <v>6650146440951</v>
      </c>
      <c r="G119" s="5">
        <v>4353559136027</v>
      </c>
      <c r="I119" s="5">
        <v>6650146440951</v>
      </c>
      <c r="J119" s="5">
        <v>1937572403183</v>
      </c>
      <c r="K119" s="5">
        <v>821583640299</v>
      </c>
      <c r="L119" s="5">
        <v>795007395714</v>
      </c>
      <c r="M119" s="5">
        <v>380354051970</v>
      </c>
      <c r="N119" s="5">
        <v>97278291602</v>
      </c>
      <c r="O119" s="5">
        <v>386809558484</v>
      </c>
      <c r="P119" s="5">
        <v>219715797025</v>
      </c>
      <c r="Q119" s="5">
        <v>10544128680</v>
      </c>
    </row>
    <row r="120" spans="3:17" ht="15.5" x14ac:dyDescent="0.35">
      <c r="C120" t="s">
        <v>124</v>
      </c>
    </row>
    <row r="121" spans="3:17" ht="15.5" x14ac:dyDescent="0.35">
      <c r="C121" t="s">
        <v>125</v>
      </c>
      <c r="D121" s="5">
        <v>530854901500</v>
      </c>
      <c r="E121" s="5">
        <v>530854901500</v>
      </c>
      <c r="F121" s="5">
        <v>530854901500</v>
      </c>
      <c r="G121" s="5">
        <v>530854901500</v>
      </c>
      <c r="I121" s="5">
        <v>530854901500</v>
      </c>
      <c r="J121" s="5">
        <v>235935511800</v>
      </c>
      <c r="K121" s="5">
        <v>225532128700</v>
      </c>
      <c r="L121" s="5">
        <v>225532128700</v>
      </c>
      <c r="M121" s="5">
        <v>205029228600</v>
      </c>
      <c r="N121" s="5">
        <v>194707700000</v>
      </c>
      <c r="O121" s="5">
        <v>750000000</v>
      </c>
      <c r="P121" s="5">
        <v>750000000</v>
      </c>
      <c r="Q121" s="5">
        <v>750000000</v>
      </c>
    </row>
    <row r="122" spans="3:17" ht="15.5" x14ac:dyDescent="0.35">
      <c r="C122" t="s">
        <v>126</v>
      </c>
      <c r="D122" s="5">
        <v>5959619243266</v>
      </c>
      <c r="E122" s="5">
        <v>5959619243266</v>
      </c>
      <c r="F122" s="5">
        <v>5959619243266</v>
      </c>
      <c r="G122" s="5">
        <v>5930096816693</v>
      </c>
      <c r="I122" s="5">
        <v>5959619243266</v>
      </c>
      <c r="J122" s="5">
        <v>328521140531</v>
      </c>
      <c r="K122" s="5">
        <v>267141192041</v>
      </c>
      <c r="L122" s="5">
        <v>267141192041</v>
      </c>
      <c r="M122" s="5">
        <v>249508697451</v>
      </c>
      <c r="N122" s="5">
        <v>188611678711</v>
      </c>
      <c r="O122" s="5">
        <v>3125956639</v>
      </c>
      <c r="P122" s="5">
        <v>3125956639</v>
      </c>
      <c r="Q122" s="5">
        <v>3125956639</v>
      </c>
    </row>
    <row r="123" spans="3:17" ht="15.5" x14ac:dyDescent="0.35">
      <c r="C123" t="s">
        <v>127</v>
      </c>
      <c r="D123" s="5">
        <v>1140444377149</v>
      </c>
      <c r="E123" s="5">
        <v>973786358863</v>
      </c>
      <c r="F123" s="5">
        <v>809281292483</v>
      </c>
      <c r="G123" s="5">
        <v>655252715931</v>
      </c>
      <c r="I123" s="5">
        <v>809281292483</v>
      </c>
      <c r="J123" s="5">
        <v>402299619306</v>
      </c>
      <c r="K123" s="5">
        <v>173199784351</v>
      </c>
      <c r="L123" s="5">
        <v>114736903794</v>
      </c>
      <c r="M123" s="5">
        <v>56195548225</v>
      </c>
      <c r="N123" s="5">
        <v>30273869407</v>
      </c>
      <c r="O123" s="5">
        <v>28079474827</v>
      </c>
      <c r="P123" s="5">
        <v>25282134722</v>
      </c>
      <c r="Q123" s="5">
        <v>-2569964815</v>
      </c>
    </row>
    <row r="124" spans="3:17" ht="15.5" x14ac:dyDescent="0.35">
      <c r="C124" t="s">
        <v>130</v>
      </c>
      <c r="D124" s="5">
        <v>1140444377149</v>
      </c>
      <c r="E124" s="5">
        <v>973786358863</v>
      </c>
      <c r="F124" s="5">
        <v>809281292483</v>
      </c>
      <c r="G124" s="5">
        <v>655252715931</v>
      </c>
      <c r="I124" s="5">
        <v>809281292483</v>
      </c>
      <c r="J124" s="5">
        <v>402299619306</v>
      </c>
      <c r="K124" s="5">
        <v>173199784351</v>
      </c>
      <c r="L124" s="5">
        <v>114736903794</v>
      </c>
      <c r="M124" s="5">
        <v>56195548225</v>
      </c>
      <c r="N124" s="5">
        <v>30273869407</v>
      </c>
      <c r="O124" s="5">
        <v>28079474827</v>
      </c>
      <c r="P124" s="5">
        <v>25282134722</v>
      </c>
      <c r="Q124" s="5">
        <v>-2569964815</v>
      </c>
    </row>
    <row r="125" spans="3:17" ht="15.5" x14ac:dyDescent="0.35">
      <c r="C125" t="s">
        <v>131</v>
      </c>
      <c r="D125" s="5">
        <v>1384127324408</v>
      </c>
      <c r="E125" s="5">
        <v>1295602804272</v>
      </c>
      <c r="F125" s="5">
        <v>1218502143906</v>
      </c>
      <c r="G125" s="5">
        <v>1070814069084</v>
      </c>
      <c r="I125" s="5">
        <v>1218502143906</v>
      </c>
      <c r="J125" s="5">
        <v>181418175</v>
      </c>
      <c r="K125" s="5">
        <v>2083898186</v>
      </c>
      <c r="L125" s="5">
        <v>2411134158</v>
      </c>
      <c r="M125" s="5">
        <v>2316285251</v>
      </c>
      <c r="N125" s="5">
        <v>-371263288</v>
      </c>
      <c r="O125" s="5">
        <v>619769874</v>
      </c>
    </row>
    <row r="126" spans="3:17" ht="15.5" x14ac:dyDescent="0.35">
      <c r="C126" t="s">
        <v>10</v>
      </c>
      <c r="D126" s="5">
        <v>9015530834052</v>
      </c>
      <c r="E126" s="5">
        <v>8759550579763</v>
      </c>
      <c r="F126" s="5">
        <v>8517944853017</v>
      </c>
      <c r="G126" s="5">
        <v>8186705775070</v>
      </c>
      <c r="I126" s="5">
        <v>8517944853017</v>
      </c>
      <c r="J126" s="5">
        <v>969843329191</v>
      </c>
      <c r="K126" s="5">
        <v>742645974247</v>
      </c>
      <c r="L126" s="5">
        <v>612726998072</v>
      </c>
      <c r="M126" s="5">
        <v>515955398906</v>
      </c>
      <c r="N126" s="5">
        <v>413221984830</v>
      </c>
      <c r="O126" s="5">
        <v>32575201340</v>
      </c>
      <c r="P126" s="5">
        <v>29158091361</v>
      </c>
      <c r="Q126" s="5">
        <v>1305991824</v>
      </c>
    </row>
    <row r="127" spans="3:17" ht="15.5" x14ac:dyDescent="0.35">
      <c r="C127" t="s">
        <v>132</v>
      </c>
      <c r="D127" s="5">
        <v>20949132568978</v>
      </c>
      <c r="E127" s="5">
        <v>16196305430113</v>
      </c>
      <c r="F127" s="5">
        <v>15168091293968</v>
      </c>
      <c r="G127" s="5">
        <v>12540264911097</v>
      </c>
      <c r="I127" s="5">
        <v>15168091293968</v>
      </c>
      <c r="J127" s="5">
        <v>2907415732374</v>
      </c>
      <c r="K127" s="5">
        <v>1564229614546</v>
      </c>
      <c r="L127" s="5">
        <v>1407734393786</v>
      </c>
      <c r="M127" s="5">
        <v>896309450876</v>
      </c>
      <c r="N127" s="5">
        <v>510500276432</v>
      </c>
      <c r="O127" s="5">
        <v>419384759824</v>
      </c>
      <c r="P127" s="5">
        <v>248873888386</v>
      </c>
      <c r="Q127" s="5">
        <v>11850120504</v>
      </c>
    </row>
    <row r="128" spans="3:17" ht="15.5" x14ac:dyDescent="0.35">
      <c r="C128" t="s">
        <v>133</v>
      </c>
      <c r="D128" s="5">
        <v>5308549015</v>
      </c>
      <c r="E128" s="5">
        <v>5308549015</v>
      </c>
      <c r="F128" s="5">
        <v>5308549015</v>
      </c>
      <c r="G128" s="5">
        <v>5308549015</v>
      </c>
      <c r="I128" s="5">
        <v>5308549015</v>
      </c>
      <c r="J128" s="5">
        <v>2359355118</v>
      </c>
      <c r="K128" s="5">
        <v>2255321287</v>
      </c>
      <c r="L128" s="5">
        <v>2255321287</v>
      </c>
      <c r="M128" s="5">
        <v>2050292286</v>
      </c>
      <c r="N128" s="5">
        <v>1947077000</v>
      </c>
      <c r="O128" s="5">
        <v>1947077000</v>
      </c>
      <c r="P128" s="5">
        <v>1507500000</v>
      </c>
      <c r="Q128" s="5">
        <v>1507500000</v>
      </c>
    </row>
    <row r="130" spans="2:17" ht="15.5" x14ac:dyDescent="0.35">
      <c r="B130" t="s">
        <v>134</v>
      </c>
      <c r="C130" t="s">
        <v>135</v>
      </c>
      <c r="D130" s="5">
        <v>-836964439736</v>
      </c>
      <c r="E130" s="5">
        <v>-999824091715</v>
      </c>
      <c r="F130" s="5">
        <v>-977712573076</v>
      </c>
      <c r="G130" s="5">
        <v>146059212334</v>
      </c>
      <c r="I130" s="5">
        <v>-814048360263</v>
      </c>
      <c r="J130" s="5">
        <v>418779785086</v>
      </c>
      <c r="K130" s="5">
        <v>224815346982</v>
      </c>
      <c r="L130" s="5">
        <v>55297950779</v>
      </c>
      <c r="M130" s="5">
        <v>107984911317</v>
      </c>
      <c r="N130" s="5">
        <v>-17986739739</v>
      </c>
      <c r="O130" s="5">
        <v>7495890513</v>
      </c>
      <c r="P130" s="5">
        <v>-484568559</v>
      </c>
      <c r="Q130" s="5">
        <v>1162304096</v>
      </c>
    </row>
    <row r="131" spans="2:17" ht="15.5" x14ac:dyDescent="0.35">
      <c r="C131" t="s">
        <v>296</v>
      </c>
      <c r="D131" s="5">
        <v>462465215981</v>
      </c>
      <c r="E131" s="5">
        <v>1197590967982</v>
      </c>
      <c r="F131" s="5">
        <v>951217740409</v>
      </c>
      <c r="G131" s="5">
        <v>101223412150</v>
      </c>
      <c r="I131" s="5">
        <v>1458955321813</v>
      </c>
      <c r="J131" s="5">
        <v>629038090265</v>
      </c>
      <c r="K131" s="5">
        <v>469345060901</v>
      </c>
      <c r="L131" s="5">
        <v>483065381879</v>
      </c>
      <c r="M131" s="5">
        <v>385389459582</v>
      </c>
      <c r="N131" s="5">
        <v>57365251847</v>
      </c>
      <c r="O131" s="5">
        <v>9759411077</v>
      </c>
      <c r="P131" s="5">
        <v>4658813775</v>
      </c>
      <c r="Q131" s="5">
        <v>4909183829</v>
      </c>
    </row>
    <row r="132" spans="2:17" ht="15.5" x14ac:dyDescent="0.35">
      <c r="C132" t="s">
        <v>298</v>
      </c>
      <c r="D132" s="5">
        <v>-1229524484878</v>
      </c>
      <c r="E132" s="5">
        <v>-1563845060963</v>
      </c>
      <c r="F132" s="5">
        <v>-1498839373059</v>
      </c>
      <c r="G132" s="5">
        <v>48796633136</v>
      </c>
      <c r="I132" s="5">
        <v>-1663354678242</v>
      </c>
      <c r="J132" s="5">
        <v>-184639808695</v>
      </c>
      <c r="K132" s="5">
        <v>-145075454216</v>
      </c>
      <c r="L132" s="5">
        <v>-345447531245</v>
      </c>
      <c r="M132" s="5">
        <v>-234408565925</v>
      </c>
      <c r="N132" s="5">
        <v>-17568472686</v>
      </c>
      <c r="O132" s="5">
        <v>-317101533</v>
      </c>
      <c r="P132" s="5">
        <v>-1137380587</v>
      </c>
      <c r="Q132" s="5">
        <v>-2905077476</v>
      </c>
    </row>
    <row r="133" spans="2:17" ht="15.5" x14ac:dyDescent="0.35">
      <c r="C133" t="s">
        <v>330</v>
      </c>
      <c r="D133" s="5">
        <v>-25411409909</v>
      </c>
      <c r="E133" s="5">
        <v>-33372742987</v>
      </c>
      <c r="F133" s="5">
        <v>-21272040773</v>
      </c>
      <c r="G133" s="5">
        <v>-29320843741</v>
      </c>
      <c r="I133" s="5">
        <v>-70804723713</v>
      </c>
      <c r="J133" s="5">
        <v>-16953228623</v>
      </c>
      <c r="K133" s="5">
        <v>-15331936405</v>
      </c>
      <c r="L133" s="5">
        <v>-9994274366</v>
      </c>
      <c r="M133" s="5">
        <v>-9315803610</v>
      </c>
      <c r="N133" s="5">
        <v>-5465879392</v>
      </c>
      <c r="O133" s="5">
        <v>-1527109882</v>
      </c>
      <c r="P133" s="5">
        <v>-636323220</v>
      </c>
      <c r="Q133" s="5">
        <v>-564239203</v>
      </c>
    </row>
    <row r="134" spans="2:17" ht="15.5" x14ac:dyDescent="0.35">
      <c r="C134" t="s">
        <v>462</v>
      </c>
      <c r="D134" s="5">
        <v>109058764276</v>
      </c>
      <c r="E134" s="5">
        <v>-480312617694</v>
      </c>
      <c r="F134" s="5">
        <v>-386212050896</v>
      </c>
      <c r="G134" s="5">
        <v>-3470417990</v>
      </c>
      <c r="I134" s="5">
        <v>-369131831556</v>
      </c>
      <c r="J134" s="5">
        <v>44114156770</v>
      </c>
      <c r="K134" s="5">
        <v>-41000392108</v>
      </c>
      <c r="L134" s="5">
        <v>-40316718455</v>
      </c>
      <c r="M134" s="5">
        <v>-22471810198</v>
      </c>
      <c r="N134" s="5">
        <v>-41831895173</v>
      </c>
      <c r="O134" s="5">
        <v>-414724778</v>
      </c>
      <c r="P134" s="5">
        <v>-3367544003</v>
      </c>
      <c r="Q134" s="5">
        <v>-270431003</v>
      </c>
    </row>
    <row r="135" spans="2:17" ht="15.5" x14ac:dyDescent="0.35">
      <c r="C135" t="s">
        <v>143</v>
      </c>
      <c r="D135" s="5">
        <v>-23948826385</v>
      </c>
      <c r="E135" s="5">
        <v>-15270924165</v>
      </c>
      <c r="F135" s="5">
        <v>49131891812</v>
      </c>
      <c r="G135" s="5">
        <v>15991429497</v>
      </c>
      <c r="I135" s="5">
        <v>-689412004</v>
      </c>
      <c r="J135" s="5">
        <v>-2825105087</v>
      </c>
      <c r="K135" s="5">
        <v>-2908593670</v>
      </c>
      <c r="L135" s="5">
        <v>-576806685</v>
      </c>
      <c r="M135" s="5">
        <v>-578486808</v>
      </c>
      <c r="N135" s="5">
        <v>-2933129204</v>
      </c>
    </row>
    <row r="136" spans="2:17" ht="15.5" x14ac:dyDescent="0.35">
      <c r="C136" t="s">
        <v>665</v>
      </c>
      <c r="D136" s="5">
        <v>26216509352</v>
      </c>
      <c r="E136" s="5">
        <v>13777829704</v>
      </c>
      <c r="F136" s="5">
        <v>29804770820</v>
      </c>
      <c r="G136" s="5">
        <v>29677087785</v>
      </c>
      <c r="I136" s="5">
        <v>61279314376</v>
      </c>
      <c r="J136" s="5">
        <v>538954781</v>
      </c>
      <c r="K136" s="5">
        <v>23943280</v>
      </c>
      <c r="L136" s="5">
        <v>45721331</v>
      </c>
      <c r="M136" s="5">
        <v>76930834</v>
      </c>
      <c r="N136" s="5">
        <v>1968500</v>
      </c>
      <c r="O136" s="5">
        <v>3449741</v>
      </c>
      <c r="P136" s="5">
        <v>208256</v>
      </c>
      <c r="Q136" s="5">
        <v>2691618</v>
      </c>
    </row>
    <row r="137" spans="2:17" ht="15.5" x14ac:dyDescent="0.35">
      <c r="C137" t="s">
        <v>912</v>
      </c>
      <c r="D137" s="5">
        <v>-155820208173</v>
      </c>
      <c r="E137" s="5">
        <v>-118391543592</v>
      </c>
      <c r="F137" s="5">
        <v>-101543511389</v>
      </c>
      <c r="G137" s="5">
        <v>-16838088503</v>
      </c>
      <c r="I137" s="5">
        <v>-230302350937</v>
      </c>
      <c r="J137" s="5">
        <v>-50493274325</v>
      </c>
      <c r="K137" s="5">
        <v>-40237280800</v>
      </c>
      <c r="L137" s="5">
        <v>-31477821680</v>
      </c>
      <c r="M137" s="5">
        <v>-10706812558</v>
      </c>
      <c r="N137" s="5">
        <v>-7554583631</v>
      </c>
      <c r="O137" s="5">
        <v>-8034112</v>
      </c>
      <c r="P137" s="5">
        <v>-2342780</v>
      </c>
      <c r="Q137" s="5">
        <v>-9823669</v>
      </c>
    </row>
    <row r="138" spans="2:17" ht="15.5" x14ac:dyDescent="0.35">
      <c r="C138" t="s">
        <v>144</v>
      </c>
      <c r="D138" s="5">
        <v>4679212337847</v>
      </c>
      <c r="E138" s="5">
        <v>291429390799</v>
      </c>
      <c r="F138" s="5">
        <v>1478891929255</v>
      </c>
      <c r="G138" s="5">
        <v>7336079750899</v>
      </c>
      <c r="I138" s="5">
        <v>10909102818568</v>
      </c>
      <c r="J138" s="5">
        <v>1039495635537</v>
      </c>
      <c r="K138" s="5">
        <v>-873611761</v>
      </c>
      <c r="L138" s="5">
        <v>284342203816</v>
      </c>
      <c r="M138" s="5">
        <v>167757710321</v>
      </c>
      <c r="N138" s="5">
        <v>64024800847</v>
      </c>
      <c r="O138" s="5">
        <v>23060000000</v>
      </c>
    </row>
    <row r="139" spans="2:17" ht="15.5" x14ac:dyDescent="0.35">
      <c r="C139" t="s">
        <v>145</v>
      </c>
      <c r="D139" s="5">
        <v>-998345091899</v>
      </c>
      <c r="E139" s="5">
        <v>-14368161950</v>
      </c>
      <c r="F139" s="5">
        <v>-63746593329</v>
      </c>
      <c r="G139" s="5">
        <v>-2785309019850</v>
      </c>
      <c r="I139" s="5">
        <v>-3944132255717</v>
      </c>
      <c r="J139" s="5">
        <v>-1477352017163</v>
      </c>
      <c r="K139" s="5">
        <v>-204797971333</v>
      </c>
      <c r="L139" s="5">
        <v>-329276853510</v>
      </c>
      <c r="M139" s="5">
        <v>-291389640911</v>
      </c>
      <c r="N139" s="5">
        <v>-26202577965</v>
      </c>
      <c r="O139" s="5">
        <v>-25009747737</v>
      </c>
      <c r="Q139" s="5">
        <v>-97000000</v>
      </c>
    </row>
    <row r="140" spans="2:17" ht="15.5" x14ac:dyDescent="0.35">
      <c r="C140" t="s">
        <v>1012</v>
      </c>
      <c r="E140" s="5">
        <v>8000000000</v>
      </c>
      <c r="F140" s="5">
        <v>-420000000000</v>
      </c>
      <c r="I140" s="5">
        <v>-420000000000</v>
      </c>
    </row>
    <row r="141" spans="2:17" ht="15.5" x14ac:dyDescent="0.35">
      <c r="C141" t="s">
        <v>1013</v>
      </c>
      <c r="F141" s="5">
        <v>-250000000000</v>
      </c>
      <c r="I141" s="5">
        <v>-250000000000</v>
      </c>
    </row>
    <row r="142" spans="2:17" ht="15.5" x14ac:dyDescent="0.35">
      <c r="C142" t="s">
        <v>1014</v>
      </c>
      <c r="K142" s="5">
        <v>120400198799</v>
      </c>
      <c r="L142" s="5">
        <v>113677320657</v>
      </c>
      <c r="M142" s="5">
        <v>34058139504</v>
      </c>
      <c r="N142" s="5">
        <v>10278037002</v>
      </c>
      <c r="O142" s="5">
        <v>-18191260237</v>
      </c>
    </row>
    <row r="143" spans="2:17" ht="15.5" x14ac:dyDescent="0.35">
      <c r="C143" t="s">
        <v>151</v>
      </c>
      <c r="D143" s="5">
        <v>-1154691844279</v>
      </c>
      <c r="E143" s="5">
        <v>-21184538923</v>
      </c>
      <c r="F143" s="5">
        <v>-261832750640</v>
      </c>
      <c r="G143" s="5">
        <v>-1341067961829</v>
      </c>
      <c r="I143" s="5">
        <v>-2703897677693</v>
      </c>
      <c r="J143" s="5">
        <v>-1168091705205</v>
      </c>
      <c r="K143" s="5">
        <v>-236813734078</v>
      </c>
      <c r="L143" s="5">
        <v>-498014337645</v>
      </c>
      <c r="M143" s="5">
        <v>-325447780415</v>
      </c>
      <c r="N143" s="5">
        <v>-36480614967</v>
      </c>
      <c r="O143" s="5">
        <v>-3191487500</v>
      </c>
      <c r="Q143" s="5">
        <v>-97000000</v>
      </c>
    </row>
    <row r="144" spans="2:17" ht="15.5" x14ac:dyDescent="0.35">
      <c r="C144" t="s">
        <v>707</v>
      </c>
      <c r="D144" s="5">
        <v>-2931242928</v>
      </c>
      <c r="E144" s="5">
        <v>-1183623027</v>
      </c>
      <c r="F144" s="5">
        <v>-386256052981</v>
      </c>
      <c r="G144" s="5">
        <v>-27183915544</v>
      </c>
      <c r="I144" s="5">
        <v>-413439968525</v>
      </c>
    </row>
    <row r="145" spans="3:15" ht="15.5" x14ac:dyDescent="0.35">
      <c r="C145" t="s">
        <v>1015</v>
      </c>
      <c r="D145" s="5">
        <v>159277995308</v>
      </c>
      <c r="F145" s="5">
        <v>1233000326983</v>
      </c>
      <c r="G145" s="5">
        <v>-1392278322291</v>
      </c>
      <c r="I145" s="5">
        <v>-159277995308</v>
      </c>
      <c r="J145" s="5">
        <v>-310773400000</v>
      </c>
      <c r="K145" s="5">
        <v>-88384436054</v>
      </c>
    </row>
    <row r="146" spans="3:15" ht="15.5" x14ac:dyDescent="0.35">
      <c r="C146" t="s">
        <v>340</v>
      </c>
      <c r="F146" s="5">
        <v>1290385809</v>
      </c>
      <c r="I146" s="5">
        <v>1290385809</v>
      </c>
      <c r="J146" s="5">
        <v>1513088042</v>
      </c>
      <c r="L146" s="5">
        <v>43780163478</v>
      </c>
    </row>
    <row r="147" spans="3:15" ht="15.5" x14ac:dyDescent="0.35">
      <c r="C147" t="s">
        <v>1016</v>
      </c>
      <c r="F147" s="5">
        <v>20051497500</v>
      </c>
      <c r="G147" s="5">
        <v>-20650497500</v>
      </c>
      <c r="I147" s="5">
        <v>-599000000</v>
      </c>
      <c r="O147" s="5">
        <v>-3627000000</v>
      </c>
    </row>
    <row r="148" spans="3:15" ht="15.5" x14ac:dyDescent="0.35">
      <c r="C148" t="s">
        <v>1017</v>
      </c>
      <c r="G148" s="5">
        <v>-4128322686</v>
      </c>
      <c r="I148" s="5">
        <v>1792000000</v>
      </c>
      <c r="L148" s="5">
        <v>11280000000</v>
      </c>
    </row>
    <row r="149" spans="3:15" ht="15.5" x14ac:dyDescent="0.35">
      <c r="C149" t="s">
        <v>153</v>
      </c>
      <c r="D149" s="5">
        <v>4679212337847</v>
      </c>
      <c r="E149" s="5">
        <v>291429390799</v>
      </c>
      <c r="F149" s="5">
        <v>1478891929255</v>
      </c>
      <c r="G149" s="5">
        <v>7336079750899</v>
      </c>
      <c r="I149" s="5">
        <v>10909102818568</v>
      </c>
      <c r="J149" s="5">
        <v>1039495635537</v>
      </c>
      <c r="K149" s="5">
        <v>-873611761</v>
      </c>
      <c r="L149" s="5">
        <v>284342203816</v>
      </c>
      <c r="M149" s="5">
        <v>167757710321</v>
      </c>
      <c r="N149" s="5">
        <v>64024800847</v>
      </c>
      <c r="O149" s="5">
        <v>23060000000</v>
      </c>
    </row>
    <row r="150" spans="3:15" ht="15.5" x14ac:dyDescent="0.35">
      <c r="C150" t="s">
        <v>384</v>
      </c>
      <c r="D150" s="5">
        <v>61511040757</v>
      </c>
      <c r="E150" s="5">
        <v>-17167586443</v>
      </c>
      <c r="F150" s="5">
        <v>-290211287727</v>
      </c>
      <c r="G150" s="5">
        <v>-38416481771</v>
      </c>
      <c r="M150" s="5">
        <v>7596037502</v>
      </c>
      <c r="N150" s="5">
        <v>-17801157153</v>
      </c>
    </row>
    <row r="151" spans="3:15" ht="15.5" x14ac:dyDescent="0.35">
      <c r="C151" t="s">
        <v>1018</v>
      </c>
      <c r="L151" s="5">
        <v>590</v>
      </c>
      <c r="M151" s="5">
        <v>71218547340</v>
      </c>
    </row>
    <row r="152" spans="3:15" ht="15.5" x14ac:dyDescent="0.35">
      <c r="C152" t="s">
        <v>457</v>
      </c>
      <c r="F152" s="5">
        <v>-318984583062</v>
      </c>
      <c r="G152" s="5">
        <v>319375000000</v>
      </c>
      <c r="I152" s="5">
        <v>390416938</v>
      </c>
      <c r="J152" s="5">
        <v>319375000000</v>
      </c>
    </row>
    <row r="153" spans="3:15" ht="15.5" x14ac:dyDescent="0.35">
      <c r="C153" t="s">
        <v>508</v>
      </c>
      <c r="M153" s="5">
        <v>420000000</v>
      </c>
    </row>
    <row r="154" spans="3:15" ht="15.5" x14ac:dyDescent="0.35">
      <c r="C154" t="s">
        <v>596</v>
      </c>
      <c r="D154" s="5">
        <v>-1226929627987</v>
      </c>
      <c r="F154" s="5">
        <v>-28074692805</v>
      </c>
      <c r="G154" s="5">
        <v>-649200976512</v>
      </c>
      <c r="I154" s="5">
        <v>106136347012</v>
      </c>
      <c r="J154" s="5">
        <v>61528268753</v>
      </c>
      <c r="K154" s="5">
        <v>100715730401</v>
      </c>
      <c r="L154" s="5">
        <v>279757802093</v>
      </c>
      <c r="M154" s="5">
        <v>130145877920</v>
      </c>
    </row>
    <row r="155" spans="3:15" ht="15.5" x14ac:dyDescent="0.35">
      <c r="C155" t="s">
        <v>154</v>
      </c>
      <c r="D155" s="5">
        <v>-324570941702</v>
      </c>
      <c r="E155" s="5">
        <v>324570941702</v>
      </c>
      <c r="F155" s="5">
        <v>1307397744192</v>
      </c>
      <c r="I155" s="5">
        <v>1307397744192</v>
      </c>
    </row>
    <row r="156" spans="3:15" ht="15.5" x14ac:dyDescent="0.35">
      <c r="C156" t="s">
        <v>159</v>
      </c>
      <c r="D156" s="5">
        <v>12487442322</v>
      </c>
      <c r="E156" s="5">
        <v>-12487442322</v>
      </c>
      <c r="F156" s="5">
        <v>265076504520</v>
      </c>
      <c r="G156" s="5">
        <v>-265076504520</v>
      </c>
      <c r="J156" s="5">
        <v>-23069357059</v>
      </c>
      <c r="K156" s="5">
        <v>-147610848369</v>
      </c>
      <c r="L156" s="5">
        <v>-26161969219</v>
      </c>
    </row>
    <row r="157" spans="3:15" ht="15.5" x14ac:dyDescent="0.35">
      <c r="C157" t="s">
        <v>583</v>
      </c>
      <c r="E157" s="5">
        <v>691174871</v>
      </c>
      <c r="F157" s="5">
        <v>-25924528906</v>
      </c>
      <c r="G157" s="5">
        <v>3088230911</v>
      </c>
      <c r="I157" s="5">
        <v>-25924528906</v>
      </c>
      <c r="J157" s="5">
        <v>-50191494983</v>
      </c>
      <c r="K157" s="5">
        <v>-63229646361</v>
      </c>
      <c r="L157" s="5">
        <v>-2325973206</v>
      </c>
      <c r="M157" s="5">
        <v>-41622752441</v>
      </c>
      <c r="N157" s="5">
        <v>-1149888000</v>
      </c>
      <c r="O157" s="5">
        <v>-1940000000</v>
      </c>
    </row>
    <row r="158" spans="3:15" ht="15.5" x14ac:dyDescent="0.35">
      <c r="C158" t="s">
        <v>161</v>
      </c>
      <c r="F158" s="5">
        <v>4718710236</v>
      </c>
      <c r="G158" s="5">
        <v>-4718710236</v>
      </c>
    </row>
    <row r="159" spans="3:15" ht="15.5" x14ac:dyDescent="0.35">
      <c r="C159" t="s">
        <v>1019</v>
      </c>
    </row>
    <row r="160" spans="3:15" ht="15.5" x14ac:dyDescent="0.35">
      <c r="C160" t="s">
        <v>546</v>
      </c>
      <c r="F160" s="5">
        <v>1864429579</v>
      </c>
      <c r="I160" s="5">
        <v>1864429579</v>
      </c>
    </row>
    <row r="161" spans="3:15" ht="15.5" x14ac:dyDescent="0.35">
      <c r="C161" t="s">
        <v>456</v>
      </c>
      <c r="D161" s="5">
        <v>-379041303</v>
      </c>
      <c r="E161" s="5">
        <v>551825350</v>
      </c>
      <c r="F161" s="5">
        <v>495301714</v>
      </c>
      <c r="G161" s="5">
        <v>-1170187382</v>
      </c>
      <c r="J161" s="5">
        <v>1073632739</v>
      </c>
      <c r="K161" s="5">
        <v>-594833481</v>
      </c>
      <c r="L161" s="5">
        <v>-542046266</v>
      </c>
    </row>
    <row r="162" spans="3:15" ht="15.5" x14ac:dyDescent="0.35">
      <c r="C162" t="s">
        <v>1020</v>
      </c>
      <c r="D162" s="5">
        <v>-395663440100</v>
      </c>
      <c r="G162" s="5">
        <v>15495302170</v>
      </c>
      <c r="O162" s="5">
        <v>25000000000</v>
      </c>
    </row>
    <row r="163" spans="3:15" ht="15.5" x14ac:dyDescent="0.35">
      <c r="C163" t="s">
        <v>1021</v>
      </c>
      <c r="G163" s="5">
        <v>1250000000000</v>
      </c>
      <c r="I163" s="5">
        <v>1250000000000</v>
      </c>
      <c r="J163" s="5">
        <v>600000000000</v>
      </c>
    </row>
    <row r="164" spans="3:15" ht="15.5" x14ac:dyDescent="0.35">
      <c r="C164" t="s">
        <v>1022</v>
      </c>
      <c r="F164" s="5">
        <v>-27851000000</v>
      </c>
      <c r="G164" s="5">
        <v>-572149000000</v>
      </c>
      <c r="I164" s="5">
        <v>-600000000000</v>
      </c>
    </row>
    <row r="165" spans="3:15" ht="15.5" x14ac:dyDescent="0.35">
      <c r="C165" t="s">
        <v>1023</v>
      </c>
      <c r="D165" s="5">
        <v>4995204213516</v>
      </c>
      <c r="E165" s="5">
        <v>7314588847</v>
      </c>
      <c r="F165" s="5">
        <v>-11910102754</v>
      </c>
      <c r="G165" s="5">
        <v>-24226760000</v>
      </c>
      <c r="I165" s="5">
        <v>-36136862754</v>
      </c>
      <c r="J165" s="5">
        <v>-5781054615</v>
      </c>
    </row>
    <row r="166" spans="3:15" ht="15.5" x14ac:dyDescent="0.35">
      <c r="C166" t="s">
        <v>1024</v>
      </c>
      <c r="G166" s="5">
        <v>1250000000000</v>
      </c>
      <c r="I166" s="5">
        <v>1250000000000</v>
      </c>
    </row>
    <row r="167" spans="3:15" ht="15.5" x14ac:dyDescent="0.35">
      <c r="C167" t="s">
        <v>510</v>
      </c>
      <c r="F167" s="5">
        <v>-1000000000000</v>
      </c>
      <c r="G167" s="5">
        <v>1000000000000</v>
      </c>
    </row>
    <row r="168" spans="3:15" ht="15.5" x14ac:dyDescent="0.35">
      <c r="C168" t="s">
        <v>1025</v>
      </c>
      <c r="F168" s="5">
        <v>1580000000</v>
      </c>
      <c r="G168" s="5">
        <v>-1580000000</v>
      </c>
    </row>
    <row r="169" spans="3:15" ht="15.5" x14ac:dyDescent="0.35">
      <c r="C169" t="s">
        <v>549</v>
      </c>
      <c r="F169" s="5">
        <v>360832265963</v>
      </c>
      <c r="I169" s="5">
        <v>360832265963</v>
      </c>
      <c r="J169" s="5">
        <v>52260654099</v>
      </c>
      <c r="K169" s="5">
        <v>4239964161</v>
      </c>
      <c r="L169" s="5">
        <v>17204560994</v>
      </c>
    </row>
    <row r="170" spans="3:15" ht="15.5" x14ac:dyDescent="0.35">
      <c r="C170" t="s">
        <v>772</v>
      </c>
      <c r="D170" s="5">
        <v>-17167586443</v>
      </c>
      <c r="F170" s="5">
        <v>-1262300027</v>
      </c>
      <c r="I170" s="5">
        <v>-1262300027</v>
      </c>
      <c r="L170" s="5">
        <v>-21725565270</v>
      </c>
    </row>
    <row r="171" spans="3:15" ht="15.5" x14ac:dyDescent="0.35">
      <c r="C171" t="s">
        <v>972</v>
      </c>
      <c r="G171" s="5">
        <v>-1000000000000</v>
      </c>
      <c r="K171" s="5">
        <v>71783331590</v>
      </c>
    </row>
    <row r="172" spans="3:15" ht="15.5" x14ac:dyDescent="0.35">
      <c r="C172" t="s">
        <v>1026</v>
      </c>
      <c r="F172" s="5">
        <v>-294606661562</v>
      </c>
      <c r="G172" s="5">
        <v>5898075065862</v>
      </c>
      <c r="I172" s="5">
        <v>5603468404300</v>
      </c>
      <c r="L172" s="5">
        <v>38135394100</v>
      </c>
    </row>
    <row r="173" spans="3:15" ht="15.5" x14ac:dyDescent="0.35">
      <c r="C173" t="s">
        <v>1027</v>
      </c>
      <c r="F173" s="5">
        <v>1000000001000</v>
      </c>
      <c r="I173" s="5">
        <v>1000000001000</v>
      </c>
    </row>
    <row r="174" spans="3:15" ht="15.5" x14ac:dyDescent="0.35">
      <c r="C174" t="s">
        <v>158</v>
      </c>
      <c r="F174" s="5">
        <v>-1580000000</v>
      </c>
      <c r="I174" s="5">
        <v>-1580000000</v>
      </c>
    </row>
    <row r="175" spans="3:15" ht="15.5" x14ac:dyDescent="0.35">
      <c r="C175" t="s">
        <v>1028</v>
      </c>
      <c r="F175" s="5">
        <v>277589739194</v>
      </c>
      <c r="G175" s="5">
        <v>156584772377</v>
      </c>
      <c r="I175" s="5">
        <v>434174511571</v>
      </c>
      <c r="J175" s="5">
        <v>84299986603</v>
      </c>
      <c r="K175" s="5">
        <v>33822690298</v>
      </c>
    </row>
    <row r="176" spans="3:15" ht="15.5" x14ac:dyDescent="0.35">
      <c r="C176" t="s">
        <v>1029</v>
      </c>
      <c r="D176" s="5">
        <v>12044111206</v>
      </c>
      <c r="E176" s="5">
        <v>-12044111206</v>
      </c>
      <c r="F176" s="5">
        <v>-35177000000</v>
      </c>
      <c r="I176" s="5">
        <v>-35177000000</v>
      </c>
    </row>
    <row r="177" spans="2:17" ht="15.5" x14ac:dyDescent="0.35">
      <c r="C177" t="s">
        <v>1030</v>
      </c>
    </row>
    <row r="178" spans="2:17" ht="15.5" x14ac:dyDescent="0.35">
      <c r="C178" t="s">
        <v>954</v>
      </c>
    </row>
    <row r="179" spans="2:17" ht="15.5" x14ac:dyDescent="0.35">
      <c r="C179" t="s">
        <v>157</v>
      </c>
      <c r="F179" s="5">
        <v>294919389700</v>
      </c>
      <c r="I179" s="5">
        <v>294919389700</v>
      </c>
      <c r="N179" s="5">
        <v>82975846000</v>
      </c>
    </row>
    <row r="180" spans="2:17" ht="15.5" x14ac:dyDescent="0.35">
      <c r="C180" t="s">
        <v>164</v>
      </c>
      <c r="D180" s="5">
        <v>2843902806212</v>
      </c>
      <c r="E180" s="5">
        <v>-722762862866</v>
      </c>
      <c r="F180" s="5">
        <v>432714052614</v>
      </c>
      <c r="G180" s="5">
        <v>4696829943383</v>
      </c>
      <c r="I180" s="5">
        <v>6146203492352</v>
      </c>
      <c r="J180" s="5">
        <v>-21577512965</v>
      </c>
      <c r="K180" s="5">
        <v>19143763888</v>
      </c>
      <c r="L180" s="5">
        <v>10363301085</v>
      </c>
      <c r="M180" s="5">
        <v>-15647019273</v>
      </c>
      <c r="N180" s="5">
        <v>19835483143</v>
      </c>
      <c r="O180" s="5">
        <v>5546142776</v>
      </c>
      <c r="P180" s="5">
        <v>-484568559</v>
      </c>
      <c r="Q180" s="5">
        <v>1065304096</v>
      </c>
    </row>
    <row r="181" spans="2:17" ht="15.5" x14ac:dyDescent="0.35">
      <c r="C181" t="s">
        <v>165</v>
      </c>
      <c r="E181" s="5">
        <v>6164698518517</v>
      </c>
      <c r="I181" s="5">
        <v>18495026165</v>
      </c>
      <c r="J181" s="5">
        <v>40072539130</v>
      </c>
      <c r="K181" s="5">
        <v>20928775242</v>
      </c>
      <c r="L181" s="5">
        <v>10565474157</v>
      </c>
      <c r="M181" s="5">
        <v>26212493430</v>
      </c>
      <c r="N181" s="5">
        <v>6377010287</v>
      </c>
      <c r="O181" s="5">
        <v>830867510</v>
      </c>
      <c r="P181" s="5">
        <v>1315436069</v>
      </c>
      <c r="Q181" s="5">
        <v>250131973</v>
      </c>
    </row>
    <row r="182" spans="2:17" ht="15.5" x14ac:dyDescent="0.35">
      <c r="C182" t="s">
        <v>166</v>
      </c>
      <c r="D182" s="5">
        <v>2843902806212</v>
      </c>
      <c r="E182" s="5">
        <v>5441935655651</v>
      </c>
      <c r="F182" s="5">
        <v>432714052614</v>
      </c>
      <c r="G182" s="5">
        <v>4696829943383</v>
      </c>
      <c r="I182" s="5">
        <v>6164698518517</v>
      </c>
      <c r="J182" s="5">
        <v>18495026165</v>
      </c>
      <c r="K182" s="5">
        <v>40072539130</v>
      </c>
      <c r="L182" s="5">
        <v>20928775242</v>
      </c>
      <c r="M182" s="5">
        <v>10565474157</v>
      </c>
      <c r="N182" s="5">
        <v>26212493430</v>
      </c>
      <c r="O182" s="5">
        <v>6377010286</v>
      </c>
      <c r="P182" s="5">
        <v>830867510</v>
      </c>
      <c r="Q182" s="5">
        <v>1315436069</v>
      </c>
    </row>
    <row r="184" spans="2:17" ht="15.5" x14ac:dyDescent="0.35">
      <c r="B184" t="s">
        <v>167</v>
      </c>
      <c r="C184" t="s">
        <v>12</v>
      </c>
      <c r="D184" s="5">
        <v>5310000000</v>
      </c>
      <c r="E184" s="5">
        <v>5310000000</v>
      </c>
      <c r="F184" s="5">
        <v>5310000000</v>
      </c>
      <c r="G184" s="5">
        <v>5310000000</v>
      </c>
      <c r="I184" s="5">
        <v>5310000000</v>
      </c>
      <c r="J184" s="5">
        <v>2360000000</v>
      </c>
      <c r="K184" s="5">
        <v>2260000000</v>
      </c>
      <c r="L184" s="5">
        <v>2260000000</v>
      </c>
      <c r="M184" s="6">
        <v>2049999999.9999998</v>
      </c>
      <c r="N184" s="5">
        <v>1950000000</v>
      </c>
      <c r="O184" s="5">
        <v>1950000000</v>
      </c>
      <c r="P184" s="5">
        <v>1510000000</v>
      </c>
      <c r="Q184" s="5">
        <v>1510000000</v>
      </c>
    </row>
    <row r="185" spans="2:17" ht="15.5" x14ac:dyDescent="0.35">
      <c r="C185" t="s">
        <v>168</v>
      </c>
      <c r="D185" s="6">
        <v>31.39</v>
      </c>
      <c r="E185" s="6">
        <v>30.99</v>
      </c>
      <c r="F185" s="6">
        <v>27.97</v>
      </c>
      <c r="G185" s="6">
        <v>6.06</v>
      </c>
    </row>
    <row r="186" spans="2:17" ht="15.5" x14ac:dyDescent="0.35">
      <c r="C186" t="s">
        <v>169</v>
      </c>
      <c r="D186" s="6">
        <v>51.13</v>
      </c>
      <c r="E186" s="6">
        <v>68.73</v>
      </c>
      <c r="F186" s="6">
        <v>116.2</v>
      </c>
      <c r="G186" s="6">
        <v>463.7</v>
      </c>
    </row>
    <row r="187" spans="2:17" ht="15.5" x14ac:dyDescent="0.35">
      <c r="C187" t="s">
        <v>62</v>
      </c>
      <c r="D187" s="6">
        <v>10.82</v>
      </c>
      <c r="E187" s="6">
        <v>14.43</v>
      </c>
      <c r="F187" s="6">
        <v>26.77</v>
      </c>
      <c r="G187" s="6">
        <v>29.75</v>
      </c>
    </row>
    <row r="188" spans="2:17" ht="15.5" x14ac:dyDescent="0.35">
      <c r="C188" t="s">
        <v>170</v>
      </c>
      <c r="D188" s="6">
        <v>516440000000.00006</v>
      </c>
      <c r="E188" s="5">
        <v>455940000000</v>
      </c>
      <c r="F188" s="5">
        <v>451480000000</v>
      </c>
      <c r="G188" s="5">
        <v>234510000000</v>
      </c>
    </row>
    <row r="189" spans="2:17" ht="15.5" x14ac:dyDescent="0.35">
      <c r="C189" t="s">
        <v>171</v>
      </c>
      <c r="D189" s="6">
        <v>8.0000000000000002E-3</v>
      </c>
      <c r="E189" s="6">
        <v>1.0200000000000001E-2</v>
      </c>
      <c r="F189" s="6">
        <v>9.7999999999999997E-3</v>
      </c>
      <c r="G189" s="6">
        <v>2.5999999999999999E-3</v>
      </c>
    </row>
    <row r="190" spans="2:17" ht="15.5" x14ac:dyDescent="0.35">
      <c r="C190" t="s">
        <v>172</v>
      </c>
      <c r="D190" s="6">
        <v>2.18E-2</v>
      </c>
      <c r="E190" s="6">
        <v>2.2000000000000002E-2</v>
      </c>
      <c r="F190" s="6">
        <v>2.0299999999999999E-2</v>
      </c>
      <c r="G190" s="6">
        <v>4.5000000000000005E-3</v>
      </c>
    </row>
    <row r="191" spans="2:17" ht="15.5" x14ac:dyDescent="0.35">
      <c r="C191" t="s">
        <v>173</v>
      </c>
      <c r="D191" s="6">
        <v>3.2099999999999997E-2</v>
      </c>
      <c r="E191" s="6">
        <v>3.2799999999999996E-2</v>
      </c>
      <c r="F191" s="6">
        <v>3.5299999999999998E-2</v>
      </c>
      <c r="G191" s="6">
        <v>2.6600000000000002E-2</v>
      </c>
    </row>
    <row r="192" spans="2:17" ht="15.5" x14ac:dyDescent="0.35">
      <c r="C192" t="s">
        <v>174</v>
      </c>
      <c r="D192" s="6">
        <v>2.62</v>
      </c>
      <c r="E192" s="6">
        <v>3.08</v>
      </c>
      <c r="F192" s="6">
        <v>3.53</v>
      </c>
      <c r="G192" s="6">
        <v>1.66</v>
      </c>
    </row>
    <row r="193" spans="3:17" ht="15.5" x14ac:dyDescent="0.35">
      <c r="C193" t="s">
        <v>175</v>
      </c>
      <c r="D193" s="5">
        <v>9016000000000</v>
      </c>
      <c r="E193" s="5">
        <v>8760000000000</v>
      </c>
      <c r="F193" s="5">
        <v>8518000000000</v>
      </c>
      <c r="G193" s="5">
        <v>8187000000000</v>
      </c>
    </row>
    <row r="194" spans="3:17" ht="15.5" x14ac:dyDescent="0.35">
      <c r="C194" t="s">
        <v>176</v>
      </c>
      <c r="D194" s="6">
        <v>1.1200000000000001</v>
      </c>
      <c r="E194" s="6">
        <v>1.51</v>
      </c>
      <c r="F194" s="6">
        <v>2.36</v>
      </c>
      <c r="G194" s="6">
        <v>2.1</v>
      </c>
    </row>
    <row r="195" spans="3:17" ht="15.5" x14ac:dyDescent="0.35">
      <c r="C195" t="s">
        <v>177</v>
      </c>
      <c r="D195" s="6">
        <v>1437.57</v>
      </c>
      <c r="E195" s="6">
        <v>1406.02</v>
      </c>
      <c r="F195" s="6">
        <v>1375.04</v>
      </c>
      <c r="G195" s="6">
        <v>1340.46</v>
      </c>
    </row>
    <row r="196" spans="3:17" ht="15.5" x14ac:dyDescent="0.35">
      <c r="C196" t="s">
        <v>178</v>
      </c>
      <c r="D196" s="6">
        <v>1.1200000000000001</v>
      </c>
      <c r="E196" s="6">
        <v>1.52</v>
      </c>
      <c r="F196" s="6">
        <v>2.36</v>
      </c>
      <c r="G196" s="6">
        <v>2.1</v>
      </c>
    </row>
    <row r="197" spans="3:17" ht="15.5" x14ac:dyDescent="0.35">
      <c r="C197" t="s">
        <v>179</v>
      </c>
      <c r="D197" s="6">
        <v>1437.08</v>
      </c>
      <c r="E197" s="6">
        <v>1405.53</v>
      </c>
      <c r="F197" s="6">
        <v>1374.54</v>
      </c>
      <c r="G197" s="6">
        <v>1339.97</v>
      </c>
    </row>
    <row r="198" spans="3:17" ht="15.5" x14ac:dyDescent="0.35">
      <c r="C198" t="s">
        <v>180</v>
      </c>
      <c r="D198" s="5">
        <v>2405000000000</v>
      </c>
      <c r="E198" s="5">
        <v>2460000000000</v>
      </c>
      <c r="F198" s="5">
        <v>2133000000000</v>
      </c>
      <c r="G198" s="5">
        <v>756000000000</v>
      </c>
    </row>
    <row r="199" spans="3:17" ht="15.5" x14ac:dyDescent="0.35">
      <c r="C199" t="s">
        <v>181</v>
      </c>
      <c r="D199" s="5">
        <v>4742000000000</v>
      </c>
      <c r="E199" s="5">
        <v>1343000000000</v>
      </c>
      <c r="F199" s="5">
        <v>1355000000000</v>
      </c>
      <c r="G199" s="5">
        <v>1229000000000</v>
      </c>
    </row>
    <row r="200" spans="3:17" ht="15.5" x14ac:dyDescent="0.35">
      <c r="C200" t="s">
        <v>182</v>
      </c>
      <c r="D200" s="5">
        <v>7631000000000</v>
      </c>
      <c r="E200" s="5">
        <v>7464000000000</v>
      </c>
      <c r="F200" s="5">
        <v>7299000000000</v>
      </c>
      <c r="G200" s="5">
        <v>7116000000000</v>
      </c>
    </row>
    <row r="201" spans="3:17" ht="15.5" x14ac:dyDescent="0.35">
      <c r="C201" t="s">
        <v>24</v>
      </c>
      <c r="D201" s="5">
        <v>7146000000000</v>
      </c>
      <c r="E201" s="5">
        <v>3803000000000</v>
      </c>
      <c r="F201" s="5">
        <v>3488000000000</v>
      </c>
      <c r="G201" s="5">
        <v>1984000000000</v>
      </c>
    </row>
    <row r="202" spans="3:17" ht="15.5" x14ac:dyDescent="0.35">
      <c r="C202" t="s">
        <v>21</v>
      </c>
      <c r="D202" s="5">
        <v>-1140000000000</v>
      </c>
      <c r="E202" s="5">
        <v>-1639000000000</v>
      </c>
      <c r="F202" s="5">
        <v>-2677000000000</v>
      </c>
      <c r="G202" s="5">
        <v>-3748000000000</v>
      </c>
    </row>
    <row r="203" spans="3:17" ht="15.5" x14ac:dyDescent="0.35">
      <c r="C203" t="s">
        <v>183</v>
      </c>
      <c r="D203" s="5">
        <v>7334000000000</v>
      </c>
      <c r="E203" s="5">
        <v>4643000000000</v>
      </c>
      <c r="F203" s="5">
        <v>4707000000000</v>
      </c>
      <c r="G203" s="5">
        <v>5132000000000</v>
      </c>
    </row>
    <row r="204" spans="3:17" ht="15.5" x14ac:dyDescent="0.35">
      <c r="C204" t="s">
        <v>184</v>
      </c>
      <c r="D204" s="5">
        <v>-837000000000</v>
      </c>
      <c r="E204" s="5">
        <v>-1000000000000</v>
      </c>
      <c r="F204" s="5">
        <v>-978000000000</v>
      </c>
      <c r="G204" s="5">
        <v>146000000000</v>
      </c>
    </row>
    <row r="205" spans="3:17" ht="15.5" x14ac:dyDescent="0.35">
      <c r="C205" t="s">
        <v>185</v>
      </c>
      <c r="D205" s="5">
        <v>-1155000000000</v>
      </c>
      <c r="E205" s="5">
        <v>-21000000000</v>
      </c>
      <c r="F205" s="5">
        <v>-262000000000</v>
      </c>
      <c r="G205" s="5">
        <v>-1341000000000</v>
      </c>
    </row>
    <row r="206" spans="3:17" ht="15.5" x14ac:dyDescent="0.35">
      <c r="C206" t="s">
        <v>13</v>
      </c>
      <c r="D206" s="5">
        <v>-1992000000000</v>
      </c>
      <c r="E206" s="5">
        <v>-1021000000000</v>
      </c>
      <c r="F206" s="5">
        <v>-1240000000000</v>
      </c>
      <c r="G206" s="5">
        <v>-1195000000000</v>
      </c>
    </row>
    <row r="207" spans="3:17" ht="15.5" x14ac:dyDescent="0.35">
      <c r="C207" t="s">
        <v>16</v>
      </c>
      <c r="D207" s="6">
        <v>-375.18</v>
      </c>
      <c r="E207" s="6">
        <v>-192.33</v>
      </c>
      <c r="F207" s="6">
        <v>-233.5</v>
      </c>
      <c r="G207" s="6">
        <v>-225.11</v>
      </c>
    </row>
    <row r="208" spans="3:17" ht="15.5" x14ac:dyDescent="0.35">
      <c r="C208" t="s">
        <v>47</v>
      </c>
      <c r="I208" s="6">
        <v>76.959999999999994</v>
      </c>
      <c r="J208" s="6">
        <v>97.99</v>
      </c>
      <c r="K208" s="6">
        <v>25.96</v>
      </c>
      <c r="L208" s="6">
        <v>25.93</v>
      </c>
      <c r="M208" s="6">
        <v>12.59</v>
      </c>
      <c r="N208" s="6">
        <v>1.1299999999999999</v>
      </c>
      <c r="O208" s="6">
        <v>1.43</v>
      </c>
      <c r="P208" s="6">
        <v>18.47</v>
      </c>
      <c r="Q208" s="6">
        <v>0.24</v>
      </c>
    </row>
    <row r="209" spans="3:17" ht="15.5" x14ac:dyDescent="0.35">
      <c r="C209" t="s">
        <v>61</v>
      </c>
      <c r="I209" s="6">
        <v>42.23</v>
      </c>
      <c r="J209" s="6">
        <v>4.18</v>
      </c>
      <c r="K209" s="6">
        <v>5.93</v>
      </c>
      <c r="L209" s="6">
        <v>5.01</v>
      </c>
      <c r="M209" s="6">
        <v>43.29</v>
      </c>
      <c r="N209" s="6">
        <v>584.07000000000005</v>
      </c>
      <c r="O209" s="5">
        <v>0</v>
      </c>
      <c r="P209" s="5">
        <v>0</v>
      </c>
      <c r="Q209" s="5">
        <v>0</v>
      </c>
    </row>
    <row r="210" spans="3:17" ht="15.5" x14ac:dyDescent="0.35">
      <c r="C210" t="s">
        <v>64</v>
      </c>
      <c r="I210" s="6">
        <v>10.4</v>
      </c>
      <c r="J210" s="6">
        <v>1.44</v>
      </c>
      <c r="K210" s="6">
        <v>0.79</v>
      </c>
      <c r="L210" s="6">
        <v>0.64</v>
      </c>
      <c r="M210" s="6">
        <v>2.86</v>
      </c>
      <c r="N210" s="6">
        <v>27.05</v>
      </c>
      <c r="O210" s="5">
        <v>0</v>
      </c>
      <c r="P210" s="5">
        <v>0</v>
      </c>
      <c r="Q210" s="5">
        <v>0</v>
      </c>
    </row>
    <row r="211" spans="3:17" ht="15.5" x14ac:dyDescent="0.35">
      <c r="C211" t="s">
        <v>186</v>
      </c>
      <c r="I211" s="5">
        <v>1151520000000</v>
      </c>
      <c r="J211" s="5">
        <v>491800000000</v>
      </c>
      <c r="K211" s="5">
        <v>229460000000</v>
      </c>
      <c r="L211" s="5">
        <v>152540000000</v>
      </c>
      <c r="M211" s="5">
        <v>68220000000</v>
      </c>
      <c r="N211" s="5">
        <v>39590000000</v>
      </c>
      <c r="O211" s="5">
        <v>24330000000</v>
      </c>
      <c r="P211" s="5">
        <v>28400000000</v>
      </c>
    </row>
    <row r="212" spans="3:17" ht="15.5" x14ac:dyDescent="0.35">
      <c r="C212" t="s">
        <v>187</v>
      </c>
      <c r="I212" s="6">
        <v>2.69E-2</v>
      </c>
      <c r="J212" s="6">
        <v>7.9500000000000001E-2</v>
      </c>
      <c r="K212" s="6">
        <v>3.7400000000000003E-2</v>
      </c>
      <c r="L212" s="6">
        <v>4.1500000000000002E-2</v>
      </c>
      <c r="M212" s="6">
        <v>2.8799999999999999E-2</v>
      </c>
      <c r="N212" s="6">
        <v>4.3E-3</v>
      </c>
      <c r="O212" s="6">
        <v>6.6E-3</v>
      </c>
      <c r="P212" s="6">
        <v>0.1119</v>
      </c>
      <c r="Q212" s="6">
        <v>3.0600000000000002E-2</v>
      </c>
    </row>
    <row r="213" spans="3:17" ht="15.5" x14ac:dyDescent="0.35">
      <c r="C213" t="s">
        <v>188</v>
      </c>
      <c r="I213" s="6">
        <v>5.5999999999999994E-2</v>
      </c>
      <c r="J213" s="6">
        <v>0.2384</v>
      </c>
      <c r="K213" s="6">
        <v>7.9100000000000004E-2</v>
      </c>
      <c r="L213" s="6">
        <v>9.5799999999999996E-2</v>
      </c>
      <c r="M213" s="6">
        <v>5.0300000000000004E-2</v>
      </c>
      <c r="N213" s="6">
        <v>5.3E-3</v>
      </c>
      <c r="O213" s="6">
        <v>8.7100000000000011E-2</v>
      </c>
      <c r="P213" s="6">
        <v>0.95469999999999999</v>
      </c>
      <c r="Q213" s="6">
        <v>0.27739999999999998</v>
      </c>
    </row>
    <row r="214" spans="3:17" ht="15.5" x14ac:dyDescent="0.35">
      <c r="C214" t="s">
        <v>189</v>
      </c>
      <c r="I214" s="6">
        <v>0.1414</v>
      </c>
      <c r="J214" s="6">
        <v>0.18820000000000001</v>
      </c>
      <c r="K214" s="6">
        <v>9.5700000000000007E-2</v>
      </c>
      <c r="L214" s="6">
        <v>8.8900000000000007E-2</v>
      </c>
      <c r="M214" s="6">
        <v>3.3099999999999997E-2</v>
      </c>
      <c r="N214" s="6">
        <v>4.0399999999999998E-2</v>
      </c>
      <c r="O214" s="6">
        <v>4.9500000000000002E-2</v>
      </c>
      <c r="P214" s="6">
        <v>0.23260000000000003</v>
      </c>
      <c r="Q214" s="6">
        <v>0.75190000000000001</v>
      </c>
    </row>
    <row r="215" spans="3:17" ht="15.5" x14ac:dyDescent="0.35">
      <c r="C215" t="s">
        <v>190</v>
      </c>
      <c r="I215" s="6">
        <v>3.06</v>
      </c>
      <c r="J215" s="6">
        <v>4.72</v>
      </c>
      <c r="K215" s="6">
        <v>2.16</v>
      </c>
      <c r="L215" s="6">
        <v>2.06</v>
      </c>
      <c r="M215" s="6">
        <v>1.21</v>
      </c>
      <c r="N215" s="6">
        <v>0.52</v>
      </c>
      <c r="O215" s="6">
        <v>0.49</v>
      </c>
      <c r="P215" s="6">
        <v>11975.81</v>
      </c>
      <c r="Q215" s="6">
        <v>55.77</v>
      </c>
    </row>
    <row r="216" spans="3:17" ht="15.5" x14ac:dyDescent="0.35">
      <c r="C216" t="s">
        <v>58</v>
      </c>
      <c r="I216" s="6">
        <v>2.36</v>
      </c>
      <c r="J216" s="5">
        <v>1</v>
      </c>
      <c r="K216" s="6">
        <v>0.47</v>
      </c>
      <c r="L216" s="6">
        <v>0.48</v>
      </c>
      <c r="M216" s="6">
        <v>2.1800000000000002</v>
      </c>
      <c r="N216" s="6">
        <v>3.11</v>
      </c>
      <c r="O216" s="5">
        <v>0</v>
      </c>
      <c r="P216" s="5">
        <v>0</v>
      </c>
      <c r="Q216" s="5">
        <v>0</v>
      </c>
    </row>
    <row r="217" spans="3:17" ht="15.5" x14ac:dyDescent="0.35">
      <c r="C217" t="s">
        <v>55</v>
      </c>
      <c r="I217" s="6">
        <v>1375.04</v>
      </c>
      <c r="J217" s="6">
        <v>410.99</v>
      </c>
      <c r="K217" s="6">
        <v>328.36</v>
      </c>
      <c r="L217" s="6">
        <v>270.61</v>
      </c>
      <c r="M217" s="6">
        <v>250.52</v>
      </c>
      <c r="N217" s="6">
        <v>212.42</v>
      </c>
      <c r="O217" s="6">
        <v>16.41</v>
      </c>
      <c r="P217" s="6">
        <v>19.34</v>
      </c>
      <c r="Q217" s="6">
        <v>0.87</v>
      </c>
    </row>
    <row r="218" spans="3:17" ht="15.5" x14ac:dyDescent="0.35">
      <c r="C218" t="s">
        <v>191</v>
      </c>
      <c r="I218" s="6">
        <v>2.36</v>
      </c>
      <c r="J218" s="5">
        <v>1</v>
      </c>
      <c r="K218" s="6">
        <v>0.47</v>
      </c>
      <c r="L218" s="6">
        <v>0.48</v>
      </c>
      <c r="M218" s="6">
        <v>2.1800000000000002</v>
      </c>
      <c r="N218" s="6">
        <v>3.11</v>
      </c>
      <c r="O218" s="5">
        <v>0</v>
      </c>
      <c r="P218" s="5">
        <v>0</v>
      </c>
      <c r="Q218" s="5">
        <v>0</v>
      </c>
    </row>
    <row r="219" spans="3:17" ht="15.5" x14ac:dyDescent="0.35">
      <c r="C219" t="s">
        <v>192</v>
      </c>
      <c r="I219" s="6">
        <v>1374.54</v>
      </c>
      <c r="J219" s="6">
        <v>410.99</v>
      </c>
      <c r="K219" s="6">
        <v>328.36</v>
      </c>
      <c r="L219" s="6">
        <v>270.61</v>
      </c>
      <c r="M219" s="6">
        <v>250.52</v>
      </c>
      <c r="N219" s="6">
        <v>212.42</v>
      </c>
      <c r="O219" s="6">
        <v>16.41</v>
      </c>
      <c r="P219" s="6">
        <v>19.34</v>
      </c>
      <c r="Q219" s="6">
        <v>0.87</v>
      </c>
    </row>
    <row r="220" spans="3:17" ht="15.5" x14ac:dyDescent="0.35">
      <c r="C220" t="s">
        <v>193</v>
      </c>
      <c r="I220" s="5">
        <v>2133000000000</v>
      </c>
      <c r="J220" s="5">
        <v>138000000000</v>
      </c>
      <c r="K220" s="5">
        <v>77000000000</v>
      </c>
      <c r="L220" s="5">
        <v>57000000000</v>
      </c>
      <c r="M220" s="5">
        <v>38000000000</v>
      </c>
      <c r="N220" s="5">
        <v>25000000000</v>
      </c>
      <c r="O220" s="5">
        <v>175000000000</v>
      </c>
    </row>
    <row r="221" spans="3:17" ht="15.5" x14ac:dyDescent="0.35">
      <c r="C221" t="s">
        <v>194</v>
      </c>
      <c r="I221" s="5">
        <v>1355000000000</v>
      </c>
      <c r="J221" s="5">
        <v>685000000000</v>
      </c>
      <c r="K221" s="5">
        <v>260000000000</v>
      </c>
      <c r="L221" s="5">
        <v>328000000000</v>
      </c>
      <c r="M221" s="5">
        <v>118000000000</v>
      </c>
    </row>
    <row r="222" spans="3:17" ht="15.5" x14ac:dyDescent="0.35">
      <c r="C222" t="s">
        <v>26</v>
      </c>
      <c r="I222" s="5">
        <v>3488000000000</v>
      </c>
      <c r="J222" s="5">
        <v>824000000000</v>
      </c>
      <c r="K222" s="5">
        <v>337000000000</v>
      </c>
      <c r="L222" s="5">
        <v>384000000000</v>
      </c>
      <c r="M222" s="5">
        <v>156000000000</v>
      </c>
      <c r="N222" s="5">
        <v>25000000000</v>
      </c>
      <c r="O222" s="5">
        <v>175000000000</v>
      </c>
    </row>
    <row r="223" spans="3:17" ht="15.5" x14ac:dyDescent="0.35">
      <c r="C223" t="s">
        <v>23</v>
      </c>
      <c r="I223" s="5">
        <v>-2677000000000</v>
      </c>
      <c r="J223" s="5">
        <v>805000000000</v>
      </c>
      <c r="K223" s="5">
        <v>297000000000</v>
      </c>
      <c r="L223" s="5">
        <v>363000000000</v>
      </c>
      <c r="M223" s="5">
        <v>146000000000</v>
      </c>
      <c r="N223" s="5">
        <v>-1000000000</v>
      </c>
      <c r="O223" s="5">
        <v>169000000000</v>
      </c>
      <c r="P223" s="5">
        <v>-1000000000</v>
      </c>
      <c r="Q223" s="5">
        <v>-1000000000</v>
      </c>
    </row>
    <row r="224" spans="3:17" ht="15.5" x14ac:dyDescent="0.35">
      <c r="C224" t="s">
        <v>195</v>
      </c>
      <c r="I224" s="5">
        <v>4707000000000</v>
      </c>
      <c r="J224" s="5">
        <v>3000000000</v>
      </c>
      <c r="K224" s="5">
        <v>40000000000</v>
      </c>
      <c r="L224" s="5">
        <v>88000000000</v>
      </c>
      <c r="M224" s="5">
        <v>10000000000</v>
      </c>
      <c r="N224" s="5">
        <v>68000000000</v>
      </c>
      <c r="O224" s="5">
        <v>-150000000000</v>
      </c>
      <c r="P224" s="5">
        <v>2000000000</v>
      </c>
      <c r="Q224" s="5">
        <v>0</v>
      </c>
    </row>
    <row r="225" spans="2:17" ht="15.5" x14ac:dyDescent="0.35">
      <c r="C225" t="s">
        <v>196</v>
      </c>
      <c r="I225" s="5">
        <v>-814000000000</v>
      </c>
      <c r="J225" s="5">
        <v>419000000000</v>
      </c>
      <c r="K225" s="5">
        <v>225000000000</v>
      </c>
      <c r="L225" s="5">
        <v>55000000000</v>
      </c>
      <c r="M225" s="5">
        <v>108000000000</v>
      </c>
      <c r="N225" s="5">
        <v>-18000000000</v>
      </c>
      <c r="O225" s="5">
        <v>7000000000</v>
      </c>
      <c r="P225" s="5">
        <v>0</v>
      </c>
      <c r="Q225" s="5">
        <v>1000000000</v>
      </c>
    </row>
    <row r="226" spans="2:17" ht="15.5" x14ac:dyDescent="0.35">
      <c r="C226" t="s">
        <v>197</v>
      </c>
      <c r="I226" s="5">
        <v>-2704000000000</v>
      </c>
      <c r="J226" s="5">
        <v>-1168000000000</v>
      </c>
      <c r="K226" s="5">
        <v>-237000000000</v>
      </c>
      <c r="L226" s="5">
        <v>-498000000000</v>
      </c>
      <c r="M226" s="5">
        <v>-325000000000</v>
      </c>
      <c r="N226" s="5">
        <v>-36000000000</v>
      </c>
      <c r="O226" s="5">
        <v>-3000000000</v>
      </c>
      <c r="Q226" s="5">
        <v>0</v>
      </c>
    </row>
    <row r="227" spans="2:17" ht="15.5" x14ac:dyDescent="0.35">
      <c r="C227" t="s">
        <v>15</v>
      </c>
      <c r="I227" s="5">
        <v>-3518000000000</v>
      </c>
      <c r="J227" s="5">
        <v>-749000000000</v>
      </c>
      <c r="K227" s="5">
        <v>-12000000000</v>
      </c>
      <c r="L227" s="5">
        <v>-443000000000</v>
      </c>
      <c r="M227" s="5">
        <v>-217000000000</v>
      </c>
      <c r="N227" s="5">
        <v>-54000000000</v>
      </c>
      <c r="O227" s="5">
        <v>4000000000</v>
      </c>
      <c r="P227" s="5">
        <v>0</v>
      </c>
      <c r="Q227" s="5">
        <v>1000000000</v>
      </c>
    </row>
    <row r="228" spans="2:17" ht="15.5" x14ac:dyDescent="0.35">
      <c r="C228" t="s">
        <v>17</v>
      </c>
      <c r="I228" s="6">
        <v>-662.69</v>
      </c>
      <c r="J228" s="6">
        <v>-317.58999999999997</v>
      </c>
      <c r="K228" s="6">
        <v>-5.32</v>
      </c>
      <c r="L228" s="6">
        <v>-196.3</v>
      </c>
      <c r="M228" s="6">
        <v>-106.06</v>
      </c>
      <c r="N228" s="6">
        <v>-27.97</v>
      </c>
      <c r="O228" s="6">
        <v>2.21</v>
      </c>
      <c r="P228" s="6">
        <v>-0.32</v>
      </c>
      <c r="Q228" s="6">
        <v>0.71</v>
      </c>
    </row>
    <row r="230" spans="2:17" ht="15.5" x14ac:dyDescent="0.35">
      <c r="B230" t="s">
        <v>198</v>
      </c>
      <c r="C230" t="s">
        <v>199</v>
      </c>
      <c r="D230" s="5">
        <v>167000000000</v>
      </c>
      <c r="E230" s="5">
        <v>165000000000</v>
      </c>
      <c r="F230" s="5">
        <v>148000000000</v>
      </c>
      <c r="G230" s="5">
        <v>32000000000</v>
      </c>
      <c r="H230" s="5">
        <v>662000000000</v>
      </c>
      <c r="I230" s="5">
        <v>409000000000</v>
      </c>
      <c r="J230" s="5">
        <v>231000000000</v>
      </c>
      <c r="K230" s="5">
        <v>59000000000</v>
      </c>
      <c r="L230" s="5">
        <v>58000000000</v>
      </c>
      <c r="M230" s="5">
        <v>26000000000</v>
      </c>
      <c r="N230" s="5">
        <v>2000000000</v>
      </c>
      <c r="O230" s="5">
        <v>3000000000</v>
      </c>
      <c r="P230" s="5">
        <v>28000000000</v>
      </c>
      <c r="Q230" s="5">
        <v>362000000</v>
      </c>
    </row>
    <row r="231" spans="2:17" ht="15.5" x14ac:dyDescent="0.35">
      <c r="C231" t="s">
        <v>200</v>
      </c>
      <c r="H231" s="5">
        <v>2</v>
      </c>
      <c r="I231" s="5">
        <v>2</v>
      </c>
      <c r="J231" s="5">
        <v>2</v>
      </c>
      <c r="K231" s="6">
        <v>1.06</v>
      </c>
    </row>
    <row r="232" spans="2:17" ht="15.5" x14ac:dyDescent="0.35">
      <c r="C232" t="s">
        <v>66</v>
      </c>
      <c r="H232" s="6">
        <v>1.6E-2</v>
      </c>
      <c r="I232" s="6">
        <v>2.6000000000000002E-2</v>
      </c>
      <c r="J232" s="6">
        <v>4.5899999999999996E-2</v>
      </c>
      <c r="K232" s="6">
        <v>4.2699999999999995E-2</v>
      </c>
    </row>
    <row r="233" spans="2:17" ht="15.5" x14ac:dyDescent="0.35">
      <c r="C233" t="s">
        <v>201</v>
      </c>
      <c r="H233" s="6">
        <v>1.8E-3</v>
      </c>
      <c r="I233" s="6">
        <v>1.1999999999999999E-3</v>
      </c>
      <c r="J233" s="6">
        <v>1E-3</v>
      </c>
      <c r="K233" s="6">
        <v>6.3E-3</v>
      </c>
    </row>
    <row r="234" spans="2:17" ht="15.5" x14ac:dyDescent="0.35">
      <c r="C234" t="s">
        <v>46</v>
      </c>
      <c r="D234" s="6">
        <v>31.39</v>
      </c>
      <c r="E234" s="6">
        <v>30.99</v>
      </c>
      <c r="F234" s="6">
        <v>27.97</v>
      </c>
      <c r="G234" s="6">
        <v>6.06</v>
      </c>
      <c r="H234" s="6">
        <v>124.77</v>
      </c>
      <c r="I234" s="6">
        <v>76.959999999999994</v>
      </c>
      <c r="J234" s="6">
        <v>43.55</v>
      </c>
      <c r="K234" s="6">
        <v>11.03</v>
      </c>
      <c r="L234" s="6">
        <v>11.02</v>
      </c>
      <c r="M234" s="6">
        <v>4.8600000000000003</v>
      </c>
      <c r="N234" s="6">
        <v>0.42</v>
      </c>
      <c r="O234" s="6">
        <v>0.52</v>
      </c>
      <c r="P234" s="6">
        <v>5.24</v>
      </c>
      <c r="Q234" s="6">
        <v>7.0000000000000007E-2</v>
      </c>
    </row>
    <row r="235" spans="2:17" ht="15.5" x14ac:dyDescent="0.35">
      <c r="C235" t="s">
        <v>68</v>
      </c>
      <c r="H235" s="5">
        <v>2</v>
      </c>
      <c r="I235" s="5">
        <v>2</v>
      </c>
      <c r="J235" s="5">
        <v>2</v>
      </c>
      <c r="K235" s="6">
        <v>1.06</v>
      </c>
    </row>
    <row r="236" spans="2:17" ht="15.5" x14ac:dyDescent="0.35">
      <c r="C236" t="s">
        <v>202</v>
      </c>
      <c r="H236" s="6">
        <v>1.6E-2</v>
      </c>
      <c r="I236" s="6">
        <v>2.6000000000000002E-2</v>
      </c>
      <c r="J236" s="6">
        <v>4.5899999999999996E-2</v>
      </c>
      <c r="K236" s="6">
        <v>4.2699999999999995E-2</v>
      </c>
    </row>
    <row r="237" spans="2:17" ht="15.5" x14ac:dyDescent="0.35">
      <c r="C237" t="s">
        <v>203</v>
      </c>
      <c r="H237" s="6">
        <v>1.8E-3</v>
      </c>
      <c r="I237" s="6">
        <v>1.1999999999999999E-3</v>
      </c>
      <c r="J237" s="6">
        <v>1E-3</v>
      </c>
      <c r="K237" s="6">
        <v>6.3E-3</v>
      </c>
    </row>
    <row r="238" spans="2:17" ht="15.5" x14ac:dyDescent="0.35">
      <c r="C238" t="s">
        <v>204</v>
      </c>
      <c r="D238" s="5">
        <v>787000000000</v>
      </c>
      <c r="E238" s="5">
        <v>784000000000</v>
      </c>
      <c r="F238" s="5">
        <v>644000000000</v>
      </c>
      <c r="G238" s="5">
        <v>501000000000</v>
      </c>
      <c r="H238" s="5">
        <v>3142000000000</v>
      </c>
      <c r="I238" s="5">
        <v>1659000000000</v>
      </c>
      <c r="J238" s="5">
        <v>672000000000</v>
      </c>
      <c r="K238" s="5">
        <v>439000000000</v>
      </c>
      <c r="L238" s="5">
        <v>461000000000</v>
      </c>
      <c r="M238" s="5">
        <v>391000000000</v>
      </c>
      <c r="N238" s="5">
        <v>48000000000</v>
      </c>
      <c r="O238" s="5">
        <v>37000000000</v>
      </c>
      <c r="P238" s="5">
        <v>5000000000</v>
      </c>
      <c r="Q238" s="5">
        <v>5000000000</v>
      </c>
    </row>
    <row r="239" spans="2:17" ht="15.5" x14ac:dyDescent="0.35">
      <c r="C239" t="s">
        <v>205</v>
      </c>
      <c r="H239" s="5">
        <v>2</v>
      </c>
      <c r="I239" s="5">
        <v>2</v>
      </c>
      <c r="J239" s="5">
        <v>2</v>
      </c>
      <c r="K239" s="6">
        <v>1.06</v>
      </c>
    </row>
    <row r="240" spans="2:17" ht="15.5" x14ac:dyDescent="0.35">
      <c r="C240" t="s">
        <v>206</v>
      </c>
      <c r="H240" s="6">
        <v>1.6E-2</v>
      </c>
      <c r="I240" s="6">
        <v>2.6000000000000002E-2</v>
      </c>
      <c r="J240" s="6">
        <v>4.5899999999999996E-2</v>
      </c>
      <c r="K240" s="6">
        <v>4.2699999999999995E-2</v>
      </c>
    </row>
    <row r="241" spans="3:11" ht="15.5" x14ac:dyDescent="0.35">
      <c r="C241" t="s">
        <v>207</v>
      </c>
      <c r="H241" s="6">
        <v>1.8E-3</v>
      </c>
      <c r="I241" s="6">
        <v>1.1999999999999999E-3</v>
      </c>
      <c r="J241" s="6">
        <v>1E-3</v>
      </c>
      <c r="K241" s="6">
        <v>6.3E-3</v>
      </c>
    </row>
    <row r="242" spans="3:11" ht="15.5" x14ac:dyDescent="0.35">
      <c r="C242" t="s">
        <v>208</v>
      </c>
      <c r="I242" s="6">
        <v>8.94</v>
      </c>
    </row>
    <row r="243" spans="3:11" ht="15.5" x14ac:dyDescent="0.35">
      <c r="C243" t="s">
        <v>209</v>
      </c>
      <c r="I243" s="6">
        <v>11.57</v>
      </c>
    </row>
    <row r="244" spans="3:11" ht="15.5" x14ac:dyDescent="0.35">
      <c r="C244" t="s">
        <v>1031</v>
      </c>
      <c r="I244" s="6">
        <v>5.04</v>
      </c>
    </row>
    <row r="245" spans="3:11" ht="15.5" x14ac:dyDescent="0.35">
      <c r="C245" t="s">
        <v>210</v>
      </c>
      <c r="I245" s="6">
        <v>6.95</v>
      </c>
    </row>
    <row r="246" spans="3:11" ht="15.5" x14ac:dyDescent="0.35">
      <c r="C246" t="s">
        <v>211</v>
      </c>
      <c r="I246" s="6">
        <v>8.6500000000000007E-2</v>
      </c>
    </row>
    <row r="247" spans="3:11" ht="15.5" x14ac:dyDescent="0.35">
      <c r="C247" t="s">
        <v>212</v>
      </c>
      <c r="I247" s="6">
        <v>2.1800000000000002</v>
      </c>
    </row>
    <row r="248" spans="3:11" ht="15.5" x14ac:dyDescent="0.35">
      <c r="C248" t="s">
        <v>213</v>
      </c>
      <c r="I248" s="6">
        <v>0.78</v>
      </c>
    </row>
    <row r="249" spans="3:11" ht="15.5" x14ac:dyDescent="0.35">
      <c r="C249" t="s">
        <v>214</v>
      </c>
      <c r="I249" s="6">
        <v>-2.2200000000000002</v>
      </c>
    </row>
    <row r="250" spans="3:11" ht="15.5" x14ac:dyDescent="0.35">
      <c r="C250" t="s">
        <v>215</v>
      </c>
      <c r="I250" s="6">
        <v>-1.0900000000000001</v>
      </c>
    </row>
    <row r="251" spans="3:11" ht="15.5" x14ac:dyDescent="0.35">
      <c r="C251" t="s">
        <v>216</v>
      </c>
      <c r="I251" s="6">
        <v>4.57</v>
      </c>
    </row>
    <row r="252" spans="3:11" ht="15.5" x14ac:dyDescent="0.35">
      <c r="C252" t="s">
        <v>217</v>
      </c>
      <c r="I252" s="6">
        <v>3.72</v>
      </c>
    </row>
    <row r="253" spans="3:11" ht="15.5" x14ac:dyDescent="0.35">
      <c r="C253" t="s">
        <v>218</v>
      </c>
      <c r="I253" s="6">
        <v>-0.54</v>
      </c>
    </row>
    <row r="254" spans="3:11" ht="15.5" x14ac:dyDescent="0.35">
      <c r="C254" t="s">
        <v>219</v>
      </c>
      <c r="I254" s="6">
        <v>0.26</v>
      </c>
    </row>
    <row r="255" spans="3:11" ht="15.5" x14ac:dyDescent="0.35">
      <c r="C255" t="s">
        <v>1032</v>
      </c>
      <c r="I255" s="6">
        <v>1.21</v>
      </c>
    </row>
    <row r="256" spans="3:11" ht="15.5" x14ac:dyDescent="0.35">
      <c r="C256" t="s">
        <v>220</v>
      </c>
      <c r="I256" s="6">
        <v>96.41</v>
      </c>
    </row>
    <row r="257" spans="3:9" ht="15.5" x14ac:dyDescent="0.35">
      <c r="C257" t="s">
        <v>221</v>
      </c>
      <c r="I257" s="6">
        <v>124.77</v>
      </c>
    </row>
    <row r="258" spans="3:9" ht="15.5" x14ac:dyDescent="0.35">
      <c r="C258" t="s">
        <v>222</v>
      </c>
      <c r="I258" s="6">
        <v>511.78</v>
      </c>
    </row>
    <row r="259" spans="3:9" ht="15.5" x14ac:dyDescent="0.35">
      <c r="C259" t="s">
        <v>223</v>
      </c>
      <c r="D259" s="6">
        <v>1560.85</v>
      </c>
    </row>
    <row r="260" spans="3:9" ht="15.5" x14ac:dyDescent="0.35">
      <c r="C260" t="s">
        <v>224</v>
      </c>
      <c r="I260" s="6">
        <v>1437.57</v>
      </c>
    </row>
    <row r="261" spans="3:9" ht="15.5" x14ac:dyDescent="0.35">
      <c r="C261" t="s">
        <v>225</v>
      </c>
      <c r="I261" s="6">
        <v>-1026.1199999999999</v>
      </c>
    </row>
    <row r="262" spans="3:9" ht="15.5" x14ac:dyDescent="0.35">
      <c r="C262" t="s">
        <v>226</v>
      </c>
      <c r="D262" s="6">
        <v>2.12</v>
      </c>
    </row>
    <row r="263" spans="3:9" ht="15.5" x14ac:dyDescent="0.35">
      <c r="C263" t="s">
        <v>227</v>
      </c>
      <c r="D263" s="6">
        <v>1.53</v>
      </c>
    </row>
    <row r="264" spans="3:9" ht="15.5" x14ac:dyDescent="0.35">
      <c r="C264" t="s">
        <v>228</v>
      </c>
      <c r="D264" s="6">
        <v>0.94</v>
      </c>
    </row>
    <row r="265" spans="3:9" ht="15.5" x14ac:dyDescent="0.35">
      <c r="C265" t="s">
        <v>229</v>
      </c>
      <c r="D265" s="6">
        <v>0.62</v>
      </c>
    </row>
    <row r="266" spans="3:9" ht="15.5" x14ac:dyDescent="0.35">
      <c r="C266" t="s">
        <v>230</v>
      </c>
      <c r="D266" s="6">
        <v>1.56</v>
      </c>
    </row>
    <row r="267" spans="3:9" ht="15.5" x14ac:dyDescent="0.35">
      <c r="C267" t="s">
        <v>231</v>
      </c>
      <c r="D267" s="6">
        <v>0.34</v>
      </c>
    </row>
    <row r="268" spans="3:9" ht="15.5" x14ac:dyDescent="0.35">
      <c r="C268" t="s">
        <v>232</v>
      </c>
      <c r="D268" s="6">
        <v>2.75</v>
      </c>
    </row>
    <row r="269" spans="3:9" ht="15.5" x14ac:dyDescent="0.35">
      <c r="C269" t="s">
        <v>233</v>
      </c>
      <c r="I269" s="6">
        <v>2.7</v>
      </c>
    </row>
    <row r="270" spans="3:9" ht="15.5" x14ac:dyDescent="0.35">
      <c r="C270" t="s">
        <v>13</v>
      </c>
      <c r="D270" s="5">
        <v>-1992000000000</v>
      </c>
    </row>
    <row r="271" spans="3:9" ht="15.5" x14ac:dyDescent="0.35">
      <c r="C271" t="s">
        <v>234</v>
      </c>
      <c r="I271" s="6">
        <v>3.58</v>
      </c>
    </row>
    <row r="272" spans="3:9" ht="15.5" x14ac:dyDescent="0.35">
      <c r="C272" t="s">
        <v>235</v>
      </c>
      <c r="I272" s="6">
        <v>2.4399999999999998E-2</v>
      </c>
    </row>
    <row r="273" spans="3:9" ht="15.5" x14ac:dyDescent="0.35">
      <c r="C273" t="s">
        <v>236</v>
      </c>
      <c r="I273" s="6">
        <v>6.7099999999999993E-2</v>
      </c>
    </row>
    <row r="274" spans="3:9" ht="15.5" x14ac:dyDescent="0.35">
      <c r="C274" t="s">
        <v>237</v>
      </c>
      <c r="I274" s="6">
        <v>0.1061</v>
      </c>
    </row>
    <row r="275" spans="3:9" ht="15.5" x14ac:dyDescent="0.35">
      <c r="C275" t="s">
        <v>238</v>
      </c>
      <c r="I275" s="6">
        <v>8.929999999999999E-2</v>
      </c>
    </row>
    <row r="276" spans="3:9" ht="15.5" x14ac:dyDescent="0.35">
      <c r="C276" t="s">
        <v>239</v>
      </c>
      <c r="D276" s="6">
        <v>27.93</v>
      </c>
    </row>
    <row r="277" spans="3:9" ht="15.5" x14ac:dyDescent="0.35">
      <c r="C277" t="s">
        <v>240</v>
      </c>
      <c r="D277" s="6">
        <v>951.92</v>
      </c>
    </row>
    <row r="278" spans="3:9" ht="15.5" x14ac:dyDescent="0.35">
      <c r="C278" t="s">
        <v>241</v>
      </c>
      <c r="D278" s="6">
        <v>276.89999999999998</v>
      </c>
    </row>
    <row r="279" spans="3:9" ht="15.5" x14ac:dyDescent="0.35">
      <c r="C279" t="s">
        <v>242</v>
      </c>
      <c r="D279" s="6">
        <v>702.95</v>
      </c>
    </row>
    <row r="280" spans="3:9" ht="15.5" x14ac:dyDescent="0.35">
      <c r="C280" t="s">
        <v>243</v>
      </c>
      <c r="D280" s="6">
        <v>3.26</v>
      </c>
    </row>
    <row r="281" spans="3:9" ht="15.5" x14ac:dyDescent="0.35">
      <c r="C281" t="s">
        <v>244</v>
      </c>
      <c r="I281" s="6">
        <v>0.15</v>
      </c>
    </row>
    <row r="282" spans="3:9" ht="15.5" x14ac:dyDescent="0.35">
      <c r="C282" t="s">
        <v>245</v>
      </c>
      <c r="I282" s="6">
        <v>0.36</v>
      </c>
    </row>
    <row r="283" spans="3:9" ht="15.5" x14ac:dyDescent="0.35">
      <c r="C283" t="s">
        <v>42</v>
      </c>
      <c r="I283" s="5">
        <v>5919000000000</v>
      </c>
    </row>
    <row r="284" spans="3:9" ht="15.5" x14ac:dyDescent="0.35">
      <c r="C284" t="s">
        <v>246</v>
      </c>
      <c r="I284" s="5">
        <v>6164000000000</v>
      </c>
    </row>
    <row r="285" spans="3:9" ht="15.5" x14ac:dyDescent="0.35">
      <c r="C285" t="s">
        <v>247</v>
      </c>
      <c r="I285" s="5">
        <v>5310000000</v>
      </c>
    </row>
    <row r="286" spans="3:9" ht="15.5" x14ac:dyDescent="0.35">
      <c r="C286" t="s">
        <v>248</v>
      </c>
      <c r="I286" s="6">
        <v>0.37709999999999999</v>
      </c>
    </row>
    <row r="287" spans="3:9" ht="15.5" x14ac:dyDescent="0.35">
      <c r="C287" t="s">
        <v>249</v>
      </c>
      <c r="D287" s="6">
        <v>0.64950000000000008</v>
      </c>
    </row>
    <row r="288" spans="3:9" ht="15.5" x14ac:dyDescent="0.35">
      <c r="C288" t="s">
        <v>250</v>
      </c>
      <c r="D288" s="6">
        <v>0.51819999999999999</v>
      </c>
    </row>
    <row r="289" spans="3:9" ht="15.5" x14ac:dyDescent="0.35">
      <c r="C289" t="s">
        <v>251</v>
      </c>
      <c r="D289" s="6">
        <v>0.21170000000000003</v>
      </c>
    </row>
    <row r="290" spans="3:9" ht="15.5" x14ac:dyDescent="0.35">
      <c r="C290" t="s">
        <v>252</v>
      </c>
      <c r="D290" s="6">
        <v>1.7928999999999999</v>
      </c>
    </row>
    <row r="291" spans="3:9" ht="15.5" x14ac:dyDescent="0.35">
      <c r="C291" t="s">
        <v>253</v>
      </c>
      <c r="D291" s="6">
        <v>1.3447</v>
      </c>
    </row>
    <row r="292" spans="3:9" ht="15.5" x14ac:dyDescent="0.35">
      <c r="C292" t="s">
        <v>254</v>
      </c>
      <c r="D292" s="6">
        <v>0.1467</v>
      </c>
    </row>
    <row r="293" spans="3:9" ht="15.5" x14ac:dyDescent="0.35">
      <c r="C293" t="s">
        <v>255</v>
      </c>
      <c r="I293" s="5">
        <v>2</v>
      </c>
    </row>
    <row r="294" spans="3:9" ht="15.5" x14ac:dyDescent="0.35">
      <c r="C294" t="s">
        <v>256</v>
      </c>
      <c r="I294" s="5">
        <v>2</v>
      </c>
    </row>
    <row r="295" spans="3:9" ht="15.5" x14ac:dyDescent="0.35">
      <c r="C295" t="s">
        <v>257</v>
      </c>
      <c r="I295" s="6">
        <v>1.6E-2</v>
      </c>
    </row>
    <row r="296" spans="3:9" ht="15.5" x14ac:dyDescent="0.35">
      <c r="C296" t="s">
        <v>258</v>
      </c>
      <c r="I296" s="6">
        <v>1.8E-3</v>
      </c>
    </row>
    <row r="297" spans="3:9" ht="15.5" x14ac:dyDescent="0.35">
      <c r="C297" t="s">
        <v>259</v>
      </c>
      <c r="I297" t="s">
        <v>1033</v>
      </c>
    </row>
    <row r="298" spans="3:9" ht="15.5" x14ac:dyDescent="0.35">
      <c r="C298" t="s">
        <v>261</v>
      </c>
      <c r="I298" s="5">
        <v>3</v>
      </c>
    </row>
    <row r="299" spans="3:9" ht="15.5" x14ac:dyDescent="0.35">
      <c r="C299" t="s">
        <v>262</v>
      </c>
      <c r="I299" s="6">
        <v>0.04</v>
      </c>
    </row>
    <row r="300" spans="3:9" ht="15.5" x14ac:dyDescent="0.35">
      <c r="C300" t="s">
        <v>263</v>
      </c>
      <c r="I300" s="6">
        <v>0.79</v>
      </c>
    </row>
    <row r="301" spans="3:9" ht="15.5" x14ac:dyDescent="0.35">
      <c r="C301" t="s">
        <v>264</v>
      </c>
      <c r="I301" s="6">
        <v>0.55000000000000004</v>
      </c>
    </row>
    <row r="302" spans="3:9" ht="15.5" x14ac:dyDescent="0.35">
      <c r="C302" t="s">
        <v>265</v>
      </c>
      <c r="I302" s="6">
        <v>0.89</v>
      </c>
    </row>
    <row r="303" spans="3:9" ht="15.5" x14ac:dyDescent="0.35">
      <c r="C303" t="s">
        <v>266</v>
      </c>
      <c r="I303" s="6">
        <v>0.37</v>
      </c>
    </row>
    <row r="304" spans="3:9" ht="15.5" x14ac:dyDescent="0.35">
      <c r="C304" t="s">
        <v>267</v>
      </c>
      <c r="I304" s="6">
        <v>0.67</v>
      </c>
    </row>
    <row r="305" spans="3:9" ht="15.5" x14ac:dyDescent="0.35">
      <c r="C305" t="s">
        <v>268</v>
      </c>
      <c r="I305" s="6">
        <v>0.09</v>
      </c>
    </row>
    <row r="306" spans="3:9" ht="15.5" x14ac:dyDescent="0.35">
      <c r="C306" t="s">
        <v>269</v>
      </c>
      <c r="I306" s="5">
        <v>2717000000000</v>
      </c>
    </row>
    <row r="307" spans="3:9" ht="15.5" x14ac:dyDescent="0.35">
      <c r="C307" t="s">
        <v>270</v>
      </c>
      <c r="I307" s="5">
        <v>1685000000000</v>
      </c>
    </row>
    <row r="308" spans="3:9" ht="15.5" x14ac:dyDescent="0.35">
      <c r="C308" t="s">
        <v>271</v>
      </c>
      <c r="I308" s="5">
        <v>1658000000000</v>
      </c>
    </row>
    <row r="309" spans="3:9" ht="15.5" x14ac:dyDescent="0.35">
      <c r="C309" t="s">
        <v>272</v>
      </c>
      <c r="I309" s="5">
        <v>512000000000</v>
      </c>
    </row>
    <row r="310" spans="3:9" ht="15.5" x14ac:dyDescent="0.35">
      <c r="C310" t="s">
        <v>273</v>
      </c>
      <c r="D310" s="5">
        <v>8286000000000</v>
      </c>
    </row>
    <row r="311" spans="3:9" ht="15.5" x14ac:dyDescent="0.35">
      <c r="C311" t="s">
        <v>274</v>
      </c>
      <c r="D311" s="5">
        <v>20949000000000</v>
      </c>
    </row>
    <row r="312" spans="3:9" ht="15.5" x14ac:dyDescent="0.35">
      <c r="C312" t="s">
        <v>275</v>
      </c>
      <c r="D312" s="5">
        <v>11934000000000</v>
      </c>
    </row>
    <row r="313" spans="3:9" ht="15.5" x14ac:dyDescent="0.35">
      <c r="C313" t="s">
        <v>183</v>
      </c>
      <c r="D313" s="5">
        <v>7334000000000</v>
      </c>
    </row>
    <row r="314" spans="3:9" ht="15.5" x14ac:dyDescent="0.35">
      <c r="C314" t="s">
        <v>182</v>
      </c>
      <c r="I314" s="5">
        <v>7631000000000</v>
      </c>
    </row>
    <row r="315" spans="3:9" ht="15.5" x14ac:dyDescent="0.35">
      <c r="C315" t="s">
        <v>181</v>
      </c>
      <c r="D315" s="5">
        <v>4742000000000</v>
      </c>
    </row>
    <row r="316" spans="3:9" ht="15.5" x14ac:dyDescent="0.35">
      <c r="C316" t="s">
        <v>180</v>
      </c>
      <c r="D316" s="5">
        <v>2405000000000</v>
      </c>
    </row>
    <row r="317" spans="3:9" ht="15.5" x14ac:dyDescent="0.35">
      <c r="C317" t="s">
        <v>24</v>
      </c>
      <c r="D317" s="5">
        <v>7146000000000</v>
      </c>
    </row>
    <row r="318" spans="3:9" ht="15.5" x14ac:dyDescent="0.35">
      <c r="C318" t="s">
        <v>21</v>
      </c>
      <c r="D318" s="5">
        <v>-1140000000000</v>
      </c>
    </row>
    <row r="319" spans="3:9" ht="15.5" x14ac:dyDescent="0.35">
      <c r="C319" t="s">
        <v>276</v>
      </c>
      <c r="I319" s="5">
        <v>9016000000000</v>
      </c>
    </row>
    <row r="320" spans="3:9" ht="15.5" x14ac:dyDescent="0.35">
      <c r="C320" t="s">
        <v>277</v>
      </c>
      <c r="I320" s="5">
        <v>-2668000000000</v>
      </c>
    </row>
    <row r="321" spans="3:9" ht="15.5" x14ac:dyDescent="0.35">
      <c r="C321" t="s">
        <v>278</v>
      </c>
      <c r="I321" s="5">
        <v>-3862000000000</v>
      </c>
    </row>
    <row r="322" spans="3:9" ht="15.5" x14ac:dyDescent="0.35">
      <c r="C322" t="s">
        <v>279</v>
      </c>
      <c r="I322" s="5">
        <v>13786000000000</v>
      </c>
    </row>
    <row r="323" spans="3:9" ht="15.5" x14ac:dyDescent="0.35">
      <c r="C323" t="s">
        <v>280</v>
      </c>
      <c r="I323" s="5">
        <v>-2779000000000</v>
      </c>
    </row>
    <row r="324" spans="3:9" ht="15.5" x14ac:dyDescent="0.35">
      <c r="C324" t="s">
        <v>281</v>
      </c>
      <c r="I324" s="5">
        <v>-5447000000000</v>
      </c>
    </row>
  </sheetData>
  <pageMargins left="0.7" right="0.7" top="0.75" bottom="0.75" header="0.3" footer="0.3"/>
  <ignoredErrors>
    <ignoredError sqref="A1:Q325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1034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1035</v>
      </c>
      <c r="D2" s="2" vm="227">
        <f ca="1">IFERROR(_xlfn.STOCKHISTORY("XIDX:" &amp; $C$1, D3, , 0, 0, 1), "Libur")</f>
        <v>6700</v>
      </c>
      <c r="E2" s="2" vm="228">
        <f ca="1">IFERROR(_xlfn.STOCKHISTORY("XIDX:" &amp; $C$1, E3, , 0, 0, 1), "Libur")</f>
        <v>7375</v>
      </c>
      <c r="H2" s="2" vm="228">
        <f ca="1">IFERROR(INDEX(D2:G2,COUNT(D2:G2)),"")</f>
        <v>7375</v>
      </c>
      <c r="I2" s="2" vm="229">
        <f t="shared" ref="I2:O2" ca="1" si="0">IFERROR(_xlfn.STOCKHISTORY("XIDX:" &amp; $C$1, I1, , 0, 0, 1), "Libur")</f>
        <v>6375</v>
      </c>
      <c r="J2" s="2" vm="230">
        <f t="shared" ca="1" si="0"/>
        <v>5090.3100000000004</v>
      </c>
      <c r="K2" s="2" vm="231">
        <f t="shared" ca="1" si="0"/>
        <v>4996.0450000000001</v>
      </c>
      <c r="L2" s="2" vm="232">
        <f t="shared" ca="1" si="0"/>
        <v>4053.395</v>
      </c>
      <c r="M2" s="2" vm="233">
        <f t="shared" ca="1" si="0"/>
        <v>3025.9065000000001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2214392595596</v>
      </c>
      <c r="E4" s="2">
        <f>IFERROR(INDEX(E51:E500,MATCH($C$4,$C$51:$C$500,0)),"")</f>
        <v>2005842883905</v>
      </c>
      <c r="H4" s="2">
        <f>IFERROR(SUM(D4:G4)*(4/MAX(1,COUNT(D4:G4))),"")</f>
        <v>8440470959002</v>
      </c>
      <c r="I4" s="2">
        <f t="shared" ref="I4:O4" si="1">IFERROR(INDEX(I51:I500,MATCH($C$4,$C$51:$C$500,0)),"")</f>
        <v>7580783474655</v>
      </c>
      <c r="J4" s="2">
        <f t="shared" si="1"/>
        <v>5742983944479</v>
      </c>
      <c r="K4" s="2">
        <f t="shared" si="1"/>
        <v>5062243740223</v>
      </c>
      <c r="L4" s="2">
        <f t="shared" si="1"/>
        <v>4828633601246</v>
      </c>
      <c r="M4" s="2">
        <f t="shared" si="1"/>
        <v>3390496525189</v>
      </c>
      <c r="N4" s="2">
        <f t="shared" si="1"/>
        <v>2617336401866</v>
      </c>
      <c r="O4" s="2">
        <f t="shared" si="1"/>
        <v>2118741542217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442548601546</v>
      </c>
      <c r="E5" s="2">
        <f>IFERROR(INDEX(E51:E500,MATCH($C$5,$C$51:$C$500,0)),"")</f>
        <v>249920185142</v>
      </c>
      <c r="H5" s="2">
        <f>IFERROR(SUM(D5:G5)*(4/MAX(1,COUNT(D5:G5))),"")</f>
        <v>1384937573376</v>
      </c>
      <c r="I5" s="2">
        <f t="shared" ref="I5:O5" si="2">IFERROR(INDEX(I51:I500,MATCH($C$5,$C$51:$C$500,0)),"")</f>
        <v>1132745632837</v>
      </c>
      <c r="J5" s="2">
        <f t="shared" si="2"/>
        <v>565350916902</v>
      </c>
      <c r="K5" s="2">
        <f t="shared" si="2"/>
        <v>156361197621</v>
      </c>
      <c r="L5" s="2">
        <f t="shared" si="2"/>
        <v>712339564117</v>
      </c>
      <c r="M5" s="2">
        <f t="shared" si="2"/>
        <v>410594455372</v>
      </c>
      <c r="N5" s="2">
        <f t="shared" si="2"/>
        <v>-114060512253</v>
      </c>
      <c r="O5" s="2">
        <f t="shared" si="2"/>
        <v>-235863949725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4363039671896</v>
      </c>
      <c r="E6" s="2">
        <f>IFERROR(INDEX(E51:E500,MATCH($C$6,$C$51:$C$500,0)),"")</f>
        <v>4153382004475</v>
      </c>
      <c r="H6" s="2">
        <f>IFERROR(INDEX(D6:G6,COUNT(D6:G6)),"")</f>
        <v>4153382004475</v>
      </c>
      <c r="I6" s="2">
        <f t="shared" ref="I6:O6" si="3">IFERROR(INDEX(I51:I500,MATCH($C$6,$C$51:$C$500,0)),"")</f>
        <v>3890344134496</v>
      </c>
      <c r="J6" s="2">
        <f t="shared" si="3"/>
        <v>3852735375236</v>
      </c>
      <c r="K6" s="2">
        <f t="shared" si="3"/>
        <v>4063648978866</v>
      </c>
      <c r="L6" s="2">
        <f t="shared" si="3"/>
        <v>3899011991141</v>
      </c>
      <c r="M6" s="2">
        <f t="shared" si="3"/>
        <v>3185826608815</v>
      </c>
      <c r="N6" s="2">
        <f t="shared" si="3"/>
        <v>2697541229167</v>
      </c>
      <c r="O6" s="2">
        <f t="shared" si="3"/>
        <v>3287066941150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3.63</v>
      </c>
      <c r="E7" s="3">
        <f>IFERROR(INDEX(E51:E500,MATCH($C$7,$C$51:$C$500,0))/1000000000,"")</f>
        <v>3.63</v>
      </c>
      <c r="H7" s="3">
        <f>IFERROR(INDEX(D7:G7,COUNT(D7:G7)),"")</f>
        <v>3.63</v>
      </c>
      <c r="I7" s="3">
        <f t="shared" ref="I7:O7" si="4">IFERROR(INDEX(I51:I500,MATCH($C$7,$C$51:$C$500,0))/1000000000,"")</f>
        <v>3.63</v>
      </c>
      <c r="J7" s="3">
        <f t="shared" si="4"/>
        <v>3.63</v>
      </c>
      <c r="K7" s="3">
        <f t="shared" si="4"/>
        <v>3.63</v>
      </c>
      <c r="L7" s="3">
        <f t="shared" si="4"/>
        <v>3.63</v>
      </c>
      <c r="M7" s="3">
        <f t="shared" si="4"/>
        <v>3.63</v>
      </c>
      <c r="N7" s="3">
        <f t="shared" si="4"/>
        <v>3.63</v>
      </c>
      <c r="O7" s="3">
        <f t="shared" si="4"/>
        <v>0.87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-274000000000</v>
      </c>
      <c r="E8" s="2">
        <f>IFERROR(INDEX(E51:E500,MATCH("Free cash flow (Quarter)",$C$51:$C$500,0)),"")</f>
        <v>121000000000</v>
      </c>
      <c r="H8" s="2">
        <f>IFERROR(INDEX(D8:G8,COUNT(D8:G8)),"")</f>
        <v>121000000000</v>
      </c>
      <c r="I8" s="2">
        <f t="shared" ref="I8:O8" si="5">IFERROR(INDEX(I51:I500,MATCH($C$8,$C$51:$C$500,0)),"")</f>
        <v>538000000000</v>
      </c>
      <c r="J8" s="2">
        <f t="shared" si="5"/>
        <v>1188000000000</v>
      </c>
      <c r="K8" s="2">
        <f t="shared" si="5"/>
        <v>590000000000</v>
      </c>
      <c r="L8" s="2">
        <f t="shared" si="5"/>
        <v>1485000000000</v>
      </c>
      <c r="M8" s="2">
        <f t="shared" si="5"/>
        <v>815000000000</v>
      </c>
      <c r="N8" s="2">
        <f t="shared" si="5"/>
        <v>66000000000</v>
      </c>
      <c r="O8" s="2">
        <f t="shared" si="5"/>
        <v>-440000000000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-75.62</v>
      </c>
      <c r="E9" s="3">
        <f>IFERROR(INDEX(E51:E500,MATCH("Free cash flow per share (Quarter)",$C$51:$C$500,0)),"")</f>
        <v>33.4</v>
      </c>
      <c r="H9" s="3">
        <f>IFERROR(INDEX(D9:G9,COUNT(D9:G9)),"")</f>
        <v>33.4</v>
      </c>
      <c r="I9" s="3">
        <f t="shared" ref="I9:O9" si="6">IFERROR(INDEX(I51:I500,MATCH($C$9,$C$51:$C$500,0)),"")</f>
        <v>148.34</v>
      </c>
      <c r="J9" s="3">
        <f t="shared" si="6"/>
        <v>327.26</v>
      </c>
      <c r="K9" s="3">
        <f t="shared" si="6"/>
        <v>162.51</v>
      </c>
      <c r="L9" s="3">
        <f t="shared" si="6"/>
        <v>409.09</v>
      </c>
      <c r="M9" s="3">
        <f t="shared" si="6"/>
        <v>224.45</v>
      </c>
      <c r="N9" s="3">
        <f t="shared" si="6"/>
        <v>18.22</v>
      </c>
      <c r="O9" s="3">
        <f t="shared" si="6"/>
        <v>-508.19</v>
      </c>
    </row>
    <row r="10" spans="1:15" ht="15.5" x14ac:dyDescent="0.35">
      <c r="C10" t="s">
        <v>18</v>
      </c>
      <c r="D10" s="3">
        <f ca="1">IFERROR(IF(D9=0,"",D2/D9),"")</f>
        <v>-88.600899233007141</v>
      </c>
      <c r="E10" s="3">
        <f ca="1">IFERROR(IF(E9=0,"",E2/E9),"")</f>
        <v>220.80838323353294</v>
      </c>
      <c r="I10" s="3">
        <f t="shared" ref="I10:O10" ca="1" si="7">IFERROR(IF(I9=0,"",I2/I9),"")</f>
        <v>42.975596602399889</v>
      </c>
      <c r="J10" s="3">
        <f t="shared" ca="1" si="7"/>
        <v>15.554329890606859</v>
      </c>
      <c r="K10" s="3">
        <f t="shared" ca="1" si="7"/>
        <v>30.743000430742725</v>
      </c>
      <c r="L10" s="3">
        <f t="shared" ca="1" si="7"/>
        <v>9.9083209073797942</v>
      </c>
      <c r="M10" s="3">
        <f t="shared" ca="1" si="7"/>
        <v>13.481427934952107</v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963658959391</v>
      </c>
      <c r="E11" s="2">
        <f>IFERROR(INDEX(E51:E500,MATCH($C$11,$C$51:$C$500,0)),"")</f>
        <v>1055275522459</v>
      </c>
      <c r="H11" s="2">
        <f>IFERROR(INDEX(D11:G11,COUNT(D11:G11)),"")</f>
        <v>1055275522459</v>
      </c>
      <c r="I11" s="2">
        <f t="shared" ref="I11:O11" si="8">IFERROR(INDEX(I51:I500,MATCH($C$11,$C$51:$C$500,0)),"")</f>
        <v>1062375948941</v>
      </c>
      <c r="J11" s="2">
        <f t="shared" si="8"/>
        <v>815777415583</v>
      </c>
      <c r="K11" s="2">
        <f t="shared" si="8"/>
        <v>475802009410</v>
      </c>
      <c r="L11" s="2">
        <f t="shared" si="8"/>
        <v>507768260273</v>
      </c>
      <c r="M11" s="2">
        <f t="shared" si="8"/>
        <v>166445075824</v>
      </c>
      <c r="N11" s="2">
        <f t="shared" si="8"/>
        <v>45019351674</v>
      </c>
      <c r="O11" s="2">
        <f t="shared" si="8"/>
        <v>25416260990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2319000000000</v>
      </c>
      <c r="E12" s="2">
        <f>IFERROR(INDEX(E51:E500,MATCH("Net Debt (Quarter)",$C$51:$C$500,0)),"")</f>
        <v>2712000000000</v>
      </c>
      <c r="H12" s="2">
        <f>IFERROR(INDEX(D12:G12,COUNT(D12:G12)),"")</f>
        <v>2712000000000</v>
      </c>
      <c r="I12" s="2">
        <f t="shared" ref="I12:O12" si="9">IFERROR(INDEX(I51:I500,MATCH($C$12,$C$51:$C$500,0)),"")</f>
        <v>2435000000000</v>
      </c>
      <c r="J12" s="2">
        <f t="shared" si="9"/>
        <v>2022000000000</v>
      </c>
      <c r="K12" s="2">
        <f t="shared" si="9"/>
        <v>2059000000000</v>
      </c>
      <c r="L12" s="2">
        <f t="shared" si="9"/>
        <v>2573000000000</v>
      </c>
      <c r="M12" s="2">
        <f t="shared" si="9"/>
        <v>3864000000000</v>
      </c>
      <c r="N12" s="2">
        <f t="shared" si="9"/>
        <v>4095000000000</v>
      </c>
      <c r="O12" s="2">
        <f t="shared" si="9"/>
        <v>3298000000000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3283000000000</v>
      </c>
      <c r="E13" s="2">
        <f>IFERROR(INDEX(E51:E500,MATCH("Total Debt (Quarter)",$C$51:$C$500,0)),"")</f>
        <v>3767000000000</v>
      </c>
      <c r="H13" s="2">
        <f>IFERROR(INDEX(D13:G13,COUNT(D13:G13)),"")</f>
        <v>3767000000000</v>
      </c>
      <c r="I13" s="2">
        <f t="shared" ref="I13:O13" si="10">IFERROR(INDEX(I51:I500,MATCH($C$13,$C$51:$C$500,0)),"")</f>
        <v>3497000000000</v>
      </c>
      <c r="J13" s="2">
        <f t="shared" si="10"/>
        <v>2838000000000</v>
      </c>
      <c r="K13" s="2">
        <f t="shared" si="10"/>
        <v>2535000000000</v>
      </c>
      <c r="L13" s="2">
        <f t="shared" si="10"/>
        <v>3080000000000</v>
      </c>
      <c r="M13" s="2">
        <f t="shared" si="10"/>
        <v>4030000000000</v>
      </c>
      <c r="N13" s="2">
        <f t="shared" si="10"/>
        <v>4140000000000</v>
      </c>
      <c r="O13" s="2">
        <f t="shared" si="10"/>
        <v>3323000000000</v>
      </c>
    </row>
    <row r="14" spans="1:15" ht="15.5" x14ac:dyDescent="0.35">
      <c r="C14" t="s">
        <v>27</v>
      </c>
      <c r="D14" s="2">
        <f>IFERROR(INDEX(D51:D500,MATCH($C$14,$C$51:$C$500,0)),"")</f>
        <v>-93247996617</v>
      </c>
      <c r="E14" s="2">
        <f>IFERROR(INDEX(E51:E500,MATCH($C$14,$C$51:$C$500,0)),"")</f>
        <v>-86380666409</v>
      </c>
      <c r="H14" s="2">
        <f>IFERROR(SUM(D14:G14)*(4/MAX(1,COUNT(D14:G14))),"")</f>
        <v>-359257326052</v>
      </c>
      <c r="I14" s="2">
        <f t="shared" ref="I14:O14" si="11">IFERROR(INDEX(I51:I500,MATCH($C$14,$C$51:$C$500,0)),"")</f>
        <v>-322559247031</v>
      </c>
      <c r="J14" s="2">
        <f t="shared" si="11"/>
        <v>-241400965999</v>
      </c>
      <c r="K14" s="2">
        <f t="shared" si="11"/>
        <v>-226219940026</v>
      </c>
      <c r="L14" s="2">
        <f t="shared" si="11"/>
        <v>-174995614232</v>
      </c>
      <c r="M14" s="2">
        <f t="shared" si="11"/>
        <v>-203624782403</v>
      </c>
      <c r="N14" s="2">
        <f t="shared" si="11"/>
        <v>-230495746454</v>
      </c>
      <c r="O14" s="2">
        <f t="shared" si="11"/>
        <v>-222694945559</v>
      </c>
    </row>
    <row r="15" spans="1:15" ht="15.5" x14ac:dyDescent="0.35">
      <c r="C15" t="s">
        <v>28</v>
      </c>
      <c r="D15" s="2">
        <f>IFERROR(INDEX(D51:D500,MATCH($C$15,$C$51:$C$500,0)),"")</f>
        <v>-142302522743</v>
      </c>
      <c r="E15" s="2">
        <f>IFERROR(INDEX(E51:E500,MATCH($C$15,$C$51:$C$500,0)),"")</f>
        <v>-68296886939</v>
      </c>
      <c r="H15" s="2">
        <f>IFERROR(SUM(D15:G15)*(4/MAX(1,COUNT(D15:G15))),"")</f>
        <v>-421198819364</v>
      </c>
      <c r="I15" s="2">
        <f t="shared" ref="I15:O15" si="12">IFERROR(INDEX(I51:I500,MATCH($C$15,$C$51:$C$500,0)),"")</f>
        <v>-366932850186</v>
      </c>
      <c r="J15" s="2">
        <f t="shared" si="12"/>
        <v>-203224933785</v>
      </c>
      <c r="K15" s="2">
        <f t="shared" si="12"/>
        <v>-88172686286</v>
      </c>
      <c r="L15" s="2">
        <f t="shared" si="12"/>
        <v>-244386026423</v>
      </c>
      <c r="M15" s="2">
        <f t="shared" si="12"/>
        <v>-103875069017</v>
      </c>
      <c r="N15" s="2">
        <f t="shared" si="12"/>
        <v>-23378181471</v>
      </c>
      <c r="O15" s="2">
        <f t="shared" si="12"/>
        <v>76032304510</v>
      </c>
    </row>
    <row r="16" spans="1:15" ht="15.5" x14ac:dyDescent="0.35">
      <c r="C16" t="s">
        <v>29</v>
      </c>
      <c r="D16" s="2">
        <f>IFERROR(INDEX(D51:D500,MATCH($C$16,$C$51:$C$500,0)),"")</f>
        <v>608409476164</v>
      </c>
      <c r="E16" s="2">
        <f>IFERROR(INDEX(E51:E500,MATCH($C$16,$C$51:$C$500,0)),"")</f>
        <v>331334756918</v>
      </c>
      <c r="H16" s="2">
        <f>IFERROR(SUM(D16:G16)*(4/MAX(1,COUNT(D16:G16))),"")</f>
        <v>1879488466164</v>
      </c>
      <c r="I16" s="2">
        <f t="shared" ref="I16:O16" si="13">IFERROR(INDEX(I51:I500,MATCH($C$16,$C$51:$C$500,0)),"")</f>
        <v>1487903978222</v>
      </c>
      <c r="J16" s="2">
        <f t="shared" si="13"/>
        <v>774678975566</v>
      </c>
      <c r="K16" s="2">
        <f t="shared" si="13"/>
        <v>249851687118</v>
      </c>
      <c r="L16" s="2">
        <f t="shared" si="13"/>
        <v>993696965685</v>
      </c>
      <c r="M16" s="2">
        <f t="shared" si="13"/>
        <v>511391100023</v>
      </c>
      <c r="N16" s="2">
        <f t="shared" si="13"/>
        <v>-103680846149</v>
      </c>
      <c r="O16" s="2">
        <f t="shared" si="13"/>
        <v>-327031970533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24321000000000</v>
      </c>
      <c r="E20" s="2">
        <f ca="1">IFERROR(E21*E2,"")</f>
        <v>26771250000000</v>
      </c>
      <c r="H20" s="2">
        <f t="shared" ref="H20:O20" ca="1" si="14">IFERROR(H21*H2,"")</f>
        <v>26771250000000</v>
      </c>
      <c r="I20" s="2">
        <f t="shared" ca="1" si="14"/>
        <v>23141250000000</v>
      </c>
      <c r="J20" s="2">
        <f t="shared" ca="1" si="14"/>
        <v>18477825300000</v>
      </c>
      <c r="K20" s="2">
        <f t="shared" ca="1" si="14"/>
        <v>18135643350000</v>
      </c>
      <c r="L20" s="2">
        <f t="shared" ca="1" si="14"/>
        <v>14713823850000</v>
      </c>
      <c r="M20" s="2">
        <f t="shared" ca="1" si="14"/>
        <v>10984040595000</v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3630000000</v>
      </c>
      <c r="E21" s="2">
        <f>IFERROR(INDEX(E51:E500,MATCH($C$7,$C$51:$C$500,0)),"")</f>
        <v>3630000000</v>
      </c>
      <c r="H21" s="2">
        <f>IFERROR(INDEX(D21:G21,COUNT(D21:G21)),"")</f>
        <v>3630000000</v>
      </c>
      <c r="I21" s="2">
        <f t="shared" ref="I21:O21" si="15">IFERROR(INDEX(I51:I500,MATCH($C$7,$C$51:$C$500,0)),"")</f>
        <v>3630000000</v>
      </c>
      <c r="J21" s="2">
        <f t="shared" si="15"/>
        <v>3630000000</v>
      </c>
      <c r="K21" s="2">
        <f t="shared" si="15"/>
        <v>3630000000</v>
      </c>
      <c r="L21" s="2">
        <f t="shared" si="15"/>
        <v>3630000000</v>
      </c>
      <c r="M21" s="2">
        <f t="shared" si="15"/>
        <v>3630000000</v>
      </c>
      <c r="N21" s="2">
        <f t="shared" si="15"/>
        <v>3630000000</v>
      </c>
      <c r="O21" s="2">
        <f t="shared" si="15"/>
        <v>870000000</v>
      </c>
    </row>
    <row r="23" spans="1:15" ht="15.5" x14ac:dyDescent="0.35">
      <c r="B23" t="s">
        <v>43</v>
      </c>
      <c r="C23" t="s">
        <v>44</v>
      </c>
      <c r="D23" s="3">
        <f>IFERROR(D5/D6*100,"")</f>
        <v>10.143125775285155</v>
      </c>
      <c r="E23" s="3">
        <f>IFERROR(E5/E6*100,"")</f>
        <v>6.0172694173742558</v>
      </c>
      <c r="H23" s="3">
        <f t="shared" ref="H23:O23" si="16">IFERROR(H5/H6*100,"")</f>
        <v>33.344815667901955</v>
      </c>
      <c r="I23" s="3">
        <f t="shared" si="16"/>
        <v>29.116849144343089</v>
      </c>
      <c r="J23" s="3">
        <f t="shared" si="16"/>
        <v>14.674013702988084</v>
      </c>
      <c r="K23" s="3">
        <f t="shared" si="16"/>
        <v>3.8478027613653305</v>
      </c>
      <c r="L23" s="3">
        <f t="shared" si="16"/>
        <v>18.269745405644219</v>
      </c>
      <c r="M23" s="3">
        <f t="shared" si="16"/>
        <v>12.888160775476878</v>
      </c>
      <c r="N23" s="3">
        <f t="shared" si="16"/>
        <v>-4.2283139556766614</v>
      </c>
      <c r="O23" s="3">
        <f t="shared" si="16"/>
        <v>-7.1755140356977813</v>
      </c>
    </row>
    <row r="24" spans="1:15" ht="15.5" x14ac:dyDescent="0.35">
      <c r="C24" t="s">
        <v>45</v>
      </c>
      <c r="D24" s="4">
        <f>IFERROR(_xlfn.RRI(5,I23,D23),"")</f>
        <v>-0.19014832105647228</v>
      </c>
      <c r="E24" s="4">
        <f>IFERROR(_xlfn.RRI(5,J23,E23),"")</f>
        <v>-0.1632993481184235</v>
      </c>
      <c r="H24" s="4">
        <f t="shared" ref="H24:O24" si="17">IFERROR(_xlfn.RRI(5,M23,H23),"")</f>
        <v>0.20939306849841488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121.93</v>
      </c>
      <c r="E25" s="3">
        <f>IFERROR(INDEX(E51:E500,MATCH($A$25,$C$51:$C$500,0)),"")</f>
        <v>68.86</v>
      </c>
      <c r="H25" s="3">
        <f>IFERROR(INDEX(D25:G25,COUNT(D25:G25)),"")</f>
        <v>68.86</v>
      </c>
      <c r="I25" s="3">
        <f t="shared" ref="I25:O25" si="18">IFERROR(INDEX(I51:I500,MATCH($C$25,$C$51:$C$500,0)),"")</f>
        <v>293.54000000000002</v>
      </c>
      <c r="J25" s="3">
        <f t="shared" si="18"/>
        <v>149.47</v>
      </c>
      <c r="K25" s="3">
        <f t="shared" si="18"/>
        <v>42.31</v>
      </c>
      <c r="L25" s="3">
        <f t="shared" si="18"/>
        <v>195.39</v>
      </c>
      <c r="M25" s="3">
        <f t="shared" si="18"/>
        <v>105.92</v>
      </c>
      <c r="N25" s="3">
        <f t="shared" si="18"/>
        <v>-33.15</v>
      </c>
      <c r="O25" s="3">
        <f t="shared" si="18"/>
        <v>-277.25</v>
      </c>
    </row>
    <row r="26" spans="1:15" ht="15.5" x14ac:dyDescent="0.35">
      <c r="C26" t="s">
        <v>48</v>
      </c>
      <c r="D26" s="4">
        <f>IFERROR(_xlfn.RRI(5,I25,D25),"")</f>
        <v>-0.16114160185853799</v>
      </c>
      <c r="E26" s="4">
        <f>IFERROR(_xlfn.RRI(5,J25,E25),"")</f>
        <v>-0.14358829028640652</v>
      </c>
      <c r="H26" s="4">
        <f t="shared" ref="H26:O26" si="19">IFERROR(_xlfn.RRI(5,M25,H25),"")</f>
        <v>-8.2517457842473885E-2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610.02550842865014</v>
      </c>
      <c r="E27" s="3">
        <f>IFERROR(E4/E21,"")</f>
        <v>552.57379721900827</v>
      </c>
      <c r="H27" s="3">
        <f t="shared" ref="H27:O27" si="20">IFERROR(H4/H21,"")</f>
        <v>2325.1986112953168</v>
      </c>
      <c r="I27" s="3">
        <f t="shared" si="20"/>
        <v>2088.3701032107438</v>
      </c>
      <c r="J27" s="3">
        <f t="shared" si="20"/>
        <v>1582.0892409033058</v>
      </c>
      <c r="K27" s="3">
        <f t="shared" si="20"/>
        <v>1394.5575041936638</v>
      </c>
      <c r="L27" s="3">
        <f t="shared" si="20"/>
        <v>1330.2020940071625</v>
      </c>
      <c r="M27" s="3">
        <f t="shared" si="20"/>
        <v>934.02108131928378</v>
      </c>
      <c r="N27" s="3">
        <f t="shared" si="20"/>
        <v>721.02931180881546</v>
      </c>
      <c r="O27" s="3">
        <f t="shared" si="20"/>
        <v>2435.3351059965516</v>
      </c>
    </row>
    <row r="28" spans="1:15" ht="15.5" x14ac:dyDescent="0.35">
      <c r="C28" t="s">
        <v>50</v>
      </c>
      <c r="D28" s="4">
        <f>IFERROR(_xlfn.RRI(5,I27,D27),"")</f>
        <v>-0.21817760647011253</v>
      </c>
      <c r="E28" s="4">
        <f>IFERROR(_xlfn.RRI(5,J27,E27),"")</f>
        <v>-0.18972607750399595</v>
      </c>
      <c r="H28" s="4">
        <f t="shared" ref="H28:O28" si="21">IFERROR(_xlfn.RRI(5,M27,H27),"")</f>
        <v>0.20010895189851019</v>
      </c>
      <c r="I28" s="4">
        <f t="shared" si="21"/>
        <v>0.23700344576706955</v>
      </c>
      <c r="J28" s="4">
        <f t="shared" si="21"/>
        <v>-8.2651300595449562E-2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-0.76541527560128086</v>
      </c>
      <c r="I29" s="4">
        <f t="shared" si="22"/>
        <v>0.96387234896634788</v>
      </c>
      <c r="J29" s="4">
        <f t="shared" si="22"/>
        <v>2.5327345781139208</v>
      </c>
      <c r="K29" s="4">
        <f t="shared" si="22"/>
        <v>-0.78345872357848401</v>
      </c>
      <c r="L29" s="4">
        <f t="shared" si="22"/>
        <v>0.84469410876132911</v>
      </c>
      <c r="M29" s="4">
        <f t="shared" si="22"/>
        <v>-4.1951734539969836</v>
      </c>
      <c r="N29" s="4">
        <f t="shared" si="22"/>
        <v>-0.88043282236248865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0.11340351392718342</v>
      </c>
      <c r="I30" s="4">
        <f t="shared" si="23"/>
        <v>0.32000777782824252</v>
      </c>
      <c r="J30" s="4">
        <f t="shared" si="23"/>
        <v>0.13447400780943292</v>
      </c>
      <c r="K30" s="4">
        <f t="shared" si="23"/>
        <v>4.8380175069965579E-2</v>
      </c>
      <c r="L30" s="4">
        <f t="shared" si="23"/>
        <v>0.42416709923536405</v>
      </c>
      <c r="M30" s="4">
        <f t="shared" si="23"/>
        <v>0.29539959890971001</v>
      </c>
      <c r="N30" s="4">
        <f t="shared" si="23"/>
        <v>-0.70393014495893513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1144.4000000000001</v>
      </c>
      <c r="E32" s="3">
        <f>IFERROR(INDEX(E51:E500,MATCH($A$32,$C$51:$C$500,0)),"")</f>
        <v>1089.68</v>
      </c>
      <c r="H32" s="3">
        <f>IFERROR(INDEX(D32:G32,COUNT(D32:G32)),"")</f>
        <v>1089.68</v>
      </c>
      <c r="I32" s="3">
        <f t="shared" ref="I32:O32" si="24">IFERROR(INDEX(I51:I500,MATCH($C$32,$C$51:$C$500,0)),"")</f>
        <v>1020.82</v>
      </c>
      <c r="J32" s="3">
        <f t="shared" si="24"/>
        <v>1010.23</v>
      </c>
      <c r="K32" s="3">
        <f t="shared" si="24"/>
        <v>1065.5899999999999</v>
      </c>
      <c r="L32" s="3">
        <f t="shared" si="24"/>
        <v>1022.51</v>
      </c>
      <c r="M32" s="3">
        <f t="shared" si="24"/>
        <v>826.24</v>
      </c>
      <c r="N32" s="3">
        <f t="shared" si="24"/>
        <v>713.11</v>
      </c>
      <c r="O32" s="3">
        <f t="shared" si="24"/>
        <v>3838.93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6.44</v>
      </c>
      <c r="E33" s="3">
        <f>IFERROR(INDEX(E51:E500,MATCH($A$33,$C$51:$C$500,0)),"")</f>
        <v>6.13</v>
      </c>
      <c r="H33" s="3">
        <f>IFERROR(INDEX(D33:G33,COUNT(D33:G33)),"")</f>
        <v>6.13</v>
      </c>
      <c r="I33" s="3">
        <f t="shared" ref="I33:O33" si="25">IFERROR(INDEX(I51:I500,MATCH($C$33,$C$51:$C$500,0)),"")</f>
        <v>6.24</v>
      </c>
      <c r="J33" s="3">
        <f t="shared" si="25"/>
        <v>5.35</v>
      </c>
      <c r="K33" s="3">
        <f t="shared" si="25"/>
        <v>4.97</v>
      </c>
      <c r="L33" s="3">
        <f t="shared" si="25"/>
        <v>4.21</v>
      </c>
      <c r="M33" s="3">
        <f t="shared" si="25"/>
        <v>3.89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60.49</v>
      </c>
      <c r="E34" s="3">
        <f>IFERROR(INDEX(E51:E500,MATCH($A$34,$C$51:$C$500,0)),"")</f>
        <v>96.94</v>
      </c>
      <c r="H34" s="3">
        <f>IFERROR(INDEX(D34:G34,COUNT(D34:G34)),"")</f>
        <v>96.94</v>
      </c>
      <c r="I34" s="3">
        <f t="shared" ref="I34:O34" si="26">IFERROR(INDEX(I51:I500,MATCH($C$34,$C$51:$C$500,0)),"")</f>
        <v>21.72</v>
      </c>
      <c r="J34" s="3">
        <f t="shared" si="26"/>
        <v>36.130000000000003</v>
      </c>
      <c r="K34" s="3">
        <f t="shared" si="26"/>
        <v>125.27</v>
      </c>
      <c r="L34" s="3">
        <f t="shared" si="26"/>
        <v>22.01</v>
      </c>
      <c r="M34" s="3">
        <f t="shared" si="26"/>
        <v>30.31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12.09</v>
      </c>
      <c r="E35" s="3">
        <f>IFERROR(INDEX(E51:E500,MATCH($A$35,$C$51:$C$500,0)),"")</f>
        <v>12.08</v>
      </c>
      <c r="H35" s="3">
        <f>IFERROR(INDEX(D35:G35,COUNT(D35:G35)),"")</f>
        <v>12.08</v>
      </c>
      <c r="I35" s="3">
        <f t="shared" ref="I35:O35" si="27">IFERROR(INDEX(I51:I500,MATCH($C$35,$C$51:$C$500,0)),"")</f>
        <v>3.05</v>
      </c>
      <c r="J35" s="3">
        <f t="shared" si="27"/>
        <v>3.41</v>
      </c>
      <c r="K35" s="3">
        <f t="shared" si="27"/>
        <v>3.8</v>
      </c>
      <c r="L35" s="3">
        <f t="shared" si="27"/>
        <v>3.23</v>
      </c>
      <c r="M35" s="3">
        <f t="shared" si="27"/>
        <v>3.44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0.18340000000000001</v>
      </c>
      <c r="I36" s="4">
        <f t="shared" si="28"/>
        <v>0.23850000000000002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70</v>
      </c>
      <c r="I37" s="3">
        <f t="shared" si="29"/>
        <v>70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2214392595596</v>
      </c>
      <c r="E51" s="5">
        <v>2005842883905</v>
      </c>
      <c r="F51" s="5">
        <v>2252225687848</v>
      </c>
      <c r="G51" s="5">
        <v>1969528223646</v>
      </c>
      <c r="I51" s="5">
        <v>7580783474655</v>
      </c>
      <c r="J51" s="5">
        <v>5742983944479</v>
      </c>
      <c r="K51" s="5">
        <v>5062243740223</v>
      </c>
      <c r="L51" s="5">
        <v>4828633601246</v>
      </c>
      <c r="M51" s="5">
        <v>3390496525189</v>
      </c>
      <c r="N51" s="5">
        <v>2617336401866</v>
      </c>
      <c r="O51" s="5">
        <v>2118741542217</v>
      </c>
    </row>
    <row r="52" spans="2:15" ht="15.5" x14ac:dyDescent="0.35">
      <c r="C52" t="s">
        <v>75</v>
      </c>
      <c r="D52" s="5">
        <v>-1366887842285</v>
      </c>
      <c r="E52" s="5">
        <v>-1437194928082</v>
      </c>
      <c r="F52" s="5">
        <v>-1549642690636</v>
      </c>
      <c r="G52" s="5">
        <v>-1397780123624</v>
      </c>
      <c r="I52" s="5">
        <v>-5297229755096</v>
      </c>
      <c r="J52" s="5">
        <v>-4424413676854</v>
      </c>
      <c r="K52" s="5">
        <v>-4229329617617</v>
      </c>
      <c r="L52" s="5">
        <v>-3212303628736</v>
      </c>
      <c r="M52" s="5">
        <v>-2443808561374</v>
      </c>
      <c r="N52" s="5">
        <v>-2222065236176</v>
      </c>
      <c r="O52" s="5">
        <v>-2058253258448</v>
      </c>
    </row>
    <row r="53" spans="2:15" ht="15.5" x14ac:dyDescent="0.35">
      <c r="C53" t="s">
        <v>76</v>
      </c>
      <c r="D53" s="5">
        <v>847504753311</v>
      </c>
      <c r="E53" s="5">
        <v>568647955823</v>
      </c>
      <c r="F53" s="5">
        <v>702582997212</v>
      </c>
      <c r="G53" s="5">
        <v>571748100022</v>
      </c>
      <c r="I53" s="5">
        <v>2283553719559</v>
      </c>
      <c r="J53" s="5">
        <v>1318570267625</v>
      </c>
      <c r="K53" s="5">
        <v>832914122606</v>
      </c>
      <c r="L53" s="5">
        <v>1616329972510</v>
      </c>
      <c r="M53" s="5">
        <v>946687963815</v>
      </c>
      <c r="N53" s="5">
        <v>395271165690</v>
      </c>
      <c r="O53" s="5">
        <v>60488283769</v>
      </c>
    </row>
    <row r="54" spans="2:15" ht="15.5" x14ac:dyDescent="0.35">
      <c r="C54" t="s">
        <v>77</v>
      </c>
      <c r="D54" s="5">
        <v>-181779227702</v>
      </c>
      <c r="E54" s="5">
        <v>-175568202621</v>
      </c>
      <c r="F54" s="5">
        <v>-128566230695</v>
      </c>
      <c r="G54" s="5">
        <v>-138468338541</v>
      </c>
      <c r="I54" s="5">
        <v>-556831198858</v>
      </c>
      <c r="J54" s="5">
        <v>-441885229593</v>
      </c>
      <c r="K54" s="5">
        <v>-453595132248</v>
      </c>
      <c r="L54" s="5">
        <v>-311468340604</v>
      </c>
      <c r="M54" s="5">
        <v>-282176297997</v>
      </c>
      <c r="N54" s="5">
        <v>-265084973675</v>
      </c>
      <c r="O54" s="5">
        <v>-265200361138</v>
      </c>
    </row>
    <row r="55" spans="2:15" ht="15.5" x14ac:dyDescent="0.35">
      <c r="C55" t="s">
        <v>78</v>
      </c>
      <c r="D55" s="5">
        <v>-105260185269</v>
      </c>
      <c r="E55" s="5">
        <v>-138953046373</v>
      </c>
      <c r="F55" s="5">
        <v>-129912397595</v>
      </c>
      <c r="G55" s="5">
        <v>-101362883540</v>
      </c>
      <c r="I55" s="5">
        <v>-408632070338</v>
      </c>
      <c r="J55" s="5">
        <v>-274189504098</v>
      </c>
      <c r="K55" s="5">
        <v>-312671698136</v>
      </c>
      <c r="L55" s="5">
        <v>-236144916404</v>
      </c>
      <c r="M55" s="5">
        <v>-174504196082</v>
      </c>
      <c r="N55" s="5">
        <v>-164522262629</v>
      </c>
      <c r="O55" s="5">
        <v>-171279308829</v>
      </c>
    </row>
    <row r="56" spans="2:15" ht="15.5" x14ac:dyDescent="0.35">
      <c r="C56" t="s">
        <v>79</v>
      </c>
      <c r="D56" s="5">
        <v>-76519042433</v>
      </c>
      <c r="E56" s="5">
        <v>-36615156248</v>
      </c>
      <c r="F56" s="5">
        <v>1346166900</v>
      </c>
      <c r="G56" s="5">
        <v>-37105455001</v>
      </c>
      <c r="I56" s="5">
        <v>-148199128520</v>
      </c>
      <c r="J56" s="5">
        <v>-167695725495</v>
      </c>
      <c r="K56" s="5">
        <v>-140923434112</v>
      </c>
      <c r="L56" s="5">
        <v>-75323424200</v>
      </c>
      <c r="M56" s="5">
        <v>-107672101915</v>
      </c>
      <c r="N56" s="5">
        <v>-100562711046</v>
      </c>
      <c r="O56" s="5">
        <v>-93921052309</v>
      </c>
    </row>
    <row r="57" spans="2:15" ht="15.5" x14ac:dyDescent="0.35">
      <c r="C57" t="s">
        <v>80</v>
      </c>
      <c r="D57" s="5">
        <v>665725525609</v>
      </c>
      <c r="E57" s="5">
        <v>393079753202</v>
      </c>
      <c r="F57" s="5">
        <v>574016766517</v>
      </c>
      <c r="G57" s="5">
        <v>433279761481</v>
      </c>
      <c r="I57" s="5">
        <v>1726722520701</v>
      </c>
      <c r="J57" s="5">
        <v>876685038032</v>
      </c>
      <c r="K57" s="5">
        <v>379318990358</v>
      </c>
      <c r="L57" s="5">
        <v>1304861631906</v>
      </c>
      <c r="M57" s="5">
        <v>664511665818</v>
      </c>
      <c r="N57" s="5">
        <v>130186192015</v>
      </c>
      <c r="O57" s="5">
        <v>-204712077369</v>
      </c>
    </row>
    <row r="58" spans="2:15" ht="15.5" x14ac:dyDescent="0.35">
      <c r="C58" t="s">
        <v>81</v>
      </c>
      <c r="D58" s="5">
        <v>-57316049445</v>
      </c>
      <c r="E58" s="5">
        <v>-61744996284</v>
      </c>
      <c r="F58" s="5">
        <v>-96405853629</v>
      </c>
      <c r="G58" s="5">
        <v>-44982950467</v>
      </c>
      <c r="I58" s="5">
        <v>-238818542479</v>
      </c>
      <c r="J58" s="5">
        <v>-102006062466</v>
      </c>
      <c r="K58" s="5">
        <v>-129467303240</v>
      </c>
      <c r="L58" s="5">
        <v>-311164666221</v>
      </c>
      <c r="M58" s="5">
        <v>-153120565795</v>
      </c>
      <c r="N58" s="5">
        <v>-233867038164</v>
      </c>
      <c r="O58" s="5">
        <v>-122319893164</v>
      </c>
    </row>
    <row r="59" spans="2:15" ht="15.5" x14ac:dyDescent="0.35">
      <c r="C59" t="s">
        <v>83</v>
      </c>
      <c r="D59" s="5">
        <v>11970013071</v>
      </c>
      <c r="E59" s="5">
        <v>12187817504</v>
      </c>
      <c r="F59" s="5">
        <v>10888451732</v>
      </c>
      <c r="G59" s="5">
        <v>9980087035</v>
      </c>
      <c r="I59" s="5">
        <v>40549475156</v>
      </c>
      <c r="J59" s="5">
        <v>36040129494</v>
      </c>
      <c r="K59" s="5">
        <v>24727370095</v>
      </c>
      <c r="L59" s="5">
        <v>10106497197</v>
      </c>
      <c r="M59" s="5">
        <v>738983482</v>
      </c>
      <c r="N59" s="5">
        <v>621341997</v>
      </c>
      <c r="O59" s="5">
        <v>2302955777</v>
      </c>
    </row>
    <row r="60" spans="2:15" ht="15.5" x14ac:dyDescent="0.35">
      <c r="C60" t="s">
        <v>82</v>
      </c>
      <c r="D60" s="5">
        <v>-9030610706</v>
      </c>
      <c r="E60" s="5">
        <v>-2598156811</v>
      </c>
      <c r="F60" s="5">
        <v>-1267157206</v>
      </c>
      <c r="G60" s="5">
        <v>-8767393345</v>
      </c>
      <c r="I60" s="5">
        <v>-13827577906</v>
      </c>
      <c r="J60" s="5">
        <v>-35717503363</v>
      </c>
      <c r="K60" s="5">
        <v>33314173326</v>
      </c>
      <c r="L60" s="5">
        <v>-180290559460</v>
      </c>
      <c r="M60" s="5">
        <v>-28337579286</v>
      </c>
      <c r="N60" s="5">
        <v>4819297997</v>
      </c>
      <c r="O60" s="5">
        <v>73790939561</v>
      </c>
    </row>
    <row r="61" spans="2:15" ht="15.5" x14ac:dyDescent="0.35">
      <c r="C61" t="s">
        <v>442</v>
      </c>
      <c r="D61" s="5">
        <v>-3432221133</v>
      </c>
      <c r="E61" s="5">
        <v>-2497576585</v>
      </c>
      <c r="F61" s="5">
        <v>-25769694091</v>
      </c>
      <c r="G61" s="5">
        <v>-5885562231</v>
      </c>
      <c r="I61" s="5">
        <v>-40477381987</v>
      </c>
      <c r="J61" s="5">
        <v>1326344171</v>
      </c>
      <c r="K61" s="5">
        <v>995242764</v>
      </c>
      <c r="L61" s="5">
        <v>-102579134</v>
      </c>
      <c r="M61" s="5">
        <v>1173677661</v>
      </c>
      <c r="N61" s="5">
        <v>6567001</v>
      </c>
    </row>
    <row r="62" spans="2:15" ht="15.5" x14ac:dyDescent="0.35">
      <c r="C62" t="s">
        <v>27</v>
      </c>
      <c r="D62" s="5">
        <v>-93247996617</v>
      </c>
      <c r="E62" s="5">
        <v>-86380666409</v>
      </c>
      <c r="F62" s="5">
        <v>-79772948867</v>
      </c>
      <c r="G62" s="5">
        <v>-89390345714</v>
      </c>
      <c r="I62" s="5">
        <v>-322559247031</v>
      </c>
      <c r="J62" s="5">
        <v>-241400965999</v>
      </c>
      <c r="K62" s="5">
        <v>-226219940026</v>
      </c>
      <c r="L62" s="5">
        <v>-174995614232</v>
      </c>
      <c r="M62" s="5">
        <v>-203624782403</v>
      </c>
      <c r="N62" s="5">
        <v>-230495746454</v>
      </c>
      <c r="O62" s="5">
        <v>-222694945559</v>
      </c>
    </row>
    <row r="63" spans="2:15" ht="15.5" x14ac:dyDescent="0.35">
      <c r="C63" t="s">
        <v>85</v>
      </c>
      <c r="D63" s="5">
        <v>23558351875</v>
      </c>
      <c r="E63" s="5">
        <v>13117684837</v>
      </c>
      <c r="F63" s="5">
        <v>20205620273</v>
      </c>
      <c r="G63" s="5">
        <v>14585613797</v>
      </c>
      <c r="I63" s="5">
        <v>59099923623</v>
      </c>
      <c r="J63" s="5">
        <v>30176669970</v>
      </c>
      <c r="K63" s="5">
        <v>8275790104</v>
      </c>
      <c r="L63" s="5">
        <v>40344818209</v>
      </c>
      <c r="M63" s="5">
        <v>24455928516</v>
      </c>
      <c r="N63" s="5">
        <v>-6403111544</v>
      </c>
      <c r="O63" s="5">
        <v>-10729466234</v>
      </c>
    </row>
    <row r="64" spans="2:15" ht="15.5" x14ac:dyDescent="0.35">
      <c r="C64" t="s">
        <v>86</v>
      </c>
      <c r="D64" s="5">
        <v>-57316049445</v>
      </c>
      <c r="E64" s="5">
        <v>-61744996284</v>
      </c>
      <c r="F64" s="5">
        <v>-96405853629</v>
      </c>
      <c r="G64" s="5">
        <v>-44982950467</v>
      </c>
      <c r="I64" s="5">
        <v>-238818542479</v>
      </c>
      <c r="J64" s="5">
        <v>-102006062466</v>
      </c>
      <c r="K64" s="5">
        <v>-129467303240</v>
      </c>
      <c r="L64" s="5">
        <v>-311164666221</v>
      </c>
      <c r="M64" s="5">
        <v>-153120565795</v>
      </c>
      <c r="N64" s="5">
        <v>-233867038164</v>
      </c>
      <c r="O64" s="5">
        <v>-122319893164</v>
      </c>
    </row>
    <row r="65" spans="2:15" ht="15.5" x14ac:dyDescent="0.35">
      <c r="C65" t="s">
        <v>29</v>
      </c>
      <c r="D65" s="5">
        <v>608409476164</v>
      </c>
      <c r="E65" s="5">
        <v>331334756918</v>
      </c>
      <c r="F65" s="5">
        <v>477610912888</v>
      </c>
      <c r="G65" s="5">
        <v>388296811014</v>
      </c>
      <c r="I65" s="5">
        <v>1487903978222</v>
      </c>
      <c r="J65" s="5">
        <v>774678975566</v>
      </c>
      <c r="K65" s="5">
        <v>249851687118</v>
      </c>
      <c r="L65" s="5">
        <v>993696965685</v>
      </c>
      <c r="M65" s="5">
        <v>511391100023</v>
      </c>
      <c r="N65" s="5">
        <v>-103680846149</v>
      </c>
      <c r="O65" s="5">
        <v>-327031970533</v>
      </c>
    </row>
    <row r="66" spans="2:15" ht="15.5" x14ac:dyDescent="0.35">
      <c r="C66" t="s">
        <v>28</v>
      </c>
      <c r="D66" s="5">
        <v>-142302522743</v>
      </c>
      <c r="E66" s="5">
        <v>-68296886939</v>
      </c>
      <c r="F66" s="5">
        <v>-127822716229</v>
      </c>
      <c r="G66" s="5">
        <v>-95436744728</v>
      </c>
      <c r="I66" s="5">
        <v>-366932850186</v>
      </c>
      <c r="J66" s="5">
        <v>-203224933785</v>
      </c>
      <c r="K66" s="5">
        <v>-88172686286</v>
      </c>
      <c r="L66" s="5">
        <v>-244386026423</v>
      </c>
      <c r="M66" s="5">
        <v>-103875069017</v>
      </c>
      <c r="N66" s="5">
        <v>-23378181471</v>
      </c>
      <c r="O66" s="5">
        <v>76032304510</v>
      </c>
    </row>
    <row r="67" spans="2:15" ht="15.5" x14ac:dyDescent="0.35">
      <c r="C67" t="s">
        <v>374</v>
      </c>
      <c r="E67" s="5">
        <v>-65098447548</v>
      </c>
      <c r="F67" s="5">
        <v>-89383049079</v>
      </c>
      <c r="I67" s="5">
        <v>-312009122599</v>
      </c>
      <c r="J67" s="5">
        <v>-163772319322</v>
      </c>
      <c r="K67" s="5">
        <v>-99968506728</v>
      </c>
      <c r="L67" s="5">
        <v>-184937289422</v>
      </c>
      <c r="M67" s="5">
        <v>-75716199020</v>
      </c>
      <c r="N67" s="5">
        <v>-28384406600</v>
      </c>
      <c r="O67" s="5">
        <v>-17962794000</v>
      </c>
    </row>
    <row r="68" spans="2:15" ht="15.5" x14ac:dyDescent="0.35">
      <c r="C68" t="s">
        <v>375</v>
      </c>
      <c r="E68" s="5">
        <v>-2965185974</v>
      </c>
      <c r="F68" s="5">
        <v>-27005948379</v>
      </c>
      <c r="I68" s="5">
        <v>-40258016545</v>
      </c>
      <c r="J68" s="5">
        <v>-38046460526</v>
      </c>
      <c r="K68" s="5">
        <v>14171757708</v>
      </c>
      <c r="L68" s="5">
        <v>-58613773270</v>
      </c>
      <c r="M68" s="5">
        <v>-28158869997</v>
      </c>
      <c r="N68" s="5">
        <v>5007027541</v>
      </c>
      <c r="O68" s="5">
        <v>93995098510</v>
      </c>
    </row>
    <row r="69" spans="2:15" ht="15.5" x14ac:dyDescent="0.35">
      <c r="C69" t="s">
        <v>376</v>
      </c>
      <c r="D69" s="5">
        <v>-142302522743</v>
      </c>
      <c r="E69" s="5">
        <v>-68296886939</v>
      </c>
      <c r="F69" s="5">
        <v>-127822716229</v>
      </c>
      <c r="G69" s="5">
        <v>-95436744728</v>
      </c>
      <c r="I69" s="5">
        <v>-366932850186</v>
      </c>
      <c r="J69" s="5">
        <v>-203224933785</v>
      </c>
      <c r="K69" s="5">
        <v>-88172686286</v>
      </c>
      <c r="L69" s="5">
        <v>-244386026423</v>
      </c>
      <c r="M69" s="5">
        <v>-103875069017</v>
      </c>
      <c r="N69" s="5">
        <v>-23378181471</v>
      </c>
      <c r="O69" s="5">
        <v>76032304510</v>
      </c>
    </row>
    <row r="70" spans="2:15" ht="15.5" x14ac:dyDescent="0.35">
      <c r="C70" t="s">
        <v>87</v>
      </c>
      <c r="D70" s="5">
        <v>466106953421</v>
      </c>
      <c r="E70" s="5">
        <v>263037869979</v>
      </c>
      <c r="F70" s="5">
        <v>349788196659</v>
      </c>
      <c r="G70" s="5">
        <v>292860066286</v>
      </c>
      <c r="I70" s="5">
        <v>1120971128036</v>
      </c>
      <c r="J70" s="5">
        <v>571454041781</v>
      </c>
      <c r="K70" s="5">
        <v>161679000832</v>
      </c>
      <c r="L70" s="5">
        <v>749310939262</v>
      </c>
      <c r="M70" s="5">
        <v>407516031006</v>
      </c>
      <c r="N70" s="5">
        <v>-127059027620</v>
      </c>
      <c r="O70" s="5">
        <v>-250999666023</v>
      </c>
    </row>
    <row r="71" spans="2:15" ht="15.5" x14ac:dyDescent="0.35">
      <c r="C71" t="s">
        <v>88</v>
      </c>
      <c r="F71" s="5">
        <v>70874428424</v>
      </c>
      <c r="I71" s="5">
        <v>70874428424</v>
      </c>
      <c r="J71" s="5">
        <v>24073545091</v>
      </c>
      <c r="K71" s="5">
        <v>2957986893</v>
      </c>
      <c r="L71" s="5">
        <v>3373443064</v>
      </c>
      <c r="M71" s="5">
        <v>27534352882</v>
      </c>
      <c r="N71" s="5">
        <v>6595403823</v>
      </c>
      <c r="O71" s="5">
        <v>4406250064</v>
      </c>
    </row>
    <row r="72" spans="2:15" ht="15.5" x14ac:dyDescent="0.35">
      <c r="C72" t="s">
        <v>89</v>
      </c>
      <c r="D72" s="5">
        <v>466106953421</v>
      </c>
      <c r="E72" s="5">
        <v>263037869979</v>
      </c>
      <c r="F72" s="5">
        <v>420662625083</v>
      </c>
      <c r="G72" s="5">
        <v>292860066286</v>
      </c>
      <c r="I72" s="5">
        <v>1191845556460</v>
      </c>
      <c r="J72" s="5">
        <v>595527586872</v>
      </c>
      <c r="K72" s="5">
        <v>164636987725</v>
      </c>
      <c r="L72" s="5">
        <v>752684382326</v>
      </c>
      <c r="M72" s="5">
        <v>435050383888</v>
      </c>
      <c r="N72" s="5">
        <v>-120463623797</v>
      </c>
      <c r="O72" s="5">
        <v>-246593415959</v>
      </c>
    </row>
    <row r="73" spans="2:15" ht="15.5" x14ac:dyDescent="0.35">
      <c r="C73" t="s">
        <v>90</v>
      </c>
      <c r="D73" s="5">
        <v>466106953421</v>
      </c>
      <c r="E73" s="5">
        <v>263037869979</v>
      </c>
      <c r="F73" s="5">
        <v>349788196659</v>
      </c>
      <c r="G73" s="5">
        <v>292860066286</v>
      </c>
      <c r="I73" s="5">
        <v>1120971128036</v>
      </c>
      <c r="J73" s="5">
        <v>571454041781</v>
      </c>
      <c r="K73" s="5">
        <v>161679000832</v>
      </c>
      <c r="L73" s="5">
        <v>749310939262</v>
      </c>
      <c r="M73" s="5">
        <v>407516031006</v>
      </c>
      <c r="N73" s="5">
        <v>-127059027620</v>
      </c>
      <c r="O73" s="5">
        <v>-250999666023</v>
      </c>
    </row>
    <row r="74" spans="2:15" ht="15.5" x14ac:dyDescent="0.35">
      <c r="C74" t="s">
        <v>8</v>
      </c>
      <c r="D74" s="5">
        <v>442548601546</v>
      </c>
      <c r="E74" s="5">
        <v>249920185142</v>
      </c>
      <c r="F74" s="5">
        <v>400457004810</v>
      </c>
      <c r="G74" s="5">
        <v>278274452489</v>
      </c>
      <c r="I74" s="5">
        <v>1132745632837</v>
      </c>
      <c r="J74" s="5">
        <v>565350916902</v>
      </c>
      <c r="K74" s="5">
        <v>156361197621</v>
      </c>
      <c r="L74" s="5">
        <v>712339564117</v>
      </c>
      <c r="M74" s="5">
        <v>410594455372</v>
      </c>
      <c r="N74" s="5">
        <v>-114060512253</v>
      </c>
      <c r="O74" s="5">
        <v>-235863949725</v>
      </c>
    </row>
    <row r="75" spans="2:15" ht="15.5" x14ac:dyDescent="0.35">
      <c r="C75" t="s">
        <v>91</v>
      </c>
      <c r="D75" s="5">
        <v>466106953421</v>
      </c>
      <c r="E75" s="5">
        <v>263037869979</v>
      </c>
      <c r="F75" s="5">
        <v>349788196659</v>
      </c>
      <c r="G75" s="5">
        <v>292860066286</v>
      </c>
      <c r="I75" s="5">
        <v>1120971128036</v>
      </c>
      <c r="J75" s="5">
        <v>571454041781</v>
      </c>
      <c r="K75" s="5">
        <v>161679000832</v>
      </c>
      <c r="L75" s="5">
        <v>749310939262</v>
      </c>
      <c r="M75" s="5">
        <v>407516031006</v>
      </c>
      <c r="N75" s="5">
        <v>-127059027620</v>
      </c>
      <c r="O75" s="5">
        <v>-250999666023</v>
      </c>
    </row>
    <row r="76" spans="2:15" ht="15.5" x14ac:dyDescent="0.35">
      <c r="C76" t="s">
        <v>92</v>
      </c>
      <c r="D76" s="5">
        <v>466106953421</v>
      </c>
      <c r="E76" s="5">
        <v>263037869979</v>
      </c>
      <c r="F76" s="5">
        <v>420662625083</v>
      </c>
      <c r="G76" s="5">
        <v>292860066286</v>
      </c>
      <c r="I76" s="5">
        <v>1191845556460</v>
      </c>
      <c r="J76" s="5">
        <v>595527586872</v>
      </c>
      <c r="K76" s="5">
        <v>164636987725</v>
      </c>
      <c r="L76" s="5">
        <v>752684382326</v>
      </c>
      <c r="M76" s="5">
        <v>435050383888</v>
      </c>
      <c r="N76" s="5">
        <v>-120463623797</v>
      </c>
      <c r="O76" s="5">
        <v>-246593415959</v>
      </c>
    </row>
    <row r="77" spans="2:15" ht="15.5" x14ac:dyDescent="0.35">
      <c r="C77" t="s">
        <v>93</v>
      </c>
      <c r="D77" s="5">
        <v>466106953421</v>
      </c>
      <c r="E77" s="5">
        <v>263037869979</v>
      </c>
      <c r="F77" s="5">
        <v>420662625083</v>
      </c>
      <c r="G77" s="5">
        <v>292860066286</v>
      </c>
      <c r="I77" s="5">
        <v>1191845556460</v>
      </c>
      <c r="J77" s="5">
        <v>595527586872</v>
      </c>
      <c r="K77" s="5">
        <v>164636987725</v>
      </c>
      <c r="L77" s="5">
        <v>752684382326</v>
      </c>
      <c r="M77" s="5">
        <v>435050383888</v>
      </c>
      <c r="N77" s="5">
        <v>-120463623797</v>
      </c>
      <c r="O77" s="5">
        <v>-246593415959</v>
      </c>
    </row>
    <row r="79" spans="2:15" ht="15.5" x14ac:dyDescent="0.35">
      <c r="B79" t="s">
        <v>94</v>
      </c>
      <c r="C79" t="s">
        <v>95</v>
      </c>
    </row>
    <row r="80" spans="2:15" ht="15.5" x14ac:dyDescent="0.35">
      <c r="C80" t="s">
        <v>96</v>
      </c>
    </row>
    <row r="81" spans="3:15" ht="15.5" x14ac:dyDescent="0.35">
      <c r="C81" t="s">
        <v>20</v>
      </c>
      <c r="D81" s="5">
        <v>963658959391</v>
      </c>
      <c r="E81" s="5">
        <v>1055275522459</v>
      </c>
      <c r="F81" s="5">
        <v>1062375948941</v>
      </c>
      <c r="G81" s="5">
        <v>747249865907</v>
      </c>
      <c r="I81" s="5">
        <v>1062375948941</v>
      </c>
      <c r="J81" s="5">
        <v>815777415583</v>
      </c>
      <c r="K81" s="5">
        <v>475802009410</v>
      </c>
      <c r="L81" s="5">
        <v>507768260273</v>
      </c>
      <c r="M81" s="5">
        <v>166445075824</v>
      </c>
      <c r="N81" s="5">
        <v>45019351674</v>
      </c>
      <c r="O81" s="5">
        <v>25416260990</v>
      </c>
    </row>
    <row r="82" spans="3:15" ht="15.5" x14ac:dyDescent="0.35">
      <c r="C82" t="s">
        <v>98</v>
      </c>
      <c r="D82" s="5">
        <v>642732341811</v>
      </c>
      <c r="E82" s="5">
        <v>223481902587</v>
      </c>
      <c r="F82" s="5">
        <v>237278625014</v>
      </c>
      <c r="G82" s="5">
        <v>132659438554</v>
      </c>
      <c r="I82" s="5">
        <v>237278625014</v>
      </c>
      <c r="J82" s="5">
        <v>138066584291</v>
      </c>
      <c r="K82" s="5">
        <v>178969428037</v>
      </c>
      <c r="L82" s="5">
        <v>121356152799</v>
      </c>
      <c r="M82" s="5">
        <v>53128384993</v>
      </c>
      <c r="N82" s="5">
        <v>43442802570</v>
      </c>
      <c r="O82" s="5">
        <v>84801368690</v>
      </c>
    </row>
    <row r="83" spans="3:15" ht="15.5" x14ac:dyDescent="0.35">
      <c r="C83" t="s">
        <v>100</v>
      </c>
      <c r="D83" s="5">
        <v>16242404271</v>
      </c>
      <c r="E83" s="5">
        <v>7711742406</v>
      </c>
      <c r="F83" s="5">
        <v>8838473487</v>
      </c>
      <c r="G83" s="5">
        <v>4114741096</v>
      </c>
      <c r="I83" s="5">
        <v>8838473487</v>
      </c>
      <c r="J83" s="5">
        <v>4218093237</v>
      </c>
      <c r="K83" s="5">
        <v>39263282926</v>
      </c>
      <c r="L83" s="5">
        <v>26739033631</v>
      </c>
      <c r="M83" s="5">
        <v>18362369352</v>
      </c>
      <c r="N83" s="5">
        <v>20815822540</v>
      </c>
      <c r="O83" s="5">
        <v>2785686436</v>
      </c>
    </row>
    <row r="84" spans="3:15" ht="15.5" x14ac:dyDescent="0.35">
      <c r="C84" t="s">
        <v>99</v>
      </c>
      <c r="D84" s="5">
        <v>260472048985</v>
      </c>
      <c r="E84" s="5">
        <v>253244584404</v>
      </c>
      <c r="F84" s="5">
        <v>260565758564</v>
      </c>
      <c r="G84" s="5">
        <v>318427921019</v>
      </c>
      <c r="I84" s="5">
        <v>260565758564</v>
      </c>
      <c r="J84" s="5">
        <v>287743655141</v>
      </c>
      <c r="K84" s="5">
        <v>177977660698</v>
      </c>
      <c r="L84" s="5">
        <v>157702982789</v>
      </c>
      <c r="M84" s="5">
        <v>117702017469</v>
      </c>
      <c r="N84" s="5">
        <v>136202864106</v>
      </c>
      <c r="O84" s="5">
        <v>238937325031</v>
      </c>
    </row>
    <row r="85" spans="3:15" ht="15.5" x14ac:dyDescent="0.35">
      <c r="C85" t="s">
        <v>101</v>
      </c>
      <c r="D85" s="5">
        <v>642732341811</v>
      </c>
      <c r="E85" s="5">
        <v>223481902587</v>
      </c>
      <c r="F85" s="5">
        <v>237278625014</v>
      </c>
      <c r="G85" s="5">
        <v>132659438554</v>
      </c>
      <c r="I85" s="5">
        <v>237278625014</v>
      </c>
      <c r="J85" s="5">
        <v>138066584291</v>
      </c>
      <c r="K85" s="5">
        <v>178969428037</v>
      </c>
      <c r="L85" s="5">
        <v>121356152799</v>
      </c>
      <c r="M85" s="5">
        <v>53128384993</v>
      </c>
      <c r="N85" s="5">
        <v>43442802570</v>
      </c>
      <c r="O85" s="5">
        <v>84801368690</v>
      </c>
    </row>
    <row r="86" spans="3:15" ht="15.5" x14ac:dyDescent="0.35">
      <c r="C86" t="s">
        <v>285</v>
      </c>
      <c r="D86" s="5">
        <v>17595167602</v>
      </c>
      <c r="E86" s="5">
        <v>10448028719</v>
      </c>
      <c r="F86" s="5">
        <v>15148421011</v>
      </c>
      <c r="G86" s="5">
        <v>11707508217</v>
      </c>
      <c r="I86" s="5">
        <v>15148421011</v>
      </c>
      <c r="J86" s="5">
        <v>33119867084</v>
      </c>
      <c r="K86" s="5">
        <v>23421034425</v>
      </c>
      <c r="L86" s="5">
        <v>8639534502</v>
      </c>
      <c r="M86" s="5">
        <v>4675494310</v>
      </c>
      <c r="N86" s="5">
        <v>1985195741</v>
      </c>
      <c r="O86" s="5">
        <v>11220653341</v>
      </c>
    </row>
    <row r="87" spans="3:15" ht="15.5" x14ac:dyDescent="0.35">
      <c r="C87" t="s">
        <v>286</v>
      </c>
      <c r="D87" s="5">
        <v>17595167602</v>
      </c>
      <c r="E87" s="5">
        <v>10448028719</v>
      </c>
      <c r="F87" s="5">
        <v>15148421011</v>
      </c>
      <c r="G87" s="5">
        <v>11707508217</v>
      </c>
      <c r="I87" s="5">
        <v>15148421011</v>
      </c>
      <c r="J87" s="5">
        <v>33119867084</v>
      </c>
      <c r="K87" s="5">
        <v>23421034425</v>
      </c>
      <c r="L87" s="5">
        <v>8639534502</v>
      </c>
      <c r="M87" s="5">
        <v>4675494310</v>
      </c>
      <c r="N87" s="5">
        <v>1985195741</v>
      </c>
      <c r="O87" s="5">
        <v>11220653341</v>
      </c>
    </row>
    <row r="88" spans="3:15" ht="15.5" x14ac:dyDescent="0.35">
      <c r="C88" t="s">
        <v>102</v>
      </c>
      <c r="D88" s="5">
        <v>932427138758</v>
      </c>
      <c r="E88" s="5">
        <v>848868625636</v>
      </c>
      <c r="F88" s="5">
        <v>970977287789</v>
      </c>
      <c r="G88" s="5">
        <v>1008227353956</v>
      </c>
      <c r="I88" s="5">
        <v>970977287789</v>
      </c>
      <c r="J88" s="5">
        <v>584870960852</v>
      </c>
      <c r="K88" s="5">
        <v>694195559439</v>
      </c>
      <c r="L88" s="5">
        <v>802154860044</v>
      </c>
      <c r="M88" s="5">
        <v>505522786837</v>
      </c>
      <c r="N88" s="5">
        <v>429266993984</v>
      </c>
      <c r="O88" s="5">
        <v>378778081506</v>
      </c>
    </row>
    <row r="89" spans="3:15" ht="15.5" x14ac:dyDescent="0.35">
      <c r="C89" t="s">
        <v>85</v>
      </c>
      <c r="D89" s="5">
        <v>-574342550229</v>
      </c>
      <c r="E89" s="5">
        <v>-574342550229</v>
      </c>
      <c r="F89" s="5">
        <v>-574342550229</v>
      </c>
      <c r="G89" s="5">
        <v>-641693086028</v>
      </c>
      <c r="I89" s="5">
        <v>-574342550229</v>
      </c>
      <c r="J89" s="5">
        <v>-687041594028</v>
      </c>
      <c r="K89" s="5">
        <v>56354079589</v>
      </c>
      <c r="L89" s="5">
        <v>53563844848</v>
      </c>
      <c r="M89" s="5">
        <v>50368224917</v>
      </c>
      <c r="N89" s="5">
        <v>24210947221</v>
      </c>
      <c r="O89" s="5">
        <v>3862834219786</v>
      </c>
    </row>
    <row r="90" spans="3:15" ht="15.5" x14ac:dyDescent="0.35">
      <c r="C90" t="s">
        <v>103</v>
      </c>
      <c r="D90" s="5">
        <v>3010929932663</v>
      </c>
      <c r="E90" s="5">
        <v>2556308427333</v>
      </c>
      <c r="F90" s="5">
        <v>2709458987448</v>
      </c>
      <c r="G90" s="5">
        <v>2327557564409</v>
      </c>
      <c r="I90" s="5">
        <v>2709458987448</v>
      </c>
      <c r="J90" s="5">
        <v>1943127073316</v>
      </c>
      <c r="K90" s="5">
        <v>1800278705459</v>
      </c>
      <c r="L90" s="5">
        <v>1808824969402</v>
      </c>
      <c r="M90" s="5">
        <v>1187562201023</v>
      </c>
      <c r="N90" s="5">
        <v>838220513162</v>
      </c>
      <c r="O90" s="5">
        <v>879610497600</v>
      </c>
    </row>
    <row r="91" spans="3:15" ht="15.5" x14ac:dyDescent="0.35">
      <c r="C91" t="s">
        <v>104</v>
      </c>
    </row>
    <row r="92" spans="3:15" ht="15.5" x14ac:dyDescent="0.35">
      <c r="C92" t="s">
        <v>698</v>
      </c>
      <c r="D92" s="5">
        <v>3067993864884</v>
      </c>
      <c r="E92" s="5">
        <v>3120966003707</v>
      </c>
      <c r="F92" s="5">
        <v>3177847697702</v>
      </c>
      <c r="G92" s="5">
        <v>3217043656081</v>
      </c>
      <c r="I92" s="5">
        <v>3177847697702</v>
      </c>
      <c r="J92" s="5">
        <v>3358656505975</v>
      </c>
      <c r="K92" s="5">
        <v>3349282462241</v>
      </c>
      <c r="L92" s="5">
        <v>3484399161218</v>
      </c>
      <c r="M92" s="5">
        <v>3543646525776</v>
      </c>
      <c r="N92" s="5">
        <v>3697705572630</v>
      </c>
      <c r="O92" s="5">
        <v>3806858412538</v>
      </c>
    </row>
    <row r="93" spans="3:15" ht="15.5" x14ac:dyDescent="0.35">
      <c r="C93" t="s">
        <v>699</v>
      </c>
      <c r="D93" s="5">
        <v>2921020082362</v>
      </c>
      <c r="E93" s="5">
        <v>2994338255765</v>
      </c>
      <c r="F93" s="5">
        <v>3087830918541</v>
      </c>
      <c r="G93" s="5">
        <v>2996455422388</v>
      </c>
      <c r="I93" s="5">
        <v>3087830918541</v>
      </c>
      <c r="J93" s="5">
        <v>3220419661828</v>
      </c>
      <c r="K93" s="5">
        <v>3011014031409</v>
      </c>
      <c r="L93" s="5">
        <v>3111136043623</v>
      </c>
      <c r="M93" s="5">
        <v>3210343741877</v>
      </c>
      <c r="N93" s="5">
        <v>3422154350616</v>
      </c>
      <c r="O93" s="5">
        <v>3449622394130</v>
      </c>
    </row>
    <row r="94" spans="3:15" ht="15.5" x14ac:dyDescent="0.35">
      <c r="C94" t="s">
        <v>700</v>
      </c>
      <c r="D94" s="5">
        <v>146973782522</v>
      </c>
      <c r="E94" s="5">
        <v>126627747942</v>
      </c>
      <c r="F94" s="5">
        <v>90016779161</v>
      </c>
      <c r="G94" s="5">
        <v>220588233693</v>
      </c>
      <c r="I94" s="5">
        <v>90016779161</v>
      </c>
      <c r="J94" s="5">
        <v>138236844147</v>
      </c>
      <c r="K94" s="5">
        <v>338268430832</v>
      </c>
      <c r="L94" s="5">
        <v>373263117595</v>
      </c>
      <c r="M94" s="5">
        <v>333302783899</v>
      </c>
      <c r="N94" s="5">
        <v>275551222014</v>
      </c>
      <c r="O94" s="5">
        <v>357236018408</v>
      </c>
    </row>
    <row r="95" spans="3:15" ht="15.5" x14ac:dyDescent="0.35">
      <c r="C95" t="s">
        <v>702</v>
      </c>
      <c r="D95" s="5">
        <v>3067993864884</v>
      </c>
      <c r="E95" s="5">
        <v>3120966003707</v>
      </c>
      <c r="F95" s="5">
        <v>3177847697702</v>
      </c>
      <c r="G95" s="5">
        <v>3217043656081</v>
      </c>
      <c r="I95" s="5">
        <v>3177847697702</v>
      </c>
      <c r="J95" s="5">
        <v>3358656505975</v>
      </c>
      <c r="K95" s="5">
        <v>3349282462241</v>
      </c>
      <c r="L95" s="5">
        <v>3484399161218</v>
      </c>
      <c r="M95" s="5">
        <v>3543646525776</v>
      </c>
      <c r="N95" s="5">
        <v>3697705572630</v>
      </c>
      <c r="O95" s="5">
        <v>3806858412538</v>
      </c>
    </row>
    <row r="96" spans="3:15" ht="15.5" x14ac:dyDescent="0.35">
      <c r="C96" t="s">
        <v>108</v>
      </c>
      <c r="D96" s="5">
        <v>77169266099</v>
      </c>
      <c r="E96" s="5">
        <v>80493659823</v>
      </c>
      <c r="F96" s="5">
        <v>81848100090</v>
      </c>
      <c r="G96" s="5">
        <v>110068749505</v>
      </c>
      <c r="I96" s="5">
        <v>81848100090</v>
      </c>
      <c r="J96" s="5">
        <v>119960654061</v>
      </c>
      <c r="K96" s="5">
        <v>162883348968</v>
      </c>
      <c r="L96" s="5">
        <v>154768973443</v>
      </c>
      <c r="M96" s="5">
        <v>197314921621</v>
      </c>
      <c r="N96" s="5">
        <v>222610251434</v>
      </c>
      <c r="O96" s="5">
        <v>217599772297</v>
      </c>
    </row>
    <row r="97" spans="3:15" ht="15.5" x14ac:dyDescent="0.35">
      <c r="C97" t="s">
        <v>109</v>
      </c>
      <c r="D97" s="5">
        <v>7975772129460</v>
      </c>
      <c r="E97" s="5">
        <v>7786562268072</v>
      </c>
      <c r="F97" s="5">
        <v>7567596486288</v>
      </c>
      <c r="G97" s="5">
        <v>7272893909749</v>
      </c>
      <c r="I97" s="5">
        <v>7567596486288</v>
      </c>
      <c r="J97" s="5">
        <v>6873557250060</v>
      </c>
      <c r="K97" s="5">
        <v>6833756740276</v>
      </c>
      <c r="L97" s="5">
        <v>6815183965285</v>
      </c>
      <c r="M97" s="5">
        <v>6746582725238</v>
      </c>
      <c r="N97" s="5">
        <v>6962107264574</v>
      </c>
      <c r="O97" s="5">
        <v>6793683383597</v>
      </c>
    </row>
    <row r="98" spans="3:15" ht="15.5" x14ac:dyDescent="0.35">
      <c r="C98" t="s">
        <v>110</v>
      </c>
      <c r="D98" s="5">
        <v>10986702062123</v>
      </c>
      <c r="E98" s="5">
        <v>10342870695405</v>
      </c>
      <c r="F98" s="5">
        <v>10277055473736</v>
      </c>
      <c r="G98" s="5">
        <v>9600451474158</v>
      </c>
      <c r="I98" s="5">
        <v>10277055473736</v>
      </c>
      <c r="J98" s="5">
        <v>8816684323376</v>
      </c>
      <c r="K98" s="5">
        <v>8634035445735</v>
      </c>
      <c r="L98" s="5">
        <v>8624008934687</v>
      </c>
      <c r="M98" s="5">
        <v>7934144926261</v>
      </c>
      <c r="N98" s="5">
        <v>7800327777736</v>
      </c>
      <c r="O98" s="5">
        <v>7673293881197</v>
      </c>
    </row>
    <row r="99" spans="3:15" ht="15.5" x14ac:dyDescent="0.35">
      <c r="C99" t="s">
        <v>111</v>
      </c>
    </row>
    <row r="100" spans="3:15" ht="15.5" x14ac:dyDescent="0.35">
      <c r="C100" t="s">
        <v>112</v>
      </c>
    </row>
    <row r="101" spans="3:15" ht="15.5" x14ac:dyDescent="0.35">
      <c r="C101" t="s">
        <v>113</v>
      </c>
      <c r="D101" s="5">
        <v>3579805477380</v>
      </c>
      <c r="E101" s="5">
        <v>3004825931284</v>
      </c>
      <c r="F101" s="5">
        <v>3285812889509</v>
      </c>
      <c r="G101" s="5">
        <v>2949819032154</v>
      </c>
      <c r="I101" s="5">
        <v>3285812889509</v>
      </c>
      <c r="J101" s="5">
        <v>2572488067978</v>
      </c>
      <c r="K101" s="5">
        <v>2594224802654</v>
      </c>
      <c r="L101" s="5">
        <v>2052811807452</v>
      </c>
      <c r="M101" s="5">
        <v>854169641996</v>
      </c>
      <c r="N101" s="5">
        <v>1017373587933</v>
      </c>
      <c r="O101" s="5">
        <v>1623835693551</v>
      </c>
    </row>
    <row r="102" spans="3:15" ht="15.5" x14ac:dyDescent="0.35">
      <c r="C102" t="s">
        <v>114</v>
      </c>
    </row>
    <row r="103" spans="3:15" ht="15.5" x14ac:dyDescent="0.35">
      <c r="C103" t="s">
        <v>115</v>
      </c>
      <c r="D103" s="5">
        <v>484384864437</v>
      </c>
      <c r="E103" s="5">
        <v>531655639161</v>
      </c>
      <c r="F103" s="5">
        <v>425205352080</v>
      </c>
      <c r="G103" s="5">
        <v>346716213023</v>
      </c>
      <c r="I103" s="5">
        <v>425205352080</v>
      </c>
      <c r="J103" s="5">
        <v>256672295963</v>
      </c>
      <c r="K103" s="5">
        <v>363524494485</v>
      </c>
      <c r="L103" s="5">
        <v>368619919568</v>
      </c>
      <c r="M103" s="5">
        <v>229591219925</v>
      </c>
      <c r="N103" s="5">
        <v>281739236398</v>
      </c>
      <c r="O103" s="5">
        <v>311882182258</v>
      </c>
    </row>
    <row r="104" spans="3:15" ht="15.5" x14ac:dyDescent="0.35">
      <c r="C104" t="s">
        <v>325</v>
      </c>
    </row>
    <row r="105" spans="3:15" ht="15.5" x14ac:dyDescent="0.35">
      <c r="C105" t="s">
        <v>326</v>
      </c>
      <c r="D105" s="5">
        <v>276714453256</v>
      </c>
      <c r="E105" s="5">
        <v>260956326810</v>
      </c>
      <c r="F105" s="5">
        <v>269404232051</v>
      </c>
      <c r="G105" s="5">
        <v>322542662115</v>
      </c>
      <c r="I105" s="5">
        <v>269404232051</v>
      </c>
      <c r="J105" s="5">
        <v>291961748378</v>
      </c>
      <c r="K105" s="5">
        <v>217240943624</v>
      </c>
      <c r="L105" s="5">
        <v>184442016420</v>
      </c>
      <c r="M105" s="5">
        <v>136064386821</v>
      </c>
      <c r="N105" s="5">
        <v>157018686646</v>
      </c>
      <c r="O105" s="5">
        <v>241723011467</v>
      </c>
    </row>
    <row r="106" spans="3:15" ht="15.5" x14ac:dyDescent="0.35">
      <c r="C106" t="s">
        <v>119</v>
      </c>
      <c r="D106" s="5">
        <v>164880138118</v>
      </c>
      <c r="E106" s="5">
        <v>248283981531</v>
      </c>
      <c r="F106" s="5">
        <v>207734080178</v>
      </c>
      <c r="G106" s="5">
        <v>197904198025</v>
      </c>
      <c r="I106" s="5">
        <v>207734080178</v>
      </c>
      <c r="J106" s="5">
        <v>105324260597</v>
      </c>
      <c r="K106" s="5">
        <v>40577538471</v>
      </c>
      <c r="L106" s="5">
        <v>121867718831</v>
      </c>
      <c r="M106" s="5">
        <v>61048779133</v>
      </c>
      <c r="N106" s="5">
        <v>23449104368</v>
      </c>
      <c r="O106" s="5">
        <v>8691715150</v>
      </c>
    </row>
    <row r="107" spans="3:15" ht="15.5" x14ac:dyDescent="0.35">
      <c r="C107" t="s">
        <v>329</v>
      </c>
    </row>
    <row r="108" spans="3:15" ht="15.5" x14ac:dyDescent="0.35">
      <c r="C108" t="s">
        <v>288</v>
      </c>
      <c r="D108" s="5">
        <v>155431338473</v>
      </c>
      <c r="E108" s="5">
        <v>188811631469</v>
      </c>
      <c r="F108" s="5">
        <v>203614008601</v>
      </c>
      <c r="G108" s="5">
        <v>219839264205</v>
      </c>
      <c r="I108" s="5">
        <v>203614008601</v>
      </c>
      <c r="J108" s="5">
        <v>152342077711</v>
      </c>
      <c r="K108" s="5">
        <v>125321051131</v>
      </c>
      <c r="L108" s="5">
        <v>108323044126</v>
      </c>
      <c r="M108" s="5">
        <v>85977075557</v>
      </c>
      <c r="N108" s="5">
        <v>80001732309</v>
      </c>
      <c r="O108" s="5">
        <v>111517712272</v>
      </c>
    </row>
    <row r="109" spans="3:15" ht="15.5" x14ac:dyDescent="0.35">
      <c r="C109" t="s">
        <v>354</v>
      </c>
      <c r="M109" s="5">
        <v>723639918553</v>
      </c>
      <c r="N109" s="5">
        <v>772560864010</v>
      </c>
    </row>
    <row r="110" spans="3:15" ht="15.5" x14ac:dyDescent="0.35">
      <c r="C110" t="s">
        <v>289</v>
      </c>
    </row>
    <row r="111" spans="3:15" ht="15.5" x14ac:dyDescent="0.35">
      <c r="C111" t="s">
        <v>327</v>
      </c>
      <c r="D111" s="5">
        <v>2856614280729</v>
      </c>
      <c r="E111" s="5">
        <v>2994150463030</v>
      </c>
      <c r="F111" s="5">
        <v>2885860581071</v>
      </c>
      <c r="G111" s="5">
        <v>2934378324870</v>
      </c>
      <c r="I111" s="5">
        <v>2885860581071</v>
      </c>
      <c r="J111" s="5">
        <v>2175625082008</v>
      </c>
      <c r="K111" s="5">
        <v>1828370850985</v>
      </c>
      <c r="L111" s="5">
        <v>2549670734981</v>
      </c>
      <c r="M111" s="5">
        <v>3042152606367</v>
      </c>
      <c r="N111" s="5">
        <v>3188551345456</v>
      </c>
      <c r="O111" s="5">
        <v>2674737144158</v>
      </c>
    </row>
    <row r="112" spans="3:15" ht="15.5" x14ac:dyDescent="0.35">
      <c r="C112" t="s">
        <v>292</v>
      </c>
    </row>
    <row r="113" spans="3:15" ht="15.5" x14ac:dyDescent="0.35">
      <c r="C113" t="s">
        <v>293</v>
      </c>
      <c r="D113" s="5">
        <v>426129550445</v>
      </c>
      <c r="E113" s="5">
        <v>773250272974</v>
      </c>
      <c r="F113" s="5">
        <v>611430316381</v>
      </c>
      <c r="G113" s="5">
        <v>644635928984</v>
      </c>
      <c r="I113" s="5">
        <v>611430316381</v>
      </c>
      <c r="J113" s="5">
        <v>662414970583</v>
      </c>
      <c r="K113" s="5">
        <v>706359926335</v>
      </c>
      <c r="L113" s="5">
        <v>531191476754</v>
      </c>
      <c r="M113" s="5">
        <v>265216882677</v>
      </c>
      <c r="N113" s="5">
        <v>179654195150</v>
      </c>
      <c r="O113" s="5">
        <v>649686760834</v>
      </c>
    </row>
    <row r="114" spans="3:15" ht="15.5" x14ac:dyDescent="0.35">
      <c r="C114" t="s">
        <v>121</v>
      </c>
      <c r="D114" s="5">
        <v>3043856912847</v>
      </c>
      <c r="E114" s="5">
        <v>3184662759646</v>
      </c>
      <c r="F114" s="5">
        <v>3100898449731</v>
      </c>
      <c r="G114" s="5">
        <v>3180950932591</v>
      </c>
      <c r="I114" s="5">
        <v>3100898449731</v>
      </c>
      <c r="J114" s="5">
        <v>2391460880162</v>
      </c>
      <c r="K114" s="5">
        <v>1976161664215</v>
      </c>
      <c r="L114" s="5">
        <v>2672185136094</v>
      </c>
      <c r="M114" s="5">
        <v>3894148675450</v>
      </c>
      <c r="N114" s="5">
        <v>4085412960636</v>
      </c>
      <c r="O114" s="5">
        <v>2762391246496</v>
      </c>
    </row>
    <row r="115" spans="3:15" ht="15.5" x14ac:dyDescent="0.35">
      <c r="C115" t="s">
        <v>122</v>
      </c>
      <c r="D115" s="5">
        <v>3043856912847</v>
      </c>
      <c r="E115" s="5">
        <v>3184662759646</v>
      </c>
      <c r="F115" s="5">
        <v>3100898449731</v>
      </c>
      <c r="G115" s="5">
        <v>3180950932591</v>
      </c>
      <c r="I115" s="5">
        <v>3100898449731</v>
      </c>
      <c r="J115" s="5">
        <v>2391460880162</v>
      </c>
      <c r="K115" s="5">
        <v>1976161664215</v>
      </c>
      <c r="L115" s="5">
        <v>2672185136094</v>
      </c>
      <c r="M115" s="5">
        <v>3894148675450</v>
      </c>
      <c r="N115" s="5">
        <v>4085412960636</v>
      </c>
      <c r="O115" s="5">
        <v>2762391246496</v>
      </c>
    </row>
    <row r="116" spans="3:15" ht="15.5" x14ac:dyDescent="0.35">
      <c r="C116" t="s">
        <v>117</v>
      </c>
      <c r="D116" s="5">
        <v>58643841401</v>
      </c>
      <c r="E116" s="5">
        <v>49416263848</v>
      </c>
      <c r="F116" s="5">
        <v>47805518141</v>
      </c>
      <c r="G116" s="5">
        <v>29029995775</v>
      </c>
      <c r="I116" s="5">
        <v>47805518141</v>
      </c>
      <c r="J116" s="5">
        <v>25669832165</v>
      </c>
      <c r="K116" s="5">
        <v>23756092290</v>
      </c>
      <c r="L116" s="5">
        <v>28979170477</v>
      </c>
      <c r="M116" s="5">
        <v>11959861444</v>
      </c>
      <c r="N116" s="5">
        <v>241734128</v>
      </c>
    </row>
    <row r="117" spans="3:15" ht="15.5" x14ac:dyDescent="0.35">
      <c r="C117" t="s">
        <v>294</v>
      </c>
    </row>
    <row r="118" spans="3:15" ht="15.5" x14ac:dyDescent="0.35">
      <c r="C118" t="s">
        <v>295</v>
      </c>
      <c r="D118" s="5">
        <v>2856614280729</v>
      </c>
      <c r="E118" s="5">
        <v>2994150463030</v>
      </c>
      <c r="F118" s="5">
        <v>2885860581071</v>
      </c>
      <c r="G118" s="5">
        <v>2934390336743</v>
      </c>
      <c r="I118" s="5">
        <v>2885860581071</v>
      </c>
      <c r="J118" s="5">
        <v>2175882963478</v>
      </c>
      <c r="K118" s="5">
        <v>1829099071930</v>
      </c>
      <c r="L118" s="5">
        <v>2550578860141</v>
      </c>
      <c r="M118" s="5">
        <v>3042988543132</v>
      </c>
      <c r="N118" s="5">
        <v>3188990518406</v>
      </c>
      <c r="O118" s="5">
        <v>2675814025322</v>
      </c>
    </row>
    <row r="119" spans="3:15" ht="15.5" x14ac:dyDescent="0.35">
      <c r="C119" t="s">
        <v>123</v>
      </c>
      <c r="D119" s="5">
        <v>6623662390227</v>
      </c>
      <c r="E119" s="5">
        <v>6189488690930</v>
      </c>
      <c r="F119" s="5">
        <v>6386711339240</v>
      </c>
      <c r="G119" s="5">
        <v>6130769964745</v>
      </c>
      <c r="I119" s="5">
        <v>6386711339240</v>
      </c>
      <c r="J119" s="5">
        <v>4963948948140</v>
      </c>
      <c r="K119" s="5">
        <v>4570386466869</v>
      </c>
      <c r="L119" s="5">
        <v>4724996943546</v>
      </c>
      <c r="M119" s="5">
        <v>4748318317446</v>
      </c>
      <c r="N119" s="5">
        <v>5102786548569</v>
      </c>
      <c r="O119" s="5">
        <v>4386226940047</v>
      </c>
    </row>
    <row r="120" spans="3:15" ht="15.5" x14ac:dyDescent="0.35">
      <c r="C120" t="s">
        <v>124</v>
      </c>
    </row>
    <row r="121" spans="3:15" ht="15.5" x14ac:dyDescent="0.35">
      <c r="C121" t="s">
        <v>125</v>
      </c>
      <c r="D121" s="5">
        <v>2489776494800</v>
      </c>
      <c r="E121" s="5">
        <v>2489776494800</v>
      </c>
      <c r="F121" s="5">
        <v>2489776494800</v>
      </c>
      <c r="G121" s="5">
        <v>2489776494800</v>
      </c>
      <c r="I121" s="5">
        <v>2489776494800</v>
      </c>
      <c r="J121" s="5">
        <v>3629411800000</v>
      </c>
      <c r="K121" s="5">
        <v>3629411800000</v>
      </c>
      <c r="L121" s="5">
        <v>3629411800000</v>
      </c>
      <c r="M121" s="5">
        <v>3629411800000</v>
      </c>
      <c r="N121" s="5">
        <v>3629411800000</v>
      </c>
      <c r="O121" s="5">
        <v>866000000000</v>
      </c>
    </row>
    <row r="122" spans="3:15" ht="15.5" x14ac:dyDescent="0.35">
      <c r="C122" t="s">
        <v>126</v>
      </c>
      <c r="D122" s="5">
        <v>462087643325</v>
      </c>
      <c r="E122" s="5">
        <v>462087643325</v>
      </c>
      <c r="F122" s="5">
        <v>462087643325</v>
      </c>
      <c r="G122" s="5">
        <v>462087643325</v>
      </c>
      <c r="I122" s="5">
        <v>462087643325</v>
      </c>
      <c r="J122" s="5">
        <v>462087643325</v>
      </c>
      <c r="K122" s="5">
        <v>462087643325</v>
      </c>
      <c r="L122" s="5">
        <v>462087643325</v>
      </c>
      <c r="M122" s="5">
        <v>462087643325</v>
      </c>
      <c r="N122" s="5">
        <v>462087643325</v>
      </c>
      <c r="O122" s="5">
        <v>2907499550</v>
      </c>
    </row>
    <row r="123" spans="3:15" ht="15.5" x14ac:dyDescent="0.35">
      <c r="C123" t="s">
        <v>127</v>
      </c>
      <c r="D123" s="5">
        <v>1775989092258</v>
      </c>
      <c r="E123" s="5">
        <v>1577389776712</v>
      </c>
      <c r="F123" s="5">
        <v>1327469591570</v>
      </c>
      <c r="G123" s="5">
        <v>994363122559</v>
      </c>
      <c r="I123" s="5">
        <v>1327469591570</v>
      </c>
      <c r="J123" s="5">
        <v>262074494532</v>
      </c>
      <c r="K123" s="5">
        <v>-280398905485</v>
      </c>
      <c r="L123" s="5">
        <v>-433969868365</v>
      </c>
      <c r="M123" s="5">
        <v>-1143113812551</v>
      </c>
      <c r="N123" s="5">
        <v>-1527550990227</v>
      </c>
      <c r="O123" s="5">
        <v>-1407225406064</v>
      </c>
    </row>
    <row r="124" spans="3:15" ht="15.5" x14ac:dyDescent="0.35">
      <c r="C124" t="s">
        <v>131</v>
      </c>
      <c r="D124" s="5">
        <v>209528991742</v>
      </c>
      <c r="E124" s="5">
        <v>198470639867</v>
      </c>
      <c r="F124" s="5">
        <v>185352955030</v>
      </c>
      <c r="G124" s="5">
        <v>165147334757</v>
      </c>
      <c r="I124" s="5">
        <v>185352955030</v>
      </c>
      <c r="J124" s="5">
        <v>186203031407</v>
      </c>
      <c r="K124" s="5">
        <v>196194361437</v>
      </c>
      <c r="L124" s="5">
        <v>187918571333</v>
      </c>
      <c r="M124" s="5">
        <v>187072753124</v>
      </c>
      <c r="N124" s="5">
        <v>109381828848</v>
      </c>
      <c r="O124" s="5">
        <v>-37449372122</v>
      </c>
    </row>
    <row r="125" spans="3:15" ht="15.5" x14ac:dyDescent="0.35">
      <c r="C125" t="s">
        <v>10</v>
      </c>
      <c r="D125" s="5">
        <v>4363039671896</v>
      </c>
      <c r="E125" s="5">
        <v>4153382004475</v>
      </c>
      <c r="F125" s="5">
        <v>3890344134496</v>
      </c>
      <c r="G125" s="5">
        <v>3469681509413</v>
      </c>
      <c r="I125" s="5">
        <v>3890344134496</v>
      </c>
      <c r="J125" s="5">
        <v>3852735375236</v>
      </c>
      <c r="K125" s="5">
        <v>4063648978866</v>
      </c>
      <c r="L125" s="5">
        <v>3899011991141</v>
      </c>
      <c r="M125" s="5">
        <v>3185826608815</v>
      </c>
      <c r="N125" s="5">
        <v>2697541229167</v>
      </c>
      <c r="O125" s="5">
        <v>3287066941150</v>
      </c>
    </row>
    <row r="126" spans="3:15" ht="15.5" x14ac:dyDescent="0.35">
      <c r="C126" t="s">
        <v>132</v>
      </c>
      <c r="D126" s="5">
        <v>10986702062123</v>
      </c>
      <c r="E126" s="5">
        <v>10342870695405</v>
      </c>
      <c r="F126" s="5">
        <v>10277055473736</v>
      </c>
      <c r="G126" s="5">
        <v>9600451474158</v>
      </c>
      <c r="I126" s="5">
        <v>10277055473736</v>
      </c>
      <c r="J126" s="5">
        <v>8816684323376</v>
      </c>
      <c r="K126" s="5">
        <v>8634035445735</v>
      </c>
      <c r="L126" s="5">
        <v>8624008934687</v>
      </c>
      <c r="M126" s="5">
        <v>7934144926261</v>
      </c>
      <c r="N126" s="5">
        <v>7800327777736</v>
      </c>
      <c r="O126" s="5">
        <v>7673293881197</v>
      </c>
    </row>
    <row r="127" spans="3:15" ht="15.5" x14ac:dyDescent="0.35">
      <c r="C127" t="s">
        <v>133</v>
      </c>
      <c r="D127" s="5">
        <v>3629411800</v>
      </c>
      <c r="E127" s="5">
        <v>3629411800</v>
      </c>
      <c r="F127" s="5">
        <v>3629411800</v>
      </c>
      <c r="G127" s="5">
        <v>3629411800</v>
      </c>
      <c r="I127" s="5">
        <v>3629411800</v>
      </c>
      <c r="J127" s="5">
        <v>3629411800</v>
      </c>
      <c r="K127" s="5">
        <v>3629411800</v>
      </c>
      <c r="L127" s="5">
        <v>3629411800</v>
      </c>
      <c r="M127" s="5">
        <v>3629411800</v>
      </c>
      <c r="N127" s="5">
        <v>3629411800</v>
      </c>
      <c r="O127" s="5">
        <v>866000000</v>
      </c>
    </row>
    <row r="129" spans="2:15" ht="15.5" x14ac:dyDescent="0.35">
      <c r="B129" t="s">
        <v>134</v>
      </c>
      <c r="C129" t="s">
        <v>135</v>
      </c>
      <c r="D129" s="5">
        <v>135321277828</v>
      </c>
      <c r="E129" s="5">
        <v>542591695126</v>
      </c>
      <c r="F129" s="5">
        <v>412611040595</v>
      </c>
      <c r="G129" s="5">
        <v>718064464422</v>
      </c>
      <c r="I129" s="5">
        <v>1966795437276</v>
      </c>
      <c r="J129" s="5">
        <v>1703976677621</v>
      </c>
      <c r="K129" s="5">
        <v>1030969177395</v>
      </c>
      <c r="L129" s="5">
        <v>1895737342505</v>
      </c>
      <c r="M129" s="5">
        <v>965637388389</v>
      </c>
      <c r="N129" s="5">
        <v>547159305187</v>
      </c>
      <c r="O129" s="5">
        <v>178259198994</v>
      </c>
    </row>
    <row r="130" spans="2:15" ht="15.5" x14ac:dyDescent="0.35">
      <c r="C130" t="s">
        <v>136</v>
      </c>
      <c r="D130" s="5">
        <v>1833717294873</v>
      </c>
      <c r="E130" s="5">
        <v>1738229362092</v>
      </c>
      <c r="F130" s="5">
        <v>1942974922627</v>
      </c>
      <c r="G130" s="5">
        <v>2091356934756</v>
      </c>
      <c r="I130" s="5">
        <v>7431799768171</v>
      </c>
      <c r="J130" s="5">
        <v>5794705296615</v>
      </c>
      <c r="K130" s="5">
        <v>5125563879580</v>
      </c>
      <c r="L130" s="5">
        <v>4994762976048</v>
      </c>
      <c r="M130" s="5">
        <v>3408087698855</v>
      </c>
      <c r="N130" s="5">
        <v>2643937158584</v>
      </c>
      <c r="O130" s="5">
        <v>2062583888143</v>
      </c>
    </row>
    <row r="131" spans="2:15" ht="15.5" x14ac:dyDescent="0.35">
      <c r="C131" t="s">
        <v>591</v>
      </c>
      <c r="D131" s="5">
        <v>-1456784003780</v>
      </c>
      <c r="E131" s="5">
        <v>-1198151616838</v>
      </c>
      <c r="F131" s="5">
        <v>-1463681332256</v>
      </c>
      <c r="G131" s="5">
        <v>-1315665408624</v>
      </c>
      <c r="I131" s="5">
        <v>-5254242229763</v>
      </c>
      <c r="J131" s="5">
        <v>-3923496923121</v>
      </c>
      <c r="K131" s="5">
        <v>-3930468069381</v>
      </c>
      <c r="L131" s="5">
        <v>-2985027167433</v>
      </c>
      <c r="M131" s="5">
        <v>-2404588954982</v>
      </c>
      <c r="N131" s="5">
        <v>-2083195711056</v>
      </c>
      <c r="O131" s="5">
        <v>-1873476866808</v>
      </c>
    </row>
    <row r="132" spans="2:15" ht="15.5" x14ac:dyDescent="0.35">
      <c r="C132" t="s">
        <v>1036</v>
      </c>
      <c r="D132" s="5">
        <v>11832392626</v>
      </c>
      <c r="E132" s="5">
        <v>11725527351</v>
      </c>
      <c r="F132" s="5">
        <v>10058217979</v>
      </c>
      <c r="G132" s="5">
        <v>9517615902</v>
      </c>
      <c r="I132" s="5">
        <v>38520351761</v>
      </c>
      <c r="J132" s="5">
        <v>33412990533</v>
      </c>
      <c r="K132" s="5">
        <v>24270897671</v>
      </c>
      <c r="L132" s="5">
        <v>9193199164</v>
      </c>
      <c r="M132" s="5">
        <v>503092415</v>
      </c>
      <c r="N132" s="5">
        <v>474022309</v>
      </c>
      <c r="O132" s="5">
        <v>458235222</v>
      </c>
    </row>
    <row r="133" spans="2:15" ht="15.5" x14ac:dyDescent="0.35">
      <c r="C133" t="s">
        <v>560</v>
      </c>
      <c r="D133" s="5">
        <v>137620445</v>
      </c>
      <c r="E133" s="5">
        <v>462290153</v>
      </c>
      <c r="F133" s="5">
        <v>830233753</v>
      </c>
      <c r="G133" s="5">
        <v>462471133</v>
      </c>
      <c r="I133" s="5">
        <v>2029123395</v>
      </c>
      <c r="J133" s="5">
        <v>2627138961</v>
      </c>
      <c r="K133" s="5">
        <v>456472424</v>
      </c>
      <c r="L133" s="5">
        <v>913298033</v>
      </c>
      <c r="M133" s="5">
        <v>235891067</v>
      </c>
      <c r="N133" s="5">
        <v>147319688</v>
      </c>
      <c r="O133" s="5">
        <v>1844720555</v>
      </c>
    </row>
    <row r="134" spans="2:15" ht="15.5" x14ac:dyDescent="0.35">
      <c r="C134" t="s">
        <v>143</v>
      </c>
      <c r="D134" s="5">
        <v>-226166936975</v>
      </c>
      <c r="E134" s="5">
        <v>-39727153613</v>
      </c>
      <c r="F134" s="5">
        <v>-53161979978</v>
      </c>
      <c r="G134" s="5">
        <v>-40483760044</v>
      </c>
      <c r="I134" s="5">
        <v>-217877766762</v>
      </c>
      <c r="J134" s="5">
        <v>-115881187174</v>
      </c>
      <c r="K134" s="5">
        <v>-196615639698</v>
      </c>
      <c r="L134" s="5">
        <v>-124104963307</v>
      </c>
      <c r="M134" s="5">
        <v>-38600338966</v>
      </c>
      <c r="N134" s="5">
        <v>-14203484338</v>
      </c>
      <c r="O134" s="5">
        <v>-13150778118</v>
      </c>
    </row>
    <row r="135" spans="2:15" ht="15.5" x14ac:dyDescent="0.35">
      <c r="C135" t="s">
        <v>1037</v>
      </c>
      <c r="D135" s="5">
        <v>-27415089361</v>
      </c>
      <c r="E135" s="5">
        <v>30053285981</v>
      </c>
      <c r="F135" s="5">
        <v>-24409021530</v>
      </c>
      <c r="G135" s="5">
        <v>-27123388701</v>
      </c>
      <c r="I135" s="5">
        <v>-33433809526</v>
      </c>
      <c r="J135" s="5">
        <v>-87390638193</v>
      </c>
      <c r="K135" s="5">
        <v>7761636799</v>
      </c>
    </row>
    <row r="136" spans="2:15" ht="15.5" x14ac:dyDescent="0.35">
      <c r="C136" t="s">
        <v>144</v>
      </c>
      <c r="D136" s="5">
        <v>-23378154153</v>
      </c>
      <c r="E136" s="5">
        <v>183134937822</v>
      </c>
      <c r="F136" s="5">
        <v>-176350742604</v>
      </c>
      <c r="G136" s="5">
        <v>-172730331349</v>
      </c>
      <c r="I136" s="5">
        <v>340776660549</v>
      </c>
      <c r="J136" s="5">
        <v>-771131318998</v>
      </c>
      <c r="K136" s="5">
        <v>-814561761888</v>
      </c>
      <c r="L136" s="5">
        <v>-1429888737268</v>
      </c>
      <c r="M136" s="5">
        <v>-302198673366</v>
      </c>
      <c r="N136" s="5">
        <v>-39608656639</v>
      </c>
      <c r="O136" s="5">
        <v>654207376563</v>
      </c>
    </row>
    <row r="137" spans="2:15" ht="15.5" x14ac:dyDescent="0.35">
      <c r="C137" t="s">
        <v>145</v>
      </c>
      <c r="D137" s="5">
        <v>-418032315555</v>
      </c>
      <c r="E137" s="5">
        <v>-447680482790</v>
      </c>
      <c r="F137" s="5">
        <v>-476009928134</v>
      </c>
      <c r="G137" s="5">
        <v>-1514948783421</v>
      </c>
      <c r="I137" s="5">
        <v>-2575397415700</v>
      </c>
      <c r="J137" s="5">
        <v>-544623310198</v>
      </c>
      <c r="K137" s="5">
        <v>-545449722115</v>
      </c>
      <c r="L137" s="5">
        <v>-552264612041</v>
      </c>
      <c r="M137" s="5">
        <v>-295496899605</v>
      </c>
      <c r="N137" s="5">
        <v>-501227105934</v>
      </c>
      <c r="O137" s="5">
        <v>-817340382399</v>
      </c>
    </row>
    <row r="138" spans="2:15" ht="15.5" x14ac:dyDescent="0.35">
      <c r="C138" t="s">
        <v>1038</v>
      </c>
      <c r="D138" s="5">
        <v>10372682897</v>
      </c>
      <c r="E138" s="5">
        <v>2182843907</v>
      </c>
      <c r="F138" s="5">
        <v>78454123440</v>
      </c>
      <c r="G138" s="5">
        <v>16293343022</v>
      </c>
      <c r="I138" s="5">
        <v>108597590571</v>
      </c>
      <c r="J138" s="5">
        <v>82862495713</v>
      </c>
      <c r="K138" s="5">
        <v>40322075</v>
      </c>
      <c r="L138" s="5">
        <v>-33419726101</v>
      </c>
      <c r="M138" s="5">
        <v>-59835168401</v>
      </c>
      <c r="N138" s="5">
        <v>-20705901689</v>
      </c>
      <c r="O138" s="5">
        <v>-59933048066</v>
      </c>
    </row>
    <row r="139" spans="2:15" ht="15.5" x14ac:dyDescent="0.35">
      <c r="C139" t="s">
        <v>1039</v>
      </c>
      <c r="D139" s="5">
        <v>-1406419106</v>
      </c>
      <c r="E139" s="5">
        <v>-1995045289</v>
      </c>
      <c r="F139" s="5">
        <v>-322607527</v>
      </c>
      <c r="G139" s="5">
        <v>-1824605384</v>
      </c>
      <c r="I139" s="5">
        <v>-4535444850</v>
      </c>
      <c r="J139" s="5">
        <v>-10017944868</v>
      </c>
      <c r="K139" s="5">
        <v>-27646938515</v>
      </c>
      <c r="L139" s="5">
        <v>-50100498407</v>
      </c>
      <c r="M139" s="5">
        <v>-44086849151</v>
      </c>
      <c r="N139" s="5">
        <v>-41865865754</v>
      </c>
      <c r="O139" s="5">
        <v>-18490717827</v>
      </c>
    </row>
    <row r="140" spans="2:15" ht="15.5" x14ac:dyDescent="0.35">
      <c r="C140" t="s">
        <v>1040</v>
      </c>
      <c r="D140" s="5">
        <v>-18040362367</v>
      </c>
      <c r="E140" s="5">
        <v>-26743741006</v>
      </c>
      <c r="F140" s="5">
        <v>-47695574662</v>
      </c>
      <c r="G140" s="5">
        <v>-24825235285</v>
      </c>
      <c r="I140" s="5">
        <v>-103875214945</v>
      </c>
      <c r="J140" s="5">
        <v>-105289349571</v>
      </c>
      <c r="K140" s="5">
        <v>-77365700874</v>
      </c>
      <c r="L140" s="5">
        <v>-57880396961</v>
      </c>
      <c r="M140" s="5">
        <v>-40655922407</v>
      </c>
      <c r="N140" s="5">
        <v>-119034962323</v>
      </c>
      <c r="O140" s="5">
        <v>-120564631490</v>
      </c>
    </row>
    <row r="141" spans="2:15" ht="15.5" x14ac:dyDescent="0.35">
      <c r="C141" t="s">
        <v>151</v>
      </c>
      <c r="D141" s="5">
        <v>-409759750794</v>
      </c>
      <c r="E141" s="5">
        <v>-421367783645</v>
      </c>
      <c r="F141" s="5">
        <v>-506443333216</v>
      </c>
      <c r="G141" s="5">
        <v>-411386581107</v>
      </c>
      <c r="I141" s="5">
        <v>-1428404484016</v>
      </c>
      <c r="J141" s="5">
        <v>-516222721585</v>
      </c>
      <c r="K141" s="5">
        <v>-441137127940</v>
      </c>
      <c r="L141" s="5">
        <v>-410978311422</v>
      </c>
      <c r="M141" s="5">
        <v>-151020150548</v>
      </c>
      <c r="N141" s="5">
        <v>-481014614805</v>
      </c>
      <c r="O141" s="5">
        <v>-618351985016</v>
      </c>
    </row>
    <row r="142" spans="2:15" ht="15.5" x14ac:dyDescent="0.35">
      <c r="C142" t="s">
        <v>340</v>
      </c>
      <c r="D142" s="5">
        <v>801533815</v>
      </c>
      <c r="E142" s="5">
        <v>243243243</v>
      </c>
      <c r="F142" s="5">
        <v>-2536169</v>
      </c>
      <c r="G142" s="5">
        <v>1081092533</v>
      </c>
      <c r="I142" s="5">
        <v>1456934740</v>
      </c>
      <c r="J142" s="5">
        <v>4044210113</v>
      </c>
      <c r="K142" s="5">
        <v>1069741157</v>
      </c>
      <c r="L142" s="5">
        <v>114320850</v>
      </c>
      <c r="M142" s="5">
        <v>101190902</v>
      </c>
      <c r="N142" s="5">
        <v>8238637</v>
      </c>
    </row>
    <row r="143" spans="2:15" ht="15.5" x14ac:dyDescent="0.35">
      <c r="C143" t="s">
        <v>302</v>
      </c>
      <c r="K143" s="5">
        <v>-410018018</v>
      </c>
    </row>
    <row r="144" spans="2:15" ht="15.5" x14ac:dyDescent="0.35">
      <c r="C144" t="s">
        <v>1041</v>
      </c>
      <c r="L144" s="5">
        <v>-38849000000</v>
      </c>
      <c r="M144" s="5">
        <v>56485000000</v>
      </c>
    </row>
    <row r="145" spans="3:15" ht="15.5" x14ac:dyDescent="0.35">
      <c r="C145" t="s">
        <v>1042</v>
      </c>
      <c r="G145" s="5">
        <v>-1094286797200</v>
      </c>
      <c r="I145" s="5">
        <v>-1094286797200</v>
      </c>
    </row>
    <row r="146" spans="3:15" ht="15.5" x14ac:dyDescent="0.35">
      <c r="C146" t="s">
        <v>1043</v>
      </c>
      <c r="I146" s="5">
        <v>-54350000000</v>
      </c>
      <c r="N146" s="5">
        <v>36611000000</v>
      </c>
    </row>
    <row r="147" spans="3:15" ht="15.5" x14ac:dyDescent="0.35">
      <c r="C147" t="s">
        <v>153</v>
      </c>
      <c r="D147" s="5">
        <v>-23378154153</v>
      </c>
      <c r="E147" s="5">
        <v>183134937822</v>
      </c>
      <c r="F147" s="5">
        <v>-176350742604</v>
      </c>
      <c r="G147" s="5">
        <v>-172730331349</v>
      </c>
      <c r="I147" s="5">
        <v>340776660549</v>
      </c>
      <c r="J147" s="5">
        <v>-771131318998</v>
      </c>
      <c r="K147" s="5">
        <v>-814561761888</v>
      </c>
      <c r="L147" s="5">
        <v>-1429888737268</v>
      </c>
      <c r="M147" s="5">
        <v>-302198673366</v>
      </c>
      <c r="N147" s="5">
        <v>-39608656639</v>
      </c>
      <c r="O147" s="5">
        <v>654207376563</v>
      </c>
    </row>
    <row r="148" spans="3:15" ht="15.5" x14ac:dyDescent="0.35">
      <c r="C148" t="s">
        <v>454</v>
      </c>
      <c r="O148" s="5">
        <v>-24752670</v>
      </c>
    </row>
    <row r="149" spans="3:15" ht="15.5" x14ac:dyDescent="0.35">
      <c r="C149" t="s">
        <v>786</v>
      </c>
      <c r="I149" s="5">
        <v>-5600000000</v>
      </c>
      <c r="J149" s="5">
        <v>-40168000000</v>
      </c>
      <c r="L149" s="5">
        <v>-650000000</v>
      </c>
      <c r="M149" s="5">
        <v>-3250004240</v>
      </c>
      <c r="N149" s="5">
        <v>-3312833450</v>
      </c>
      <c r="O149" s="5">
        <v>-384945900</v>
      </c>
    </row>
    <row r="150" spans="3:15" ht="15.5" x14ac:dyDescent="0.35">
      <c r="C150" t="s">
        <v>474</v>
      </c>
      <c r="D150" s="5">
        <v>643511101761</v>
      </c>
      <c r="E150" s="5">
        <v>433816770000</v>
      </c>
      <c r="F150" s="5">
        <v>81847682602</v>
      </c>
      <c r="G150" s="5">
        <v>87823892399</v>
      </c>
      <c r="I150" s="5">
        <v>1369440875000</v>
      </c>
      <c r="J150" s="5">
        <v>1002343821557</v>
      </c>
      <c r="K150" s="5">
        <v>159816178443</v>
      </c>
      <c r="L150" s="5">
        <v>231270353189</v>
      </c>
      <c r="M150" s="5">
        <v>190797262063</v>
      </c>
      <c r="N150" s="5">
        <v>1606849332576</v>
      </c>
      <c r="O150" s="5">
        <v>887888391745</v>
      </c>
    </row>
    <row r="151" spans="3:15" ht="15.5" x14ac:dyDescent="0.35">
      <c r="C151" t="s">
        <v>159</v>
      </c>
      <c r="D151" s="5">
        <v>-579695902496</v>
      </c>
      <c r="E151" s="5">
        <v>-166030269981</v>
      </c>
      <c r="F151" s="5">
        <v>-178888257379</v>
      </c>
      <c r="G151" s="5">
        <v>-173714433411</v>
      </c>
      <c r="I151" s="5">
        <v>-711840523309</v>
      </c>
      <c r="J151" s="5">
        <v>-728614301893</v>
      </c>
      <c r="K151" s="5">
        <v>-732723848159</v>
      </c>
      <c r="L151" s="5">
        <v>-650738352548</v>
      </c>
      <c r="M151" s="5">
        <v>-275639810212</v>
      </c>
      <c r="N151" s="5">
        <v>-1609436455434</v>
      </c>
      <c r="O151" s="5">
        <v>-772550833894</v>
      </c>
    </row>
    <row r="152" spans="3:15" ht="15.5" x14ac:dyDescent="0.35">
      <c r="C152" t="s">
        <v>1044</v>
      </c>
      <c r="D152" s="5">
        <v>-87103290129</v>
      </c>
      <c r="E152" s="5">
        <v>-84521356967</v>
      </c>
      <c r="F152" s="5">
        <v>-79180920882</v>
      </c>
      <c r="G152" s="5">
        <v>-86711473678</v>
      </c>
      <c r="I152" s="5">
        <v>-310655479716</v>
      </c>
      <c r="J152" s="5">
        <v>-237879307105</v>
      </c>
      <c r="K152" s="5">
        <v>-241460372592</v>
      </c>
      <c r="L152" s="5">
        <v>-239813715116</v>
      </c>
      <c r="M152" s="5">
        <v>-210534405322</v>
      </c>
      <c r="N152" s="5">
        <v>-259433638225</v>
      </c>
      <c r="O152" s="5">
        <v>-218873861960</v>
      </c>
    </row>
    <row r="153" spans="3:15" ht="15.5" x14ac:dyDescent="0.35">
      <c r="C153" t="s">
        <v>583</v>
      </c>
      <c r="D153" s="5">
        <v>-70010789</v>
      </c>
      <c r="E153" s="5">
        <v>-114279730</v>
      </c>
      <c r="F153" s="5">
        <v>-113321445</v>
      </c>
      <c r="G153" s="5">
        <v>-112391159</v>
      </c>
      <c r="I153" s="5">
        <v>-492805426</v>
      </c>
      <c r="J153" s="5">
        <v>-467861055</v>
      </c>
      <c r="K153" s="5">
        <v>-481005763</v>
      </c>
      <c r="L153" s="5">
        <v>-337226173</v>
      </c>
      <c r="M153" s="5">
        <v>-779482538</v>
      </c>
      <c r="N153" s="5">
        <v>-829592623</v>
      </c>
      <c r="O153" s="5">
        <v>-379831905</v>
      </c>
    </row>
    <row r="154" spans="3:15" ht="15.5" x14ac:dyDescent="0.35">
      <c r="C154" t="s">
        <v>1045</v>
      </c>
      <c r="D154" s="5">
        <v>-20052500</v>
      </c>
      <c r="E154" s="5">
        <v>-15925500</v>
      </c>
      <c r="F154" s="5">
        <v>-15925500</v>
      </c>
      <c r="G154" s="5">
        <v>-15925500</v>
      </c>
      <c r="I154" s="5">
        <v>-75406000</v>
      </c>
      <c r="J154" s="5">
        <v>-72480000</v>
      </c>
      <c r="K154" s="5">
        <v>-73289816</v>
      </c>
      <c r="L154" s="5">
        <v>-113023187</v>
      </c>
      <c r="M154" s="5">
        <v>-155673242</v>
      </c>
      <c r="N154" s="5">
        <v>-200237712</v>
      </c>
      <c r="O154" s="5">
        <v>-272788847</v>
      </c>
    </row>
    <row r="155" spans="3:15" ht="15.5" x14ac:dyDescent="0.35">
      <c r="C155" t="s">
        <v>1046</v>
      </c>
      <c r="K155" s="5">
        <v>360575999</v>
      </c>
    </row>
    <row r="156" spans="3:15" ht="15.5" x14ac:dyDescent="0.35">
      <c r="C156" t="s">
        <v>468</v>
      </c>
      <c r="L156" s="5">
        <v>-730657773433</v>
      </c>
      <c r="M156" s="5">
        <v>-59121559875</v>
      </c>
      <c r="N156" s="5">
        <v>-772643321637</v>
      </c>
      <c r="O156" s="5">
        <v>758805999994</v>
      </c>
    </row>
    <row r="157" spans="3:15" ht="15.5" x14ac:dyDescent="0.35">
      <c r="C157" t="s">
        <v>1047</v>
      </c>
      <c r="N157" s="5">
        <v>1001717712000</v>
      </c>
    </row>
    <row r="158" spans="3:15" ht="15.5" x14ac:dyDescent="0.35">
      <c r="C158" t="s">
        <v>158</v>
      </c>
      <c r="N158" s="5">
        <v>-2319622134</v>
      </c>
    </row>
    <row r="159" spans="3:15" ht="15.5" x14ac:dyDescent="0.35">
      <c r="C159" t="s">
        <v>1048</v>
      </c>
      <c r="J159" s="5">
        <v>-766273190502</v>
      </c>
    </row>
    <row r="160" spans="3:15" ht="15.5" x14ac:dyDescent="0.35">
      <c r="C160" t="s">
        <v>1049</v>
      </c>
    </row>
    <row r="161" spans="2:15" ht="15.5" x14ac:dyDescent="0.35">
      <c r="C161" t="s">
        <v>164</v>
      </c>
      <c r="D161" s="5">
        <v>-306089191880</v>
      </c>
      <c r="E161" s="5">
        <v>278046150158</v>
      </c>
      <c r="F161" s="5">
        <v>-239749630143</v>
      </c>
      <c r="G161" s="5">
        <v>-969614650348</v>
      </c>
      <c r="I161" s="5">
        <v>-267825317875</v>
      </c>
      <c r="J161" s="5">
        <v>388222048425</v>
      </c>
      <c r="K161" s="5">
        <v>-329042306608</v>
      </c>
      <c r="L161" s="5">
        <v>-86416006804</v>
      </c>
      <c r="M161" s="5">
        <v>367941815418</v>
      </c>
      <c r="N161" s="5">
        <v>6323542614</v>
      </c>
      <c r="O161" s="5">
        <v>15126193158</v>
      </c>
    </row>
    <row r="162" spans="2:15" ht="15.5" x14ac:dyDescent="0.35">
      <c r="C162" t="s">
        <v>165</v>
      </c>
      <c r="E162" s="5">
        <v>-128616507038</v>
      </c>
      <c r="I162" s="5">
        <v>139208810837</v>
      </c>
      <c r="J162" s="5">
        <v>-249013237588</v>
      </c>
      <c r="K162" s="5">
        <v>80029069020</v>
      </c>
      <c r="L162" s="5">
        <v>166445075824</v>
      </c>
      <c r="M162" s="5">
        <v>-201496739594</v>
      </c>
      <c r="N162" s="5">
        <v>-207820282208</v>
      </c>
      <c r="O162" s="5">
        <v>-222946475366</v>
      </c>
    </row>
    <row r="163" spans="2:15" ht="15.5" x14ac:dyDescent="0.35">
      <c r="C163" t="s">
        <v>166</v>
      </c>
      <c r="D163" s="5">
        <v>-306089191880</v>
      </c>
      <c r="E163" s="5">
        <v>149429643120</v>
      </c>
      <c r="F163" s="5">
        <v>-239749630143</v>
      </c>
      <c r="G163" s="5">
        <v>-969614650348</v>
      </c>
      <c r="I163" s="5">
        <v>-128616507038</v>
      </c>
      <c r="J163" s="5">
        <v>139208810837</v>
      </c>
      <c r="K163" s="5">
        <v>-249013237588</v>
      </c>
      <c r="L163" s="5">
        <v>80029069020</v>
      </c>
      <c r="M163" s="5">
        <v>166445075824</v>
      </c>
      <c r="N163" s="5">
        <v>-201496739594</v>
      </c>
      <c r="O163" s="5">
        <v>-207820282208</v>
      </c>
    </row>
    <row r="165" spans="2:15" ht="15.5" x14ac:dyDescent="0.35">
      <c r="B165" t="s">
        <v>167</v>
      </c>
      <c r="C165" t="s">
        <v>12</v>
      </c>
      <c r="D165" s="5">
        <v>3630000000</v>
      </c>
      <c r="E165" s="5">
        <v>3630000000</v>
      </c>
      <c r="F165" s="5">
        <v>3630000000</v>
      </c>
      <c r="G165" s="5">
        <v>3630000000</v>
      </c>
      <c r="I165" s="5">
        <v>3630000000</v>
      </c>
      <c r="J165" s="5">
        <v>3630000000</v>
      </c>
      <c r="K165" s="5">
        <v>3630000000</v>
      </c>
      <c r="L165" s="5">
        <v>3630000000</v>
      </c>
      <c r="M165" s="5">
        <v>3630000000</v>
      </c>
      <c r="N165" s="5">
        <v>3630000000</v>
      </c>
      <c r="O165" s="5">
        <v>870000000</v>
      </c>
    </row>
    <row r="166" spans="2:15" ht="15.5" x14ac:dyDescent="0.35">
      <c r="C166" t="s">
        <v>168</v>
      </c>
      <c r="D166" s="6">
        <v>121.93</v>
      </c>
      <c r="E166" s="6">
        <v>68.86</v>
      </c>
      <c r="F166" s="6">
        <v>91.78</v>
      </c>
      <c r="G166" s="6">
        <v>76.67</v>
      </c>
    </row>
    <row r="167" spans="2:15" ht="15.5" x14ac:dyDescent="0.35">
      <c r="C167" t="s">
        <v>169</v>
      </c>
      <c r="D167" s="6">
        <v>60.49</v>
      </c>
      <c r="E167" s="6">
        <v>96.94</v>
      </c>
      <c r="F167" s="6">
        <v>69.459999999999994</v>
      </c>
      <c r="G167" s="6">
        <v>79.89</v>
      </c>
    </row>
    <row r="168" spans="2:15" ht="15.5" x14ac:dyDescent="0.35">
      <c r="C168" t="s">
        <v>62</v>
      </c>
      <c r="D168" s="6">
        <v>12.09</v>
      </c>
      <c r="E168" s="6">
        <v>12.08</v>
      </c>
      <c r="F168" s="6">
        <v>10.27</v>
      </c>
      <c r="G168" s="6">
        <v>11.29</v>
      </c>
    </row>
    <row r="169" spans="2:15" ht="15.5" x14ac:dyDescent="0.35">
      <c r="C169" t="s">
        <v>170</v>
      </c>
      <c r="D169" s="5">
        <v>861870000000</v>
      </c>
      <c r="E169" s="5">
        <v>579180000000</v>
      </c>
      <c r="F169" s="5">
        <v>748400000000</v>
      </c>
      <c r="G169" s="5">
        <v>599660000000</v>
      </c>
    </row>
    <row r="170" spans="2:15" ht="15.5" x14ac:dyDescent="0.35">
      <c r="C170" t="s">
        <v>171</v>
      </c>
      <c r="D170" s="6">
        <v>4.0300000000000002E-2</v>
      </c>
      <c r="E170" s="6">
        <v>2.4199999999999999E-2</v>
      </c>
      <c r="F170" s="6">
        <v>3.2400000000000005E-2</v>
      </c>
      <c r="G170" s="6">
        <v>2.8999999999999998E-2</v>
      </c>
    </row>
    <row r="171" spans="2:15" ht="15.5" x14ac:dyDescent="0.35">
      <c r="C171" t="s">
        <v>172</v>
      </c>
      <c r="D171" s="6">
        <v>0.1065</v>
      </c>
      <c r="E171" s="6">
        <v>6.3200000000000006E-2</v>
      </c>
      <c r="F171" s="6">
        <v>8.9900000000000008E-2</v>
      </c>
      <c r="G171" s="6">
        <v>8.4199999999999997E-2</v>
      </c>
    </row>
    <row r="172" spans="2:15" ht="15.5" x14ac:dyDescent="0.35">
      <c r="C172" t="s">
        <v>173</v>
      </c>
      <c r="D172" s="6">
        <v>9.0299999999999991E-2</v>
      </c>
      <c r="E172" s="6">
        <v>5.4900000000000004E-2</v>
      </c>
      <c r="F172" s="6">
        <v>8.4199999999999997E-2</v>
      </c>
      <c r="G172" s="6">
        <v>6.6199999999999995E-2</v>
      </c>
    </row>
    <row r="173" spans="2:15" ht="15.5" x14ac:dyDescent="0.35">
      <c r="C173" t="s">
        <v>174</v>
      </c>
      <c r="D173" s="6">
        <v>7.14</v>
      </c>
      <c r="E173" s="6">
        <v>4.55</v>
      </c>
      <c r="F173" s="6">
        <v>7.2</v>
      </c>
      <c r="G173" s="6">
        <v>4.8499999999999996</v>
      </c>
    </row>
    <row r="174" spans="2:15" ht="15.5" x14ac:dyDescent="0.35">
      <c r="C174" t="s">
        <v>175</v>
      </c>
      <c r="D174" s="5">
        <v>4363000000000</v>
      </c>
      <c r="E174" s="5">
        <v>4153000000000</v>
      </c>
      <c r="F174" s="5">
        <v>3890000000000</v>
      </c>
      <c r="G174" s="5">
        <v>3470000000000</v>
      </c>
    </row>
    <row r="175" spans="2:15" ht="15.5" x14ac:dyDescent="0.35">
      <c r="C175" t="s">
        <v>176</v>
      </c>
      <c r="D175" s="6">
        <v>6.44</v>
      </c>
      <c r="E175" s="6">
        <v>6.13</v>
      </c>
      <c r="F175" s="6">
        <v>6.24</v>
      </c>
      <c r="G175" s="6">
        <v>6.73</v>
      </c>
    </row>
    <row r="176" spans="2:15" ht="15.5" x14ac:dyDescent="0.35">
      <c r="C176" t="s">
        <v>177</v>
      </c>
      <c r="D176" s="6">
        <v>1144.4000000000001</v>
      </c>
      <c r="E176" s="6">
        <v>1089.68</v>
      </c>
      <c r="F176" s="6">
        <v>1020.82</v>
      </c>
      <c r="G176" s="6">
        <v>910.49</v>
      </c>
    </row>
    <row r="177" spans="3:15" ht="15.5" x14ac:dyDescent="0.35">
      <c r="C177" t="s">
        <v>178</v>
      </c>
      <c r="D177" s="6">
        <v>6.44</v>
      </c>
      <c r="E177" s="6">
        <v>6.13</v>
      </c>
      <c r="F177" s="6">
        <v>6.24</v>
      </c>
      <c r="G177" s="6">
        <v>6.73</v>
      </c>
    </row>
    <row r="178" spans="3:15" ht="15.5" x14ac:dyDescent="0.35">
      <c r="C178" t="s">
        <v>179</v>
      </c>
      <c r="D178" s="6">
        <v>1144.4000000000001</v>
      </c>
      <c r="E178" s="6">
        <v>1089.68</v>
      </c>
      <c r="F178" s="6">
        <v>1020.82</v>
      </c>
      <c r="G178" s="6">
        <v>910.49</v>
      </c>
    </row>
    <row r="179" spans="3:15" ht="15.5" x14ac:dyDescent="0.35">
      <c r="C179" t="s">
        <v>180</v>
      </c>
      <c r="D179" s="5">
        <v>426000000000</v>
      </c>
      <c r="E179" s="5">
        <v>773000000000</v>
      </c>
      <c r="F179" s="5">
        <v>611000000000</v>
      </c>
      <c r="G179" s="5">
        <v>645000000000</v>
      </c>
    </row>
    <row r="180" spans="3:15" ht="15.5" x14ac:dyDescent="0.35">
      <c r="C180" t="s">
        <v>181</v>
      </c>
      <c r="D180" s="5">
        <v>2857000000000</v>
      </c>
      <c r="E180" s="5">
        <v>2994000000000</v>
      </c>
      <c r="F180" s="5">
        <v>2886000000000</v>
      </c>
      <c r="G180" s="5">
        <v>2934000000000</v>
      </c>
    </row>
    <row r="181" spans="3:15" ht="15.5" x14ac:dyDescent="0.35">
      <c r="C181" t="s">
        <v>182</v>
      </c>
      <c r="D181" s="5">
        <v>4154000000000</v>
      </c>
      <c r="E181" s="5">
        <v>3955000000000</v>
      </c>
      <c r="F181" s="5">
        <v>3705000000000</v>
      </c>
      <c r="G181" s="5">
        <v>3305000000000</v>
      </c>
    </row>
    <row r="182" spans="3:15" ht="15.5" x14ac:dyDescent="0.35">
      <c r="C182" t="s">
        <v>24</v>
      </c>
      <c r="D182" s="5">
        <v>3283000000000</v>
      </c>
      <c r="E182" s="5">
        <v>3767000000000</v>
      </c>
      <c r="F182" s="5">
        <v>3497000000000</v>
      </c>
      <c r="G182" s="5">
        <v>3579000000000</v>
      </c>
    </row>
    <row r="183" spans="3:15" ht="15.5" x14ac:dyDescent="0.35">
      <c r="C183" t="s">
        <v>21</v>
      </c>
      <c r="D183" s="5">
        <v>2319000000000</v>
      </c>
      <c r="E183" s="5">
        <v>2712000000000</v>
      </c>
      <c r="F183" s="5">
        <v>2435000000000</v>
      </c>
      <c r="G183" s="5">
        <v>2832000000000</v>
      </c>
    </row>
    <row r="184" spans="3:15" ht="15.5" x14ac:dyDescent="0.35">
      <c r="C184" t="s">
        <v>183</v>
      </c>
      <c r="D184" s="5">
        <v>-569000000000</v>
      </c>
      <c r="E184" s="5">
        <v>-449000000000</v>
      </c>
      <c r="F184" s="5">
        <v>-576000000000</v>
      </c>
      <c r="G184" s="5">
        <v>-622000000000</v>
      </c>
    </row>
    <row r="185" spans="3:15" ht="15.5" x14ac:dyDescent="0.35">
      <c r="C185" t="s">
        <v>184</v>
      </c>
      <c r="D185" s="5">
        <v>135000000000</v>
      </c>
      <c r="E185" s="5">
        <v>543000000000</v>
      </c>
      <c r="F185" s="5">
        <v>413000000000</v>
      </c>
      <c r="G185" s="5">
        <v>718000000000</v>
      </c>
    </row>
    <row r="186" spans="3:15" ht="15.5" x14ac:dyDescent="0.35">
      <c r="C186" t="s">
        <v>185</v>
      </c>
      <c r="D186" s="5">
        <v>-410000000000</v>
      </c>
      <c r="E186" s="5">
        <v>-421000000000</v>
      </c>
      <c r="F186" s="5">
        <v>-506000000000</v>
      </c>
      <c r="G186" s="5">
        <v>-411000000000</v>
      </c>
    </row>
    <row r="187" spans="3:15" ht="15.5" x14ac:dyDescent="0.35">
      <c r="C187" t="s">
        <v>13</v>
      </c>
      <c r="D187" s="5">
        <v>-274000000000</v>
      </c>
      <c r="E187" s="5">
        <v>121000000000</v>
      </c>
      <c r="F187" s="5">
        <v>-94000000000</v>
      </c>
      <c r="G187" s="5">
        <v>307000000000</v>
      </c>
    </row>
    <row r="188" spans="3:15" ht="15.5" x14ac:dyDescent="0.35">
      <c r="C188" t="s">
        <v>16</v>
      </c>
      <c r="D188" s="6">
        <v>-75.62</v>
      </c>
      <c r="E188" s="6">
        <v>33.4</v>
      </c>
      <c r="F188" s="6">
        <v>-25.85</v>
      </c>
      <c r="G188" s="6">
        <v>84.5</v>
      </c>
    </row>
    <row r="189" spans="3:15" ht="15.5" x14ac:dyDescent="0.35">
      <c r="C189" t="s">
        <v>47</v>
      </c>
      <c r="I189" s="6">
        <v>293.54000000000002</v>
      </c>
      <c r="J189" s="6">
        <v>149.47</v>
      </c>
      <c r="K189" s="6">
        <v>42.31</v>
      </c>
      <c r="L189" s="6">
        <v>195.39</v>
      </c>
      <c r="M189" s="6">
        <v>105.92</v>
      </c>
      <c r="N189" s="6">
        <v>-33.15</v>
      </c>
      <c r="O189" s="6">
        <v>-277.25</v>
      </c>
    </row>
    <row r="190" spans="3:15" ht="15.5" x14ac:dyDescent="0.35">
      <c r="C190" t="s">
        <v>61</v>
      </c>
      <c r="I190" s="6">
        <v>21.72</v>
      </c>
      <c r="J190" s="6">
        <v>36.130000000000003</v>
      </c>
      <c r="K190" s="6">
        <v>125.27</v>
      </c>
      <c r="L190" s="6">
        <v>22.01</v>
      </c>
      <c r="M190" s="6">
        <v>30.31</v>
      </c>
      <c r="N190" s="5">
        <v>0</v>
      </c>
      <c r="O190" s="5">
        <v>0</v>
      </c>
    </row>
    <row r="191" spans="3:15" ht="15.5" x14ac:dyDescent="0.35">
      <c r="C191" t="s">
        <v>64</v>
      </c>
      <c r="I191" s="6">
        <v>3.05</v>
      </c>
      <c r="J191" s="6">
        <v>3.41</v>
      </c>
      <c r="K191" s="6">
        <v>3.8</v>
      </c>
      <c r="L191" s="6">
        <v>3.23</v>
      </c>
      <c r="M191" s="6">
        <v>3.44</v>
      </c>
      <c r="N191" s="5">
        <v>0</v>
      </c>
      <c r="O191" s="5">
        <v>0</v>
      </c>
    </row>
    <row r="192" spans="3:15" ht="15.5" x14ac:dyDescent="0.35">
      <c r="C192" t="s">
        <v>186</v>
      </c>
      <c r="I192" s="5">
        <v>2408490000000</v>
      </c>
      <c r="J192" s="5">
        <v>1494210000000</v>
      </c>
      <c r="K192" s="5">
        <v>989810000000</v>
      </c>
      <c r="L192" s="5">
        <v>1898350000000</v>
      </c>
      <c r="M192" s="5">
        <v>1239310000000</v>
      </c>
      <c r="N192" s="5">
        <v>677140000000</v>
      </c>
      <c r="O192" s="5">
        <v>301080000000</v>
      </c>
    </row>
    <row r="193" spans="3:15" ht="15.5" x14ac:dyDescent="0.35">
      <c r="C193" t="s">
        <v>187</v>
      </c>
      <c r="I193" s="6">
        <v>0.10369999999999999</v>
      </c>
      <c r="J193" s="6">
        <v>6.1500000000000006E-2</v>
      </c>
      <c r="K193" s="6">
        <v>1.78E-2</v>
      </c>
      <c r="L193" s="6">
        <v>8.2200000000000009E-2</v>
      </c>
      <c r="M193" s="6">
        <v>4.8499999999999995E-2</v>
      </c>
      <c r="N193" s="6">
        <v>-1.54E-2</v>
      </c>
      <c r="O193" s="6">
        <v>-3.1300000000000001E-2</v>
      </c>
    </row>
    <row r="194" spans="3:15" ht="15.5" x14ac:dyDescent="0.35">
      <c r="C194" t="s">
        <v>188</v>
      </c>
      <c r="I194" s="6">
        <v>0.28760000000000002</v>
      </c>
      <c r="J194" s="6">
        <v>0.14800000000000002</v>
      </c>
      <c r="K194" s="6">
        <v>3.9699999999999999E-2</v>
      </c>
      <c r="L194" s="6">
        <v>0.19109999999999999</v>
      </c>
      <c r="M194" s="6">
        <v>0.12820000000000001</v>
      </c>
      <c r="N194" s="6">
        <v>-4.6500000000000007E-2</v>
      </c>
      <c r="O194" s="6">
        <v>-7.22E-2</v>
      </c>
    </row>
    <row r="195" spans="3:15" ht="15.5" x14ac:dyDescent="0.35">
      <c r="C195" t="s">
        <v>189</v>
      </c>
      <c r="I195" s="6">
        <v>0.26090000000000002</v>
      </c>
      <c r="J195" s="6">
        <v>0.14269999999999999</v>
      </c>
      <c r="K195" s="6">
        <v>6.0199999999999997E-2</v>
      </c>
      <c r="L195" s="6">
        <v>0.19120000000000001</v>
      </c>
      <c r="M195" s="6">
        <v>9.5899999999999999E-2</v>
      </c>
      <c r="N195" s="6">
        <v>2.0299999999999999E-2</v>
      </c>
      <c r="O195" s="6">
        <v>-6.7699999999999996E-2</v>
      </c>
    </row>
    <row r="196" spans="3:15" ht="15.5" x14ac:dyDescent="0.35">
      <c r="C196" t="s">
        <v>190</v>
      </c>
      <c r="I196" s="6">
        <v>5.35</v>
      </c>
      <c r="J196" s="6">
        <v>3.63</v>
      </c>
      <c r="K196" s="6">
        <v>1.68</v>
      </c>
      <c r="L196" s="6">
        <v>7.46</v>
      </c>
      <c r="M196" s="6">
        <v>3.26</v>
      </c>
      <c r="N196" s="6">
        <v>0.56000000000000005</v>
      </c>
      <c r="O196" s="6">
        <v>-0.92</v>
      </c>
    </row>
    <row r="197" spans="3:15" ht="15.5" x14ac:dyDescent="0.35">
      <c r="C197" t="s">
        <v>58</v>
      </c>
      <c r="I197" s="6">
        <v>6.24</v>
      </c>
      <c r="J197" s="6">
        <v>5.35</v>
      </c>
      <c r="K197" s="6">
        <v>4.97</v>
      </c>
      <c r="L197" s="6">
        <v>4.21</v>
      </c>
      <c r="M197" s="6">
        <v>3.89</v>
      </c>
      <c r="N197" s="5">
        <v>0</v>
      </c>
      <c r="O197" s="5">
        <v>0</v>
      </c>
    </row>
    <row r="198" spans="3:15" ht="15.5" x14ac:dyDescent="0.35">
      <c r="C198" t="s">
        <v>55</v>
      </c>
      <c r="I198" s="6">
        <v>1020.82</v>
      </c>
      <c r="J198" s="6">
        <v>1010.23</v>
      </c>
      <c r="K198" s="6">
        <v>1065.5899999999999</v>
      </c>
      <c r="L198" s="6">
        <v>1022.51</v>
      </c>
      <c r="M198" s="6">
        <v>826.24</v>
      </c>
      <c r="N198" s="6">
        <v>713.11</v>
      </c>
      <c r="O198" s="6">
        <v>3838.93</v>
      </c>
    </row>
    <row r="199" spans="3:15" ht="15.5" x14ac:dyDescent="0.35">
      <c r="C199" t="s">
        <v>191</v>
      </c>
      <c r="I199" s="6">
        <v>6.24</v>
      </c>
      <c r="J199" s="6">
        <v>5.35</v>
      </c>
      <c r="K199" s="6">
        <v>4.97</v>
      </c>
      <c r="L199" s="6">
        <v>4.21</v>
      </c>
      <c r="M199" s="6">
        <v>3.89</v>
      </c>
      <c r="N199" s="5">
        <v>0</v>
      </c>
      <c r="O199" s="5">
        <v>0</v>
      </c>
    </row>
    <row r="200" spans="3:15" ht="15.5" x14ac:dyDescent="0.35">
      <c r="C200" t="s">
        <v>192</v>
      </c>
      <c r="I200" s="6">
        <v>1020.82</v>
      </c>
      <c r="J200" s="6">
        <v>1010.23</v>
      </c>
      <c r="K200" s="6">
        <v>1065.5899999999999</v>
      </c>
      <c r="L200" s="6">
        <v>1022.51</v>
      </c>
      <c r="M200" s="6">
        <v>826.24</v>
      </c>
      <c r="N200" s="6">
        <v>713.11</v>
      </c>
      <c r="O200" s="6">
        <v>3838.93</v>
      </c>
    </row>
    <row r="201" spans="3:15" ht="15.5" x14ac:dyDescent="0.35">
      <c r="C201" t="s">
        <v>193</v>
      </c>
      <c r="I201" s="5">
        <v>611000000000</v>
      </c>
      <c r="J201" s="5">
        <v>662000000000</v>
      </c>
      <c r="K201" s="5">
        <v>706000000000</v>
      </c>
      <c r="L201" s="5">
        <v>531000000000</v>
      </c>
      <c r="M201" s="5">
        <v>265000000000</v>
      </c>
      <c r="N201" s="5">
        <v>179000000000</v>
      </c>
      <c r="O201" s="5">
        <v>649000000000</v>
      </c>
    </row>
    <row r="202" spans="3:15" ht="15.5" x14ac:dyDescent="0.35">
      <c r="C202" t="s">
        <v>194</v>
      </c>
      <c r="I202" s="5">
        <v>2886000000000</v>
      </c>
      <c r="J202" s="5">
        <v>2176000000000</v>
      </c>
      <c r="K202" s="5">
        <v>1828000000000</v>
      </c>
      <c r="L202" s="5">
        <v>2550000000000</v>
      </c>
      <c r="M202" s="5">
        <v>3766000000000</v>
      </c>
      <c r="N202" s="5">
        <v>3961000000000</v>
      </c>
      <c r="O202" s="5">
        <v>2675000000000</v>
      </c>
    </row>
    <row r="203" spans="3:15" ht="15.5" x14ac:dyDescent="0.35">
      <c r="C203" t="s">
        <v>26</v>
      </c>
      <c r="I203" s="5">
        <v>3497000000000</v>
      </c>
      <c r="J203" s="5">
        <v>2838000000000</v>
      </c>
      <c r="K203" s="5">
        <v>2535000000000</v>
      </c>
      <c r="L203" s="5">
        <v>3080000000000</v>
      </c>
      <c r="M203" s="5">
        <v>4030000000000</v>
      </c>
      <c r="N203" s="5">
        <v>4140000000000</v>
      </c>
      <c r="O203" s="5">
        <v>3323000000000</v>
      </c>
    </row>
    <row r="204" spans="3:15" ht="15.5" x14ac:dyDescent="0.35">
      <c r="C204" t="s">
        <v>23</v>
      </c>
      <c r="I204" s="5">
        <v>2435000000000</v>
      </c>
      <c r="J204" s="5">
        <v>2022000000000</v>
      </c>
      <c r="K204" s="5">
        <v>2059000000000</v>
      </c>
      <c r="L204" s="5">
        <v>2573000000000</v>
      </c>
      <c r="M204" s="5">
        <v>3864000000000</v>
      </c>
      <c r="N204" s="5">
        <v>4095000000000</v>
      </c>
      <c r="O204" s="5">
        <v>3298000000000</v>
      </c>
    </row>
    <row r="205" spans="3:15" ht="15.5" x14ac:dyDescent="0.35">
      <c r="C205" t="s">
        <v>195</v>
      </c>
      <c r="I205" s="5">
        <v>-576000000000</v>
      </c>
      <c r="J205" s="5">
        <v>-629000000000</v>
      </c>
      <c r="K205" s="5">
        <v>-794000000000</v>
      </c>
      <c r="L205" s="5">
        <v>-244000000000</v>
      </c>
      <c r="M205" s="5">
        <v>333000000000</v>
      </c>
      <c r="N205" s="5">
        <v>-179000000000</v>
      </c>
      <c r="O205" s="5">
        <v>-744000000000</v>
      </c>
    </row>
    <row r="206" spans="3:15" ht="15.5" x14ac:dyDescent="0.35">
      <c r="C206" t="s">
        <v>196</v>
      </c>
      <c r="I206" s="5">
        <v>1967000000000</v>
      </c>
      <c r="J206" s="5">
        <v>1704000000000</v>
      </c>
      <c r="K206" s="5">
        <v>1031000000000</v>
      </c>
      <c r="L206" s="5">
        <v>1896000000000</v>
      </c>
      <c r="M206" s="5">
        <v>966000000000</v>
      </c>
      <c r="N206" s="5">
        <v>547000000000</v>
      </c>
      <c r="O206" s="5">
        <v>178000000000</v>
      </c>
    </row>
    <row r="207" spans="3:15" ht="15.5" x14ac:dyDescent="0.35">
      <c r="C207" t="s">
        <v>197</v>
      </c>
      <c r="I207" s="5">
        <v>-1428000000000</v>
      </c>
      <c r="J207" s="5">
        <v>-516000000000</v>
      </c>
      <c r="K207" s="5">
        <v>-441000000000</v>
      </c>
      <c r="L207" s="5">
        <v>-411000000000</v>
      </c>
      <c r="M207" s="5">
        <v>-151000000000</v>
      </c>
      <c r="N207" s="5">
        <v>-481000000000</v>
      </c>
      <c r="O207" s="5">
        <v>-618000000000</v>
      </c>
    </row>
    <row r="208" spans="3:15" ht="15.5" x14ac:dyDescent="0.35">
      <c r="C208" t="s">
        <v>15</v>
      </c>
      <c r="I208" s="5">
        <v>538000000000</v>
      </c>
      <c r="J208" s="5">
        <v>1188000000000</v>
      </c>
      <c r="K208" s="5">
        <v>590000000000</v>
      </c>
      <c r="L208" s="5">
        <v>1485000000000</v>
      </c>
      <c r="M208" s="5">
        <v>815000000000</v>
      </c>
      <c r="N208" s="5">
        <v>66000000000</v>
      </c>
      <c r="O208" s="5">
        <v>-440000000000</v>
      </c>
    </row>
    <row r="209" spans="2:15" ht="15.5" x14ac:dyDescent="0.35">
      <c r="C209" t="s">
        <v>17</v>
      </c>
      <c r="I209" s="6">
        <v>148.34</v>
      </c>
      <c r="J209" s="6">
        <v>327.26</v>
      </c>
      <c r="K209" s="6">
        <v>162.51</v>
      </c>
      <c r="L209" s="6">
        <v>409.09</v>
      </c>
      <c r="M209" s="6">
        <v>224.45</v>
      </c>
      <c r="N209" s="6">
        <v>18.22</v>
      </c>
      <c r="O209" s="6">
        <v>-508.19</v>
      </c>
    </row>
    <row r="211" spans="2:15" ht="15.5" x14ac:dyDescent="0.35">
      <c r="B211" t="s">
        <v>198</v>
      </c>
      <c r="C211" t="s">
        <v>199</v>
      </c>
      <c r="D211" s="5">
        <v>443000000000</v>
      </c>
      <c r="E211" s="5">
        <v>250000000000</v>
      </c>
      <c r="F211" s="5">
        <v>333000000000</v>
      </c>
      <c r="G211" s="5">
        <v>278000000000</v>
      </c>
      <c r="H211" s="5">
        <v>1385000000000</v>
      </c>
      <c r="I211" s="5">
        <v>1065000000000</v>
      </c>
      <c r="J211" s="5">
        <v>542000000000</v>
      </c>
      <c r="K211" s="5">
        <v>154000000000</v>
      </c>
      <c r="L211" s="5">
        <v>709000000000</v>
      </c>
      <c r="M211" s="5">
        <v>384000000000</v>
      </c>
      <c r="N211" s="5">
        <v>-120000000000</v>
      </c>
      <c r="O211" s="5">
        <v>-240000000000</v>
      </c>
    </row>
    <row r="212" spans="2:15" ht="15.5" x14ac:dyDescent="0.35">
      <c r="C212" t="s">
        <v>200</v>
      </c>
      <c r="H212" s="5">
        <v>70</v>
      </c>
      <c r="I212" s="5">
        <v>70</v>
      </c>
    </row>
    <row r="213" spans="2:15" ht="15.5" x14ac:dyDescent="0.35">
      <c r="C213" t="s">
        <v>66</v>
      </c>
      <c r="H213" s="6">
        <v>0.18340000000000001</v>
      </c>
      <c r="I213" s="6">
        <v>0.23850000000000002</v>
      </c>
    </row>
    <row r="214" spans="2:15" ht="15.5" x14ac:dyDescent="0.35">
      <c r="C214" t="s">
        <v>201</v>
      </c>
      <c r="H214" s="6">
        <v>9.7999999999999997E-3</v>
      </c>
      <c r="I214" s="6">
        <v>9.4999999999999998E-3</v>
      </c>
    </row>
    <row r="215" spans="2:15" ht="15.5" x14ac:dyDescent="0.35">
      <c r="C215" t="s">
        <v>46</v>
      </c>
      <c r="D215" s="6">
        <v>121.93</v>
      </c>
      <c r="E215" s="6">
        <v>68.86</v>
      </c>
      <c r="F215" s="6">
        <v>91.78</v>
      </c>
      <c r="G215" s="6">
        <v>76.67</v>
      </c>
      <c r="H215" s="6">
        <v>381.59</v>
      </c>
      <c r="I215" s="6">
        <v>293.54000000000002</v>
      </c>
      <c r="J215" s="6">
        <v>149.47</v>
      </c>
      <c r="K215" s="6">
        <v>42.31</v>
      </c>
      <c r="L215" s="6">
        <v>195.39</v>
      </c>
      <c r="M215" s="6">
        <v>105.92</v>
      </c>
      <c r="N215" s="6">
        <v>-33.15</v>
      </c>
      <c r="O215" s="6">
        <v>-66.150000000000006</v>
      </c>
    </row>
    <row r="216" spans="2:15" ht="15.5" x14ac:dyDescent="0.35">
      <c r="C216" t="s">
        <v>68</v>
      </c>
      <c r="H216" s="5">
        <v>70</v>
      </c>
      <c r="I216" s="5">
        <v>70</v>
      </c>
    </row>
    <row r="217" spans="2:15" ht="15.5" x14ac:dyDescent="0.35">
      <c r="C217" t="s">
        <v>202</v>
      </c>
      <c r="H217" s="6">
        <v>0.18340000000000001</v>
      </c>
      <c r="I217" s="6">
        <v>0.23850000000000002</v>
      </c>
    </row>
    <row r="218" spans="2:15" ht="15.5" x14ac:dyDescent="0.35">
      <c r="C218" t="s">
        <v>203</v>
      </c>
      <c r="H218" s="6">
        <v>9.7999999999999997E-3</v>
      </c>
      <c r="I218" s="6">
        <v>9.4999999999999998E-3</v>
      </c>
    </row>
    <row r="219" spans="2:15" ht="15.5" x14ac:dyDescent="0.35">
      <c r="C219" t="s">
        <v>204</v>
      </c>
      <c r="D219" s="5">
        <v>2214000000000</v>
      </c>
      <c r="E219" s="5">
        <v>2006000000000</v>
      </c>
      <c r="F219" s="5">
        <v>2252000000000</v>
      </c>
      <c r="G219" s="5">
        <v>1970000000000</v>
      </c>
      <c r="H219" s="5">
        <v>8440000000000</v>
      </c>
      <c r="I219" s="5">
        <v>7581000000000</v>
      </c>
      <c r="J219" s="5">
        <v>5743000000000</v>
      </c>
      <c r="K219" s="5">
        <v>5062000000000</v>
      </c>
      <c r="L219" s="5">
        <v>4829000000000</v>
      </c>
      <c r="M219" s="5">
        <v>3390000000000</v>
      </c>
      <c r="N219" s="5">
        <v>2617000000000</v>
      </c>
      <c r="O219" s="5">
        <v>2119000000000</v>
      </c>
    </row>
    <row r="220" spans="2:15" ht="15.5" x14ac:dyDescent="0.35">
      <c r="C220" t="s">
        <v>205</v>
      </c>
      <c r="H220" s="5">
        <v>70</v>
      </c>
      <c r="I220" s="5">
        <v>70</v>
      </c>
    </row>
    <row r="221" spans="2:15" ht="15.5" x14ac:dyDescent="0.35">
      <c r="C221" t="s">
        <v>206</v>
      </c>
      <c r="H221" s="6">
        <v>0.18340000000000001</v>
      </c>
      <c r="I221" s="6">
        <v>0.23850000000000002</v>
      </c>
    </row>
    <row r="222" spans="2:15" ht="15.5" x14ac:dyDescent="0.35">
      <c r="C222" t="s">
        <v>207</v>
      </c>
      <c r="H222" s="6">
        <v>9.7999999999999997E-3</v>
      </c>
      <c r="I222" s="6">
        <v>9.4999999999999998E-3</v>
      </c>
    </row>
    <row r="223" spans="2:15" ht="15.5" x14ac:dyDescent="0.35">
      <c r="C223" t="s">
        <v>208</v>
      </c>
      <c r="I223" s="6">
        <v>18.739999999999998</v>
      </c>
    </row>
    <row r="224" spans="2:15" ht="15.5" x14ac:dyDescent="0.35">
      <c r="C224" t="s">
        <v>209</v>
      </c>
      <c r="I224" s="6">
        <v>19.899999999999999</v>
      </c>
    </row>
    <row r="225" spans="3:9" ht="15.5" x14ac:dyDescent="0.35">
      <c r="C225" t="s">
        <v>210</v>
      </c>
      <c r="I225" s="6">
        <v>6.95</v>
      </c>
    </row>
    <row r="226" spans="3:9" ht="15.5" x14ac:dyDescent="0.35">
      <c r="C226" t="s">
        <v>211</v>
      </c>
      <c r="I226" s="6">
        <v>5.0199999999999995E-2</v>
      </c>
    </row>
    <row r="227" spans="3:9" ht="15.5" x14ac:dyDescent="0.35">
      <c r="C227" t="s">
        <v>212</v>
      </c>
      <c r="I227" s="6">
        <v>3.07</v>
      </c>
    </row>
    <row r="228" spans="3:9" ht="15.5" x14ac:dyDescent="0.35">
      <c r="C228" t="s">
        <v>213</v>
      </c>
      <c r="I228" s="6">
        <v>6.25</v>
      </c>
    </row>
    <row r="229" spans="3:9" ht="15.5" x14ac:dyDescent="0.35">
      <c r="C229" t="s">
        <v>214</v>
      </c>
      <c r="I229" s="6">
        <v>14.35</v>
      </c>
    </row>
    <row r="230" spans="3:9" ht="15.5" x14ac:dyDescent="0.35">
      <c r="C230" t="s">
        <v>215</v>
      </c>
      <c r="I230" s="6">
        <v>435.18</v>
      </c>
    </row>
    <row r="231" spans="3:9" ht="15.5" x14ac:dyDescent="0.35">
      <c r="C231" t="s">
        <v>216</v>
      </c>
      <c r="I231" s="6">
        <v>13.78</v>
      </c>
    </row>
    <row r="232" spans="3:9" ht="15.5" x14ac:dyDescent="0.35">
      <c r="C232" t="s">
        <v>217</v>
      </c>
      <c r="I232" s="6">
        <v>10.210000000000001</v>
      </c>
    </row>
    <row r="233" spans="3:9" ht="15.5" x14ac:dyDescent="0.35">
      <c r="C233" t="s">
        <v>218</v>
      </c>
      <c r="I233" s="6">
        <v>0.21</v>
      </c>
    </row>
    <row r="234" spans="3:9" ht="15.5" x14ac:dyDescent="0.35">
      <c r="C234" t="s">
        <v>219</v>
      </c>
      <c r="I234" s="6">
        <v>1.37</v>
      </c>
    </row>
    <row r="235" spans="3:9" ht="15.5" x14ac:dyDescent="0.35">
      <c r="C235" t="s">
        <v>220</v>
      </c>
      <c r="I235" s="6">
        <v>359.25</v>
      </c>
    </row>
    <row r="236" spans="3:9" ht="15.5" x14ac:dyDescent="0.35">
      <c r="C236" t="s">
        <v>221</v>
      </c>
      <c r="I236" s="6">
        <v>381.59</v>
      </c>
    </row>
    <row r="237" spans="3:9" ht="15.5" x14ac:dyDescent="0.35">
      <c r="C237" t="s">
        <v>222</v>
      </c>
      <c r="I237" s="6">
        <v>2325.9899999999998</v>
      </c>
    </row>
    <row r="238" spans="3:9" ht="15.5" x14ac:dyDescent="0.35">
      <c r="C238" t="s">
        <v>223</v>
      </c>
      <c r="D238" s="6">
        <v>265.51</v>
      </c>
    </row>
    <row r="239" spans="3:9" ht="15.5" x14ac:dyDescent="0.35">
      <c r="C239" t="s">
        <v>224</v>
      </c>
      <c r="I239" s="6">
        <v>1144.4000000000001</v>
      </c>
    </row>
    <row r="240" spans="3:9" ht="15.5" x14ac:dyDescent="0.35">
      <c r="C240" t="s">
        <v>225</v>
      </c>
      <c r="I240" s="6">
        <v>16.43</v>
      </c>
    </row>
    <row r="241" spans="3:9" ht="15.5" x14ac:dyDescent="0.35">
      <c r="C241" t="s">
        <v>226</v>
      </c>
      <c r="D241" s="6">
        <v>0.84</v>
      </c>
    </row>
    <row r="242" spans="3:9" ht="15.5" x14ac:dyDescent="0.35">
      <c r="C242" t="s">
        <v>227</v>
      </c>
      <c r="D242" s="6">
        <v>0.57999999999999996</v>
      </c>
    </row>
    <row r="243" spans="3:9" ht="15.5" x14ac:dyDescent="0.35">
      <c r="C243" t="s">
        <v>228</v>
      </c>
      <c r="D243" s="6">
        <v>0.79</v>
      </c>
    </row>
    <row r="244" spans="3:9" ht="15.5" x14ac:dyDescent="0.35">
      <c r="C244" t="s">
        <v>229</v>
      </c>
      <c r="D244" s="6">
        <v>0.69</v>
      </c>
    </row>
    <row r="245" spans="3:9" ht="15.5" x14ac:dyDescent="0.35">
      <c r="C245" t="s">
        <v>230</v>
      </c>
      <c r="D245" s="6">
        <v>1.59</v>
      </c>
    </row>
    <row r="246" spans="3:9" ht="15.5" x14ac:dyDescent="0.35">
      <c r="C246" t="s">
        <v>231</v>
      </c>
      <c r="D246" s="6">
        <v>0.3</v>
      </c>
    </row>
    <row r="247" spans="3:9" ht="15.5" x14ac:dyDescent="0.35">
      <c r="C247" t="s">
        <v>232</v>
      </c>
      <c r="D247" s="6">
        <v>2.65</v>
      </c>
    </row>
    <row r="248" spans="3:9" ht="15.5" x14ac:dyDescent="0.35">
      <c r="C248" t="s">
        <v>233</v>
      </c>
      <c r="I248" s="6">
        <v>5.92</v>
      </c>
    </row>
    <row r="249" spans="3:9" ht="15.5" x14ac:dyDescent="0.35">
      <c r="C249" t="s">
        <v>13</v>
      </c>
      <c r="D249" s="5">
        <v>-274000000000</v>
      </c>
    </row>
    <row r="250" spans="3:9" ht="15.5" x14ac:dyDescent="0.35">
      <c r="C250" t="s">
        <v>234</v>
      </c>
      <c r="I250" s="6">
        <v>2.11</v>
      </c>
    </row>
    <row r="251" spans="3:9" ht="15.5" x14ac:dyDescent="0.35">
      <c r="C251" t="s">
        <v>235</v>
      </c>
      <c r="I251" s="6">
        <v>0.11869999999999999</v>
      </c>
    </row>
    <row r="252" spans="3:9" ht="15.5" x14ac:dyDescent="0.35">
      <c r="C252" t="s">
        <v>236</v>
      </c>
      <c r="I252" s="6">
        <v>0.31390000000000001</v>
      </c>
    </row>
    <row r="253" spans="3:9" ht="15.5" x14ac:dyDescent="0.35">
      <c r="C253" t="s">
        <v>237</v>
      </c>
      <c r="I253" s="6">
        <v>0.2802</v>
      </c>
    </row>
    <row r="254" spans="3:9" ht="15.5" x14ac:dyDescent="0.35">
      <c r="C254" t="s">
        <v>238</v>
      </c>
      <c r="I254" s="6">
        <v>0.20170000000000002</v>
      </c>
    </row>
    <row r="255" spans="3:9" ht="15.5" x14ac:dyDescent="0.35">
      <c r="C255" t="s">
        <v>239</v>
      </c>
      <c r="D255" s="6">
        <v>17.8</v>
      </c>
    </row>
    <row r="256" spans="3:9" ht="15.5" x14ac:dyDescent="0.35">
      <c r="C256" t="s">
        <v>240</v>
      </c>
      <c r="D256" s="6">
        <v>59.29</v>
      </c>
    </row>
    <row r="257" spans="3:9" ht="15.5" x14ac:dyDescent="0.35">
      <c r="C257" t="s">
        <v>241</v>
      </c>
      <c r="D257" s="6">
        <v>33.82</v>
      </c>
    </row>
    <row r="258" spans="3:9" ht="15.5" x14ac:dyDescent="0.35">
      <c r="C258" t="s">
        <v>242</v>
      </c>
      <c r="D258" s="6">
        <v>43.27</v>
      </c>
    </row>
    <row r="259" spans="3:9" ht="15.5" x14ac:dyDescent="0.35">
      <c r="C259" t="s">
        <v>243</v>
      </c>
      <c r="D259" s="6">
        <v>5.1100000000000003</v>
      </c>
    </row>
    <row r="260" spans="3:9" ht="15.5" x14ac:dyDescent="0.35">
      <c r="C260" t="s">
        <v>244</v>
      </c>
      <c r="I260" s="6">
        <v>0.79</v>
      </c>
    </row>
    <row r="261" spans="3:9" ht="15.5" x14ac:dyDescent="0.35">
      <c r="C261" t="s">
        <v>245</v>
      </c>
      <c r="I261" s="6">
        <v>6.46</v>
      </c>
    </row>
    <row r="262" spans="3:9" ht="15.5" x14ac:dyDescent="0.35">
      <c r="C262" t="s">
        <v>42</v>
      </c>
      <c r="I262" s="5">
        <v>25950000000000</v>
      </c>
    </row>
    <row r="263" spans="3:9" ht="15.5" x14ac:dyDescent="0.35">
      <c r="C263" t="s">
        <v>246</v>
      </c>
      <c r="I263" s="5">
        <v>28479000000000</v>
      </c>
    </row>
    <row r="264" spans="3:9" ht="15.5" x14ac:dyDescent="0.35">
      <c r="C264" t="s">
        <v>247</v>
      </c>
      <c r="I264" s="5">
        <v>3630000000</v>
      </c>
    </row>
    <row r="265" spans="3:9" ht="15.5" x14ac:dyDescent="0.35">
      <c r="C265" t="s">
        <v>248</v>
      </c>
      <c r="I265" s="6">
        <v>9.8699999999999996E-2</v>
      </c>
    </row>
    <row r="266" spans="3:9" ht="15.5" x14ac:dyDescent="0.35">
      <c r="C266" t="s">
        <v>249</v>
      </c>
      <c r="D266" s="6">
        <v>0.38270000000000004</v>
      </c>
    </row>
    <row r="267" spans="3:9" ht="15.5" x14ac:dyDescent="0.35">
      <c r="C267" t="s">
        <v>250</v>
      </c>
      <c r="D267" s="6">
        <v>0.30059999999999998</v>
      </c>
    </row>
    <row r="268" spans="3:9" ht="15.5" x14ac:dyDescent="0.35">
      <c r="C268" t="s">
        <v>251</v>
      </c>
      <c r="D268" s="6">
        <v>0.19989999999999999</v>
      </c>
    </row>
    <row r="269" spans="3:9" ht="15.5" x14ac:dyDescent="0.35">
      <c r="C269" t="s">
        <v>252</v>
      </c>
      <c r="D269" s="6">
        <v>0.29549999999999998</v>
      </c>
    </row>
    <row r="270" spans="3:9" ht="15.5" x14ac:dyDescent="0.35">
      <c r="C270" t="s">
        <v>253</v>
      </c>
      <c r="D270" s="6">
        <v>0.63139999999999996</v>
      </c>
    </row>
    <row r="271" spans="3:9" ht="15.5" x14ac:dyDescent="0.35">
      <c r="C271" t="s">
        <v>254</v>
      </c>
      <c r="D271" s="6">
        <v>1.0915000000000001</v>
      </c>
    </row>
    <row r="272" spans="3:9" ht="15.5" x14ac:dyDescent="0.35">
      <c r="C272" t="s">
        <v>255</v>
      </c>
      <c r="I272" s="5">
        <v>70</v>
      </c>
    </row>
    <row r="273" spans="3:9" ht="15.5" x14ac:dyDescent="0.35">
      <c r="C273" t="s">
        <v>256</v>
      </c>
      <c r="I273" s="5">
        <v>70</v>
      </c>
    </row>
    <row r="274" spans="3:9" ht="15.5" x14ac:dyDescent="0.35">
      <c r="C274" t="s">
        <v>257</v>
      </c>
      <c r="I274" s="6">
        <v>0.18340000000000001</v>
      </c>
    </row>
    <row r="275" spans="3:9" ht="15.5" x14ac:dyDescent="0.35">
      <c r="C275" t="s">
        <v>258</v>
      </c>
      <c r="I275" s="6">
        <v>9.7999999999999997E-3</v>
      </c>
    </row>
    <row r="276" spans="3:9" ht="15.5" x14ac:dyDescent="0.35">
      <c r="C276" t="s">
        <v>259</v>
      </c>
      <c r="I276" t="s">
        <v>348</v>
      </c>
    </row>
    <row r="277" spans="3:9" ht="15.5" x14ac:dyDescent="0.35">
      <c r="C277" t="s">
        <v>261</v>
      </c>
      <c r="I277" s="5">
        <v>9</v>
      </c>
    </row>
    <row r="278" spans="3:9" ht="15.5" x14ac:dyDescent="0.35">
      <c r="C278" t="s">
        <v>262</v>
      </c>
      <c r="I278" s="6">
        <v>0.81</v>
      </c>
    </row>
    <row r="279" spans="3:9" ht="15.5" x14ac:dyDescent="0.35">
      <c r="C279" t="s">
        <v>263</v>
      </c>
      <c r="I279" s="6">
        <v>0.93</v>
      </c>
    </row>
    <row r="280" spans="3:9" ht="15.5" x14ac:dyDescent="0.35">
      <c r="C280" t="s">
        <v>264</v>
      </c>
      <c r="I280" s="6">
        <v>0.37</v>
      </c>
    </row>
    <row r="281" spans="3:9" ht="15.5" x14ac:dyDescent="0.35">
      <c r="C281" t="s">
        <v>265</v>
      </c>
      <c r="I281" s="6">
        <v>0.42</v>
      </c>
    </row>
    <row r="282" spans="3:9" ht="15.5" x14ac:dyDescent="0.35">
      <c r="C282" t="s">
        <v>266</v>
      </c>
      <c r="I282" s="6">
        <v>0.28999999999999998</v>
      </c>
    </row>
    <row r="283" spans="3:9" ht="15.5" x14ac:dyDescent="0.35">
      <c r="C283" t="s">
        <v>267</v>
      </c>
      <c r="I283" s="6">
        <v>0.11</v>
      </c>
    </row>
    <row r="284" spans="3:9" ht="15.5" x14ac:dyDescent="0.35">
      <c r="C284" t="s">
        <v>268</v>
      </c>
      <c r="I284" s="6">
        <v>0.79</v>
      </c>
    </row>
    <row r="285" spans="3:9" ht="15.5" x14ac:dyDescent="0.35">
      <c r="C285" t="s">
        <v>269</v>
      </c>
      <c r="I285" s="5">
        <v>8442000000000</v>
      </c>
    </row>
    <row r="286" spans="3:9" ht="15.5" x14ac:dyDescent="0.35">
      <c r="C286" t="s">
        <v>270</v>
      </c>
      <c r="I286" s="5">
        <v>2690000000000</v>
      </c>
    </row>
    <row r="287" spans="3:9" ht="15.5" x14ac:dyDescent="0.35">
      <c r="C287" t="s">
        <v>271</v>
      </c>
      <c r="I287" s="5">
        <v>2789000000000</v>
      </c>
    </row>
    <row r="288" spans="3:9" ht="15.5" x14ac:dyDescent="0.35">
      <c r="C288" t="s">
        <v>272</v>
      </c>
      <c r="I288" s="5">
        <v>1304000000000</v>
      </c>
    </row>
    <row r="289" spans="3:9" ht="15.5" x14ac:dyDescent="0.35">
      <c r="C289" t="s">
        <v>273</v>
      </c>
      <c r="D289" s="5">
        <v>964000000000</v>
      </c>
    </row>
    <row r="290" spans="3:9" ht="15.5" x14ac:dyDescent="0.35">
      <c r="C290" t="s">
        <v>274</v>
      </c>
      <c r="D290" s="5">
        <v>10987000000000</v>
      </c>
    </row>
    <row r="291" spans="3:9" ht="15.5" x14ac:dyDescent="0.35">
      <c r="C291" t="s">
        <v>275</v>
      </c>
      <c r="D291" s="5">
        <v>6624000000000</v>
      </c>
    </row>
    <row r="292" spans="3:9" ht="15.5" x14ac:dyDescent="0.35">
      <c r="C292" t="s">
        <v>183</v>
      </c>
      <c r="D292" s="5">
        <v>-569000000000</v>
      </c>
    </row>
    <row r="293" spans="3:9" ht="15.5" x14ac:dyDescent="0.35">
      <c r="C293" t="s">
        <v>182</v>
      </c>
      <c r="I293" s="5">
        <v>4154000000000</v>
      </c>
    </row>
    <row r="294" spans="3:9" ht="15.5" x14ac:dyDescent="0.35">
      <c r="C294" t="s">
        <v>181</v>
      </c>
      <c r="D294" s="5">
        <v>2857000000000</v>
      </c>
    </row>
    <row r="295" spans="3:9" ht="15.5" x14ac:dyDescent="0.35">
      <c r="C295" t="s">
        <v>180</v>
      </c>
      <c r="D295" s="5">
        <v>426000000000</v>
      </c>
    </row>
    <row r="296" spans="3:9" ht="15.5" x14ac:dyDescent="0.35">
      <c r="C296" t="s">
        <v>24</v>
      </c>
      <c r="D296" s="5">
        <v>3283000000000</v>
      </c>
    </row>
    <row r="297" spans="3:9" ht="15.5" x14ac:dyDescent="0.35">
      <c r="C297" t="s">
        <v>21</v>
      </c>
      <c r="D297" s="5">
        <v>2319000000000</v>
      </c>
    </row>
    <row r="298" spans="3:9" ht="15.5" x14ac:dyDescent="0.35">
      <c r="C298" t="s">
        <v>276</v>
      </c>
      <c r="I298" s="5">
        <v>4363000000000</v>
      </c>
    </row>
    <row r="299" spans="3:9" ht="15.5" x14ac:dyDescent="0.35">
      <c r="C299" t="s">
        <v>277</v>
      </c>
      <c r="I299" s="5">
        <v>1809000000000</v>
      </c>
    </row>
    <row r="300" spans="3:9" ht="15.5" x14ac:dyDescent="0.35">
      <c r="C300" t="s">
        <v>278</v>
      </c>
      <c r="I300" s="5">
        <v>-2857000000000</v>
      </c>
    </row>
    <row r="301" spans="3:9" ht="15.5" x14ac:dyDescent="0.35">
      <c r="C301" t="s">
        <v>279</v>
      </c>
      <c r="I301" s="5">
        <v>-189000000000</v>
      </c>
    </row>
    <row r="302" spans="3:9" ht="15.5" x14ac:dyDescent="0.35">
      <c r="C302" t="s">
        <v>280</v>
      </c>
      <c r="I302" s="5">
        <v>-1749000000000</v>
      </c>
    </row>
    <row r="303" spans="3:9" ht="15.5" x14ac:dyDescent="0.35">
      <c r="C303" t="s">
        <v>281</v>
      </c>
      <c r="I303" s="5">
        <v>60000000000</v>
      </c>
    </row>
  </sheetData>
  <pageMargins left="0.7" right="0.7" top="0.75" bottom="0.75" header="0.3" footer="0.3"/>
  <ignoredErrors>
    <ignoredError sqref="A1:O304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27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1050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1051</v>
      </c>
      <c r="D2" s="2" vm="234">
        <f ca="1">IFERROR(_xlfn.STOCKHISTORY("XIDX:" &amp; $C$1, D3, , 0, 0, 1), "Libur")</f>
        <v>209750</v>
      </c>
      <c r="E2" s="2" vm="235">
        <f ca="1">IFERROR(_xlfn.STOCKHISTORY("XIDX:" &amp; $C$1, E3, , 0, 0, 1), "Libur")</f>
        <v>180500</v>
      </c>
      <c r="H2" s="2" vm="235">
        <f ca="1">IFERROR(INDEX(D2:G2,COUNT(D2:G2)),"")</f>
        <v>180500</v>
      </c>
      <c r="I2" s="2" vm="236">
        <f t="shared" ref="I2:Q2" ca="1" si="0">IFERROR(_xlfn.STOCKHISTORY("XIDX:" &amp; $C$1, I1, , 0, 0, 1), "Libur")</f>
        <v>200000</v>
      </c>
      <c r="J2" s="2" vm="237">
        <f t="shared" ca="1" si="0"/>
        <v>42100</v>
      </c>
      <c r="K2" s="2" vm="238">
        <f t="shared" ca="1" si="0"/>
        <v>43000</v>
      </c>
      <c r="L2" s="2" vm="239">
        <f t="shared" ca="1" si="0"/>
        <v>36825</v>
      </c>
      <c r="M2" s="2" vm="240">
        <f t="shared" ca="1" si="0"/>
        <v>43975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750905000000</v>
      </c>
      <c r="E4" s="2">
        <f>IFERROR(INDEX(E51:E500,MATCH($C$4,$C$51:$C$500,0)),"")</f>
        <v>919320000000</v>
      </c>
      <c r="H4" s="2">
        <f>IFERROR(SUM(D4:G4)*(4/MAX(1,COUNT(D4:G4))),"")</f>
        <v>3340450000000</v>
      </c>
      <c r="I4" s="2">
        <f t="shared" ref="I4:Q4" si="1">IFERROR(INDEX(I51:I500,MATCH($C$4,$C$51:$C$500,0)),"")</f>
        <v>2540028000000</v>
      </c>
      <c r="J4" s="2">
        <f t="shared" si="1"/>
        <v>1812446000000</v>
      </c>
      <c r="K4" s="2">
        <f t="shared" si="1"/>
        <v>1305846000000</v>
      </c>
      <c r="L4" s="2">
        <f t="shared" si="1"/>
        <v>1043955000000</v>
      </c>
      <c r="M4" s="2">
        <f t="shared" si="1"/>
        <v>871240000000</v>
      </c>
      <c r="N4" s="2">
        <f t="shared" si="1"/>
        <v>759365000000</v>
      </c>
      <c r="O4" s="2">
        <f t="shared" si="1"/>
        <v>489860000000</v>
      </c>
      <c r="P4" s="2">
        <f t="shared" si="1"/>
        <v>293370000000</v>
      </c>
      <c r="Q4" s="2">
        <f t="shared" si="1"/>
        <v>127477000000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187308000000</v>
      </c>
      <c r="E5" s="2">
        <f>IFERROR(INDEX(E51:E500,MATCH($C$5,$C$51:$C$500,0)),"")</f>
        <v>354778000000</v>
      </c>
      <c r="H5" s="2">
        <f>IFERROR(SUM(D5:G5)*(4/MAX(1,COUNT(D5:G5))),"")</f>
        <v>1084172000000</v>
      </c>
      <c r="I5" s="2">
        <f t="shared" ref="I5:Q5" si="2">IFERROR(INDEX(I51:I500,MATCH($C$5,$C$51:$C$500,0)),"")</f>
        <v>1000864000000</v>
      </c>
      <c r="J5" s="2">
        <f t="shared" si="2"/>
        <v>796404000000</v>
      </c>
      <c r="K5" s="2">
        <f t="shared" si="2"/>
        <v>514410000000</v>
      </c>
      <c r="L5" s="2">
        <f t="shared" si="2"/>
        <v>370243000000</v>
      </c>
      <c r="M5" s="2">
        <f t="shared" si="2"/>
        <v>344864000000</v>
      </c>
      <c r="N5" s="2">
        <f t="shared" si="2"/>
        <v>182589000000</v>
      </c>
      <c r="O5" s="2">
        <f t="shared" si="2"/>
        <v>106312000000</v>
      </c>
      <c r="P5" s="2">
        <f t="shared" si="2"/>
        <v>20510000000</v>
      </c>
      <c r="Q5" s="2">
        <f t="shared" si="2"/>
        <v>77395000000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4925414000000</v>
      </c>
      <c r="E6" s="2">
        <f>IFERROR(INDEX(E51:E500,MATCH($C$6,$C$51:$C$500,0)),"")</f>
        <v>4738109000000</v>
      </c>
      <c r="H6" s="2">
        <f>IFERROR(INDEX(D6:G6,COUNT(D6:G6)),"")</f>
        <v>4738109000000</v>
      </c>
      <c r="I6" s="2">
        <f t="shared" ref="I6:Q6" si="3">IFERROR(INDEX(I51:I500,MATCH($C$6,$C$51:$C$500,0)),"")</f>
        <v>4005535000000</v>
      </c>
      <c r="J6" s="2">
        <f t="shared" si="3"/>
        <v>3003663000000</v>
      </c>
      <c r="K6" s="2">
        <f t="shared" si="3"/>
        <v>2206950000000</v>
      </c>
      <c r="L6" s="2">
        <f t="shared" si="3"/>
        <v>1585197000000</v>
      </c>
      <c r="M6" s="2">
        <f t="shared" si="3"/>
        <v>1214954000000</v>
      </c>
      <c r="N6" s="2">
        <f t="shared" si="3"/>
        <v>719914000000</v>
      </c>
      <c r="O6" s="2">
        <f t="shared" si="3"/>
        <v>541552000000</v>
      </c>
      <c r="P6" s="2">
        <f t="shared" si="3"/>
        <v>435240000000</v>
      </c>
      <c r="Q6" s="2">
        <f t="shared" si="3"/>
        <v>414730000000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2.38</v>
      </c>
      <c r="E7" s="3">
        <f>IFERROR(INDEX(E51:E500,MATCH($C$7,$C$51:$C$500,0))/1000000000,"")</f>
        <v>2.38</v>
      </c>
      <c r="H7" s="3">
        <f>IFERROR(INDEX(D7:G7,COUNT(D7:G7)),"")</f>
        <v>2.38</v>
      </c>
      <c r="I7" s="3">
        <f t="shared" ref="I7:Q7" si="4">IFERROR(INDEX(I51:I500,MATCH($C$7,$C$51:$C$500,0))/1000000000,"")</f>
        <v>2.38</v>
      </c>
      <c r="J7" s="3">
        <f t="shared" si="4"/>
        <v>2.38</v>
      </c>
      <c r="K7" s="3">
        <f t="shared" si="4"/>
        <v>2.38</v>
      </c>
      <c r="L7" s="3">
        <f t="shared" si="4"/>
        <v>2.38</v>
      </c>
      <c r="M7" s="3">
        <f t="shared" si="4"/>
        <v>2.38</v>
      </c>
      <c r="N7" s="3">
        <f t="shared" si="4"/>
        <v>2.0299999999999998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-1434000000000</v>
      </c>
      <c r="E8" s="2">
        <f>IFERROR(INDEX(E51:E500,MATCH("Free cash flow (Quarter)",$C$51:$C$500,0)),"")</f>
        <v>-399000000000</v>
      </c>
      <c r="H8" s="2">
        <f>IFERROR(INDEX(D8:G8,COUNT(D8:G8)),"")</f>
        <v>-399000000000</v>
      </c>
      <c r="I8" s="2">
        <f t="shared" ref="I8:Q8" si="5">IFERROR(INDEX(I51:I500,MATCH($C$8,$C$51:$C$500,0)),"")</f>
        <v>-195000000000</v>
      </c>
      <c r="J8" s="2">
        <f t="shared" si="5"/>
        <v>-45000000000</v>
      </c>
      <c r="K8" s="2">
        <f t="shared" si="5"/>
        <v>425000000000</v>
      </c>
      <c r="L8" s="2">
        <f t="shared" si="5"/>
        <v>354000000000</v>
      </c>
      <c r="M8" s="2">
        <f t="shared" si="5"/>
        <v>-71000000000</v>
      </c>
      <c r="N8" s="2">
        <f t="shared" si="5"/>
        <v>-475000000000</v>
      </c>
      <c r="O8" s="2">
        <f t="shared" si="5"/>
        <v>-322000000000</v>
      </c>
      <c r="P8" s="2">
        <f t="shared" si="5"/>
        <v>-242000000000</v>
      </c>
      <c r="Q8" s="2">
        <f t="shared" si="5"/>
        <v>10000000000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-601.5</v>
      </c>
      <c r="E9" s="3">
        <f>IFERROR(INDEX(E51:E500,MATCH("Free cash flow per share (Quarter)",$C$51:$C$500,0)),"")</f>
        <v>-167.41</v>
      </c>
      <c r="H9" s="3">
        <f>IFERROR(INDEX(D9:G9,COUNT(D9:G9)),"")</f>
        <v>-167.41</v>
      </c>
      <c r="I9" s="3">
        <f t="shared" ref="I9:Q9" si="6">IFERROR(INDEX(I51:I500,MATCH($C$9,$C$51:$C$500,0)),"")</f>
        <v>-81.78</v>
      </c>
      <c r="J9" s="3">
        <f t="shared" si="6"/>
        <v>-18.920000000000002</v>
      </c>
      <c r="K9" s="3">
        <f t="shared" si="6"/>
        <v>178.09</v>
      </c>
      <c r="L9" s="3">
        <f t="shared" si="6"/>
        <v>148.65</v>
      </c>
      <c r="M9" s="3">
        <f t="shared" si="6"/>
        <v>-29.64</v>
      </c>
      <c r="N9" s="3">
        <f t="shared" si="6"/>
        <v>-234.67</v>
      </c>
      <c r="O9" s="3">
        <f t="shared" si="6"/>
        <v>-1272393.82</v>
      </c>
      <c r="P9" s="3">
        <f t="shared" si="6"/>
        <v>-957212.18</v>
      </c>
      <c r="Q9" s="3">
        <f t="shared" si="6"/>
        <v>40655.74</v>
      </c>
    </row>
    <row r="10" spans="1:17" ht="15.5" x14ac:dyDescent="0.35">
      <c r="C10" t="s">
        <v>18</v>
      </c>
      <c r="D10" s="3">
        <f ca="1">IFERROR(IF(D9=0,"",D2/D9),"")</f>
        <v>-348.71155444721529</v>
      </c>
      <c r="E10" s="3">
        <f ca="1">IFERROR(IF(E9=0,"",E2/E9),"")</f>
        <v>-1078.1912669494056</v>
      </c>
      <c r="I10" s="3">
        <f t="shared" ref="I10:Q10" ca="1" si="7">IFERROR(IF(I9=0,"",I2/I9),"")</f>
        <v>-2445.5857177794082</v>
      </c>
      <c r="J10" s="3">
        <f t="shared" ca="1" si="7"/>
        <v>-2225.1585623678643</v>
      </c>
      <c r="K10" s="3">
        <f t="shared" ca="1" si="7"/>
        <v>241.45095176596104</v>
      </c>
      <c r="L10" s="3">
        <f t="shared" ca="1" si="7"/>
        <v>247.72956609485368</v>
      </c>
      <c r="M10" s="3">
        <f t="shared" ca="1" si="7"/>
        <v>-1483.6369770580297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402297000000</v>
      </c>
      <c r="E11" s="2">
        <f>IFERROR(INDEX(E51:E500,MATCH($C$11,$C$51:$C$500,0)),"")</f>
        <v>322516000000</v>
      </c>
      <c r="H11" s="2">
        <f>IFERROR(INDEX(D11:G11,COUNT(D11:G11)),"")</f>
        <v>322516000000</v>
      </c>
      <c r="I11" s="2">
        <f t="shared" ref="I11:Q11" si="8">IFERROR(INDEX(I51:I500,MATCH($C$11,$C$51:$C$500,0)),"")</f>
        <v>255781000000</v>
      </c>
      <c r="J11" s="2">
        <f t="shared" si="8"/>
        <v>217005000000</v>
      </c>
      <c r="K11" s="2">
        <f t="shared" si="8"/>
        <v>403869000000</v>
      </c>
      <c r="L11" s="2">
        <f t="shared" si="8"/>
        <v>237192000000</v>
      </c>
      <c r="M11" s="2">
        <f t="shared" si="8"/>
        <v>50497000000</v>
      </c>
      <c r="N11" s="2">
        <f t="shared" si="8"/>
        <v>78963000000</v>
      </c>
      <c r="O11" s="2">
        <f t="shared" si="8"/>
        <v>68151000000</v>
      </c>
      <c r="P11" s="2">
        <f t="shared" si="8"/>
        <v>62245000000</v>
      </c>
      <c r="Q11" s="2">
        <f t="shared" si="8"/>
        <v>40450000000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3720000000000</v>
      </c>
      <c r="E12" s="2">
        <f>IFERROR(INDEX(E51:E500,MATCH("Net Debt (Quarter)",$C$51:$C$500,0)),"")</f>
        <v>2229000000000</v>
      </c>
      <c r="H12" s="2">
        <f>IFERROR(INDEX(D12:G12,COUNT(D12:G12)),"")</f>
        <v>2229000000000</v>
      </c>
      <c r="I12" s="2">
        <f t="shared" ref="I12:Q12" si="9">IFERROR(INDEX(I51:I500,MATCH($C$12,$C$51:$C$500,0)),"")</f>
        <v>1622000000000</v>
      </c>
      <c r="J12" s="2">
        <f t="shared" si="9"/>
        <v>844000000000</v>
      </c>
      <c r="K12" s="2">
        <f t="shared" si="9"/>
        <v>729000000000</v>
      </c>
      <c r="L12" s="2">
        <f t="shared" si="9"/>
        <v>1060000000000</v>
      </c>
      <c r="M12" s="2">
        <f t="shared" si="9"/>
        <v>1333000000000</v>
      </c>
      <c r="N12" s="2">
        <f t="shared" si="9"/>
        <v>1324000000000</v>
      </c>
      <c r="O12" s="2">
        <f t="shared" si="9"/>
        <v>756000000000</v>
      </c>
      <c r="P12" s="2">
        <f t="shared" si="9"/>
        <v>388000000000</v>
      </c>
      <c r="Q12" s="2">
        <f t="shared" si="9"/>
        <v>121000000000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4122000000000</v>
      </c>
      <c r="E13" s="2">
        <f>IFERROR(INDEX(E51:E500,MATCH("Total Debt (Quarter)",$C$51:$C$500,0)),"")</f>
        <v>2552000000000</v>
      </c>
      <c r="H13" s="2">
        <f>IFERROR(INDEX(D13:G13,COUNT(D13:G13)),"")</f>
        <v>2552000000000</v>
      </c>
      <c r="I13" s="2">
        <f t="shared" ref="I13:Q13" si="10">IFERROR(INDEX(I51:I500,MATCH($C$13,$C$51:$C$500,0)),"")</f>
        <v>1878000000000</v>
      </c>
      <c r="J13" s="2">
        <f t="shared" si="10"/>
        <v>1061000000000</v>
      </c>
      <c r="K13" s="2">
        <f t="shared" si="10"/>
        <v>1133000000000</v>
      </c>
      <c r="L13" s="2">
        <f t="shared" si="10"/>
        <v>1298000000000</v>
      </c>
      <c r="M13" s="2">
        <f t="shared" si="10"/>
        <v>1383000000000</v>
      </c>
      <c r="N13" s="2">
        <f t="shared" si="10"/>
        <v>1403000000000</v>
      </c>
      <c r="O13" s="2">
        <f t="shared" si="10"/>
        <v>824000000000</v>
      </c>
      <c r="P13" s="2">
        <f t="shared" si="10"/>
        <v>450000000000</v>
      </c>
      <c r="Q13" s="2">
        <f t="shared" si="10"/>
        <v>162000000000</v>
      </c>
    </row>
    <row r="14" spans="1:17" ht="15.5" x14ac:dyDescent="0.35">
      <c r="C14" t="s">
        <v>27</v>
      </c>
      <c r="D14" s="2">
        <f>IFERROR(INDEX(D51:D500,MATCH($C$14,$C$51:$C$500,0)),"")</f>
        <v>-57475000000</v>
      </c>
      <c r="E14" s="2">
        <f>IFERROR(INDEX(E51:E500,MATCH($C$14,$C$51:$C$500,0)),"")</f>
        <v>-40796000000</v>
      </c>
      <c r="H14" s="2">
        <f>IFERROR(SUM(D14:G14)*(4/MAX(1,COUNT(D14:G14))),"")</f>
        <v>-196542000000</v>
      </c>
      <c r="I14" s="2">
        <f t="shared" ref="I14:Q14" si="11">IFERROR(INDEX(I51:I500,MATCH($C$14,$C$51:$C$500,0)),"")</f>
        <v>-89504000000</v>
      </c>
      <c r="J14" s="2">
        <f t="shared" si="11"/>
        <v>-79791000000</v>
      </c>
      <c r="K14" s="2">
        <f t="shared" si="11"/>
        <v>-99207000000</v>
      </c>
      <c r="L14" s="2">
        <f t="shared" si="11"/>
        <v>-83488000000</v>
      </c>
      <c r="M14" s="2">
        <f t="shared" si="11"/>
        <v>-87824000000</v>
      </c>
      <c r="N14" s="2">
        <f t="shared" si="11"/>
        <v>-77050000000</v>
      </c>
      <c r="O14" s="2">
        <f t="shared" si="11"/>
        <v>-47296000000</v>
      </c>
      <c r="P14" s="2">
        <f t="shared" si="11"/>
        <v>-24298000000</v>
      </c>
      <c r="Q14" s="2">
        <f t="shared" si="11"/>
        <v>-13318000000</v>
      </c>
    </row>
    <row r="15" spans="1:17" ht="15.5" x14ac:dyDescent="0.35">
      <c r="C15" t="s">
        <v>28</v>
      </c>
      <c r="D15" s="2">
        <f>IFERROR(INDEX(D51:D500,MATCH($C$15,$C$51:$C$500,0)),"")</f>
        <v>-44466000000</v>
      </c>
      <c r="E15" s="2">
        <f>IFERROR(INDEX(E51:E500,MATCH($C$15,$C$51:$C$500,0)),"")</f>
        <v>-40653000000</v>
      </c>
      <c r="H15" s="2">
        <f>IFERROR(SUM(D15:G15)*(4/MAX(1,COUNT(D15:G15))),"")</f>
        <v>-170238000000</v>
      </c>
      <c r="I15" s="2">
        <f t="shared" ref="I15:Q15" si="12">IFERROR(INDEX(I51:I500,MATCH($C$15,$C$51:$C$500,0)),"")</f>
        <v>-181358000000</v>
      </c>
      <c r="J15" s="2">
        <f t="shared" si="12"/>
        <v>-107926000000</v>
      </c>
      <c r="K15" s="2">
        <f t="shared" si="12"/>
        <v>-77603000000</v>
      </c>
      <c r="L15" s="2">
        <f t="shared" si="12"/>
        <v>-77891000000</v>
      </c>
      <c r="M15" s="2">
        <f t="shared" si="12"/>
        <v>-71317000000</v>
      </c>
      <c r="N15" s="2">
        <f t="shared" si="12"/>
        <v>-51780000000</v>
      </c>
      <c r="O15" s="2">
        <f t="shared" si="12"/>
        <v>-39818000000</v>
      </c>
      <c r="P15" s="2">
        <f t="shared" si="12"/>
        <v>-13927000000</v>
      </c>
      <c r="Q15" s="2">
        <f t="shared" si="12"/>
        <v>36017000000</v>
      </c>
    </row>
    <row r="16" spans="1:17" ht="15.5" x14ac:dyDescent="0.35">
      <c r="C16" t="s">
        <v>29</v>
      </c>
      <c r="D16" s="2">
        <f>IFERROR(INDEX(D51:D500,MATCH($C$16,$C$51:$C$500,0)),"")</f>
        <v>231771000000</v>
      </c>
      <c r="E16" s="2">
        <f>IFERROR(INDEX(E51:E500,MATCH($C$16,$C$51:$C$500,0)),"")</f>
        <v>395334000000</v>
      </c>
      <c r="H16" s="2">
        <f>IFERROR(SUM(D16:G16)*(4/MAX(1,COUNT(D16:G16))),"")</f>
        <v>1254210000000</v>
      </c>
      <c r="I16" s="2">
        <f t="shared" ref="I16:Q16" si="13">IFERROR(INDEX(I51:I500,MATCH($C$16,$C$51:$C$500,0)),"")</f>
        <v>1183304000000</v>
      </c>
      <c r="J16" s="2">
        <f t="shared" si="13"/>
        <v>904746000000</v>
      </c>
      <c r="K16" s="2">
        <f t="shared" si="13"/>
        <v>592090000000</v>
      </c>
      <c r="L16" s="2">
        <f t="shared" si="13"/>
        <v>445733000000</v>
      </c>
      <c r="M16" s="2">
        <f t="shared" si="13"/>
        <v>332768000000</v>
      </c>
      <c r="N16" s="2">
        <f t="shared" si="13"/>
        <v>234921000000</v>
      </c>
      <c r="O16" s="2">
        <f t="shared" si="13"/>
        <v>146453000000</v>
      </c>
      <c r="P16" s="2">
        <f t="shared" si="13"/>
        <v>75518000000</v>
      </c>
      <c r="Q16" s="2">
        <f t="shared" si="13"/>
        <v>11618000000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  <c r="Q18" t="s">
        <v>985</v>
      </c>
    </row>
    <row r="19" spans="1:17" ht="15.5" x14ac:dyDescent="0.35">
      <c r="A19" t="s">
        <v>39</v>
      </c>
      <c r="C19" t="s">
        <v>40</v>
      </c>
    </row>
    <row r="20" spans="1:17" ht="15.5" x14ac:dyDescent="0.35">
      <c r="A20" t="s">
        <v>41</v>
      </c>
      <c r="C20" t="s">
        <v>42</v>
      </c>
      <c r="D20" s="2">
        <f ca="1">IFERROR(D21*D2,"")</f>
        <v>499205000000000</v>
      </c>
      <c r="E20" s="2">
        <f ca="1">IFERROR(E21*E2,"")</f>
        <v>429590000000000</v>
      </c>
      <c r="H20" s="2">
        <f t="shared" ref="H20:Q20" ca="1" si="14">IFERROR(H21*H2,"")</f>
        <v>429590000000000</v>
      </c>
      <c r="I20" s="2">
        <f t="shared" ca="1" si="14"/>
        <v>476000000000000</v>
      </c>
      <c r="J20" s="2">
        <f t="shared" ca="1" si="14"/>
        <v>100198000000000</v>
      </c>
      <c r="K20" s="2">
        <f t="shared" ca="1" si="14"/>
        <v>102340000000000</v>
      </c>
      <c r="L20" s="2">
        <f t="shared" ca="1" si="14"/>
        <v>87643500000000</v>
      </c>
      <c r="M20" s="2">
        <f t="shared" ca="1" si="14"/>
        <v>104660500000000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2380000000</v>
      </c>
      <c r="E21" s="2">
        <f>IFERROR(INDEX(E51:E500,MATCH($C$7,$C$51:$C$500,0)),"")</f>
        <v>2380000000</v>
      </c>
      <c r="H21" s="2">
        <f>IFERROR(INDEX(D21:G21,COUNT(D21:G21)),"")</f>
        <v>2380000000</v>
      </c>
      <c r="I21" s="2">
        <f t="shared" ref="I21:Q21" si="15">IFERROR(INDEX(I51:I500,MATCH($C$7,$C$51:$C$500,0)),"")</f>
        <v>2380000000</v>
      </c>
      <c r="J21" s="2">
        <f t="shared" si="15"/>
        <v>2380000000</v>
      </c>
      <c r="K21" s="2">
        <f t="shared" si="15"/>
        <v>2380000000</v>
      </c>
      <c r="L21" s="2">
        <f t="shared" si="15"/>
        <v>2380000000</v>
      </c>
      <c r="M21" s="2">
        <f t="shared" si="15"/>
        <v>2380000000</v>
      </c>
      <c r="N21" s="2">
        <f t="shared" si="15"/>
        <v>2029999999.9999998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43</v>
      </c>
      <c r="C23" t="s">
        <v>44</v>
      </c>
      <c r="D23" s="3">
        <f>IFERROR(D5/D6*100,"")</f>
        <v>3.8028884475497895</v>
      </c>
      <c r="E23" s="3">
        <f>IFERROR(E5/E6*100,"")</f>
        <v>7.4877551360679977</v>
      </c>
      <c r="H23" s="3">
        <f t="shared" ref="H23:Q23" si="16">IFERROR(H5/H6*100,"")</f>
        <v>22.881955649395149</v>
      </c>
      <c r="I23" s="3">
        <f t="shared" si="16"/>
        <v>24.987024205255977</v>
      </c>
      <c r="J23" s="3">
        <f t="shared" si="16"/>
        <v>26.514425885993205</v>
      </c>
      <c r="K23" s="3">
        <f t="shared" si="16"/>
        <v>23.308638618908446</v>
      </c>
      <c r="L23" s="3">
        <f t="shared" si="16"/>
        <v>23.356276853917841</v>
      </c>
      <c r="M23" s="3">
        <f t="shared" si="16"/>
        <v>28.384942969034217</v>
      </c>
      <c r="N23" s="3">
        <f t="shared" si="16"/>
        <v>25.362612756523696</v>
      </c>
      <c r="O23" s="3">
        <f t="shared" si="16"/>
        <v>19.630986498064821</v>
      </c>
      <c r="P23" s="3">
        <f t="shared" si="16"/>
        <v>4.7123426155684216</v>
      </c>
      <c r="Q23" s="3">
        <f t="shared" si="16"/>
        <v>18.661538832493431</v>
      </c>
    </row>
    <row r="24" spans="1:17" ht="15.5" x14ac:dyDescent="0.35">
      <c r="C24" t="s">
        <v>45</v>
      </c>
      <c r="D24" s="4">
        <f>IFERROR(_xlfn.RRI(5,I23,D23),"")</f>
        <v>-0.31375402577464495</v>
      </c>
      <c r="E24" s="4">
        <f>IFERROR(_xlfn.RRI(5,J23,E23),"")</f>
        <v>-0.22344203027393061</v>
      </c>
      <c r="H24" s="4">
        <f t="shared" ref="H24:Q24" si="17">IFERROR(_xlfn.RRI(5,M23,H23),"")</f>
        <v>-4.2186348381802463E-2</v>
      </c>
      <c r="I24" s="4">
        <f t="shared" si="17"/>
        <v>-2.9794511202648755E-3</v>
      </c>
      <c r="J24" s="4">
        <f t="shared" si="17"/>
        <v>6.1959662223945111E-2</v>
      </c>
      <c r="K24" s="4">
        <f t="shared" si="17"/>
        <v>0.37675293172149726</v>
      </c>
      <c r="L24" s="4">
        <f t="shared" si="17"/>
        <v>4.5902575257283473E-2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46</v>
      </c>
      <c r="C25" t="s">
        <v>47</v>
      </c>
      <c r="D25" s="3">
        <f>IFERROR(INDEX(D51:D500,MATCH($A$25,$C$51:$C$500,0)),"")</f>
        <v>78.58</v>
      </c>
      <c r="E25" s="3">
        <f>IFERROR(INDEX(E51:E500,MATCH($A$25,$C$51:$C$500,0)),"")</f>
        <v>148.83000000000001</v>
      </c>
      <c r="H25" s="3">
        <f>IFERROR(INDEX(D25:G25,COUNT(D25:G25)),"")</f>
        <v>148.83000000000001</v>
      </c>
      <c r="I25" s="3">
        <f t="shared" ref="I25:Q25" si="18">IFERROR(INDEX(I51:I500,MATCH($C$25,$C$51:$C$500,0)),"")</f>
        <v>420.07</v>
      </c>
      <c r="J25" s="3">
        <f t="shared" si="18"/>
        <v>334.13</v>
      </c>
      <c r="K25" s="3">
        <f t="shared" si="18"/>
        <v>215.72</v>
      </c>
      <c r="L25" s="3">
        <f t="shared" si="18"/>
        <v>154.31</v>
      </c>
      <c r="M25" s="3">
        <f t="shared" si="18"/>
        <v>109.68</v>
      </c>
      <c r="N25" s="3">
        <f t="shared" si="18"/>
        <v>90.39</v>
      </c>
      <c r="O25" s="3">
        <f t="shared" si="18"/>
        <v>421027.9</v>
      </c>
      <c r="P25" s="3">
        <f t="shared" si="18"/>
        <v>243180.28</v>
      </c>
      <c r="Q25" s="3">
        <f t="shared" si="18"/>
        <v>188077.69</v>
      </c>
    </row>
    <row r="26" spans="1:17" ht="15.5" x14ac:dyDescent="0.35">
      <c r="C26" t="s">
        <v>48</v>
      </c>
      <c r="D26" s="4">
        <f>IFERROR(_xlfn.RRI(5,I25,D25),"")</f>
        <v>-0.28484847093905119</v>
      </c>
      <c r="E26" s="4">
        <f>IFERROR(_xlfn.RRI(5,J25,E25),"")</f>
        <v>-0.14934197740639754</v>
      </c>
      <c r="H26" s="4">
        <f t="shared" ref="H26:Q26" si="19">IFERROR(_xlfn.RRI(5,M25,H25),"")</f>
        <v>6.2949441292864838E-2</v>
      </c>
      <c r="I26" s="4">
        <f t="shared" si="19"/>
        <v>0.35969110387882197</v>
      </c>
      <c r="J26" s="4">
        <f t="shared" si="19"/>
        <v>-0.76016038466979929</v>
      </c>
      <c r="K26" s="4">
        <f t="shared" si="19"/>
        <v>-0.754759376567391</v>
      </c>
      <c r="L26" s="4">
        <f t="shared" si="19"/>
        <v>-0.7585588128479378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49</v>
      </c>
      <c r="D27" s="3">
        <f>IFERROR(D4/D21,"")</f>
        <v>315.50630252100842</v>
      </c>
      <c r="E27" s="3">
        <f>IFERROR(E4/E21,"")</f>
        <v>386.26890756302521</v>
      </c>
      <c r="H27" s="3">
        <f t="shared" ref="H27:Q27" si="20">IFERROR(H4/H21,"")</f>
        <v>1403.5504201680671</v>
      </c>
      <c r="I27" s="3">
        <f t="shared" si="20"/>
        <v>1067.2386554621849</v>
      </c>
      <c r="J27" s="3">
        <f t="shared" si="20"/>
        <v>761.53193277310925</v>
      </c>
      <c r="K27" s="3">
        <f t="shared" si="20"/>
        <v>548.67478991596636</v>
      </c>
      <c r="L27" s="3">
        <f t="shared" si="20"/>
        <v>438.63655462184875</v>
      </c>
      <c r="M27" s="3">
        <f t="shared" si="20"/>
        <v>366.06722689075633</v>
      </c>
      <c r="N27" s="3">
        <f t="shared" si="20"/>
        <v>374.07142857142861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50</v>
      </c>
      <c r="D28" s="4">
        <f>IFERROR(_xlfn.RRI(5,I27,D27),"")</f>
        <v>-0.21630098952992871</v>
      </c>
      <c r="E28" s="4">
        <f>IFERROR(_xlfn.RRI(5,J27,E27),"")</f>
        <v>-0.12694756799270723</v>
      </c>
      <c r="H28" s="4">
        <f t="shared" ref="H28:Q28" si="21">IFERROR(_xlfn.RRI(5,M27,H27),"")</f>
        <v>0.30837860515972815</v>
      </c>
      <c r="I28" s="4">
        <f t="shared" si="21"/>
        <v>0.2332791853466103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51</v>
      </c>
      <c r="H29" s="4">
        <f t="shared" ref="H29:Q29" si="22">IFERROR(((H25-I25)/I25)*100%,"")</f>
        <v>-0.64570190682505302</v>
      </c>
      <c r="I29" s="4">
        <f t="shared" si="22"/>
        <v>0.25720527938227633</v>
      </c>
      <c r="J29" s="4">
        <f t="shared" si="22"/>
        <v>0.54890598924531797</v>
      </c>
      <c r="K29" s="4">
        <f t="shared" si="22"/>
        <v>0.39796513511762033</v>
      </c>
      <c r="L29" s="4">
        <f t="shared" si="22"/>
        <v>0.40691101385849737</v>
      </c>
      <c r="M29" s="4">
        <f t="shared" si="22"/>
        <v>0.21340856289412552</v>
      </c>
      <c r="N29" s="4">
        <f t="shared" si="22"/>
        <v>-0.99978531113971303</v>
      </c>
      <c r="O29" s="4">
        <f t="shared" si="22"/>
        <v>0.73134063337701571</v>
      </c>
      <c r="P29" s="4">
        <f t="shared" si="22"/>
        <v>0.29297781145653157</v>
      </c>
      <c r="Q29" s="4" t="str">
        <f t="shared" si="22"/>
        <v/>
      </c>
    </row>
    <row r="30" spans="1:17" ht="15.5" x14ac:dyDescent="0.35">
      <c r="C30" t="s">
        <v>52</v>
      </c>
      <c r="H30" s="4">
        <f t="shared" ref="H30:Q30" si="23">IFERROR(((H27-I27)/I27)*100%,"")</f>
        <v>0.31512329785340942</v>
      </c>
      <c r="I30" s="4">
        <f t="shared" si="23"/>
        <v>0.4014365117636608</v>
      </c>
      <c r="J30" s="4">
        <f t="shared" si="23"/>
        <v>0.38794773656311704</v>
      </c>
      <c r="K30" s="4">
        <f t="shared" si="23"/>
        <v>0.2508642613905771</v>
      </c>
      <c r="L30" s="4">
        <f t="shared" si="23"/>
        <v>0.19824043891465032</v>
      </c>
      <c r="M30" s="4">
        <f t="shared" si="23"/>
        <v>-2.1397522155702106E-2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2066.25</v>
      </c>
      <c r="E32" s="3">
        <f>IFERROR(INDEX(E51:E500,MATCH($A$32,$C$51:$C$500,0)),"")</f>
        <v>1987.67</v>
      </c>
      <c r="H32" s="3">
        <f>IFERROR(INDEX(D32:G32,COUNT(D32:G32)),"")</f>
        <v>1987.67</v>
      </c>
      <c r="I32" s="3">
        <f t="shared" ref="I32:Q32" si="24">IFERROR(INDEX(I51:I500,MATCH($C$32,$C$51:$C$500,0)),"")</f>
        <v>1680.35</v>
      </c>
      <c r="J32" s="3">
        <f t="shared" si="24"/>
        <v>1260.06</v>
      </c>
      <c r="K32" s="3">
        <f t="shared" si="24"/>
        <v>925.83</v>
      </c>
      <c r="L32" s="3">
        <f t="shared" si="24"/>
        <v>665</v>
      </c>
      <c r="M32" s="3">
        <f t="shared" si="24"/>
        <v>509.68</v>
      </c>
      <c r="N32" s="3">
        <f t="shared" si="24"/>
        <v>355.31</v>
      </c>
      <c r="O32" s="3">
        <f t="shared" si="24"/>
        <v>2138214.5</v>
      </c>
      <c r="P32" s="3">
        <f t="shared" si="24"/>
        <v>1718461.9</v>
      </c>
      <c r="Q32" s="3">
        <f t="shared" si="24"/>
        <v>1637482.08</v>
      </c>
    </row>
    <row r="33" spans="1:17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95.83</v>
      </c>
      <c r="E33" s="3">
        <f>IFERROR(INDEX(E51:E500,MATCH($A$33,$C$51:$C$500,0)),"")</f>
        <v>90.81</v>
      </c>
      <c r="H33" s="3">
        <f>IFERROR(INDEX(D33:G33,COUNT(D33:G33)),"")</f>
        <v>90.81</v>
      </c>
      <c r="I33" s="3">
        <f t="shared" ref="I33:Q33" si="25">IFERROR(INDEX(I51:I500,MATCH($C$33,$C$51:$C$500,0)),"")</f>
        <v>119.02</v>
      </c>
      <c r="J33" s="3">
        <f t="shared" si="25"/>
        <v>33.409999999999997</v>
      </c>
      <c r="K33" s="3">
        <f t="shared" si="25"/>
        <v>46.44</v>
      </c>
      <c r="L33" s="3">
        <f t="shared" si="25"/>
        <v>55.38</v>
      </c>
      <c r="M33" s="3">
        <f t="shared" si="25"/>
        <v>86.28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2519.73</v>
      </c>
      <c r="E34" s="3">
        <f>IFERROR(INDEX(E51:E500,MATCH($A$34,$C$51:$C$500,0)),"")</f>
        <v>1212.79</v>
      </c>
      <c r="H34" s="3">
        <f>IFERROR(INDEX(D34:G34,COUNT(D34:G34)),"")</f>
        <v>1212.79</v>
      </c>
      <c r="I34" s="3">
        <f t="shared" ref="I34:Q34" si="26">IFERROR(INDEX(I51:I500,MATCH($C$34,$C$51:$C$500,0)),"")</f>
        <v>476.11</v>
      </c>
      <c r="J34" s="3">
        <f t="shared" si="26"/>
        <v>126</v>
      </c>
      <c r="K34" s="3">
        <f t="shared" si="26"/>
        <v>199.33</v>
      </c>
      <c r="L34" s="3">
        <f t="shared" si="26"/>
        <v>238.64</v>
      </c>
      <c r="M34" s="3">
        <f t="shared" si="26"/>
        <v>400.94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628.54999999999995</v>
      </c>
      <c r="E35" s="3">
        <f>IFERROR(INDEX(E51:E500,MATCH($A$35,$C$51:$C$500,0)),"")</f>
        <v>468.03</v>
      </c>
      <c r="H35" s="3">
        <f>IFERROR(INDEX(D35:G35,COUNT(D35:G35)),"")</f>
        <v>468.03</v>
      </c>
      <c r="I35" s="3">
        <f t="shared" ref="I35:Q35" si="27">IFERROR(INDEX(I51:I500,MATCH($C$35,$C$51:$C$500,0)),"")</f>
        <v>187.69</v>
      </c>
      <c r="J35" s="3">
        <f t="shared" si="27"/>
        <v>55.37</v>
      </c>
      <c r="K35" s="3">
        <f t="shared" si="27"/>
        <v>78.489999999999995</v>
      </c>
      <c r="L35" s="3">
        <f t="shared" si="27"/>
        <v>84.09</v>
      </c>
      <c r="M35" s="3">
        <f t="shared" si="27"/>
        <v>120.32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697</v>
      </c>
      <c r="E50" t="s">
        <v>69</v>
      </c>
      <c r="F50" t="s">
        <v>70</v>
      </c>
      <c r="G50" t="s">
        <v>71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  <c r="Q50" t="s">
        <v>985</v>
      </c>
    </row>
    <row r="51" spans="2:17" ht="15.5" x14ac:dyDescent="0.35">
      <c r="B51" t="s">
        <v>74</v>
      </c>
      <c r="C51" t="s">
        <v>6</v>
      </c>
      <c r="D51" s="5">
        <v>750905000000</v>
      </c>
      <c r="E51" s="5">
        <v>919320000000</v>
      </c>
      <c r="F51" s="5">
        <v>858101000000</v>
      </c>
      <c r="G51" s="5">
        <v>617169000000</v>
      </c>
      <c r="I51" s="5">
        <v>2540028000000</v>
      </c>
      <c r="J51" s="5">
        <v>1812446000000</v>
      </c>
      <c r="K51" s="5">
        <v>1305846000000</v>
      </c>
      <c r="L51" s="5">
        <v>1043955000000</v>
      </c>
      <c r="M51" s="5">
        <v>871240000000</v>
      </c>
      <c r="N51" s="5">
        <v>759365000000</v>
      </c>
      <c r="O51" s="5">
        <v>489860000000</v>
      </c>
      <c r="P51" s="5">
        <v>293370000000</v>
      </c>
      <c r="Q51" s="5">
        <v>127477000000</v>
      </c>
    </row>
    <row r="52" spans="2:17" ht="15.5" x14ac:dyDescent="0.35">
      <c r="C52" t="s">
        <v>75</v>
      </c>
      <c r="D52" s="5">
        <v>-423410000000</v>
      </c>
      <c r="E52" s="5">
        <v>-441152000000</v>
      </c>
      <c r="F52" s="5">
        <v>-372571000000</v>
      </c>
      <c r="G52" s="5">
        <v>-322931000000</v>
      </c>
      <c r="I52" s="5">
        <v>-1167028000000</v>
      </c>
      <c r="J52" s="5">
        <v>-755402000000</v>
      </c>
      <c r="K52" s="5">
        <v>-534235000000</v>
      </c>
      <c r="L52" s="5">
        <v>-444380000000</v>
      </c>
      <c r="M52" s="5">
        <v>-395238000000</v>
      </c>
      <c r="N52" s="5">
        <v>-389289000000</v>
      </c>
      <c r="O52" s="5">
        <v>-252595000000</v>
      </c>
      <c r="P52" s="5">
        <v>-156566000000</v>
      </c>
      <c r="Q52" s="5">
        <v>-78140000000</v>
      </c>
    </row>
    <row r="53" spans="2:17" ht="15.5" x14ac:dyDescent="0.35">
      <c r="C53" t="s">
        <v>76</v>
      </c>
      <c r="D53" s="5">
        <v>327495000000</v>
      </c>
      <c r="E53" s="5">
        <v>478168000000</v>
      </c>
      <c r="F53" s="5">
        <v>485530000000</v>
      </c>
      <c r="G53" s="5">
        <v>294238000000</v>
      </c>
      <c r="I53" s="5">
        <v>1373000000000</v>
      </c>
      <c r="J53" s="5">
        <v>1057044000000</v>
      </c>
      <c r="K53" s="5">
        <v>771611000000</v>
      </c>
      <c r="L53" s="5">
        <v>599575000000</v>
      </c>
      <c r="M53" s="5">
        <v>476002000000</v>
      </c>
      <c r="N53" s="5">
        <v>370076000000</v>
      </c>
      <c r="O53" s="5">
        <v>237265000000</v>
      </c>
      <c r="P53" s="5">
        <v>136804000000</v>
      </c>
      <c r="Q53" s="5">
        <v>49337000000</v>
      </c>
    </row>
    <row r="54" spans="2:17" ht="15.5" x14ac:dyDescent="0.35">
      <c r="C54" t="s">
        <v>77</v>
      </c>
      <c r="D54" s="5">
        <v>-40470000000</v>
      </c>
      <c r="E54" s="5">
        <v>-44315000000</v>
      </c>
      <c r="F54" s="5">
        <v>-36514000000</v>
      </c>
      <c r="G54" s="5">
        <v>-28933000000</v>
      </c>
      <c r="I54" s="5">
        <v>-108349000000</v>
      </c>
      <c r="J54" s="5">
        <v>-82230000000</v>
      </c>
      <c r="K54" s="5">
        <v>-87596000000</v>
      </c>
      <c r="L54" s="5">
        <v>-72792000000</v>
      </c>
      <c r="M54" s="5">
        <v>-57614000000</v>
      </c>
      <c r="N54" s="5">
        <v>-58794000000</v>
      </c>
      <c r="O54" s="5">
        <v>-44246000000</v>
      </c>
      <c r="P54" s="5">
        <v>-37268000000</v>
      </c>
      <c r="Q54" s="5">
        <v>-24716000000</v>
      </c>
    </row>
    <row r="55" spans="2:17" ht="15.5" x14ac:dyDescent="0.35">
      <c r="C55" t="s">
        <v>78</v>
      </c>
      <c r="D55" s="5">
        <v>-1774000000</v>
      </c>
      <c r="E55" s="5">
        <v>-1828000000</v>
      </c>
      <c r="F55" s="5">
        <v>-1303000000</v>
      </c>
      <c r="G55" s="5">
        <v>-2164000000</v>
      </c>
      <c r="I55" s="5">
        <v>-5297000000</v>
      </c>
      <c r="J55" s="5">
        <v>-5451000000</v>
      </c>
      <c r="K55" s="5">
        <v>-5264000000</v>
      </c>
      <c r="L55" s="5">
        <v>-2032000000</v>
      </c>
      <c r="M55" s="5">
        <v>-1112000000</v>
      </c>
      <c r="N55" s="5">
        <v>-1524000000</v>
      </c>
      <c r="O55" s="5">
        <v>-1720000000</v>
      </c>
      <c r="P55" s="5">
        <v>-2975000000</v>
      </c>
      <c r="Q55" s="5">
        <v>-636000000</v>
      </c>
    </row>
    <row r="56" spans="2:17" ht="15.5" x14ac:dyDescent="0.35">
      <c r="C56" t="s">
        <v>79</v>
      </c>
      <c r="D56" s="5">
        <v>-39822000000</v>
      </c>
      <c r="E56" s="5">
        <v>-41777000000</v>
      </c>
      <c r="F56" s="5">
        <v>-32257000000</v>
      </c>
      <c r="G56" s="5">
        <v>-47728000000</v>
      </c>
      <c r="I56" s="5">
        <v>-125660000000</v>
      </c>
      <c r="J56" s="5">
        <v>-79376000000</v>
      </c>
      <c r="K56" s="5">
        <v>-82470000000</v>
      </c>
      <c r="L56" s="5">
        <v>-69842000000</v>
      </c>
      <c r="M56" s="5">
        <v>-55921000000</v>
      </c>
      <c r="N56" s="5">
        <v>-55796000000</v>
      </c>
      <c r="O56" s="5">
        <v>-41935000000</v>
      </c>
      <c r="P56" s="5">
        <v>-34568000000</v>
      </c>
      <c r="Q56" s="5">
        <v>-25247000000</v>
      </c>
    </row>
    <row r="57" spans="2:17" ht="15.5" x14ac:dyDescent="0.35">
      <c r="C57" t="s">
        <v>85</v>
      </c>
      <c r="D57" s="5">
        <v>-3000000</v>
      </c>
      <c r="E57" s="5">
        <v>-97000000</v>
      </c>
      <c r="F57" s="5">
        <v>138000000</v>
      </c>
      <c r="G57" s="5">
        <v>907000000</v>
      </c>
      <c r="I57" s="5">
        <v>1008000000</v>
      </c>
      <c r="J57" s="5">
        <v>309000000</v>
      </c>
      <c r="K57" s="5">
        <v>50000000</v>
      </c>
    </row>
    <row r="58" spans="2:17" ht="15.5" x14ac:dyDescent="0.35">
      <c r="C58" t="s">
        <v>80</v>
      </c>
      <c r="D58" s="5">
        <v>287025000000</v>
      </c>
      <c r="E58" s="5">
        <v>433853000000</v>
      </c>
      <c r="F58" s="5">
        <v>449016000000</v>
      </c>
      <c r="G58" s="5">
        <v>265305000000</v>
      </c>
      <c r="I58" s="5">
        <v>1264651000000</v>
      </c>
      <c r="J58" s="5">
        <v>974814000000</v>
      </c>
      <c r="K58" s="5">
        <v>684015000000</v>
      </c>
      <c r="L58" s="5">
        <v>526783000000</v>
      </c>
      <c r="M58" s="5">
        <v>418388000000</v>
      </c>
      <c r="N58" s="5">
        <v>311282000000</v>
      </c>
      <c r="O58" s="5">
        <v>193019000000</v>
      </c>
      <c r="P58" s="5">
        <v>99536000000</v>
      </c>
      <c r="Q58" s="5">
        <v>24621000000</v>
      </c>
    </row>
    <row r="59" spans="2:17" ht="15.5" x14ac:dyDescent="0.35">
      <c r="C59" t="s">
        <v>81</v>
      </c>
      <c r="D59" s="5">
        <v>-55254000000</v>
      </c>
      <c r="E59" s="5">
        <v>-38519000000</v>
      </c>
      <c r="F59" s="5">
        <v>-29052000000</v>
      </c>
      <c r="G59" s="5">
        <v>-23243000000</v>
      </c>
      <c r="I59" s="5">
        <v>-81347000000</v>
      </c>
      <c r="J59" s="5">
        <v>-70068000000</v>
      </c>
      <c r="K59" s="5">
        <v>-91925000000</v>
      </c>
      <c r="L59" s="5">
        <v>-81050000000</v>
      </c>
      <c r="M59" s="5">
        <v>-85620000000</v>
      </c>
      <c r="N59" s="5">
        <v>-76361000000</v>
      </c>
      <c r="O59" s="5">
        <v>-46566000000</v>
      </c>
      <c r="P59" s="5">
        <v>-24018000000</v>
      </c>
      <c r="Q59" s="5">
        <v>-13003000000</v>
      </c>
    </row>
    <row r="60" spans="2:17" ht="15.5" x14ac:dyDescent="0.35">
      <c r="C60" t="s">
        <v>83</v>
      </c>
      <c r="D60" s="5">
        <v>-3788000000</v>
      </c>
      <c r="E60" s="5">
        <v>4200000000</v>
      </c>
      <c r="F60" s="5">
        <v>541000000</v>
      </c>
      <c r="G60" s="5">
        <v>961000000</v>
      </c>
      <c r="I60" s="5">
        <v>6919000000</v>
      </c>
      <c r="J60" s="5">
        <v>9723000000</v>
      </c>
      <c r="K60" s="5">
        <v>7282000000</v>
      </c>
      <c r="L60" s="5">
        <v>2438000000</v>
      </c>
      <c r="M60" s="5">
        <v>2204000000</v>
      </c>
      <c r="N60" s="5">
        <v>689000000</v>
      </c>
      <c r="O60" s="5">
        <v>730000000</v>
      </c>
      <c r="P60" s="5">
        <v>280000000</v>
      </c>
      <c r="Q60" s="5">
        <v>315000000</v>
      </c>
    </row>
    <row r="61" spans="2:17" ht="15.5" x14ac:dyDescent="0.35">
      <c r="C61" t="s">
        <v>27</v>
      </c>
      <c r="D61" s="5">
        <v>-57475000000</v>
      </c>
      <c r="E61" s="5">
        <v>-40796000000</v>
      </c>
      <c r="F61" s="5">
        <v>-31516000000</v>
      </c>
      <c r="G61" s="5">
        <v>-25442000000</v>
      </c>
      <c r="I61" s="5">
        <v>-89504000000</v>
      </c>
      <c r="J61" s="5">
        <v>-79791000000</v>
      </c>
      <c r="K61" s="5">
        <v>-99207000000</v>
      </c>
      <c r="L61" s="5">
        <v>-83488000000</v>
      </c>
      <c r="M61" s="5">
        <v>-87824000000</v>
      </c>
      <c r="N61" s="5">
        <v>-77050000000</v>
      </c>
      <c r="O61" s="5">
        <v>-47296000000</v>
      </c>
      <c r="P61" s="5">
        <v>-24298000000</v>
      </c>
      <c r="Q61" s="5">
        <v>-13318000000</v>
      </c>
    </row>
    <row r="62" spans="2:17" ht="15.5" x14ac:dyDescent="0.35">
      <c r="C62" t="s">
        <v>86</v>
      </c>
      <c r="D62" s="5">
        <v>-55254000000</v>
      </c>
      <c r="E62" s="5">
        <v>-38519000000</v>
      </c>
      <c r="F62" s="5">
        <v>-29052000000</v>
      </c>
      <c r="G62" s="5">
        <v>-23243000000</v>
      </c>
      <c r="I62" s="5">
        <v>-81347000000</v>
      </c>
      <c r="J62" s="5">
        <v>-70068000000</v>
      </c>
      <c r="K62" s="5">
        <v>-91925000000</v>
      </c>
      <c r="L62" s="5">
        <v>-81050000000</v>
      </c>
      <c r="M62" s="5">
        <v>-85620000000</v>
      </c>
      <c r="N62" s="5">
        <v>-76361000000</v>
      </c>
      <c r="O62" s="5">
        <v>-46566000000</v>
      </c>
      <c r="P62" s="5">
        <v>-24018000000</v>
      </c>
      <c r="Q62" s="5">
        <v>-13003000000</v>
      </c>
    </row>
    <row r="63" spans="2:17" ht="15.5" x14ac:dyDescent="0.35">
      <c r="C63" t="s">
        <v>29</v>
      </c>
      <c r="D63" s="5">
        <v>231771000000</v>
      </c>
      <c r="E63" s="5">
        <v>395334000000</v>
      </c>
      <c r="F63" s="5">
        <v>419964000000</v>
      </c>
      <c r="G63" s="5">
        <v>242062000000</v>
      </c>
      <c r="I63" s="5">
        <v>1183304000000</v>
      </c>
      <c r="J63" s="5">
        <v>904746000000</v>
      </c>
      <c r="K63" s="5">
        <v>592090000000</v>
      </c>
      <c r="L63" s="5">
        <v>445733000000</v>
      </c>
      <c r="M63" s="5">
        <v>332768000000</v>
      </c>
      <c r="N63" s="5">
        <v>234921000000</v>
      </c>
      <c r="O63" s="5">
        <v>146453000000</v>
      </c>
      <c r="P63" s="5">
        <v>75518000000</v>
      </c>
      <c r="Q63" s="5">
        <v>11618000000</v>
      </c>
    </row>
    <row r="64" spans="2:17" ht="15.5" x14ac:dyDescent="0.35">
      <c r="C64" t="s">
        <v>28</v>
      </c>
      <c r="D64" s="5">
        <v>-44466000000</v>
      </c>
      <c r="E64" s="5">
        <v>-40653000000</v>
      </c>
      <c r="F64" s="5">
        <v>-42071000000</v>
      </c>
      <c r="G64" s="5">
        <v>-65202000000</v>
      </c>
      <c r="I64" s="5">
        <v>-181358000000</v>
      </c>
      <c r="J64" s="5">
        <v>-107926000000</v>
      </c>
      <c r="K64" s="5">
        <v>-77603000000</v>
      </c>
      <c r="L64" s="5">
        <v>-77891000000</v>
      </c>
      <c r="M64" s="5">
        <v>-71317000000</v>
      </c>
      <c r="N64" s="5">
        <v>-51780000000</v>
      </c>
      <c r="O64" s="5">
        <v>-39818000000</v>
      </c>
      <c r="P64" s="5">
        <v>-13927000000</v>
      </c>
      <c r="Q64" s="5">
        <v>36017000000</v>
      </c>
    </row>
    <row r="65" spans="2:17" ht="15.5" x14ac:dyDescent="0.35">
      <c r="C65" t="s">
        <v>374</v>
      </c>
      <c r="D65" s="5">
        <v>-43669000000</v>
      </c>
      <c r="E65" s="5">
        <v>-40285000000</v>
      </c>
      <c r="F65" s="5">
        <v>-41636000000</v>
      </c>
      <c r="G65" s="5">
        <v>-63924000000</v>
      </c>
      <c r="I65" s="5">
        <v>-178769000000</v>
      </c>
      <c r="J65" s="5">
        <v>-106763000000</v>
      </c>
      <c r="K65" s="5">
        <v>-76797000000</v>
      </c>
      <c r="L65" s="5">
        <v>-77208000000</v>
      </c>
      <c r="M65" s="5">
        <v>-70708000000</v>
      </c>
      <c r="N65" s="5">
        <v>-51367000000</v>
      </c>
      <c r="O65" s="5">
        <v>-39272000000</v>
      </c>
      <c r="P65" s="5">
        <v>-13486000000</v>
      </c>
      <c r="Q65" s="5">
        <v>36308000000</v>
      </c>
    </row>
    <row r="66" spans="2:17" ht="15.5" x14ac:dyDescent="0.35">
      <c r="C66" t="s">
        <v>351</v>
      </c>
      <c r="D66" s="5">
        <v>-797000000</v>
      </c>
      <c r="E66" s="5">
        <v>-368000000</v>
      </c>
      <c r="F66" s="5">
        <v>-435000000</v>
      </c>
      <c r="G66" s="5">
        <v>-1278000000</v>
      </c>
      <c r="I66" s="5">
        <v>-2589000000</v>
      </c>
      <c r="J66" s="5">
        <v>-1163000000</v>
      </c>
      <c r="K66" s="5">
        <v>-806000000</v>
      </c>
      <c r="L66" s="5">
        <v>-683000000</v>
      </c>
      <c r="M66" s="5">
        <v>-609000000</v>
      </c>
      <c r="N66" s="5">
        <v>-413000000</v>
      </c>
      <c r="O66" s="5">
        <v>-546000000</v>
      </c>
      <c r="P66" s="5">
        <v>-441000000</v>
      </c>
      <c r="Q66" s="5">
        <v>-291000000</v>
      </c>
    </row>
    <row r="67" spans="2:17" ht="15.5" x14ac:dyDescent="0.35">
      <c r="C67" t="s">
        <v>376</v>
      </c>
      <c r="D67" s="5">
        <v>-44466000000</v>
      </c>
      <c r="E67" s="5">
        <v>-40653000000</v>
      </c>
      <c r="F67" s="5">
        <v>-42071000000</v>
      </c>
      <c r="G67" s="5">
        <v>-65202000000</v>
      </c>
      <c r="I67" s="5">
        <v>-181358000000</v>
      </c>
      <c r="J67" s="5">
        <v>-107926000000</v>
      </c>
      <c r="K67" s="5">
        <v>-77603000000</v>
      </c>
      <c r="L67" s="5">
        <v>-77891000000</v>
      </c>
      <c r="M67" s="5">
        <v>-71317000000</v>
      </c>
      <c r="N67" s="5">
        <v>-51780000000</v>
      </c>
      <c r="O67" s="5">
        <v>-39818000000</v>
      </c>
      <c r="P67" s="5">
        <v>-13927000000</v>
      </c>
      <c r="Q67" s="5">
        <v>36017000000</v>
      </c>
    </row>
    <row r="68" spans="2:17" ht="15.5" x14ac:dyDescent="0.35">
      <c r="C68" t="s">
        <v>87</v>
      </c>
      <c r="D68" s="5">
        <v>187305000000</v>
      </c>
      <c r="E68" s="5">
        <v>354681000000</v>
      </c>
      <c r="F68" s="5">
        <v>377893000000</v>
      </c>
      <c r="G68" s="5">
        <v>176860000000</v>
      </c>
      <c r="I68" s="5">
        <v>1001946000000</v>
      </c>
      <c r="J68" s="5">
        <v>796820000000</v>
      </c>
      <c r="K68" s="5">
        <v>514487000000</v>
      </c>
      <c r="L68" s="5">
        <v>367842000000</v>
      </c>
      <c r="M68" s="5">
        <v>261451000000</v>
      </c>
      <c r="N68" s="5">
        <v>183141000000</v>
      </c>
      <c r="O68" s="5">
        <v>106635000000</v>
      </c>
      <c r="P68" s="5">
        <v>61591000000</v>
      </c>
      <c r="Q68" s="5">
        <v>47635000000</v>
      </c>
    </row>
    <row r="69" spans="2:17" ht="15.5" x14ac:dyDescent="0.35">
      <c r="C69" t="s">
        <v>88</v>
      </c>
      <c r="G69" s="5">
        <v>-74000000</v>
      </c>
      <c r="I69" s="5">
        <v>-74000000</v>
      </c>
      <c r="J69" s="5">
        <v>-107000000</v>
      </c>
      <c r="K69" s="5">
        <v>-27000000</v>
      </c>
      <c r="L69" s="5">
        <v>2401000000</v>
      </c>
      <c r="M69" s="5">
        <v>83413000000</v>
      </c>
      <c r="N69" s="5">
        <v>-552000000</v>
      </c>
      <c r="O69" s="5">
        <v>-323000000</v>
      </c>
      <c r="P69" s="5">
        <v>-41081000000</v>
      </c>
      <c r="Q69" s="5">
        <v>29760000000</v>
      </c>
    </row>
    <row r="70" spans="2:17" ht="15.5" x14ac:dyDescent="0.35">
      <c r="C70" t="s">
        <v>89</v>
      </c>
      <c r="D70" s="5">
        <v>187305000000</v>
      </c>
      <c r="E70" s="5">
        <v>354681000000</v>
      </c>
      <c r="F70" s="5">
        <v>377893000000</v>
      </c>
      <c r="G70" s="5">
        <v>176786000000</v>
      </c>
      <c r="I70" s="5">
        <v>1001872000000</v>
      </c>
      <c r="J70" s="5">
        <v>796713000000</v>
      </c>
      <c r="K70" s="5">
        <v>514460000000</v>
      </c>
      <c r="L70" s="5">
        <v>370243000000</v>
      </c>
      <c r="M70" s="5">
        <v>344864000000</v>
      </c>
      <c r="N70" s="5">
        <v>182589000000</v>
      </c>
      <c r="O70" s="5">
        <v>106312000000</v>
      </c>
      <c r="P70" s="5">
        <v>20510000000</v>
      </c>
      <c r="Q70" s="5">
        <v>77395000000</v>
      </c>
    </row>
    <row r="71" spans="2:17" ht="15.5" x14ac:dyDescent="0.35">
      <c r="C71" t="s">
        <v>90</v>
      </c>
      <c r="D71" s="5">
        <v>187305000000</v>
      </c>
      <c r="E71" s="5">
        <v>354681000000</v>
      </c>
      <c r="F71" s="5">
        <v>377893000000</v>
      </c>
      <c r="G71" s="5">
        <v>176860000000</v>
      </c>
      <c r="I71" s="5">
        <v>1001946000000</v>
      </c>
      <c r="J71" s="5">
        <v>796820000000</v>
      </c>
      <c r="K71" s="5">
        <v>514487000000</v>
      </c>
      <c r="L71" s="5">
        <v>367842000000</v>
      </c>
      <c r="M71" s="5">
        <v>261451000000</v>
      </c>
      <c r="N71" s="5">
        <v>183141000000</v>
      </c>
      <c r="O71" s="5">
        <v>106635000000</v>
      </c>
      <c r="P71" s="5">
        <v>61591000000</v>
      </c>
      <c r="Q71" s="5">
        <v>47635000000</v>
      </c>
    </row>
    <row r="72" spans="2:17" ht="15.5" x14ac:dyDescent="0.35">
      <c r="C72" t="s">
        <v>8</v>
      </c>
      <c r="D72" s="5">
        <v>187308000000</v>
      </c>
      <c r="E72" s="5">
        <v>354778000000</v>
      </c>
      <c r="F72" s="5">
        <v>377755000000</v>
      </c>
      <c r="G72" s="5">
        <v>175879000000</v>
      </c>
      <c r="I72" s="5">
        <v>1000864000000</v>
      </c>
      <c r="J72" s="5">
        <v>796404000000</v>
      </c>
      <c r="K72" s="5">
        <v>514410000000</v>
      </c>
      <c r="L72" s="5">
        <v>370243000000</v>
      </c>
      <c r="M72" s="5">
        <v>344864000000</v>
      </c>
      <c r="N72" s="5">
        <v>182589000000</v>
      </c>
      <c r="O72" s="5">
        <v>106312000000</v>
      </c>
      <c r="P72" s="5">
        <v>20510000000</v>
      </c>
      <c r="Q72" s="5">
        <v>77395000000</v>
      </c>
    </row>
    <row r="73" spans="2:17" ht="15.5" x14ac:dyDescent="0.35">
      <c r="C73" t="s">
        <v>91</v>
      </c>
      <c r="D73" s="5">
        <v>187305000000</v>
      </c>
      <c r="E73" s="5">
        <v>354681000000</v>
      </c>
      <c r="F73" s="5">
        <v>377893000000</v>
      </c>
      <c r="G73" s="5">
        <v>176860000000</v>
      </c>
      <c r="I73" s="5">
        <v>1001946000000</v>
      </c>
      <c r="J73" s="5">
        <v>796820000000</v>
      </c>
      <c r="K73" s="5">
        <v>514487000000</v>
      </c>
      <c r="L73" s="5">
        <v>367842000000</v>
      </c>
      <c r="M73" s="5">
        <v>261451000000</v>
      </c>
      <c r="N73" s="5">
        <v>183141000000</v>
      </c>
      <c r="O73" s="5">
        <v>106635000000</v>
      </c>
      <c r="P73" s="5">
        <v>61591000000</v>
      </c>
      <c r="Q73" s="5">
        <v>47635000000</v>
      </c>
    </row>
    <row r="74" spans="2:17" ht="15.5" x14ac:dyDescent="0.35">
      <c r="C74" t="s">
        <v>92</v>
      </c>
      <c r="D74" s="5">
        <v>187305000000</v>
      </c>
      <c r="E74" s="5">
        <v>354681000000</v>
      </c>
      <c r="F74" s="5">
        <v>377893000000</v>
      </c>
      <c r="G74" s="5">
        <v>176786000000</v>
      </c>
      <c r="I74" s="5">
        <v>1001872000000</v>
      </c>
      <c r="J74" s="5">
        <v>796713000000</v>
      </c>
      <c r="K74" s="5">
        <v>514460000000</v>
      </c>
      <c r="L74" s="5">
        <v>370243000000</v>
      </c>
      <c r="M74" s="5">
        <v>344864000000</v>
      </c>
      <c r="N74" s="5">
        <v>182589000000</v>
      </c>
      <c r="O74" s="5">
        <v>106312000000</v>
      </c>
      <c r="P74" s="5">
        <v>20510000000</v>
      </c>
      <c r="Q74" s="5">
        <v>77395000000</v>
      </c>
    </row>
    <row r="75" spans="2:17" ht="15.5" x14ac:dyDescent="0.35">
      <c r="C75" t="s">
        <v>93</v>
      </c>
      <c r="D75" s="5">
        <v>187305000000</v>
      </c>
      <c r="E75" s="5">
        <v>354681000000</v>
      </c>
      <c r="F75" s="5">
        <v>377893000000</v>
      </c>
      <c r="G75" s="5">
        <v>176786000000</v>
      </c>
      <c r="I75" s="5">
        <v>1001872000000</v>
      </c>
      <c r="J75" s="5">
        <v>796713000000</v>
      </c>
      <c r="K75" s="5">
        <v>514460000000</v>
      </c>
      <c r="L75" s="5">
        <v>370243000000</v>
      </c>
      <c r="M75" s="5">
        <v>344864000000</v>
      </c>
      <c r="N75" s="5">
        <v>182589000000</v>
      </c>
      <c r="O75" s="5">
        <v>106312000000</v>
      </c>
      <c r="P75" s="5">
        <v>20510000000</v>
      </c>
      <c r="Q75" s="5">
        <v>77395000000</v>
      </c>
    </row>
    <row r="77" spans="2:17" ht="15.5" x14ac:dyDescent="0.35">
      <c r="B77" t="s">
        <v>94</v>
      </c>
      <c r="C77" t="s">
        <v>95</v>
      </c>
    </row>
    <row r="78" spans="2:17" ht="15.5" x14ac:dyDescent="0.35">
      <c r="C78" t="s">
        <v>96</v>
      </c>
    </row>
    <row r="79" spans="2:17" ht="15.5" x14ac:dyDescent="0.35">
      <c r="C79" t="s">
        <v>20</v>
      </c>
      <c r="D79" s="5">
        <v>402297000000</v>
      </c>
      <c r="E79" s="5">
        <v>322516000000</v>
      </c>
      <c r="F79" s="5">
        <v>255826000000</v>
      </c>
      <c r="G79" s="5">
        <v>255781000000</v>
      </c>
      <c r="I79" s="5">
        <v>255781000000</v>
      </c>
      <c r="J79" s="5">
        <v>217005000000</v>
      </c>
      <c r="K79" s="5">
        <v>403869000000</v>
      </c>
      <c r="L79" s="5">
        <v>237192000000</v>
      </c>
      <c r="M79" s="5">
        <v>50497000000</v>
      </c>
      <c r="N79" s="5">
        <v>78963000000</v>
      </c>
      <c r="O79" s="5">
        <v>68151000000</v>
      </c>
      <c r="P79" s="5">
        <v>62245000000</v>
      </c>
      <c r="Q79" s="5">
        <v>40450000000</v>
      </c>
    </row>
    <row r="80" spans="2:17" ht="15.5" x14ac:dyDescent="0.35">
      <c r="C80" t="s">
        <v>98</v>
      </c>
      <c r="D80" s="5">
        <v>624152000000</v>
      </c>
      <c r="E80" s="5">
        <v>703610000000</v>
      </c>
      <c r="F80" s="5">
        <v>823917000000</v>
      </c>
      <c r="G80" s="5">
        <v>615774000000</v>
      </c>
      <c r="I80" s="5">
        <v>615774000000</v>
      </c>
      <c r="J80" s="5">
        <v>630100000000</v>
      </c>
      <c r="K80" s="5">
        <v>264064000000</v>
      </c>
      <c r="L80" s="5">
        <v>196774000000</v>
      </c>
      <c r="M80" s="5">
        <v>225108000000</v>
      </c>
      <c r="N80" s="5">
        <v>104303000000</v>
      </c>
      <c r="O80" s="5">
        <v>50068000000</v>
      </c>
      <c r="P80" s="5">
        <v>41598000000</v>
      </c>
      <c r="Q80" s="5">
        <v>22780000000</v>
      </c>
    </row>
    <row r="81" spans="3:17" ht="15.5" x14ac:dyDescent="0.35">
      <c r="C81" t="s">
        <v>99</v>
      </c>
      <c r="D81" s="5">
        <v>267107000000</v>
      </c>
      <c r="E81" s="5">
        <v>96125000000</v>
      </c>
      <c r="F81" s="5">
        <v>286541000000</v>
      </c>
      <c r="G81" s="5">
        <v>194024000000</v>
      </c>
      <c r="I81" s="5">
        <v>194024000000</v>
      </c>
      <c r="J81" s="5">
        <v>338590000000</v>
      </c>
      <c r="K81" s="5">
        <v>47057000000</v>
      </c>
      <c r="L81" s="5">
        <v>49277000000</v>
      </c>
      <c r="M81" s="5">
        <v>105285000000</v>
      </c>
      <c r="N81" s="5">
        <v>92680000000</v>
      </c>
      <c r="O81" s="5">
        <v>147885000000</v>
      </c>
      <c r="P81" s="5">
        <v>114054000000</v>
      </c>
      <c r="Q81" s="5">
        <v>42686000000</v>
      </c>
    </row>
    <row r="82" spans="3:17" ht="15.5" x14ac:dyDescent="0.35">
      <c r="C82" t="s">
        <v>100</v>
      </c>
      <c r="D82" s="5">
        <v>12159000000</v>
      </c>
      <c r="E82" s="5">
        <v>151900000000</v>
      </c>
      <c r="F82" s="5">
        <v>82237000000</v>
      </c>
      <c r="G82" s="5">
        <v>84592000000</v>
      </c>
      <c r="I82" s="5">
        <v>84592000000</v>
      </c>
      <c r="J82" s="5">
        <v>1981000000</v>
      </c>
      <c r="K82" s="5">
        <v>10683000000</v>
      </c>
      <c r="L82" s="5">
        <v>3678000000</v>
      </c>
      <c r="M82" s="5">
        <v>126000000</v>
      </c>
      <c r="N82" s="5">
        <v>50000000</v>
      </c>
      <c r="O82" s="5">
        <v>67000000</v>
      </c>
      <c r="P82" s="5">
        <v>286000000</v>
      </c>
      <c r="Q82" s="5">
        <v>394000000</v>
      </c>
    </row>
    <row r="83" spans="3:17" ht="15.5" x14ac:dyDescent="0.35">
      <c r="C83" t="s">
        <v>101</v>
      </c>
      <c r="D83" s="5">
        <v>624152000000</v>
      </c>
      <c r="E83" s="5">
        <v>703610000000</v>
      </c>
      <c r="F83" s="5">
        <v>823917000000</v>
      </c>
      <c r="G83" s="5">
        <v>615774000000</v>
      </c>
      <c r="I83" s="5">
        <v>615774000000</v>
      </c>
      <c r="J83" s="5">
        <v>630100000000</v>
      </c>
      <c r="K83" s="5">
        <v>264064000000</v>
      </c>
      <c r="L83" s="5">
        <v>196774000000</v>
      </c>
      <c r="M83" s="5">
        <v>225108000000</v>
      </c>
      <c r="N83" s="5">
        <v>104303000000</v>
      </c>
      <c r="O83" s="5">
        <v>50068000000</v>
      </c>
      <c r="P83" s="5">
        <v>41598000000</v>
      </c>
      <c r="Q83" s="5">
        <v>22780000000</v>
      </c>
    </row>
    <row r="84" spans="3:17" ht="15.5" x14ac:dyDescent="0.35">
      <c r="C84" t="s">
        <v>285</v>
      </c>
      <c r="D84" s="5">
        <v>129000000</v>
      </c>
      <c r="E84" s="5">
        <v>54000000</v>
      </c>
      <c r="F84" s="5">
        <v>115000000</v>
      </c>
      <c r="G84" s="5">
        <v>1705000000</v>
      </c>
      <c r="I84" s="5">
        <v>1705000000</v>
      </c>
      <c r="J84" s="5">
        <v>946000000</v>
      </c>
      <c r="K84" s="5">
        <v>555000000</v>
      </c>
      <c r="L84" s="5">
        <v>1327000000</v>
      </c>
      <c r="M84" s="5">
        <v>1465000000</v>
      </c>
      <c r="N84" s="5">
        <v>1208000000</v>
      </c>
      <c r="O84" s="5">
        <v>84000000</v>
      </c>
      <c r="P84" s="5">
        <v>105000000</v>
      </c>
      <c r="Q84" s="5">
        <v>105000000</v>
      </c>
    </row>
    <row r="85" spans="3:17" ht="15.5" x14ac:dyDescent="0.35">
      <c r="C85" t="s">
        <v>286</v>
      </c>
      <c r="D85" s="5">
        <v>129000000</v>
      </c>
      <c r="E85" s="5">
        <v>54000000</v>
      </c>
      <c r="F85" s="5">
        <v>115000000</v>
      </c>
      <c r="G85" s="5">
        <v>1705000000</v>
      </c>
      <c r="I85" s="5">
        <v>1705000000</v>
      </c>
      <c r="J85" s="5">
        <v>946000000</v>
      </c>
      <c r="K85" s="5">
        <v>555000000</v>
      </c>
      <c r="L85" s="5">
        <v>1327000000</v>
      </c>
      <c r="M85" s="5">
        <v>1465000000</v>
      </c>
      <c r="N85" s="5">
        <v>1208000000</v>
      </c>
      <c r="O85" s="5">
        <v>84000000</v>
      </c>
      <c r="P85" s="5">
        <v>105000000</v>
      </c>
      <c r="Q85" s="5">
        <v>105000000</v>
      </c>
    </row>
    <row r="86" spans="3:17" ht="15.5" x14ac:dyDescent="0.35">
      <c r="C86" t="s">
        <v>102</v>
      </c>
      <c r="D86" s="5">
        <v>214639000000</v>
      </c>
      <c r="E86" s="5">
        <v>14038000000</v>
      </c>
      <c r="F86" s="5">
        <v>9876000000</v>
      </c>
      <c r="G86" s="5">
        <v>20282000000</v>
      </c>
      <c r="I86" s="5">
        <v>20282000000</v>
      </c>
      <c r="J86" s="5">
        <v>7079000000</v>
      </c>
      <c r="K86" s="5">
        <v>9242000000</v>
      </c>
      <c r="L86" s="5">
        <v>4997000000</v>
      </c>
      <c r="M86" s="5">
        <v>1587000000</v>
      </c>
      <c r="N86" s="5">
        <v>1260000000</v>
      </c>
      <c r="O86" s="5">
        <v>5510000000</v>
      </c>
      <c r="P86" s="5">
        <v>1921000000</v>
      </c>
      <c r="Q86" s="5">
        <v>697000000</v>
      </c>
    </row>
    <row r="87" spans="3:17" ht="15.5" x14ac:dyDescent="0.35">
      <c r="C87" t="s">
        <v>85</v>
      </c>
      <c r="D87" s="5">
        <v>400383000000</v>
      </c>
      <c r="E87" s="5">
        <v>400386000000</v>
      </c>
      <c r="F87" s="5">
        <v>400483000000</v>
      </c>
      <c r="G87" s="5">
        <v>400345000000</v>
      </c>
      <c r="I87" s="5">
        <v>400345000000</v>
      </c>
      <c r="J87" s="5">
        <v>398942000000</v>
      </c>
      <c r="K87" s="5">
        <v>398666000000</v>
      </c>
      <c r="L87" s="5">
        <v>291529000000</v>
      </c>
      <c r="M87" s="5">
        <v>288828000000</v>
      </c>
      <c r="N87" s="5">
        <v>203934000000</v>
      </c>
      <c r="O87" s="5">
        <v>203934000000</v>
      </c>
      <c r="P87" s="5">
        <v>203934000000</v>
      </c>
      <c r="Q87" s="5">
        <v>245339000000</v>
      </c>
    </row>
    <row r="88" spans="3:17" ht="15.5" x14ac:dyDescent="0.35">
      <c r="C88" t="s">
        <v>103</v>
      </c>
      <c r="D88" s="5">
        <v>1457058000000</v>
      </c>
      <c r="E88" s="5">
        <v>1072220000000</v>
      </c>
      <c r="F88" s="5">
        <v>1133434000000</v>
      </c>
      <c r="G88" s="5">
        <v>938956000000</v>
      </c>
      <c r="I88" s="5">
        <v>938956000000</v>
      </c>
      <c r="J88" s="5">
        <v>889157000000</v>
      </c>
      <c r="K88" s="5">
        <v>691453000000</v>
      </c>
      <c r="L88" s="5">
        <v>441994000000</v>
      </c>
      <c r="M88" s="5">
        <v>297288000000</v>
      </c>
      <c r="N88" s="5">
        <v>227038000000</v>
      </c>
      <c r="O88" s="5">
        <v>164864000000</v>
      </c>
      <c r="P88" s="5">
        <v>121372000000</v>
      </c>
      <c r="Q88" s="5">
        <v>66253000000</v>
      </c>
    </row>
    <row r="89" spans="3:17" ht="15.5" x14ac:dyDescent="0.35">
      <c r="C89" t="s">
        <v>104</v>
      </c>
    </row>
    <row r="90" spans="3:17" ht="15.5" x14ac:dyDescent="0.35">
      <c r="C90" t="s">
        <v>105</v>
      </c>
      <c r="D90" s="5">
        <v>8001851000000</v>
      </c>
      <c r="E90" s="5">
        <v>6339154000000</v>
      </c>
      <c r="F90" s="5">
        <v>5533441000000</v>
      </c>
      <c r="G90" s="5">
        <v>5130503000000</v>
      </c>
      <c r="I90" s="5">
        <v>5130503000000</v>
      </c>
      <c r="J90" s="5">
        <v>3906239000000</v>
      </c>
      <c r="K90" s="5">
        <v>2961443000000</v>
      </c>
      <c r="L90" s="5">
        <v>2752442000000</v>
      </c>
      <c r="M90" s="5">
        <v>2679282000000</v>
      </c>
      <c r="N90" s="5">
        <v>2202122000000</v>
      </c>
      <c r="O90" s="5">
        <v>1508291000000</v>
      </c>
      <c r="P90" s="5">
        <v>932599000000</v>
      </c>
      <c r="Q90" s="5">
        <v>575454000000</v>
      </c>
    </row>
    <row r="91" spans="3:17" ht="15.5" x14ac:dyDescent="0.35">
      <c r="C91" t="s">
        <v>106</v>
      </c>
      <c r="D91" s="5">
        <v>32240000000</v>
      </c>
      <c r="E91" s="5">
        <v>33447000000</v>
      </c>
      <c r="F91" s="5">
        <v>33281000000</v>
      </c>
      <c r="G91" s="5">
        <v>20766000000</v>
      </c>
      <c r="I91" s="5">
        <v>20766000000</v>
      </c>
      <c r="J91" s="5">
        <v>11922000000</v>
      </c>
      <c r="K91" s="5">
        <v>12957000000</v>
      </c>
      <c r="L91" s="5">
        <v>14004000000</v>
      </c>
      <c r="M91" s="5">
        <v>6894000000</v>
      </c>
      <c r="N91" s="5">
        <v>652000000</v>
      </c>
      <c r="O91" s="5">
        <v>685000000</v>
      </c>
      <c r="P91" s="5">
        <v>448000000</v>
      </c>
      <c r="Q91" s="5">
        <v>22000000</v>
      </c>
    </row>
    <row r="92" spans="3:17" ht="15.5" x14ac:dyDescent="0.35">
      <c r="C92" t="s">
        <v>108</v>
      </c>
      <c r="D92" s="5">
        <v>2000000</v>
      </c>
      <c r="E92" s="5">
        <v>2000000</v>
      </c>
      <c r="F92" s="5">
        <v>2000000</v>
      </c>
      <c r="G92" s="5">
        <v>2000000</v>
      </c>
      <c r="I92" s="5">
        <v>2000000</v>
      </c>
      <c r="J92" s="5">
        <v>1000000</v>
      </c>
      <c r="K92" s="5">
        <v>1000000</v>
      </c>
      <c r="P92" s="5">
        <v>20277000000</v>
      </c>
      <c r="Q92" s="5">
        <v>33871000000</v>
      </c>
    </row>
    <row r="93" spans="3:17" ht="15.5" x14ac:dyDescent="0.35">
      <c r="C93" t="s">
        <v>109</v>
      </c>
      <c r="D93" s="5">
        <v>8607453000000</v>
      </c>
      <c r="E93" s="5">
        <v>6944666000000</v>
      </c>
      <c r="F93" s="5">
        <v>6127140000000</v>
      </c>
      <c r="G93" s="5">
        <v>5709459000000</v>
      </c>
      <c r="I93" s="5">
        <v>5709459000000</v>
      </c>
      <c r="J93" s="5">
        <v>3930908000000</v>
      </c>
      <c r="K93" s="5">
        <v>2985031000000</v>
      </c>
      <c r="L93" s="5">
        <v>2775570000000</v>
      </c>
      <c r="M93" s="5">
        <v>2694325000000</v>
      </c>
      <c r="N93" s="5">
        <v>2209254000000</v>
      </c>
      <c r="O93" s="5">
        <v>1513276000000</v>
      </c>
      <c r="P93" s="5">
        <v>956822000000</v>
      </c>
      <c r="Q93" s="5">
        <v>610993000000</v>
      </c>
    </row>
    <row r="94" spans="3:17" ht="15.5" x14ac:dyDescent="0.35">
      <c r="C94" t="s">
        <v>110</v>
      </c>
      <c r="D94" s="5">
        <v>10064511000000</v>
      </c>
      <c r="E94" s="5">
        <v>8016886000000</v>
      </c>
      <c r="F94" s="5">
        <v>7260574000000</v>
      </c>
      <c r="G94" s="5">
        <v>6648415000000</v>
      </c>
      <c r="I94" s="5">
        <v>6648415000000</v>
      </c>
      <c r="J94" s="5">
        <v>4820065000000</v>
      </c>
      <c r="K94" s="5">
        <v>3676484000000</v>
      </c>
      <c r="L94" s="5">
        <v>3217564000000</v>
      </c>
      <c r="M94" s="5">
        <v>2991613000000</v>
      </c>
      <c r="N94" s="5">
        <v>2436292000000</v>
      </c>
      <c r="O94" s="5">
        <v>1678140000000</v>
      </c>
      <c r="P94" s="5">
        <v>1078194000000</v>
      </c>
      <c r="Q94" s="5">
        <v>677246000000</v>
      </c>
    </row>
    <row r="95" spans="3:17" ht="15.5" x14ac:dyDescent="0.35">
      <c r="C95" t="s">
        <v>111</v>
      </c>
    </row>
    <row r="96" spans="3:17" ht="15.5" x14ac:dyDescent="0.35">
      <c r="C96" t="s">
        <v>112</v>
      </c>
    </row>
    <row r="97" spans="3:17" ht="15.5" x14ac:dyDescent="0.35">
      <c r="C97" t="s">
        <v>113</v>
      </c>
      <c r="D97" s="5">
        <v>1369437000000</v>
      </c>
      <c r="E97" s="5">
        <v>1032722000000</v>
      </c>
      <c r="F97" s="5">
        <v>1095176000000</v>
      </c>
      <c r="G97" s="5">
        <v>988671000000</v>
      </c>
      <c r="I97" s="5">
        <v>988671000000</v>
      </c>
      <c r="J97" s="5">
        <v>943827000000</v>
      </c>
      <c r="K97" s="5">
        <v>517732000000</v>
      </c>
      <c r="L97" s="5">
        <v>468215000000</v>
      </c>
      <c r="M97" s="5">
        <v>465692000000</v>
      </c>
      <c r="N97" s="5">
        <v>509609000000</v>
      </c>
      <c r="O97" s="5">
        <v>374625000000</v>
      </c>
      <c r="P97" s="5">
        <v>227831000000</v>
      </c>
      <c r="Q97" s="5">
        <v>114290000000</v>
      </c>
    </row>
    <row r="98" spans="3:17" ht="15.5" x14ac:dyDescent="0.35">
      <c r="C98" t="s">
        <v>114</v>
      </c>
    </row>
    <row r="99" spans="3:17" ht="15.5" x14ac:dyDescent="0.35">
      <c r="C99" t="s">
        <v>115</v>
      </c>
      <c r="D99" s="5">
        <v>279266000000</v>
      </c>
      <c r="E99" s="5">
        <v>248025000000</v>
      </c>
      <c r="F99" s="5">
        <v>368778000000</v>
      </c>
      <c r="G99" s="5">
        <v>278616000000</v>
      </c>
      <c r="I99" s="5">
        <v>278616000000</v>
      </c>
      <c r="J99" s="5">
        <v>340571000000</v>
      </c>
      <c r="K99" s="5">
        <v>57740000000</v>
      </c>
      <c r="L99" s="5">
        <v>52955000000</v>
      </c>
      <c r="M99" s="5">
        <v>105411000000</v>
      </c>
      <c r="N99" s="5">
        <v>92730000000</v>
      </c>
      <c r="O99" s="5">
        <v>147952000000</v>
      </c>
      <c r="P99" s="5">
        <v>114340000000</v>
      </c>
      <c r="Q99" s="5">
        <v>43080000000</v>
      </c>
    </row>
    <row r="100" spans="3:17" ht="15.5" x14ac:dyDescent="0.35">
      <c r="C100" t="s">
        <v>288</v>
      </c>
      <c r="D100" s="5">
        <v>425958000000</v>
      </c>
      <c r="E100" s="5">
        <v>200879000000</v>
      </c>
      <c r="F100" s="5">
        <v>170386000000</v>
      </c>
      <c r="G100" s="5">
        <v>180486000000</v>
      </c>
      <c r="I100" s="5">
        <v>180486000000</v>
      </c>
      <c r="J100" s="5">
        <v>154521000000</v>
      </c>
      <c r="K100" s="5">
        <v>72871000000</v>
      </c>
      <c r="L100" s="5">
        <v>78533000000</v>
      </c>
      <c r="M100" s="5">
        <v>96194000000</v>
      </c>
      <c r="N100" s="5">
        <v>70976000000</v>
      </c>
      <c r="O100" s="5">
        <v>58347000000</v>
      </c>
      <c r="P100" s="5">
        <v>9106000000</v>
      </c>
      <c r="Q100" s="5">
        <v>1279000000</v>
      </c>
    </row>
    <row r="101" spans="3:17" ht="15.5" x14ac:dyDescent="0.35">
      <c r="C101" t="s">
        <v>119</v>
      </c>
      <c r="D101" s="5">
        <v>41317000000</v>
      </c>
      <c r="E101" s="5">
        <v>41130000000</v>
      </c>
      <c r="F101" s="5">
        <v>69564000000</v>
      </c>
      <c r="G101" s="5">
        <v>65493000000</v>
      </c>
      <c r="I101" s="5">
        <v>65493000000</v>
      </c>
      <c r="J101" s="5">
        <v>35030000000</v>
      </c>
      <c r="K101" s="5">
        <v>15087000000</v>
      </c>
      <c r="L101" s="5">
        <v>24484000000</v>
      </c>
      <c r="M101" s="5">
        <v>31417000000</v>
      </c>
      <c r="N101" s="5">
        <v>24392000000</v>
      </c>
      <c r="O101" s="5">
        <v>6198000000</v>
      </c>
      <c r="P101" s="5">
        <v>733000000</v>
      </c>
      <c r="Q101" s="5">
        <v>342000000</v>
      </c>
    </row>
    <row r="102" spans="3:17" ht="15.5" x14ac:dyDescent="0.35">
      <c r="C102" t="s">
        <v>289</v>
      </c>
    </row>
    <row r="103" spans="3:17" ht="15.5" x14ac:dyDescent="0.35">
      <c r="C103" t="s">
        <v>290</v>
      </c>
      <c r="D103" s="5">
        <v>3695873000000</v>
      </c>
      <c r="E103" s="5">
        <v>2180770000000</v>
      </c>
      <c r="F103" s="5">
        <v>1712940000000</v>
      </c>
      <c r="G103" s="5">
        <v>1589055000000</v>
      </c>
      <c r="I103" s="5">
        <v>1589055000000</v>
      </c>
      <c r="J103" s="5">
        <v>818457000000</v>
      </c>
      <c r="K103" s="5">
        <v>906701000000</v>
      </c>
      <c r="L103" s="5">
        <v>1128250000000</v>
      </c>
      <c r="M103" s="5">
        <v>1289472000000</v>
      </c>
      <c r="N103" s="5">
        <v>1190027000000</v>
      </c>
      <c r="O103" s="5">
        <v>753414000000</v>
      </c>
      <c r="P103" s="5">
        <v>412339000000</v>
      </c>
      <c r="Q103" s="5">
        <v>145774000000</v>
      </c>
    </row>
    <row r="104" spans="3:17" ht="15.5" x14ac:dyDescent="0.35">
      <c r="C104" t="s">
        <v>293</v>
      </c>
      <c r="D104" s="5">
        <v>425970000000</v>
      </c>
      <c r="E104" s="5">
        <v>371936000000</v>
      </c>
      <c r="F104" s="5">
        <v>334861000000</v>
      </c>
      <c r="G104" s="5">
        <v>290172000000</v>
      </c>
      <c r="I104" s="5">
        <v>290172000000</v>
      </c>
      <c r="J104" s="5">
        <v>242922000000</v>
      </c>
      <c r="K104" s="5">
        <v>227051000000</v>
      </c>
      <c r="L104" s="5">
        <v>170384000000</v>
      </c>
      <c r="M104" s="5">
        <v>94822000000</v>
      </c>
      <c r="N104" s="5">
        <v>213937000000</v>
      </c>
      <c r="O104" s="5">
        <v>70938000000</v>
      </c>
      <c r="P104" s="5">
        <v>37414000000</v>
      </c>
      <c r="Q104" s="5">
        <v>15730000000</v>
      </c>
    </row>
    <row r="105" spans="3:17" ht="15.5" x14ac:dyDescent="0.35">
      <c r="C105" t="s">
        <v>121</v>
      </c>
      <c r="D105" s="5">
        <v>3769660000000</v>
      </c>
      <c r="E105" s="5">
        <v>2246055000000</v>
      </c>
      <c r="F105" s="5">
        <v>1781970000000</v>
      </c>
      <c r="G105" s="5">
        <v>1654209000000</v>
      </c>
      <c r="I105" s="5">
        <v>1654209000000</v>
      </c>
      <c r="J105" s="5">
        <v>872575000000</v>
      </c>
      <c r="K105" s="5">
        <v>951802000000</v>
      </c>
      <c r="L105" s="5">
        <v>1164152000000</v>
      </c>
      <c r="M105" s="5">
        <v>1310967000000</v>
      </c>
      <c r="N105" s="5">
        <v>1206769000000</v>
      </c>
      <c r="O105" s="5">
        <v>761963000000</v>
      </c>
      <c r="P105" s="5">
        <v>415123000000</v>
      </c>
      <c r="Q105" s="5">
        <v>148226000000</v>
      </c>
    </row>
    <row r="106" spans="3:17" ht="15.5" x14ac:dyDescent="0.35">
      <c r="C106" t="s">
        <v>122</v>
      </c>
      <c r="D106" s="5">
        <v>3769660000000</v>
      </c>
      <c r="E106" s="5">
        <v>2246055000000</v>
      </c>
      <c r="F106" s="5">
        <v>1781970000000</v>
      </c>
      <c r="G106" s="5">
        <v>1654209000000</v>
      </c>
      <c r="I106" s="5">
        <v>1654209000000</v>
      </c>
      <c r="J106" s="5">
        <v>872575000000</v>
      </c>
      <c r="K106" s="5">
        <v>951802000000</v>
      </c>
      <c r="L106" s="5">
        <v>1164152000000</v>
      </c>
      <c r="M106" s="5">
        <v>1310967000000</v>
      </c>
      <c r="N106" s="5">
        <v>1206769000000</v>
      </c>
      <c r="O106" s="5">
        <v>761963000000</v>
      </c>
      <c r="P106" s="5">
        <v>415123000000</v>
      </c>
      <c r="Q106" s="5">
        <v>148226000000</v>
      </c>
    </row>
    <row r="107" spans="3:17" ht="15.5" x14ac:dyDescent="0.35">
      <c r="C107" t="s">
        <v>294</v>
      </c>
    </row>
    <row r="108" spans="3:17" ht="15.5" x14ac:dyDescent="0.35">
      <c r="C108" t="s">
        <v>295</v>
      </c>
      <c r="D108" s="5">
        <v>3695873000000</v>
      </c>
      <c r="E108" s="5">
        <v>2180770000000</v>
      </c>
      <c r="F108" s="5">
        <v>1712940000000</v>
      </c>
      <c r="G108" s="5">
        <v>1589055000000</v>
      </c>
      <c r="I108" s="5">
        <v>1589055000000</v>
      </c>
      <c r="J108" s="5">
        <v>818457000000</v>
      </c>
      <c r="K108" s="5">
        <v>907796000000</v>
      </c>
      <c r="L108" s="5">
        <v>1128250000000</v>
      </c>
      <c r="M108" s="5">
        <v>1290570000000</v>
      </c>
      <c r="N108" s="5">
        <v>1190027000000</v>
      </c>
      <c r="O108" s="5">
        <v>753414000000</v>
      </c>
      <c r="P108" s="5">
        <v>412339000000</v>
      </c>
      <c r="Q108" s="5">
        <v>145774000000</v>
      </c>
    </row>
    <row r="109" spans="3:17" ht="15.5" x14ac:dyDescent="0.35">
      <c r="C109" t="s">
        <v>117</v>
      </c>
      <c r="D109" s="5">
        <v>22347000000</v>
      </c>
      <c r="E109" s="5">
        <v>22645000000</v>
      </c>
      <c r="F109" s="5">
        <v>19618000000</v>
      </c>
      <c r="G109" s="5">
        <v>17549000000</v>
      </c>
      <c r="I109" s="5">
        <v>17549000000</v>
      </c>
      <c r="J109" s="5">
        <v>15386000000</v>
      </c>
      <c r="K109" s="5">
        <v>14367000000</v>
      </c>
      <c r="L109" s="5">
        <v>12749000000</v>
      </c>
      <c r="M109" s="5">
        <v>10951000000</v>
      </c>
      <c r="N109" s="5">
        <v>9346000000</v>
      </c>
      <c r="O109" s="5">
        <v>3968000000</v>
      </c>
    </row>
    <row r="110" spans="3:17" ht="15.5" x14ac:dyDescent="0.35">
      <c r="C110" t="s">
        <v>123</v>
      </c>
      <c r="D110" s="5">
        <v>5139097000000</v>
      </c>
      <c r="E110" s="5">
        <v>3278777000000</v>
      </c>
      <c r="F110" s="5">
        <v>2877146000000</v>
      </c>
      <c r="G110" s="5">
        <v>2642880000000</v>
      </c>
      <c r="I110" s="5">
        <v>2642880000000</v>
      </c>
      <c r="J110" s="5">
        <v>1816402000000</v>
      </c>
      <c r="K110" s="5">
        <v>1469534000000</v>
      </c>
      <c r="L110" s="5">
        <v>1632367000000</v>
      </c>
      <c r="M110" s="5">
        <v>1776659000000</v>
      </c>
      <c r="N110" s="5">
        <v>1716378000000</v>
      </c>
      <c r="O110" s="5">
        <v>1136588000000</v>
      </c>
      <c r="P110" s="5">
        <v>642954000000</v>
      </c>
      <c r="Q110" s="5">
        <v>262516000000</v>
      </c>
    </row>
    <row r="111" spans="3:17" ht="15.5" x14ac:dyDescent="0.35">
      <c r="C111" t="s">
        <v>124</v>
      </c>
    </row>
    <row r="112" spans="3:17" ht="15.5" x14ac:dyDescent="0.35">
      <c r="C112" t="s">
        <v>125</v>
      </c>
      <c r="D112" s="5">
        <v>297968000000</v>
      </c>
      <c r="E112" s="5">
        <v>297968000000</v>
      </c>
      <c r="F112" s="5">
        <v>297968000000</v>
      </c>
      <c r="G112" s="5">
        <v>297968000000</v>
      </c>
      <c r="I112" s="5">
        <v>297968000000</v>
      </c>
      <c r="J112" s="5">
        <v>297968000000</v>
      </c>
      <c r="K112" s="5">
        <v>297968000000</v>
      </c>
      <c r="L112" s="5">
        <v>297968000000</v>
      </c>
      <c r="M112" s="5">
        <v>297968000000</v>
      </c>
      <c r="N112" s="5">
        <v>253273000000</v>
      </c>
      <c r="O112" s="5">
        <v>253273000000</v>
      </c>
      <c r="P112" s="5">
        <v>253273000000</v>
      </c>
      <c r="Q112" s="5">
        <v>253273000000</v>
      </c>
    </row>
    <row r="113" spans="2:17" ht="15.5" x14ac:dyDescent="0.35">
      <c r="C113" t="s">
        <v>126</v>
      </c>
      <c r="D113" s="5">
        <v>101254000000</v>
      </c>
      <c r="E113" s="5">
        <v>101254000000</v>
      </c>
      <c r="F113" s="5">
        <v>101254000000</v>
      </c>
      <c r="G113" s="5">
        <v>101254000000</v>
      </c>
      <c r="I113" s="5">
        <v>101254000000</v>
      </c>
      <c r="J113" s="5">
        <v>101254000000</v>
      </c>
      <c r="K113" s="5">
        <v>101254000000</v>
      </c>
      <c r="L113" s="5">
        <v>101254000000</v>
      </c>
      <c r="M113" s="5">
        <v>101254000000</v>
      </c>
      <c r="N113" s="5">
        <v>-4227000000</v>
      </c>
    </row>
    <row r="114" spans="2:17" ht="15.5" x14ac:dyDescent="0.35">
      <c r="C114" t="s">
        <v>127</v>
      </c>
      <c r="D114" s="5">
        <v>4125809000000</v>
      </c>
      <c r="E114" s="5">
        <v>3938501000000</v>
      </c>
      <c r="F114" s="5">
        <v>3583723000000</v>
      </c>
      <c r="G114" s="5">
        <v>3205968000000</v>
      </c>
      <c r="I114" s="5">
        <v>3205968000000</v>
      </c>
      <c r="J114" s="5">
        <v>2205499000000</v>
      </c>
      <c r="K114" s="5">
        <v>1409062000000</v>
      </c>
      <c r="L114" s="5">
        <v>894446000000</v>
      </c>
      <c r="M114" s="5">
        <v>526904000000</v>
      </c>
      <c r="N114" s="5">
        <v>266934000000</v>
      </c>
      <c r="O114" s="5">
        <v>84345000000</v>
      </c>
      <c r="P114" s="5">
        <v>-21967000000</v>
      </c>
      <c r="Q114" s="5">
        <v>-83882000000</v>
      </c>
    </row>
    <row r="115" spans="2:17" ht="15.5" x14ac:dyDescent="0.35">
      <c r="C115" t="s">
        <v>128</v>
      </c>
      <c r="D115" s="5">
        <v>30000000000</v>
      </c>
      <c r="E115" s="5">
        <v>30000000000</v>
      </c>
      <c r="F115" s="5">
        <v>30000000000</v>
      </c>
      <c r="G115" s="5">
        <v>25000000000</v>
      </c>
      <c r="I115" s="5">
        <v>25000000000</v>
      </c>
      <c r="J115" s="5">
        <v>20000000000</v>
      </c>
      <c r="K115" s="5">
        <v>15000000000</v>
      </c>
      <c r="L115" s="5">
        <v>10000000000</v>
      </c>
      <c r="M115" s="5">
        <v>5000000000</v>
      </c>
    </row>
    <row r="116" spans="2:17" ht="15.5" x14ac:dyDescent="0.35">
      <c r="C116" t="s">
        <v>129</v>
      </c>
      <c r="D116" s="5">
        <v>4095809000000</v>
      </c>
      <c r="E116" s="5">
        <v>3908501000000</v>
      </c>
      <c r="F116" s="5">
        <v>3553723000000</v>
      </c>
      <c r="G116" s="5">
        <v>3180968000000</v>
      </c>
      <c r="I116" s="5">
        <v>3180968000000</v>
      </c>
      <c r="J116" s="5">
        <v>2185499000000</v>
      </c>
      <c r="K116" s="5">
        <v>1394062000000</v>
      </c>
      <c r="L116" s="5">
        <v>884446000000</v>
      </c>
      <c r="M116" s="5">
        <v>521904000000</v>
      </c>
    </row>
    <row r="117" spans="2:17" ht="15.5" x14ac:dyDescent="0.35">
      <c r="C117" t="s">
        <v>130</v>
      </c>
      <c r="D117" s="5">
        <v>4125809000000</v>
      </c>
      <c r="E117" s="5">
        <v>3938501000000</v>
      </c>
      <c r="F117" s="5">
        <v>3583723000000</v>
      </c>
      <c r="G117" s="5">
        <v>3205968000000</v>
      </c>
      <c r="I117" s="5">
        <v>3205968000000</v>
      </c>
      <c r="J117" s="5">
        <v>2205499000000</v>
      </c>
      <c r="K117" s="5">
        <v>1409062000000</v>
      </c>
      <c r="L117" s="5">
        <v>894446000000</v>
      </c>
      <c r="M117" s="5">
        <v>526904000000</v>
      </c>
      <c r="N117" s="5">
        <v>266934000000</v>
      </c>
      <c r="O117" s="5">
        <v>84345000000</v>
      </c>
      <c r="P117" s="5">
        <v>-21967000000</v>
      </c>
      <c r="Q117" s="5">
        <v>-83882000000</v>
      </c>
    </row>
    <row r="118" spans="2:17" ht="15.5" x14ac:dyDescent="0.35">
      <c r="C118" t="s">
        <v>10</v>
      </c>
      <c r="D118" s="5">
        <v>4925414000000</v>
      </c>
      <c r="E118" s="5">
        <v>4738109000000</v>
      </c>
      <c r="F118" s="5">
        <v>4383428000000</v>
      </c>
      <c r="G118" s="5">
        <v>4005535000000</v>
      </c>
      <c r="I118" s="5">
        <v>4005535000000</v>
      </c>
      <c r="J118" s="5">
        <v>3003663000000</v>
      </c>
      <c r="K118" s="5">
        <v>2206950000000</v>
      </c>
      <c r="L118" s="5">
        <v>1585197000000</v>
      </c>
      <c r="M118" s="5">
        <v>1214954000000</v>
      </c>
      <c r="N118" s="5">
        <v>719914000000</v>
      </c>
      <c r="O118" s="5">
        <v>541552000000</v>
      </c>
      <c r="P118" s="5">
        <v>435240000000</v>
      </c>
      <c r="Q118" s="5">
        <v>414730000000</v>
      </c>
    </row>
    <row r="119" spans="2:17" ht="15.5" x14ac:dyDescent="0.35">
      <c r="C119" t="s">
        <v>132</v>
      </c>
      <c r="D119" s="5">
        <v>10064511000000</v>
      </c>
      <c r="E119" s="5">
        <v>8016886000000</v>
      </c>
      <c r="F119" s="5">
        <v>7260574000000</v>
      </c>
      <c r="G119" s="5">
        <v>6648415000000</v>
      </c>
      <c r="I119" s="5">
        <v>6648415000000</v>
      </c>
      <c r="J119" s="5">
        <v>4820065000000</v>
      </c>
      <c r="K119" s="5">
        <v>3676484000000</v>
      </c>
      <c r="L119" s="5">
        <v>3217564000000</v>
      </c>
      <c r="M119" s="5">
        <v>2991613000000</v>
      </c>
      <c r="N119" s="5">
        <v>2436292000000</v>
      </c>
      <c r="O119" s="5">
        <v>1678140000000</v>
      </c>
      <c r="P119" s="5">
        <v>1078194000000</v>
      </c>
      <c r="Q119" s="5">
        <v>677246000000</v>
      </c>
    </row>
    <row r="120" spans="2:17" ht="15.5" x14ac:dyDescent="0.35">
      <c r="C120" t="s">
        <v>133</v>
      </c>
      <c r="D120" s="5">
        <v>2383745900</v>
      </c>
      <c r="E120" s="5">
        <v>2383745900</v>
      </c>
      <c r="F120" s="5">
        <v>2383745900</v>
      </c>
      <c r="G120" s="5">
        <v>2383745900</v>
      </c>
      <c r="I120" s="5">
        <v>2383745900</v>
      </c>
      <c r="J120" s="5">
        <v>2383745900</v>
      </c>
      <c r="K120" s="5">
        <v>2383745900</v>
      </c>
      <c r="L120" s="5">
        <v>2383745900</v>
      </c>
      <c r="M120" s="5">
        <v>2383745900</v>
      </c>
      <c r="N120" s="5">
        <v>2026184000</v>
      </c>
      <c r="O120" s="5">
        <v>253273</v>
      </c>
      <c r="P120" s="5">
        <v>253273</v>
      </c>
      <c r="Q120" s="5">
        <v>253273</v>
      </c>
    </row>
    <row r="122" spans="2:17" ht="15.5" x14ac:dyDescent="0.35">
      <c r="B122" t="s">
        <v>134</v>
      </c>
      <c r="C122" t="s">
        <v>135</v>
      </c>
      <c r="D122" s="5">
        <v>156885000000</v>
      </c>
      <c r="E122" s="5">
        <v>622105000000</v>
      </c>
      <c r="F122" s="5">
        <v>228926000000</v>
      </c>
      <c r="G122" s="5">
        <v>386527000000</v>
      </c>
      <c r="I122" s="5">
        <v>1538803000000</v>
      </c>
      <c r="J122" s="5">
        <v>837636000000</v>
      </c>
      <c r="K122" s="5">
        <v>741401000000</v>
      </c>
      <c r="L122" s="5">
        <v>673655000000</v>
      </c>
      <c r="M122" s="5">
        <v>434964000000</v>
      </c>
      <c r="N122" s="5">
        <v>343605000000</v>
      </c>
      <c r="O122" s="5">
        <v>242659000000</v>
      </c>
      <c r="P122" s="5">
        <v>141738000000</v>
      </c>
      <c r="Q122" s="5">
        <v>66548000000</v>
      </c>
    </row>
    <row r="123" spans="2:17" ht="15.5" x14ac:dyDescent="0.35">
      <c r="C123" t="s">
        <v>296</v>
      </c>
      <c r="D123" s="5">
        <v>847264000000</v>
      </c>
      <c r="E123" s="5">
        <v>1057113000000</v>
      </c>
      <c r="F123" s="5">
        <v>634773000000</v>
      </c>
      <c r="G123" s="5">
        <v>577241000000</v>
      </c>
      <c r="I123" s="5">
        <v>2555542000000</v>
      </c>
      <c r="J123" s="5">
        <v>1471917000000</v>
      </c>
      <c r="K123" s="5">
        <v>1241228000000</v>
      </c>
      <c r="L123" s="5">
        <v>1083191000000</v>
      </c>
      <c r="M123" s="5">
        <v>772358000000</v>
      </c>
      <c r="N123" s="5">
        <v>714351000000</v>
      </c>
      <c r="O123" s="5">
        <v>499875000000</v>
      </c>
      <c r="P123" s="5">
        <v>292026000000</v>
      </c>
      <c r="Q123" s="5">
        <v>128396000000</v>
      </c>
    </row>
    <row r="124" spans="2:17" ht="15.5" x14ac:dyDescent="0.35">
      <c r="C124" t="s">
        <v>298</v>
      </c>
      <c r="D124" s="5">
        <v>-515729000000</v>
      </c>
      <c r="E124" s="5">
        <v>-333215000000</v>
      </c>
      <c r="F124" s="5">
        <v>-331575000000</v>
      </c>
      <c r="G124" s="5">
        <v>-147228000000</v>
      </c>
      <c r="I124" s="5">
        <v>-767400000000</v>
      </c>
      <c r="J124" s="5">
        <v>-447517000000</v>
      </c>
      <c r="K124" s="5">
        <v>-327956000000</v>
      </c>
      <c r="L124" s="5">
        <v>-270878000000</v>
      </c>
      <c r="M124" s="5">
        <v>-240681000000</v>
      </c>
      <c r="N124" s="5">
        <v>-287036000000</v>
      </c>
      <c r="O124" s="5">
        <v>-183801000000</v>
      </c>
      <c r="P124" s="5">
        <v>-101336000000</v>
      </c>
      <c r="Q124" s="5">
        <v>-44643000000</v>
      </c>
    </row>
    <row r="125" spans="2:17" ht="15.5" x14ac:dyDescent="0.35">
      <c r="C125" t="s">
        <v>330</v>
      </c>
      <c r="D125" s="5">
        <v>-24034000000</v>
      </c>
      <c r="E125" s="5">
        <v>-48869000000</v>
      </c>
      <c r="F125" s="5">
        <v>-41351000000</v>
      </c>
      <c r="G125" s="5">
        <v>-20547000000</v>
      </c>
      <c r="I125" s="5">
        <v>-111436000000</v>
      </c>
      <c r="J125" s="5">
        <v>-84578000000</v>
      </c>
      <c r="K125" s="5">
        <v>-86839000000</v>
      </c>
      <c r="L125" s="5">
        <v>-72255000000</v>
      </c>
      <c r="M125" s="5">
        <v>-60565000000</v>
      </c>
      <c r="N125" s="5">
        <v>-49044000000</v>
      </c>
      <c r="O125" s="5">
        <v>-38576000000</v>
      </c>
      <c r="P125" s="5">
        <v>-34800000000</v>
      </c>
      <c r="Q125" s="5">
        <v>-17227000000</v>
      </c>
    </row>
    <row r="126" spans="2:17" ht="15.5" x14ac:dyDescent="0.35">
      <c r="C126" t="s">
        <v>143</v>
      </c>
      <c r="D126" s="5">
        <v>-144179000000</v>
      </c>
      <c r="E126" s="5">
        <v>-55495000000</v>
      </c>
      <c r="F126" s="5">
        <v>-30350000000</v>
      </c>
      <c r="G126" s="5">
        <v>-44503000000</v>
      </c>
      <c r="I126" s="5">
        <v>-157564000000</v>
      </c>
      <c r="J126" s="5">
        <v>-103154000000</v>
      </c>
      <c r="K126" s="5">
        <v>-86457000000</v>
      </c>
      <c r="L126" s="5">
        <v>-65154000000</v>
      </c>
      <c r="M126" s="5">
        <v>-35412000000</v>
      </c>
      <c r="N126" s="5">
        <v>-33912000000</v>
      </c>
      <c r="O126" s="5">
        <v>-35359000000</v>
      </c>
      <c r="P126" s="5">
        <v>-14381000000</v>
      </c>
      <c r="Q126" s="5">
        <v>-528000000</v>
      </c>
    </row>
    <row r="127" spans="2:17" ht="15.5" x14ac:dyDescent="0.35">
      <c r="C127" t="s">
        <v>1052</v>
      </c>
      <c r="N127" s="5">
        <v>599000000</v>
      </c>
      <c r="O127" s="5">
        <v>520000000</v>
      </c>
      <c r="P127" s="5">
        <v>229000000</v>
      </c>
      <c r="Q127" s="5">
        <v>550000000</v>
      </c>
    </row>
    <row r="128" spans="2:17" ht="15.5" x14ac:dyDescent="0.35">
      <c r="C128" t="s">
        <v>357</v>
      </c>
      <c r="D128" s="5">
        <v>-6437000000</v>
      </c>
      <c r="E128" s="5">
        <v>2571000000</v>
      </c>
      <c r="F128" s="5">
        <v>-2571000000</v>
      </c>
      <c r="G128" s="5">
        <v>21564000000</v>
      </c>
      <c r="I128" s="5">
        <v>19661000000</v>
      </c>
      <c r="J128" s="5">
        <v>968000000</v>
      </c>
      <c r="K128" s="5">
        <v>1425000000</v>
      </c>
      <c r="L128" s="5">
        <v>-1249000000</v>
      </c>
      <c r="M128" s="5">
        <v>-736000000</v>
      </c>
      <c r="N128" s="5">
        <v>-1353000000</v>
      </c>
    </row>
    <row r="129" spans="3:17" ht="15.5" x14ac:dyDescent="0.35">
      <c r="C129" t="s">
        <v>144</v>
      </c>
      <c r="D129" s="5">
        <v>1511606000000</v>
      </c>
      <c r="E129" s="5">
        <v>464137000000</v>
      </c>
      <c r="F129" s="5">
        <v>137086000000</v>
      </c>
      <c r="G129" s="5">
        <v>738929000000</v>
      </c>
      <c r="I129" s="5">
        <v>726252000000</v>
      </c>
      <c r="J129" s="5">
        <v>-151510000000</v>
      </c>
      <c r="K129" s="5">
        <v>-265130000000</v>
      </c>
      <c r="L129" s="5">
        <v>-170247000000</v>
      </c>
      <c r="M129" s="5">
        <v>39988000000</v>
      </c>
      <c r="N129" s="5">
        <v>485601000000</v>
      </c>
      <c r="O129" s="5">
        <v>327303000000</v>
      </c>
      <c r="P129" s="5">
        <v>263951000000</v>
      </c>
      <c r="Q129" s="5">
        <v>2444000000</v>
      </c>
    </row>
    <row r="130" spans="3:17" ht="15.5" x14ac:dyDescent="0.35">
      <c r="C130" t="s">
        <v>145</v>
      </c>
      <c r="D130" s="5">
        <v>-1590578000000</v>
      </c>
      <c r="E130" s="5">
        <v>-1020887000000</v>
      </c>
      <c r="F130" s="5">
        <v>-366223000000</v>
      </c>
      <c r="G130" s="5">
        <v>-1339398000000</v>
      </c>
      <c r="I130" s="5">
        <v>-2226832000000</v>
      </c>
      <c r="J130" s="5">
        <v>-873007000000</v>
      </c>
      <c r="K130" s="5">
        <v>-309594000000</v>
      </c>
      <c r="L130" s="5">
        <v>-316713000000</v>
      </c>
      <c r="M130" s="5">
        <v>-503418000000</v>
      </c>
      <c r="N130" s="5">
        <v>-818394000000</v>
      </c>
      <c r="O130" s="5">
        <v>-564056000000</v>
      </c>
      <c r="P130" s="5">
        <v>-383894000000</v>
      </c>
      <c r="Q130" s="5">
        <v>-49887000000</v>
      </c>
    </row>
    <row r="131" spans="3:17" ht="15.5" x14ac:dyDescent="0.35">
      <c r="C131" t="s">
        <v>340</v>
      </c>
      <c r="G131" s="5">
        <v>2000000</v>
      </c>
      <c r="I131" s="5">
        <v>2000000</v>
      </c>
      <c r="L131" s="5">
        <v>160000000</v>
      </c>
      <c r="O131" s="5">
        <v>136000000</v>
      </c>
    </row>
    <row r="132" spans="3:17" ht="15.5" x14ac:dyDescent="0.35">
      <c r="C132" t="s">
        <v>151</v>
      </c>
      <c r="D132" s="5">
        <v>-1590458000000</v>
      </c>
      <c r="E132" s="5">
        <v>-1019605000000</v>
      </c>
      <c r="F132" s="5">
        <v>-353177000000</v>
      </c>
      <c r="G132" s="5">
        <v>-859951000000</v>
      </c>
      <c r="I132" s="5">
        <v>-1721642000000</v>
      </c>
      <c r="J132" s="5">
        <v>-881481000000</v>
      </c>
      <c r="K132" s="5">
        <v>-315744000000</v>
      </c>
      <c r="L132" s="5">
        <v>-310887000000</v>
      </c>
      <c r="M132" s="5">
        <v>-498812000000</v>
      </c>
      <c r="N132" s="5">
        <v>-818968000000</v>
      </c>
      <c r="O132" s="5">
        <v>-564586000000</v>
      </c>
      <c r="P132" s="5">
        <v>-383699000000</v>
      </c>
      <c r="Q132" s="5">
        <v>-56251000000</v>
      </c>
    </row>
    <row r="133" spans="3:17" ht="15.5" x14ac:dyDescent="0.35">
      <c r="C133" t="s">
        <v>152</v>
      </c>
      <c r="D133" s="5">
        <v>-258000000</v>
      </c>
      <c r="E133" s="5">
        <v>-1556000000</v>
      </c>
      <c r="F133" s="5">
        <v>-13587000000</v>
      </c>
      <c r="G133" s="5">
        <v>19590000000</v>
      </c>
      <c r="I133" s="5">
        <v>-12111000000</v>
      </c>
      <c r="J133" s="5">
        <v>-1249000000</v>
      </c>
      <c r="K133" s="5">
        <v>-1133000000</v>
      </c>
      <c r="L133" s="5">
        <v>-8424000000</v>
      </c>
      <c r="M133" s="5">
        <v>-6810000000</v>
      </c>
      <c r="N133" s="5">
        <v>-115000000</v>
      </c>
      <c r="O133" s="5">
        <v>-336000000</v>
      </c>
      <c r="P133" s="5">
        <v>-475000000</v>
      </c>
    </row>
    <row r="134" spans="3:17" ht="15.5" x14ac:dyDescent="0.35">
      <c r="C134" t="s">
        <v>137</v>
      </c>
      <c r="D134" s="5">
        <v>138000000</v>
      </c>
      <c r="E134" s="5">
        <v>274000000</v>
      </c>
      <c r="F134" s="5">
        <v>541000000</v>
      </c>
      <c r="G134" s="5">
        <v>961000000</v>
      </c>
      <c r="I134" s="5">
        <v>6919000000</v>
      </c>
      <c r="J134" s="5">
        <v>9723000000</v>
      </c>
      <c r="K134" s="5">
        <v>7283000000</v>
      </c>
      <c r="L134" s="5">
        <v>2438000000</v>
      </c>
      <c r="M134" s="5">
        <v>2204000000</v>
      </c>
      <c r="N134" s="5">
        <v>689000000</v>
      </c>
      <c r="O134" s="5">
        <v>730000000</v>
      </c>
      <c r="P134" s="5">
        <v>280000000</v>
      </c>
      <c r="Q134" s="5">
        <v>317000000</v>
      </c>
    </row>
    <row r="135" spans="3:17" ht="15.5" x14ac:dyDescent="0.35">
      <c r="C135" t="s">
        <v>390</v>
      </c>
    </row>
    <row r="136" spans="3:17" ht="15.5" x14ac:dyDescent="0.35">
      <c r="C136" t="s">
        <v>1053</v>
      </c>
      <c r="G136" s="5">
        <v>-500000000000</v>
      </c>
      <c r="I136" s="5">
        <v>-500000000000</v>
      </c>
    </row>
    <row r="137" spans="3:17" ht="15.5" x14ac:dyDescent="0.35">
      <c r="C137" t="s">
        <v>1054</v>
      </c>
      <c r="Q137" s="5">
        <v>6047000000</v>
      </c>
    </row>
    <row r="138" spans="3:17" ht="15.5" x14ac:dyDescent="0.35">
      <c r="C138" t="s">
        <v>153</v>
      </c>
      <c r="D138" s="5">
        <v>1511606000000</v>
      </c>
      <c r="E138" s="5">
        <v>464137000000</v>
      </c>
      <c r="F138" s="5">
        <v>137086000000</v>
      </c>
      <c r="G138" s="5">
        <v>738929000000</v>
      </c>
      <c r="I138" s="5">
        <v>726252000000</v>
      </c>
      <c r="J138" s="5">
        <v>-151510000000</v>
      </c>
      <c r="K138" s="5">
        <v>-265130000000</v>
      </c>
      <c r="L138" s="5">
        <v>-170247000000</v>
      </c>
      <c r="M138" s="5">
        <v>39988000000</v>
      </c>
      <c r="N138" s="5">
        <v>485601000000</v>
      </c>
      <c r="O138" s="5">
        <v>327303000000</v>
      </c>
      <c r="P138" s="5">
        <v>263951000000</v>
      </c>
      <c r="Q138" s="5">
        <v>2444000000</v>
      </c>
    </row>
    <row r="139" spans="3:17" ht="15.5" x14ac:dyDescent="0.35">
      <c r="C139" t="s">
        <v>154</v>
      </c>
      <c r="D139" s="5">
        <v>1650000000000</v>
      </c>
      <c r="E139" s="5">
        <v>600000000000</v>
      </c>
      <c r="F139" s="5">
        <v>225000000000</v>
      </c>
      <c r="G139" s="5">
        <v>850000000000</v>
      </c>
      <c r="I139" s="5">
        <v>1100000000000</v>
      </c>
      <c r="J139" s="5">
        <v>150000000000</v>
      </c>
      <c r="K139" s="5">
        <v>1346435000000</v>
      </c>
      <c r="L139" s="5">
        <v>8154000000</v>
      </c>
      <c r="M139" s="5">
        <v>185792000000</v>
      </c>
      <c r="N139" s="5">
        <v>642540000000</v>
      </c>
      <c r="O139" s="5">
        <v>405616000000</v>
      </c>
      <c r="P139" s="5">
        <v>300683000000</v>
      </c>
      <c r="Q139" s="5">
        <v>30121000000</v>
      </c>
    </row>
    <row r="140" spans="3:17" ht="15.5" x14ac:dyDescent="0.35">
      <c r="C140" t="s">
        <v>159</v>
      </c>
      <c r="D140" s="5">
        <v>-86618000000</v>
      </c>
      <c r="E140" s="5">
        <v>-83618000000</v>
      </c>
      <c r="F140" s="5">
        <v>-56965000000</v>
      </c>
      <c r="G140" s="5">
        <v>-76995000000</v>
      </c>
      <c r="I140" s="5">
        <v>-274733000000</v>
      </c>
      <c r="J140" s="5">
        <v>-217983000000</v>
      </c>
      <c r="K140" s="5">
        <v>-1509156000000</v>
      </c>
      <c r="L140" s="5">
        <v>-97157000000</v>
      </c>
      <c r="M140" s="5">
        <v>-205198000000</v>
      </c>
      <c r="N140" s="5">
        <v>-66383000000</v>
      </c>
      <c r="O140" s="5">
        <v>-33599000000</v>
      </c>
      <c r="P140" s="5">
        <v>-14500000000</v>
      </c>
      <c r="Q140" s="5">
        <v>-14494000000</v>
      </c>
    </row>
    <row r="141" spans="3:17" ht="15.5" x14ac:dyDescent="0.35">
      <c r="C141" t="s">
        <v>583</v>
      </c>
      <c r="D141" s="5">
        <v>-1047000000</v>
      </c>
      <c r="E141" s="5">
        <v>-28000000</v>
      </c>
      <c r="F141" s="5">
        <v>-29000000</v>
      </c>
      <c r="G141" s="5">
        <v>20000000</v>
      </c>
      <c r="I141" s="5">
        <v>-1103000000</v>
      </c>
      <c r="J141" s="5">
        <v>-451000000</v>
      </c>
      <c r="K141" s="5">
        <v>-1168000000</v>
      </c>
      <c r="L141" s="5">
        <v>-1168000000</v>
      </c>
      <c r="M141" s="5">
        <v>-1105000000</v>
      </c>
      <c r="N141" s="5">
        <v>-1058000000</v>
      </c>
    </row>
    <row r="142" spans="3:17" ht="15.5" x14ac:dyDescent="0.35">
      <c r="C142" t="s">
        <v>141</v>
      </c>
      <c r="D142" s="5">
        <v>-50729000000</v>
      </c>
      <c r="E142" s="5">
        <v>-52217000000</v>
      </c>
      <c r="F142" s="5">
        <v>-30920000000</v>
      </c>
      <c r="G142" s="5">
        <v>-34096000000</v>
      </c>
      <c r="I142" s="5">
        <v>-97912000000</v>
      </c>
      <c r="J142" s="5">
        <v>-83076000000</v>
      </c>
      <c r="K142" s="5">
        <v>-101241000000</v>
      </c>
      <c r="L142" s="5">
        <v>-80076000000</v>
      </c>
      <c r="M142" s="5">
        <v>-89677000000</v>
      </c>
      <c r="N142" s="5">
        <v>-89498000000</v>
      </c>
      <c r="O142" s="5">
        <v>-44714000000</v>
      </c>
      <c r="P142" s="5">
        <v>-22232000000</v>
      </c>
      <c r="Q142" s="5">
        <v>-13183000000</v>
      </c>
    </row>
    <row r="143" spans="3:17" ht="15.5" x14ac:dyDescent="0.35">
      <c r="C143" t="s">
        <v>669</v>
      </c>
      <c r="M143" s="5">
        <v>150176000000</v>
      </c>
    </row>
    <row r="144" spans="3:17" ht="15.5" x14ac:dyDescent="0.35">
      <c r="C144" t="s">
        <v>164</v>
      </c>
      <c r="D144" s="5">
        <v>77913000000</v>
      </c>
      <c r="E144" s="5">
        <v>65355000000</v>
      </c>
      <c r="F144" s="5">
        <v>-211000000</v>
      </c>
      <c r="G144" s="5">
        <v>-213942000000</v>
      </c>
      <c r="I144" s="5">
        <v>38223000000</v>
      </c>
      <c r="J144" s="5">
        <v>-186881000000</v>
      </c>
      <c r="K144" s="5">
        <v>166677000000</v>
      </c>
      <c r="L144" s="5">
        <v>186695000000</v>
      </c>
      <c r="M144" s="5">
        <v>-28466000000</v>
      </c>
      <c r="N144" s="5">
        <v>10812000000</v>
      </c>
      <c r="O144" s="5">
        <v>5906000000</v>
      </c>
      <c r="P144" s="5">
        <v>21795000000</v>
      </c>
      <c r="Q144" s="5">
        <v>19105000000</v>
      </c>
    </row>
    <row r="145" spans="2:17" ht="15.5" x14ac:dyDescent="0.35">
      <c r="C145" t="s">
        <v>400</v>
      </c>
      <c r="D145" s="5">
        <v>1868000000</v>
      </c>
      <c r="E145" s="5">
        <v>1335000000</v>
      </c>
      <c r="F145" s="5">
        <v>256000000</v>
      </c>
      <c r="G145" s="5">
        <v>-1489000000</v>
      </c>
      <c r="I145" s="5">
        <v>553000000</v>
      </c>
      <c r="J145" s="5">
        <v>17000000</v>
      </c>
    </row>
    <row r="146" spans="2:17" ht="15.5" x14ac:dyDescent="0.35">
      <c r="C146" t="s">
        <v>165</v>
      </c>
      <c r="F146" s="5">
        <v>255781000000</v>
      </c>
      <c r="I146" s="5">
        <v>217005000000</v>
      </c>
      <c r="J146" s="5">
        <v>403869000000</v>
      </c>
      <c r="K146" s="5">
        <v>237192000000</v>
      </c>
      <c r="L146" s="5">
        <v>50497000000</v>
      </c>
      <c r="M146" s="5">
        <v>78963000000</v>
      </c>
      <c r="N146" s="5">
        <v>68151000000</v>
      </c>
      <c r="O146" s="5">
        <v>62245000000</v>
      </c>
      <c r="P146" s="5">
        <v>40450000000</v>
      </c>
      <c r="Q146" s="5">
        <v>21345000000</v>
      </c>
    </row>
    <row r="147" spans="2:17" ht="15.5" x14ac:dyDescent="0.35">
      <c r="C147" t="s">
        <v>166</v>
      </c>
      <c r="D147" s="5">
        <v>79781000000</v>
      </c>
      <c r="E147" s="5">
        <v>66690000000</v>
      </c>
      <c r="F147" s="5">
        <v>255826000000</v>
      </c>
      <c r="G147" s="5">
        <v>-215431000000</v>
      </c>
      <c r="I147" s="5">
        <v>255781000000</v>
      </c>
      <c r="J147" s="5">
        <v>217005000000</v>
      </c>
      <c r="K147" s="5">
        <v>403869000000</v>
      </c>
      <c r="L147" s="5">
        <v>237192000000</v>
      </c>
      <c r="M147" s="5">
        <v>50497000000</v>
      </c>
      <c r="N147" s="5">
        <v>78963000000</v>
      </c>
      <c r="O147" s="5">
        <v>68151000000</v>
      </c>
      <c r="P147" s="5">
        <v>62245000000</v>
      </c>
      <c r="Q147" s="5">
        <v>40450000000</v>
      </c>
    </row>
    <row r="149" spans="2:17" ht="15.5" x14ac:dyDescent="0.35">
      <c r="B149" t="s">
        <v>167</v>
      </c>
      <c r="C149" t="s">
        <v>12</v>
      </c>
      <c r="D149" s="5">
        <v>2380000000</v>
      </c>
      <c r="E149" s="5">
        <v>2380000000</v>
      </c>
      <c r="F149" s="5">
        <v>2380000000</v>
      </c>
      <c r="G149" s="5">
        <v>2380000000</v>
      </c>
      <c r="I149" s="5">
        <v>2380000000</v>
      </c>
      <c r="J149" s="5">
        <v>2380000000</v>
      </c>
      <c r="K149" s="5">
        <v>2380000000</v>
      </c>
      <c r="L149" s="5">
        <v>2380000000</v>
      </c>
      <c r="M149" s="5">
        <v>2380000000</v>
      </c>
      <c r="N149" s="6">
        <v>2029999999.9999998</v>
      </c>
      <c r="O149" s="5">
        <v>0</v>
      </c>
      <c r="P149" s="5">
        <v>0</v>
      </c>
      <c r="Q149" s="5">
        <v>0</v>
      </c>
    </row>
    <row r="150" spans="2:17" ht="15.5" x14ac:dyDescent="0.35">
      <c r="C150" t="s">
        <v>168</v>
      </c>
      <c r="D150" s="6">
        <v>78.58</v>
      </c>
      <c r="E150" s="6">
        <v>148.83000000000001</v>
      </c>
      <c r="F150" s="6">
        <v>158.47</v>
      </c>
      <c r="G150" s="6">
        <v>73.98</v>
      </c>
    </row>
    <row r="151" spans="2:17" ht="15.5" x14ac:dyDescent="0.35">
      <c r="C151" t="s">
        <v>169</v>
      </c>
      <c r="D151" s="6">
        <v>2519.73</v>
      </c>
      <c r="E151" s="6">
        <v>1212.79</v>
      </c>
      <c r="F151" s="6">
        <v>1323.44</v>
      </c>
      <c r="G151" s="6">
        <v>2703.43</v>
      </c>
    </row>
    <row r="152" spans="2:17" ht="15.5" x14ac:dyDescent="0.35">
      <c r="C152" t="s">
        <v>62</v>
      </c>
      <c r="D152" s="6">
        <v>628.54999999999995</v>
      </c>
      <c r="E152" s="6">
        <v>468.03</v>
      </c>
      <c r="F152" s="6">
        <v>582.6</v>
      </c>
      <c r="G152" s="6">
        <v>772.48</v>
      </c>
    </row>
    <row r="153" spans="2:17" ht="15.5" x14ac:dyDescent="0.35">
      <c r="C153" t="s">
        <v>170</v>
      </c>
      <c r="E153" s="6">
        <v>518070000000.00006</v>
      </c>
      <c r="F153" s="6">
        <v>526049999999.99994</v>
      </c>
      <c r="G153" s="5">
        <v>342480000000</v>
      </c>
    </row>
    <row r="154" spans="2:17" ht="15.5" x14ac:dyDescent="0.35">
      <c r="C154" t="s">
        <v>171</v>
      </c>
      <c r="D154" s="6">
        <v>1.8600000000000002E-2</v>
      </c>
      <c r="E154" s="6">
        <v>4.4299999999999999E-2</v>
      </c>
      <c r="F154" s="6">
        <v>5.2000000000000005E-2</v>
      </c>
      <c r="G154" s="6">
        <v>2.6499999999999999E-2</v>
      </c>
    </row>
    <row r="155" spans="2:17" ht="15.5" x14ac:dyDescent="0.35">
      <c r="C155" t="s">
        <v>172</v>
      </c>
      <c r="D155" s="6">
        <v>3.7999999999999999E-2</v>
      </c>
      <c r="E155" s="6">
        <v>7.4900000000000008E-2</v>
      </c>
      <c r="F155" s="6">
        <v>8.6199999999999999E-2</v>
      </c>
      <c r="G155" s="6">
        <v>4.4000000000000004E-2</v>
      </c>
    </row>
    <row r="156" spans="2:17" ht="15.5" x14ac:dyDescent="0.35">
      <c r="C156" t="s">
        <v>173</v>
      </c>
      <c r="D156" s="6">
        <v>3.6600000000000001E-2</v>
      </c>
      <c r="E156" s="6">
        <v>6.6000000000000003E-2</v>
      </c>
      <c r="F156" s="6">
        <v>7.5899999999999995E-2</v>
      </c>
      <c r="G156" s="6">
        <v>5.0799999999999998E-2</v>
      </c>
    </row>
    <row r="157" spans="2:17" ht="15.5" x14ac:dyDescent="0.35">
      <c r="C157" t="s">
        <v>174</v>
      </c>
      <c r="D157" s="6">
        <v>4.99</v>
      </c>
      <c r="E157" s="6">
        <v>10.63</v>
      </c>
      <c r="F157" s="6">
        <v>14.25</v>
      </c>
      <c r="G157" s="6">
        <v>10.43</v>
      </c>
    </row>
    <row r="158" spans="2:17" ht="15.5" x14ac:dyDescent="0.35">
      <c r="C158" t="s">
        <v>175</v>
      </c>
      <c r="D158" s="5">
        <v>4925000000000</v>
      </c>
      <c r="E158" s="5">
        <v>4738000000000</v>
      </c>
      <c r="F158" s="5">
        <v>4383000000000</v>
      </c>
      <c r="G158" s="5">
        <v>4006000000000</v>
      </c>
    </row>
    <row r="159" spans="2:17" ht="15.5" x14ac:dyDescent="0.35">
      <c r="C159" t="s">
        <v>176</v>
      </c>
      <c r="D159" s="6">
        <v>95.83</v>
      </c>
      <c r="E159" s="6">
        <v>90.81</v>
      </c>
      <c r="F159" s="6">
        <v>114.05</v>
      </c>
      <c r="G159" s="6">
        <v>119.02</v>
      </c>
    </row>
    <row r="160" spans="2:17" ht="15.5" x14ac:dyDescent="0.35">
      <c r="C160" t="s">
        <v>177</v>
      </c>
      <c r="D160" s="6">
        <v>2066.25</v>
      </c>
      <c r="E160" s="6">
        <v>1987.67</v>
      </c>
      <c r="F160" s="6">
        <v>1838.88</v>
      </c>
      <c r="G160" s="6">
        <v>1680.35</v>
      </c>
    </row>
    <row r="161" spans="3:17" ht="15.5" x14ac:dyDescent="0.35">
      <c r="C161" t="s">
        <v>178</v>
      </c>
      <c r="D161" s="6">
        <v>96.46</v>
      </c>
      <c r="E161" s="6">
        <v>91.46</v>
      </c>
      <c r="F161" s="6">
        <v>114.92</v>
      </c>
      <c r="G161" s="6">
        <v>119.64</v>
      </c>
    </row>
    <row r="162" spans="3:17" ht="15.5" x14ac:dyDescent="0.35">
      <c r="C162" t="s">
        <v>179</v>
      </c>
      <c r="D162" s="6">
        <v>2052.7199999999998</v>
      </c>
      <c r="E162" s="6">
        <v>1973.64</v>
      </c>
      <c r="F162" s="6">
        <v>1824.92</v>
      </c>
      <c r="G162" s="6">
        <v>1671.64</v>
      </c>
    </row>
    <row r="163" spans="3:17" ht="15.5" x14ac:dyDescent="0.35">
      <c r="C163" t="s">
        <v>180</v>
      </c>
      <c r="D163" s="5">
        <v>426000000000</v>
      </c>
      <c r="E163" s="5">
        <v>371000000000</v>
      </c>
      <c r="F163" s="5">
        <v>334000000000</v>
      </c>
      <c r="G163" s="5">
        <v>289000000000</v>
      </c>
    </row>
    <row r="164" spans="3:17" ht="15.5" x14ac:dyDescent="0.35">
      <c r="C164" t="s">
        <v>181</v>
      </c>
      <c r="D164" s="5">
        <v>3696000000000</v>
      </c>
      <c r="E164" s="5">
        <v>2181000000000</v>
      </c>
      <c r="F164" s="5">
        <v>1713000000000</v>
      </c>
      <c r="G164" s="5">
        <v>1589000000000</v>
      </c>
    </row>
    <row r="165" spans="3:17" ht="15.5" x14ac:dyDescent="0.35">
      <c r="C165" t="s">
        <v>182</v>
      </c>
      <c r="D165" s="5">
        <v>4925000000000</v>
      </c>
      <c r="E165" s="5">
        <v>4738000000000</v>
      </c>
      <c r="F165" s="5">
        <v>4383000000000</v>
      </c>
      <c r="G165" s="5">
        <v>4006000000000</v>
      </c>
    </row>
    <row r="166" spans="3:17" ht="15.5" x14ac:dyDescent="0.35">
      <c r="C166" t="s">
        <v>24</v>
      </c>
      <c r="D166" s="5">
        <v>4122000000000</v>
      </c>
      <c r="E166" s="5">
        <v>2552000000000</v>
      </c>
      <c r="F166" s="5">
        <v>2047000000000</v>
      </c>
      <c r="G166" s="5">
        <v>1878000000000</v>
      </c>
    </row>
    <row r="167" spans="3:17" ht="15.5" x14ac:dyDescent="0.35">
      <c r="C167" t="s">
        <v>21</v>
      </c>
      <c r="D167" s="5">
        <v>3720000000000</v>
      </c>
      <c r="E167" s="5">
        <v>2229000000000</v>
      </c>
      <c r="F167" s="5">
        <v>1791000000000</v>
      </c>
      <c r="G167" s="5">
        <v>1622000000000</v>
      </c>
    </row>
    <row r="168" spans="3:17" ht="15.5" x14ac:dyDescent="0.35">
      <c r="C168" t="s">
        <v>183</v>
      </c>
      <c r="D168" s="5">
        <v>88000000000</v>
      </c>
      <c r="E168" s="5">
        <v>39000000000</v>
      </c>
      <c r="F168" s="5">
        <v>38000000000</v>
      </c>
      <c r="G168" s="5">
        <v>-50000000000</v>
      </c>
    </row>
    <row r="169" spans="3:17" ht="15.5" x14ac:dyDescent="0.35">
      <c r="C169" t="s">
        <v>184</v>
      </c>
      <c r="D169" s="5">
        <v>157000000000</v>
      </c>
      <c r="E169" s="5">
        <v>622000000000</v>
      </c>
      <c r="F169" s="5">
        <v>229000000000</v>
      </c>
      <c r="G169" s="5">
        <v>387000000000</v>
      </c>
    </row>
    <row r="170" spans="3:17" ht="15.5" x14ac:dyDescent="0.35">
      <c r="C170" t="s">
        <v>185</v>
      </c>
      <c r="D170" s="5">
        <v>-1591000000000</v>
      </c>
      <c r="E170" s="5">
        <v>-1021000000000</v>
      </c>
      <c r="F170" s="5">
        <v>-367000000000</v>
      </c>
      <c r="G170" s="5">
        <v>-840000000000</v>
      </c>
    </row>
    <row r="171" spans="3:17" ht="15.5" x14ac:dyDescent="0.35">
      <c r="C171" t="s">
        <v>13</v>
      </c>
      <c r="D171" s="5">
        <v>-1434000000000</v>
      </c>
      <c r="E171" s="5">
        <v>-399000000000</v>
      </c>
      <c r="F171" s="5">
        <v>-138000000000</v>
      </c>
      <c r="G171" s="5">
        <v>-454000000000</v>
      </c>
    </row>
    <row r="172" spans="3:17" ht="15.5" x14ac:dyDescent="0.35">
      <c r="C172" t="s">
        <v>16</v>
      </c>
      <c r="D172" s="6">
        <v>-601.5</v>
      </c>
      <c r="E172" s="6">
        <v>-167.41</v>
      </c>
      <c r="F172" s="6">
        <v>-57.82</v>
      </c>
      <c r="G172" s="6">
        <v>-190.39</v>
      </c>
    </row>
    <row r="173" spans="3:17" ht="15.5" x14ac:dyDescent="0.35">
      <c r="C173" t="s">
        <v>47</v>
      </c>
      <c r="I173" s="6">
        <v>420.07</v>
      </c>
      <c r="J173" s="6">
        <v>334.13</v>
      </c>
      <c r="K173" s="6">
        <v>215.72</v>
      </c>
      <c r="L173" s="6">
        <v>154.31</v>
      </c>
      <c r="M173" s="6">
        <v>109.68</v>
      </c>
      <c r="N173" s="6">
        <v>90.39</v>
      </c>
      <c r="O173" s="6">
        <v>421027.9</v>
      </c>
      <c r="P173" s="6">
        <v>243180.28</v>
      </c>
      <c r="Q173" s="6">
        <v>188077.69</v>
      </c>
    </row>
    <row r="174" spans="3:17" ht="15.5" x14ac:dyDescent="0.35">
      <c r="C174" t="s">
        <v>61</v>
      </c>
      <c r="I174" s="6">
        <v>476.11</v>
      </c>
      <c r="J174" s="5">
        <v>126</v>
      </c>
      <c r="K174" s="6">
        <v>199.33</v>
      </c>
      <c r="L174" s="6">
        <v>238.64</v>
      </c>
      <c r="M174" s="6">
        <v>400.94</v>
      </c>
      <c r="N174" s="5">
        <v>0</v>
      </c>
      <c r="O174" s="5">
        <v>0</v>
      </c>
      <c r="P174" s="5">
        <v>0</v>
      </c>
      <c r="Q174" s="5">
        <v>0</v>
      </c>
    </row>
    <row r="175" spans="3:17" ht="15.5" x14ac:dyDescent="0.35">
      <c r="C175" t="s">
        <v>64</v>
      </c>
      <c r="I175" s="6">
        <v>187.69</v>
      </c>
      <c r="J175" s="6">
        <v>55.37</v>
      </c>
      <c r="K175" s="6">
        <v>78.489999999999995</v>
      </c>
      <c r="L175" s="6">
        <v>84.09</v>
      </c>
      <c r="M175" s="6">
        <v>120.32</v>
      </c>
      <c r="N175" s="5">
        <v>0</v>
      </c>
      <c r="O175" s="5">
        <v>0</v>
      </c>
      <c r="P175" s="5">
        <v>0</v>
      </c>
      <c r="Q175" s="5">
        <v>0</v>
      </c>
    </row>
    <row r="176" spans="3:17" ht="15.5" x14ac:dyDescent="0.35">
      <c r="C176" t="s">
        <v>186</v>
      </c>
      <c r="I176" s="5">
        <v>1549680000000</v>
      </c>
      <c r="J176" s="5">
        <v>1182780000000</v>
      </c>
      <c r="K176" s="5">
        <v>873370000000</v>
      </c>
      <c r="L176" s="5">
        <v>702850000000</v>
      </c>
      <c r="M176" s="5">
        <v>564800000000</v>
      </c>
      <c r="N176" s="5">
        <v>415690000000</v>
      </c>
      <c r="O176" s="5">
        <v>255620000000</v>
      </c>
      <c r="P176" s="5">
        <v>99540000000</v>
      </c>
    </row>
    <row r="177" spans="3:17" ht="15.5" x14ac:dyDescent="0.35">
      <c r="C177" t="s">
        <v>187</v>
      </c>
      <c r="I177" s="6">
        <v>0.15060000000000001</v>
      </c>
      <c r="J177" s="6">
        <v>0.16519999999999999</v>
      </c>
      <c r="K177" s="6">
        <v>0.1399</v>
      </c>
      <c r="L177" s="6">
        <v>0.1143</v>
      </c>
      <c r="M177" s="6">
        <v>8.7400000000000005E-2</v>
      </c>
      <c r="N177" s="6">
        <v>7.5199999999999989E-2</v>
      </c>
      <c r="O177" s="6">
        <v>6.3500000000000001E-2</v>
      </c>
      <c r="P177" s="6">
        <v>5.7099999999999998E-2</v>
      </c>
      <c r="Q177" s="6">
        <v>7.0300000000000001E-2</v>
      </c>
    </row>
    <row r="178" spans="3:17" ht="15.5" x14ac:dyDescent="0.35">
      <c r="C178" t="s">
        <v>188</v>
      </c>
      <c r="I178" s="6">
        <v>0.25</v>
      </c>
      <c r="J178" s="6">
        <v>0.26519999999999999</v>
      </c>
      <c r="K178" s="6">
        <v>0.23300000000000001</v>
      </c>
      <c r="L178" s="6">
        <v>0.23199999999999998</v>
      </c>
      <c r="M178" s="6">
        <v>0.2152</v>
      </c>
      <c r="N178" s="6">
        <v>0.25440000000000002</v>
      </c>
      <c r="O178" s="6">
        <v>0.19690000000000002</v>
      </c>
      <c r="P178" s="6">
        <v>0.14150000000000001</v>
      </c>
      <c r="Q178" s="6">
        <v>0.1149</v>
      </c>
    </row>
    <row r="179" spans="3:17" ht="15.5" x14ac:dyDescent="0.35">
      <c r="C179" t="s">
        <v>189</v>
      </c>
      <c r="I179" s="6">
        <v>0.26519999999999999</v>
      </c>
      <c r="J179" s="6">
        <v>0.27710000000000001</v>
      </c>
      <c r="K179" s="6">
        <v>0.2316</v>
      </c>
      <c r="L179" s="6">
        <v>0.19969999999999999</v>
      </c>
      <c r="M179" s="6">
        <v>0.18789999999999998</v>
      </c>
      <c r="N179" s="6">
        <v>0.19269999999999998</v>
      </c>
      <c r="O179" s="6">
        <v>0.17920000000000003</v>
      </c>
      <c r="P179" s="6">
        <v>0.1409</v>
      </c>
      <c r="Q179" s="6">
        <v>8.7499999999999994E-2</v>
      </c>
    </row>
    <row r="180" spans="3:17" ht="15.5" x14ac:dyDescent="0.35">
      <c r="C180" t="s">
        <v>190</v>
      </c>
      <c r="I180" s="6">
        <v>14.13</v>
      </c>
      <c r="J180" s="6">
        <v>12.22</v>
      </c>
      <c r="K180" s="6">
        <v>6.89</v>
      </c>
      <c r="L180" s="6">
        <v>6.31</v>
      </c>
      <c r="M180" s="6">
        <v>4.76</v>
      </c>
      <c r="N180" s="6">
        <v>4.04</v>
      </c>
      <c r="O180" s="6">
        <v>4.08</v>
      </c>
      <c r="P180" s="6">
        <v>4.0999999999999996</v>
      </c>
      <c r="Q180" s="6">
        <v>1.85</v>
      </c>
    </row>
    <row r="181" spans="3:17" ht="15.5" x14ac:dyDescent="0.35">
      <c r="C181" t="s">
        <v>58</v>
      </c>
      <c r="I181" s="6">
        <v>119.02</v>
      </c>
      <c r="J181" s="6">
        <v>33.409999999999997</v>
      </c>
      <c r="K181" s="6">
        <v>46.44</v>
      </c>
      <c r="L181" s="6">
        <v>55.38</v>
      </c>
      <c r="M181" s="6">
        <v>86.28</v>
      </c>
      <c r="N181" s="5">
        <v>0</v>
      </c>
      <c r="O181" s="5">
        <v>0</v>
      </c>
      <c r="P181" s="5">
        <v>0</v>
      </c>
      <c r="Q181" s="5">
        <v>0</v>
      </c>
    </row>
    <row r="182" spans="3:17" ht="15.5" x14ac:dyDescent="0.35">
      <c r="C182" t="s">
        <v>55</v>
      </c>
      <c r="I182" s="6">
        <v>1680.35</v>
      </c>
      <c r="J182" s="6">
        <v>1260.06</v>
      </c>
      <c r="K182" s="6">
        <v>925.83</v>
      </c>
      <c r="L182" s="5">
        <v>665</v>
      </c>
      <c r="M182" s="6">
        <v>509.68</v>
      </c>
      <c r="N182" s="6">
        <v>355.31</v>
      </c>
      <c r="O182" s="6">
        <v>2138214.5</v>
      </c>
      <c r="P182" s="6">
        <v>1718461.9</v>
      </c>
      <c r="Q182" s="6">
        <v>1637482.08</v>
      </c>
    </row>
    <row r="183" spans="3:17" ht="15.5" x14ac:dyDescent="0.35">
      <c r="C183" t="s">
        <v>191</v>
      </c>
      <c r="I183" s="6">
        <v>119.64</v>
      </c>
      <c r="J183" s="6">
        <v>33.54</v>
      </c>
      <c r="K183" s="6">
        <v>46.72</v>
      </c>
      <c r="L183" s="6">
        <v>55.87</v>
      </c>
      <c r="M183" s="6">
        <v>86.77</v>
      </c>
      <c r="N183" s="5">
        <v>0</v>
      </c>
      <c r="O183" s="5">
        <v>0</v>
      </c>
      <c r="P183" s="5">
        <v>0</v>
      </c>
      <c r="Q183" s="5">
        <v>0</v>
      </c>
    </row>
    <row r="184" spans="3:17" ht="15.5" x14ac:dyDescent="0.35">
      <c r="C184" t="s">
        <v>192</v>
      </c>
      <c r="I184" s="6">
        <v>1671.64</v>
      </c>
      <c r="J184" s="6">
        <v>1255.06</v>
      </c>
      <c r="K184" s="6">
        <v>920.4</v>
      </c>
      <c r="L184" s="6">
        <v>659.13</v>
      </c>
      <c r="M184" s="6">
        <v>506.79</v>
      </c>
      <c r="N184" s="6">
        <v>354.98</v>
      </c>
      <c r="O184" s="6">
        <v>2135509.9</v>
      </c>
      <c r="P184" s="6">
        <v>1716693.05</v>
      </c>
      <c r="Q184" s="6">
        <v>1637395.22</v>
      </c>
    </row>
    <row r="185" spans="3:17" ht="15.5" x14ac:dyDescent="0.35">
      <c r="C185" t="s">
        <v>193</v>
      </c>
      <c r="I185" s="5">
        <v>289000000000</v>
      </c>
      <c r="J185" s="5">
        <v>243000000000</v>
      </c>
      <c r="K185" s="5">
        <v>226000000000</v>
      </c>
      <c r="L185" s="5">
        <v>169000000000</v>
      </c>
      <c r="M185" s="5">
        <v>94000000000</v>
      </c>
      <c r="N185" s="5">
        <v>213000000000</v>
      </c>
      <c r="O185" s="5">
        <v>71000000000</v>
      </c>
      <c r="P185" s="5">
        <v>37000000000</v>
      </c>
      <c r="Q185" s="5">
        <v>16000000000</v>
      </c>
    </row>
    <row r="186" spans="3:17" ht="15.5" x14ac:dyDescent="0.35">
      <c r="C186" t="s">
        <v>194</v>
      </c>
      <c r="I186" s="5">
        <v>1589000000000</v>
      </c>
      <c r="J186" s="5">
        <v>818000000000</v>
      </c>
      <c r="K186" s="5">
        <v>907000000000</v>
      </c>
      <c r="L186" s="5">
        <v>1128000000000</v>
      </c>
      <c r="M186" s="5">
        <v>1289000000000</v>
      </c>
      <c r="N186" s="5">
        <v>1190000000000</v>
      </c>
      <c r="O186" s="5">
        <v>753000000000</v>
      </c>
      <c r="P186" s="5">
        <v>412000000000</v>
      </c>
      <c r="Q186" s="5">
        <v>146000000000</v>
      </c>
    </row>
    <row r="187" spans="3:17" ht="15.5" x14ac:dyDescent="0.35">
      <c r="C187" t="s">
        <v>26</v>
      </c>
      <c r="I187" s="5">
        <v>1878000000000</v>
      </c>
      <c r="J187" s="5">
        <v>1061000000000</v>
      </c>
      <c r="K187" s="5">
        <v>1133000000000</v>
      </c>
      <c r="L187" s="5">
        <v>1298000000000</v>
      </c>
      <c r="M187" s="5">
        <v>1383000000000</v>
      </c>
      <c r="N187" s="5">
        <v>1403000000000</v>
      </c>
      <c r="O187" s="5">
        <v>824000000000</v>
      </c>
      <c r="P187" s="5">
        <v>450000000000</v>
      </c>
      <c r="Q187" s="5">
        <v>162000000000</v>
      </c>
    </row>
    <row r="188" spans="3:17" ht="15.5" x14ac:dyDescent="0.35">
      <c r="C188" t="s">
        <v>23</v>
      </c>
      <c r="I188" s="5">
        <v>1622000000000</v>
      </c>
      <c r="J188" s="5">
        <v>844000000000</v>
      </c>
      <c r="K188" s="5">
        <v>729000000000</v>
      </c>
      <c r="L188" s="5">
        <v>1060000000000</v>
      </c>
      <c r="M188" s="5">
        <v>1333000000000</v>
      </c>
      <c r="N188" s="5">
        <v>1324000000000</v>
      </c>
      <c r="O188" s="5">
        <v>756000000000</v>
      </c>
      <c r="P188" s="5">
        <v>388000000000</v>
      </c>
      <c r="Q188" s="5">
        <v>121000000000</v>
      </c>
    </row>
    <row r="189" spans="3:17" ht="15.5" x14ac:dyDescent="0.35">
      <c r="C189" t="s">
        <v>195</v>
      </c>
      <c r="I189" s="5">
        <v>-50000000000</v>
      </c>
      <c r="J189" s="5">
        <v>-55000000000</v>
      </c>
      <c r="K189" s="5">
        <v>174000000000</v>
      </c>
      <c r="L189" s="5">
        <v>-26000000000</v>
      </c>
      <c r="M189" s="5">
        <v>-168000000000</v>
      </c>
      <c r="N189" s="5">
        <v>-283000000000</v>
      </c>
      <c r="O189" s="5">
        <v>-210000000000</v>
      </c>
      <c r="P189" s="5">
        <v>-106000000000</v>
      </c>
      <c r="Q189" s="5">
        <v>-48000000000</v>
      </c>
    </row>
    <row r="190" spans="3:17" ht="15.5" x14ac:dyDescent="0.35">
      <c r="C190" t="s">
        <v>196</v>
      </c>
      <c r="I190" s="5">
        <v>1539000000000</v>
      </c>
      <c r="J190" s="5">
        <v>838000000000</v>
      </c>
      <c r="K190" s="5">
        <v>741000000000</v>
      </c>
      <c r="L190" s="5">
        <v>674000000000</v>
      </c>
      <c r="M190" s="5">
        <v>435000000000</v>
      </c>
      <c r="N190" s="5">
        <v>344000000000</v>
      </c>
      <c r="O190" s="5">
        <v>243000000000</v>
      </c>
      <c r="P190" s="5">
        <v>142000000000</v>
      </c>
      <c r="Q190" s="5">
        <v>67000000000</v>
      </c>
    </row>
    <row r="191" spans="3:17" ht="15.5" x14ac:dyDescent="0.35">
      <c r="C191" t="s">
        <v>197</v>
      </c>
      <c r="I191" s="5">
        <v>-1734000000000</v>
      </c>
      <c r="J191" s="5">
        <v>-883000000000</v>
      </c>
      <c r="K191" s="5">
        <v>-317000000000</v>
      </c>
      <c r="L191" s="5">
        <v>-319000000000</v>
      </c>
      <c r="M191" s="5">
        <v>-506000000000</v>
      </c>
      <c r="N191" s="5">
        <v>-819000000000</v>
      </c>
      <c r="O191" s="5">
        <v>-565000000000</v>
      </c>
      <c r="P191" s="5">
        <v>-384000000000</v>
      </c>
      <c r="Q191" s="5">
        <v>-56000000000</v>
      </c>
    </row>
    <row r="192" spans="3:17" ht="15.5" x14ac:dyDescent="0.35">
      <c r="C192" t="s">
        <v>15</v>
      </c>
      <c r="I192" s="5">
        <v>-195000000000</v>
      </c>
      <c r="J192" s="5">
        <v>-45000000000</v>
      </c>
      <c r="K192" s="5">
        <v>425000000000</v>
      </c>
      <c r="L192" s="5">
        <v>354000000000</v>
      </c>
      <c r="M192" s="5">
        <v>-71000000000</v>
      </c>
      <c r="N192" s="5">
        <v>-475000000000</v>
      </c>
      <c r="O192" s="5">
        <v>-322000000000</v>
      </c>
      <c r="P192" s="5">
        <v>-242000000000</v>
      </c>
      <c r="Q192" s="5">
        <v>10000000000</v>
      </c>
    </row>
    <row r="193" spans="2:17" ht="15.5" x14ac:dyDescent="0.35">
      <c r="C193" t="s">
        <v>17</v>
      </c>
      <c r="I193" s="6">
        <v>-81.78</v>
      </c>
      <c r="J193" s="6">
        <v>-18.920000000000002</v>
      </c>
      <c r="K193" s="6">
        <v>178.09</v>
      </c>
      <c r="L193" s="6">
        <v>148.65</v>
      </c>
      <c r="M193" s="6">
        <v>-29.64</v>
      </c>
      <c r="N193" s="6">
        <v>-234.67</v>
      </c>
      <c r="O193" s="6">
        <v>-1272393.82</v>
      </c>
      <c r="P193" s="6">
        <v>-957212.18</v>
      </c>
      <c r="Q193" s="6">
        <v>40655.74</v>
      </c>
    </row>
    <row r="195" spans="2:17" ht="15.5" x14ac:dyDescent="0.35">
      <c r="B195" t="s">
        <v>198</v>
      </c>
      <c r="C195" t="s">
        <v>199</v>
      </c>
      <c r="D195" s="5">
        <v>187000000000</v>
      </c>
      <c r="E195" s="5">
        <v>355000000000</v>
      </c>
      <c r="F195" s="5">
        <v>378000000000</v>
      </c>
      <c r="G195" s="5">
        <v>176000000000</v>
      </c>
      <c r="H195" s="5">
        <v>1226000000000</v>
      </c>
      <c r="I195" s="5">
        <v>1001000000000</v>
      </c>
      <c r="J195" s="5">
        <v>796000000000</v>
      </c>
      <c r="K195" s="5">
        <v>514000000000</v>
      </c>
      <c r="L195" s="5">
        <v>368000000000</v>
      </c>
      <c r="M195" s="5">
        <v>261000000000</v>
      </c>
      <c r="N195" s="5">
        <v>183000000000</v>
      </c>
      <c r="O195" s="5">
        <v>107000000000</v>
      </c>
      <c r="P195" s="5">
        <v>62000000000</v>
      </c>
      <c r="Q195" s="5">
        <v>48000000000</v>
      </c>
    </row>
    <row r="196" spans="2:17" ht="15.5" x14ac:dyDescent="0.35">
      <c r="C196" t="s">
        <v>46</v>
      </c>
      <c r="D196" s="6">
        <v>78.58</v>
      </c>
      <c r="E196" s="6">
        <v>148.83000000000001</v>
      </c>
      <c r="F196" s="6">
        <v>158.47</v>
      </c>
      <c r="G196" s="6">
        <v>73.98</v>
      </c>
      <c r="H196" s="6">
        <v>514.51</v>
      </c>
      <c r="I196" s="6">
        <v>420.07</v>
      </c>
      <c r="J196" s="6">
        <v>334.13</v>
      </c>
      <c r="K196" s="6">
        <v>215.72</v>
      </c>
      <c r="L196" s="6">
        <v>154.31</v>
      </c>
      <c r="M196" s="6">
        <v>109.68</v>
      </c>
      <c r="N196" s="6">
        <v>76.83</v>
      </c>
      <c r="O196" s="6">
        <v>44.73</v>
      </c>
      <c r="P196" s="6">
        <v>25.84</v>
      </c>
      <c r="Q196" s="6">
        <v>19.98</v>
      </c>
    </row>
    <row r="197" spans="2:17" ht="15.5" x14ac:dyDescent="0.35">
      <c r="C197" t="s">
        <v>204</v>
      </c>
      <c r="D197" s="5">
        <v>751000000000</v>
      </c>
      <c r="E197" s="5">
        <v>919000000000</v>
      </c>
      <c r="F197" s="5">
        <v>858000000000</v>
      </c>
      <c r="G197" s="5">
        <v>617000000000</v>
      </c>
      <c r="H197" s="5">
        <v>3371000000000</v>
      </c>
      <c r="I197" s="5">
        <v>2540000000000</v>
      </c>
      <c r="J197" s="5">
        <v>1812000000000</v>
      </c>
      <c r="K197" s="5">
        <v>1306000000000</v>
      </c>
      <c r="L197" s="5">
        <v>1044000000000</v>
      </c>
      <c r="M197" s="5">
        <v>871000000000</v>
      </c>
      <c r="N197" s="5">
        <v>759000000000</v>
      </c>
      <c r="O197" s="5">
        <v>490000000000</v>
      </c>
      <c r="P197" s="5">
        <v>293000000000</v>
      </c>
      <c r="Q197" s="5">
        <v>127000000000</v>
      </c>
    </row>
    <row r="198" spans="2:17" ht="15.5" x14ac:dyDescent="0.35">
      <c r="C198" t="s">
        <v>208</v>
      </c>
      <c r="I198" s="6">
        <v>351.79</v>
      </c>
    </row>
    <row r="199" spans="2:17" ht="15.5" x14ac:dyDescent="0.35">
      <c r="C199" t="s">
        <v>209</v>
      </c>
      <c r="I199" s="6">
        <v>393.6</v>
      </c>
    </row>
    <row r="200" spans="2:17" ht="15.5" x14ac:dyDescent="0.35">
      <c r="C200" t="s">
        <v>210</v>
      </c>
      <c r="I200" s="6">
        <v>6.95</v>
      </c>
    </row>
    <row r="201" spans="2:17" ht="15.5" x14ac:dyDescent="0.35">
      <c r="C201" t="s">
        <v>211</v>
      </c>
      <c r="I201" s="6">
        <v>2.5000000000000001E-3</v>
      </c>
    </row>
    <row r="202" spans="2:17" ht="15.5" x14ac:dyDescent="0.35">
      <c r="C202" t="s">
        <v>212</v>
      </c>
      <c r="I202" s="6">
        <v>137.16999999999999</v>
      </c>
    </row>
    <row r="203" spans="2:17" ht="15.5" x14ac:dyDescent="0.35">
      <c r="C203" t="s">
        <v>213</v>
      </c>
      <c r="I203" s="6">
        <v>87.6</v>
      </c>
    </row>
    <row r="204" spans="2:17" ht="15.5" x14ac:dyDescent="0.35">
      <c r="C204" t="s">
        <v>214</v>
      </c>
      <c r="I204" s="6">
        <v>309.41000000000003</v>
      </c>
    </row>
    <row r="205" spans="2:17" ht="15.5" x14ac:dyDescent="0.35">
      <c r="C205" t="s">
        <v>215</v>
      </c>
      <c r="I205" s="6">
        <v>-177.95</v>
      </c>
    </row>
    <row r="206" spans="2:17" ht="15.5" x14ac:dyDescent="0.35">
      <c r="C206" t="s">
        <v>216</v>
      </c>
      <c r="I206" s="6">
        <v>303.22000000000003</v>
      </c>
    </row>
    <row r="207" spans="2:17" ht="15.5" x14ac:dyDescent="0.35">
      <c r="C207" t="s">
        <v>217</v>
      </c>
      <c r="I207" s="6">
        <v>253.2</v>
      </c>
    </row>
    <row r="208" spans="2:17" ht="15.5" x14ac:dyDescent="0.35">
      <c r="C208" t="s">
        <v>218</v>
      </c>
      <c r="I208" s="6">
        <v>15.3</v>
      </c>
    </row>
    <row r="209" spans="3:9" ht="15.5" x14ac:dyDescent="0.35">
      <c r="C209" t="s">
        <v>219</v>
      </c>
      <c r="I209" s="6">
        <v>9.93</v>
      </c>
    </row>
    <row r="210" spans="3:9" ht="15.5" x14ac:dyDescent="0.35">
      <c r="C210" t="s">
        <v>220</v>
      </c>
      <c r="I210" s="6">
        <v>459.86</v>
      </c>
    </row>
    <row r="211" spans="3:9" ht="15.5" x14ac:dyDescent="0.35">
      <c r="C211" t="s">
        <v>221</v>
      </c>
      <c r="I211" s="6">
        <v>514.51</v>
      </c>
    </row>
    <row r="212" spans="3:9" ht="15.5" x14ac:dyDescent="0.35">
      <c r="C212" t="s">
        <v>222</v>
      </c>
      <c r="I212" s="6">
        <v>1319.56</v>
      </c>
    </row>
    <row r="213" spans="3:9" ht="15.5" x14ac:dyDescent="0.35">
      <c r="C213" t="s">
        <v>223</v>
      </c>
      <c r="D213" s="6">
        <v>168.77</v>
      </c>
    </row>
    <row r="214" spans="3:9" ht="15.5" x14ac:dyDescent="0.35">
      <c r="C214" t="s">
        <v>224</v>
      </c>
      <c r="I214" s="6">
        <v>2066.25</v>
      </c>
    </row>
    <row r="215" spans="3:9" ht="15.5" x14ac:dyDescent="0.35">
      <c r="C215" t="s">
        <v>225</v>
      </c>
      <c r="I215" s="6">
        <v>-1017.12</v>
      </c>
    </row>
    <row r="216" spans="3:9" ht="15.5" x14ac:dyDescent="0.35">
      <c r="C216" t="s">
        <v>226</v>
      </c>
      <c r="D216" s="6">
        <v>1.06</v>
      </c>
    </row>
    <row r="217" spans="3:9" ht="15.5" x14ac:dyDescent="0.35">
      <c r="C217" t="s">
        <v>227</v>
      </c>
      <c r="D217" s="6">
        <v>0.91</v>
      </c>
    </row>
    <row r="218" spans="3:9" ht="15.5" x14ac:dyDescent="0.35">
      <c r="C218" t="s">
        <v>228</v>
      </c>
      <c r="D218" s="6">
        <v>0.84</v>
      </c>
    </row>
    <row r="219" spans="3:9" ht="15.5" x14ac:dyDescent="0.35">
      <c r="C219" t="s">
        <v>229</v>
      </c>
      <c r="D219" s="6">
        <v>0.75</v>
      </c>
    </row>
    <row r="220" spans="3:9" ht="15.5" x14ac:dyDescent="0.35">
      <c r="C220" t="s">
        <v>230</v>
      </c>
      <c r="D220" s="6">
        <v>1.04</v>
      </c>
    </row>
    <row r="221" spans="3:9" ht="15.5" x14ac:dyDescent="0.35">
      <c r="C221" t="s">
        <v>231</v>
      </c>
      <c r="D221" s="6">
        <v>0.41</v>
      </c>
    </row>
    <row r="222" spans="3:9" ht="15.5" x14ac:dyDescent="0.35">
      <c r="C222" t="s">
        <v>232</v>
      </c>
      <c r="D222" s="6">
        <v>2.04</v>
      </c>
    </row>
    <row r="223" spans="3:9" ht="15.5" x14ac:dyDescent="0.35">
      <c r="C223" t="s">
        <v>233</v>
      </c>
      <c r="I223" s="6">
        <v>9.25</v>
      </c>
    </row>
    <row r="224" spans="3:9" ht="15.5" x14ac:dyDescent="0.35">
      <c r="C224" t="s">
        <v>13</v>
      </c>
      <c r="D224" s="5">
        <v>-1434000000000</v>
      </c>
    </row>
    <row r="225" spans="3:9" ht="15.5" x14ac:dyDescent="0.35">
      <c r="C225" t="s">
        <v>234</v>
      </c>
      <c r="I225" s="6">
        <v>3.36</v>
      </c>
    </row>
    <row r="226" spans="3:9" ht="15.5" x14ac:dyDescent="0.35">
      <c r="C226" t="s">
        <v>235</v>
      </c>
      <c r="I226" s="6">
        <v>0.10890000000000001</v>
      </c>
    </row>
    <row r="227" spans="3:9" ht="15.5" x14ac:dyDescent="0.35">
      <c r="C227" t="s">
        <v>236</v>
      </c>
      <c r="I227" s="6">
        <v>0.22260000000000002</v>
      </c>
    </row>
    <row r="228" spans="3:9" ht="15.5" x14ac:dyDescent="0.35">
      <c r="C228" t="s">
        <v>237</v>
      </c>
      <c r="I228" s="6">
        <v>0.18309999999999998</v>
      </c>
    </row>
    <row r="229" spans="3:9" ht="15.5" x14ac:dyDescent="0.35">
      <c r="C229" t="s">
        <v>238</v>
      </c>
      <c r="I229" s="6">
        <v>0.14949999999999999</v>
      </c>
    </row>
    <row r="230" spans="3:9" ht="15.5" x14ac:dyDescent="0.35">
      <c r="C230" t="s">
        <v>239</v>
      </c>
      <c r="D230" s="6">
        <v>80.45</v>
      </c>
    </row>
    <row r="231" spans="3:9" ht="15.5" x14ac:dyDescent="0.35">
      <c r="C231" t="s">
        <v>240</v>
      </c>
      <c r="D231" s="6">
        <v>24.57</v>
      </c>
    </row>
    <row r="232" spans="3:9" ht="15.5" x14ac:dyDescent="0.35">
      <c r="C232" t="s">
        <v>241</v>
      </c>
      <c r="D232" s="6">
        <v>56.66</v>
      </c>
    </row>
    <row r="233" spans="3:9" ht="15.5" x14ac:dyDescent="0.35">
      <c r="C233" t="s">
        <v>242</v>
      </c>
      <c r="D233" s="6">
        <v>48.36</v>
      </c>
    </row>
    <row r="234" spans="3:9" ht="15.5" x14ac:dyDescent="0.35">
      <c r="C234" t="s">
        <v>243</v>
      </c>
      <c r="D234" s="6">
        <v>1.1299999999999999</v>
      </c>
    </row>
    <row r="235" spans="3:9" ht="15.5" x14ac:dyDescent="0.35">
      <c r="C235" t="s">
        <v>244</v>
      </c>
      <c r="I235" s="6">
        <v>0.35</v>
      </c>
    </row>
    <row r="236" spans="3:9" ht="15.5" x14ac:dyDescent="0.35">
      <c r="C236" t="s">
        <v>245</v>
      </c>
      <c r="I236" s="6">
        <v>13.64</v>
      </c>
    </row>
    <row r="237" spans="3:9" ht="15.5" x14ac:dyDescent="0.35">
      <c r="C237" t="s">
        <v>42</v>
      </c>
      <c r="I237" s="5">
        <v>431458000000000</v>
      </c>
    </row>
    <row r="238" spans="3:9" ht="15.5" x14ac:dyDescent="0.35">
      <c r="C238" t="s">
        <v>246</v>
      </c>
      <c r="I238" s="5">
        <v>435178000000000</v>
      </c>
    </row>
    <row r="239" spans="3:9" ht="15.5" x14ac:dyDescent="0.35">
      <c r="C239" t="s">
        <v>247</v>
      </c>
      <c r="I239" s="5">
        <v>2380000000</v>
      </c>
    </row>
    <row r="240" spans="3:9" ht="15.5" x14ac:dyDescent="0.35">
      <c r="C240" t="s">
        <v>248</v>
      </c>
      <c r="I240" s="6">
        <v>6.6100000000000006E-2</v>
      </c>
    </row>
    <row r="241" spans="3:9" ht="15.5" x14ac:dyDescent="0.35">
      <c r="C241" t="s">
        <v>249</v>
      </c>
      <c r="D241" s="6">
        <v>0.43609999999999999</v>
      </c>
    </row>
    <row r="242" spans="3:9" ht="15.5" x14ac:dyDescent="0.35">
      <c r="C242" t="s">
        <v>250</v>
      </c>
      <c r="D242" s="6">
        <v>0.38219999999999998</v>
      </c>
    </row>
    <row r="243" spans="3:9" ht="15.5" x14ac:dyDescent="0.35">
      <c r="C243" t="s">
        <v>251</v>
      </c>
      <c r="D243" s="6">
        <v>0.24940000000000001</v>
      </c>
    </row>
    <row r="244" spans="3:9" ht="15.5" x14ac:dyDescent="0.35">
      <c r="C244" t="s">
        <v>252</v>
      </c>
      <c r="D244" s="6">
        <v>0.27539999999999998</v>
      </c>
    </row>
    <row r="245" spans="3:9" ht="15.5" x14ac:dyDescent="0.35">
      <c r="C245" t="s">
        <v>253</v>
      </c>
      <c r="D245" s="6">
        <v>0.15329999999999999</v>
      </c>
    </row>
    <row r="246" spans="3:9" ht="15.5" x14ac:dyDescent="0.35">
      <c r="C246" t="s">
        <v>254</v>
      </c>
      <c r="D246" s="6">
        <v>-9.9600000000000008E-2</v>
      </c>
    </row>
    <row r="247" spans="3:9" ht="15.5" x14ac:dyDescent="0.35">
      <c r="C247" t="s">
        <v>261</v>
      </c>
      <c r="I247" s="5">
        <v>4</v>
      </c>
    </row>
    <row r="248" spans="3:9" ht="15.5" x14ac:dyDescent="0.35">
      <c r="C248" t="s">
        <v>262</v>
      </c>
      <c r="I248" s="6">
        <v>0.47</v>
      </c>
    </row>
    <row r="249" spans="3:9" ht="15.5" x14ac:dyDescent="0.35">
      <c r="C249" t="s">
        <v>263</v>
      </c>
      <c r="I249" s="5">
        <v>1</v>
      </c>
    </row>
    <row r="250" spans="3:9" ht="15.5" x14ac:dyDescent="0.35">
      <c r="C250" t="s">
        <v>264</v>
      </c>
      <c r="I250" s="6">
        <v>0.03</v>
      </c>
    </row>
    <row r="251" spans="3:9" ht="15.5" x14ac:dyDescent="0.35">
      <c r="C251" t="s">
        <v>265</v>
      </c>
      <c r="I251" s="6">
        <v>0.37</v>
      </c>
    </row>
    <row r="252" spans="3:9" ht="15.5" x14ac:dyDescent="0.35">
      <c r="C252" t="s">
        <v>266</v>
      </c>
      <c r="I252" s="6">
        <v>0.02</v>
      </c>
    </row>
    <row r="253" spans="3:9" ht="15.5" x14ac:dyDescent="0.35">
      <c r="C253" t="s">
        <v>267</v>
      </c>
      <c r="I253" s="6">
        <v>0.01</v>
      </c>
    </row>
    <row r="254" spans="3:9" ht="15.5" x14ac:dyDescent="0.35">
      <c r="C254" t="s">
        <v>268</v>
      </c>
      <c r="I254" s="6">
        <v>0.62</v>
      </c>
    </row>
    <row r="255" spans="3:9" ht="15.5" x14ac:dyDescent="0.35">
      <c r="C255" t="s">
        <v>269</v>
      </c>
      <c r="I255" s="5">
        <v>3145000000000</v>
      </c>
    </row>
    <row r="256" spans="3:9" ht="15.5" x14ac:dyDescent="0.35">
      <c r="C256" t="s">
        <v>270</v>
      </c>
      <c r="I256" s="5">
        <v>1585000000000</v>
      </c>
    </row>
    <row r="257" spans="3:9" ht="15.5" x14ac:dyDescent="0.35">
      <c r="C257" t="s">
        <v>271</v>
      </c>
      <c r="I257" s="5">
        <v>1719000000000</v>
      </c>
    </row>
    <row r="258" spans="3:9" ht="15.5" x14ac:dyDescent="0.35">
      <c r="C258" t="s">
        <v>272</v>
      </c>
      <c r="I258" s="5">
        <v>1096000000000</v>
      </c>
    </row>
    <row r="259" spans="3:9" ht="15.5" x14ac:dyDescent="0.35">
      <c r="C259" t="s">
        <v>273</v>
      </c>
      <c r="D259" s="5">
        <v>402000000000</v>
      </c>
    </row>
    <row r="260" spans="3:9" ht="15.5" x14ac:dyDescent="0.35">
      <c r="C260" t="s">
        <v>274</v>
      </c>
      <c r="D260" s="5">
        <v>10065000000000</v>
      </c>
    </row>
    <row r="261" spans="3:9" ht="15.5" x14ac:dyDescent="0.35">
      <c r="C261" t="s">
        <v>275</v>
      </c>
      <c r="D261" s="5">
        <v>5139000000000</v>
      </c>
    </row>
    <row r="262" spans="3:9" ht="15.5" x14ac:dyDescent="0.35">
      <c r="C262" t="s">
        <v>183</v>
      </c>
      <c r="D262" s="5">
        <v>88000000000</v>
      </c>
    </row>
    <row r="263" spans="3:9" ht="15.5" x14ac:dyDescent="0.35">
      <c r="C263" t="s">
        <v>182</v>
      </c>
      <c r="I263" s="5">
        <v>4925000000000</v>
      </c>
    </row>
    <row r="264" spans="3:9" ht="15.5" x14ac:dyDescent="0.35">
      <c r="C264" t="s">
        <v>181</v>
      </c>
      <c r="D264" s="5">
        <v>3696000000000</v>
      </c>
    </row>
    <row r="265" spans="3:9" ht="15.5" x14ac:dyDescent="0.35">
      <c r="C265" t="s">
        <v>180</v>
      </c>
      <c r="D265" s="5">
        <v>426000000000</v>
      </c>
    </row>
    <row r="266" spans="3:9" ht="15.5" x14ac:dyDescent="0.35">
      <c r="C266" t="s">
        <v>24</v>
      </c>
      <c r="D266" s="5">
        <v>4122000000000</v>
      </c>
    </row>
    <row r="267" spans="3:9" ht="15.5" x14ac:dyDescent="0.35">
      <c r="C267" t="s">
        <v>21</v>
      </c>
      <c r="D267" s="5">
        <v>3720000000000</v>
      </c>
    </row>
    <row r="268" spans="3:9" ht="15.5" x14ac:dyDescent="0.35">
      <c r="C268" t="s">
        <v>276</v>
      </c>
      <c r="I268" s="5">
        <v>4925000000000</v>
      </c>
    </row>
    <row r="269" spans="3:9" ht="15.5" x14ac:dyDescent="0.35">
      <c r="C269" t="s">
        <v>277</v>
      </c>
      <c r="I269" s="5">
        <v>1394000000000</v>
      </c>
    </row>
    <row r="270" spans="3:9" ht="15.5" x14ac:dyDescent="0.35">
      <c r="C270" t="s">
        <v>278</v>
      </c>
      <c r="I270" s="5">
        <v>-4317000000000</v>
      </c>
    </row>
    <row r="271" spans="3:9" ht="15.5" x14ac:dyDescent="0.35">
      <c r="C271" t="s">
        <v>279</v>
      </c>
      <c r="I271" s="5">
        <v>2852000000000</v>
      </c>
    </row>
    <row r="272" spans="3:9" ht="15.5" x14ac:dyDescent="0.35">
      <c r="C272" t="s">
        <v>280</v>
      </c>
      <c r="I272" s="5">
        <v>-3819000000000</v>
      </c>
    </row>
    <row r="273" spans="3:9" ht="15.5" x14ac:dyDescent="0.35">
      <c r="C273" t="s">
        <v>281</v>
      </c>
      <c r="I273" s="5">
        <v>-2425000000000</v>
      </c>
    </row>
  </sheetData>
  <pageMargins left="0.7" right="0.7" top="0.75" bottom="0.75" header="0.3" footer="0.3"/>
  <ignoredErrors>
    <ignoredError sqref="A1:Q274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3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1055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1056</v>
      </c>
      <c r="D2" s="2" vm="241">
        <f ca="1">IFERROR(_xlfn.STOCKHISTORY("XIDX:" &amp; $C$1, D3, , 0, 0, 1), "Libur")</f>
        <v>406</v>
      </c>
      <c r="E2" s="2" vm="242">
        <f ca="1">IFERROR(_xlfn.STOCKHISTORY("XIDX:" &amp; $C$1, E3, , 0, 0, 1), "Libur")</f>
        <v>488</v>
      </c>
      <c r="H2" s="2" vm="242">
        <f ca="1">IFERROR(INDEX(D2:G2,COUNT(D2:G2)),"")</f>
        <v>488</v>
      </c>
      <c r="I2" s="2" vm="243">
        <f ca="1">IFERROR(_xlfn.STOCKHISTORY("XIDX:" &amp; $C$1, I1, , 0, 0, 1), "Libur")</f>
        <v>1070</v>
      </c>
      <c r="J2" s="2" vm="36">
        <f ca="1">IFERROR(_xlfn.STOCKHISTORY("XIDX:" &amp; $C$1, J1, , 0, 0, 1), "Libur")</f>
        <v>176</v>
      </c>
      <c r="K2" s="2" vm="244">
        <f ca="1">IFERROR(_xlfn.STOCKHISTORY("XIDX:" &amp; $C$1, K1, , 0, 0, 1), "Libur")</f>
        <v>234</v>
      </c>
      <c r="L2" s="2" vm="245">
        <f ca="1">IFERROR(_xlfn.STOCKHISTORY("XIDX:" &amp; $C$1, L1, , 0, 0, 1), "Libur")</f>
        <v>276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161042298130</v>
      </c>
      <c r="E4" s="2">
        <f>IFERROR(INDEX(E51:E500,MATCH($C$4,$C$51:$C$500,0)),"")</f>
        <v>229808826211</v>
      </c>
      <c r="H4" s="2">
        <f>IFERROR(SUM(D4:G4)*(4/MAX(1,COUNT(D4:G4))),"")</f>
        <v>781702248682</v>
      </c>
      <c r="I4" s="2">
        <f>IFERROR(INDEX(I51:I500,MATCH($C$4,$C$51:$C$500,0)),"")</f>
        <v>750217960446</v>
      </c>
      <c r="J4" s="2">
        <f>IFERROR(INDEX(J51:J500,MATCH($C$4,$C$51:$C$500,0)),"")</f>
        <v>556385363865</v>
      </c>
      <c r="K4" s="2">
        <f>IFERROR(INDEX(K51:K500,MATCH($C$4,$C$51:$C$500,0)),"")</f>
        <v>390516818350</v>
      </c>
      <c r="L4" s="2">
        <f>IFERROR(INDEX(L51:L500,MATCH($C$4,$C$51:$C$500,0)),"")</f>
        <v>353133853101</v>
      </c>
      <c r="M4" s="2">
        <f>IFERROR(INDEX(M51:M500,MATCH($C$4,$C$51:$C$500,0)),"")</f>
        <v>448905913317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16614937729</v>
      </c>
      <c r="E5" s="2">
        <f>IFERROR(INDEX(E51:E500,MATCH($C$5,$C$51:$C$500,0)),"")</f>
        <v>45314503278</v>
      </c>
      <c r="H5" s="2">
        <f>IFERROR(SUM(D5:G5)*(4/MAX(1,COUNT(D5:G5))),"")</f>
        <v>123858882014</v>
      </c>
      <c r="I5" s="2">
        <f>IFERROR(INDEX(I51:I500,MATCH($C$5,$C$51:$C$500,0)),"")</f>
        <v>138385433740</v>
      </c>
      <c r="J5" s="2">
        <f>IFERROR(INDEX(J51:J500,MATCH($C$5,$C$51:$C$500,0)),"")</f>
        <v>86568464683</v>
      </c>
      <c r="K5" s="2">
        <f>IFERROR(INDEX(K51:K500,MATCH($C$5,$C$51:$C$500,0)),"")</f>
        <v>77445151717</v>
      </c>
      <c r="L5" s="2">
        <f>IFERROR(INDEX(L51:L500,MATCH($C$5,$C$51:$C$500,0)),"")</f>
        <v>69938915536</v>
      </c>
      <c r="M5" s="2">
        <f>IFERROR(INDEX(M51:M500,MATCH($C$5,$C$51:$C$500,0)),"")</f>
        <v>114854711903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1229415759051</v>
      </c>
      <c r="E6" s="2">
        <f>IFERROR(INDEX(E51:E500,MATCH($C$6,$C$51:$C$500,0)),"")</f>
        <v>1212800435829</v>
      </c>
      <c r="H6" s="2">
        <f>IFERROR(INDEX(D6:G6,COUNT(D6:G6)),"")</f>
        <v>1212800435829</v>
      </c>
      <c r="I6" s="2">
        <f>IFERROR(INDEX(I51:I500,MATCH($C$6,$C$51:$C$500,0)),"")</f>
        <v>1167485301888</v>
      </c>
      <c r="J6" s="2">
        <f>IFERROR(INDEX(J51:J500,MATCH($C$6,$C$51:$C$500,0)),"")</f>
        <v>1029097588962</v>
      </c>
      <c r="K6" s="2">
        <f>IFERROR(INDEX(K51:K500,MATCH($C$6,$C$51:$C$500,0)),"")</f>
        <v>942529122560</v>
      </c>
      <c r="L6" s="2">
        <f>IFERROR(INDEX(L51:L500,MATCH($C$6,$C$51:$C$500,0)),"")</f>
        <v>865083970296</v>
      </c>
      <c r="M6" s="2">
        <f>IFERROR(INDEX(M51:M500,MATCH($C$6,$C$51:$C$500,0)),"")</f>
        <v>670250724907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2.84</v>
      </c>
      <c r="E7" s="3">
        <f>IFERROR(INDEX(E51:E500,MATCH($C$7,$C$51:$C$500,0))/1000000000,"")</f>
        <v>2.84</v>
      </c>
      <c r="H7" s="3">
        <f>IFERROR(INDEX(D7:G7,COUNT(D7:G7)),"")</f>
        <v>2.84</v>
      </c>
      <c r="I7" s="3">
        <f>IFERROR(INDEX(I51:I500,MATCH($C$7,$C$51:$C$500,0))/1000000000,"")</f>
        <v>2.84</v>
      </c>
      <c r="J7" s="3">
        <f>IFERROR(INDEX(J51:J500,MATCH($C$7,$C$51:$C$500,0))/1000000000,"")</f>
        <v>2.84</v>
      </c>
      <c r="K7" s="3">
        <f>IFERROR(INDEX(K51:K500,MATCH($C$7,$C$51:$C$500,0))/1000000000,"")</f>
        <v>2.84</v>
      </c>
      <c r="L7" s="3">
        <f>IFERROR(INDEX(L51:L500,MATCH($C$7,$C$51:$C$500,0))/1000000000,"")</f>
        <v>2.84</v>
      </c>
      <c r="M7" s="3">
        <f>IFERROR(INDEX(M51:M500,MATCH($C$7,$C$51:$C$500,0))/1000000000,"")</f>
        <v>2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80000000000</v>
      </c>
      <c r="E8" s="2">
        <f>IFERROR(INDEX(E51:E500,MATCH("Free cash flow (Quarter)",$C$51:$C$500,0)),"")</f>
        <v>5000000000</v>
      </c>
      <c r="H8" s="2">
        <f>IFERROR(INDEX(D8:G8,COUNT(D8:G8)),"")</f>
        <v>5000000000</v>
      </c>
      <c r="I8" s="2">
        <f>IFERROR(INDEX(I51:I500,MATCH($C$8,$C$51:$C$500,0)),"")</f>
        <v>307000000000</v>
      </c>
      <c r="J8" s="2">
        <f>IFERROR(INDEX(J51:J500,MATCH($C$8,$C$51:$C$500,0)),"")</f>
        <v>118000000000</v>
      </c>
      <c r="K8" s="2">
        <f>IFERROR(INDEX(K51:K500,MATCH($C$8,$C$51:$C$500,0)),"")</f>
        <v>-211000000000</v>
      </c>
      <c r="L8" s="2">
        <f>IFERROR(INDEX(L51:L500,MATCH($C$8,$C$51:$C$500,0)),"")</f>
        <v>-200000000000</v>
      </c>
      <c r="M8" s="2">
        <f>IFERROR(INDEX(M51:M500,MATCH($C$8,$C$51:$C$500,0)),"")</f>
        <v>17000000000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28.29</v>
      </c>
      <c r="E9" s="3">
        <f>IFERROR(INDEX(E51:E500,MATCH("Free cash flow per share (Quarter)",$C$51:$C$500,0)),"")</f>
        <v>1.77</v>
      </c>
      <c r="H9" s="3">
        <f>IFERROR(INDEX(D9:G9,COUNT(D9:G9)),"")</f>
        <v>1.77</v>
      </c>
      <c r="I9" s="3">
        <f>IFERROR(INDEX(I51:I500,MATCH($C$9,$C$51:$C$500,0)),"")</f>
        <v>108.17</v>
      </c>
      <c r="J9" s="3">
        <f>IFERROR(INDEX(J51:J500,MATCH($C$9,$C$51:$C$500,0)),"")</f>
        <v>41.63</v>
      </c>
      <c r="K9" s="3">
        <f>IFERROR(INDEX(K51:K500,MATCH($C$9,$C$51:$C$500,0)),"")</f>
        <v>-74.19</v>
      </c>
      <c r="L9" s="3">
        <f>IFERROR(INDEX(L51:L500,MATCH($C$9,$C$51:$C$500,0)),"")</f>
        <v>-70.489999999999995</v>
      </c>
      <c r="M9" s="3">
        <f>IFERROR(INDEX(M51:M500,MATCH($C$9,$C$51:$C$500,0)),"")</f>
        <v>8.59</v>
      </c>
    </row>
    <row r="10" spans="1:13" ht="15.5" x14ac:dyDescent="0.35">
      <c r="C10" t="s">
        <v>18</v>
      </c>
      <c r="D10" s="3">
        <f ca="1">IFERROR(IF(D9=0,"",D2/D9),"")</f>
        <v>14.351360904913397</v>
      </c>
      <c r="E10" s="3">
        <f ca="1">IFERROR(IF(E9=0,"",E2/E9),"")</f>
        <v>275.70621468926555</v>
      </c>
      <c r="I10" s="3">
        <f ca="1">IFERROR(IF(I9=0,"",I2/I9),"")</f>
        <v>9.8918369233613763</v>
      </c>
      <c r="J10" s="3">
        <f ca="1">IFERROR(IF(J9=0,"",J2/J9),"")</f>
        <v>4.2277203939466732</v>
      </c>
      <c r="K10" s="3">
        <f ca="1">IFERROR(IF(K9=0,"",K2/K9),"")</f>
        <v>-3.1540638900121309</v>
      </c>
      <c r="L10" s="3">
        <f ca="1">IFERROR(IF(L9=0,"",L2/L9),"")</f>
        <v>-3.9154489998581363</v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196719317338</v>
      </c>
      <c r="E11" s="2">
        <f>IFERROR(INDEX(E51:E500,MATCH($C$11,$C$51:$C$500,0)),"")</f>
        <v>25531833088</v>
      </c>
      <c r="H11" s="2">
        <f>IFERROR(INDEX(D11:G11,COUNT(D11:G11)),"")</f>
        <v>25531833088</v>
      </c>
      <c r="I11" s="2">
        <f>IFERROR(INDEX(I51:I500,MATCH($C$11,$C$51:$C$500,0)),"")</f>
        <v>255498052815</v>
      </c>
      <c r="J11" s="2">
        <f>IFERROR(INDEX(J51:J500,MATCH($C$11,$C$51:$C$500,0)),"")</f>
        <v>99159080980</v>
      </c>
      <c r="K11" s="2">
        <f>IFERROR(INDEX(K51:K500,MATCH($C$11,$C$51:$C$500,0)),"")</f>
        <v>412086791230</v>
      </c>
      <c r="L11" s="2">
        <f>IFERROR(INDEX(L51:L500,MATCH($C$11,$C$51:$C$500,0)),"")</f>
        <v>278196355133</v>
      </c>
      <c r="M11" s="2">
        <f>IFERROR(INDEX(M51:M500,MATCH($C$11,$C$51:$C$500,0)),"")</f>
        <v>65667068698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430000000000</v>
      </c>
      <c r="E12" s="2">
        <f>IFERROR(INDEX(E51:E500,MATCH("Net Debt (Quarter)",$C$51:$C$500,0)),"")</f>
        <v>434000000000</v>
      </c>
      <c r="H12" s="2">
        <f>IFERROR(INDEX(D12:G12,COUNT(D12:G12)),"")</f>
        <v>434000000000</v>
      </c>
      <c r="I12" s="2">
        <f>IFERROR(INDEX(I51:I500,MATCH($C$12,$C$51:$C$500,0)),"")</f>
        <v>400000000000</v>
      </c>
      <c r="J12" s="2">
        <f>IFERROR(INDEX(J51:J500,MATCH($C$12,$C$51:$C$500,0)),"")</f>
        <v>284000000000</v>
      </c>
      <c r="K12" s="2">
        <f>IFERROR(INDEX(K51:K500,MATCH($C$12,$C$51:$C$500,0)),"")</f>
        <v>267000000000</v>
      </c>
      <c r="L12" s="2">
        <f>IFERROR(INDEX(L51:L500,MATCH($C$12,$C$51:$C$500,0)),"")</f>
        <v>307000000000</v>
      </c>
      <c r="M12" s="2">
        <f>IFERROR(INDEX(M51:M500,MATCH($C$12,$C$51:$C$500,0)),"")</f>
        <v>513000000000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627000000000</v>
      </c>
      <c r="E13" s="2">
        <f>IFERROR(INDEX(E51:E500,MATCH("Total Debt (Quarter)",$C$51:$C$500,0)),"")</f>
        <v>459000000000</v>
      </c>
      <c r="H13" s="2">
        <f>IFERROR(INDEX(D13:G13,COUNT(D13:G13)),"")</f>
        <v>459000000000</v>
      </c>
      <c r="I13" s="2">
        <f>IFERROR(INDEX(I51:I500,MATCH($C$13,$C$51:$C$500,0)),"")</f>
        <v>656000000000</v>
      </c>
      <c r="J13" s="2">
        <f>IFERROR(INDEX(J51:J500,MATCH($C$13,$C$51:$C$500,0)),"")</f>
        <v>383000000000</v>
      </c>
      <c r="K13" s="2">
        <f>IFERROR(INDEX(K51:K500,MATCH($C$13,$C$51:$C$500,0)),"")</f>
        <v>679000000000</v>
      </c>
      <c r="L13" s="2">
        <f>IFERROR(INDEX(L51:L500,MATCH($C$13,$C$51:$C$500,0)),"")</f>
        <v>585000000000</v>
      </c>
      <c r="M13" s="2">
        <f>IFERROR(INDEX(M51:M500,MATCH($C$13,$C$51:$C$500,0)),"")</f>
        <v>579000000000</v>
      </c>
    </row>
    <row r="14" spans="1:13" ht="15.5" x14ac:dyDescent="0.35">
      <c r="C14" t="s">
        <v>27</v>
      </c>
      <c r="D14" s="2">
        <f>IFERROR(INDEX(D51:D500,MATCH($C$14,$C$51:$C$500,0)),"")</f>
        <v>-14643260220</v>
      </c>
      <c r="E14" s="2">
        <f>IFERROR(INDEX(E51:E500,MATCH($C$14,$C$51:$C$500,0)),"")</f>
        <v>-14068274274</v>
      </c>
      <c r="H14" s="2">
        <f>IFERROR(SUM(D14:G14)*(4/MAX(1,COUNT(D14:G14))),"")</f>
        <v>-57423068988</v>
      </c>
      <c r="I14" s="2">
        <f>IFERROR(INDEX(I51:I500,MATCH($C$14,$C$51:$C$500,0)),"")</f>
        <v>-64842198326</v>
      </c>
      <c r="J14" s="2">
        <f>IFERROR(INDEX(J51:J500,MATCH($C$14,$C$51:$C$500,0)),"")</f>
        <v>-65221902844</v>
      </c>
      <c r="K14" s="2">
        <f>IFERROR(INDEX(K51:K500,MATCH($C$14,$C$51:$C$500,0)),"")</f>
        <v>-51602117140</v>
      </c>
      <c r="L14" s="2">
        <f>IFERROR(INDEX(L51:L500,MATCH($C$14,$C$51:$C$500,0)),"")</f>
        <v>-44127449697</v>
      </c>
      <c r="M14" s="2">
        <f>IFERROR(INDEX(M51:M500,MATCH($C$14,$C$51:$C$500,0)),"")</f>
        <v>-48734658376</v>
      </c>
    </row>
    <row r="15" spans="1:13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0</v>
      </c>
      <c r="J15" s="2">
        <f>IFERROR(INDEX(J51:J500,MATCH($C$15,$C$51:$C$500,0)),"")</f>
        <v>0</v>
      </c>
      <c r="K15" s="2">
        <f>IFERROR(INDEX(K51:K500,MATCH($C$15,$C$51:$C$500,0)),"")</f>
        <v>-348692641</v>
      </c>
      <c r="L15" s="2">
        <f>IFERROR(INDEX(L51:L500,MATCH($C$15,$C$51:$C$500,0)),"")</f>
        <v>-197535114</v>
      </c>
      <c r="M15" s="2">
        <f>IFERROR(INDEX(M51:M500,MATCH($C$15,$C$51:$C$500,0)),"")</f>
        <v>-179857106</v>
      </c>
    </row>
    <row r="16" spans="1:13" ht="15.5" x14ac:dyDescent="0.35">
      <c r="C16" t="s">
        <v>29</v>
      </c>
      <c r="D16" s="2">
        <f>IFERROR(INDEX(D51:D500,MATCH($C$16,$C$51:$C$500,0)),"")</f>
        <v>16573886215</v>
      </c>
      <c r="E16" s="2">
        <f>IFERROR(INDEX(E51:E500,MATCH($C$16,$C$51:$C$500,0)),"")</f>
        <v>45315133941</v>
      </c>
      <c r="H16" s="2">
        <f>IFERROR(SUM(D16:G16)*(4/MAX(1,COUNT(D16:G16))),"")</f>
        <v>123778040312</v>
      </c>
      <c r="I16" s="2">
        <f>IFERROR(INDEX(I51:I500,MATCH($C$16,$C$51:$C$500,0)),"")</f>
        <v>138480238083</v>
      </c>
      <c r="J16" s="2">
        <f>IFERROR(INDEX(J51:J500,MATCH($C$16,$C$51:$C$500,0)),"")</f>
        <v>84888523005</v>
      </c>
      <c r="K16" s="2">
        <f>IFERROR(INDEX(K51:K500,MATCH($C$16,$C$51:$C$500,0)),"")</f>
        <v>77863442025</v>
      </c>
      <c r="L16" s="2">
        <f>IFERROR(INDEX(L51:L500,MATCH($C$16,$C$51:$C$500,0)),"")</f>
        <v>67774716855</v>
      </c>
      <c r="M16" s="2">
        <f>IFERROR(INDEX(M51:M500,MATCH($C$16,$C$51:$C$500,0)),"")</f>
        <v>114910596277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39</v>
      </c>
      <c r="C19" t="s">
        <v>40</v>
      </c>
    </row>
    <row r="20" spans="1:13" ht="15.5" x14ac:dyDescent="0.35">
      <c r="A20" t="s">
        <v>41</v>
      </c>
      <c r="C20" t="s">
        <v>42</v>
      </c>
      <c r="D20" s="2">
        <f ca="1">IFERROR(D21*D2,"")</f>
        <v>1153040000000</v>
      </c>
      <c r="E20" s="2">
        <f ca="1">IFERROR(E21*E2,"")</f>
        <v>1385920000000</v>
      </c>
      <c r="H20" s="2">
        <f t="shared" ref="H20:M20" ca="1" si="0">IFERROR(H21*H2,"")</f>
        <v>1385920000000</v>
      </c>
      <c r="I20" s="2">
        <f t="shared" ca="1" si="0"/>
        <v>3038800000000</v>
      </c>
      <c r="J20" s="2">
        <f t="shared" ca="1" si="0"/>
        <v>499840000000</v>
      </c>
      <c r="K20" s="2">
        <f t="shared" ca="1" si="0"/>
        <v>664560000000</v>
      </c>
      <c r="L20" s="2">
        <f t="shared" ca="1" si="0"/>
        <v>783840000000</v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2840000000</v>
      </c>
      <c r="E21" s="2">
        <f>IFERROR(INDEX(E51:E500,MATCH($C$7,$C$51:$C$500,0)),"")</f>
        <v>2840000000</v>
      </c>
      <c r="H21" s="2">
        <f>IFERROR(INDEX(D21:G21,COUNT(D21:G21)),"")</f>
        <v>2840000000</v>
      </c>
      <c r="I21" s="2">
        <f>IFERROR(INDEX(I51:I500,MATCH($C$7,$C$51:$C$500,0)),"")</f>
        <v>2840000000</v>
      </c>
      <c r="J21" s="2">
        <f>IFERROR(INDEX(J51:J500,MATCH($C$7,$C$51:$C$500,0)),"")</f>
        <v>2840000000</v>
      </c>
      <c r="K21" s="2">
        <f>IFERROR(INDEX(K51:K500,MATCH($C$7,$C$51:$C$500,0)),"")</f>
        <v>2840000000</v>
      </c>
      <c r="L21" s="2">
        <f>IFERROR(INDEX(L51:L500,MATCH($C$7,$C$51:$C$500,0)),"")</f>
        <v>2840000000</v>
      </c>
      <c r="M21" s="2">
        <f>IFERROR(INDEX(M51:M500,MATCH($C$7,$C$51:$C$500,0)),"")</f>
        <v>2000000000</v>
      </c>
    </row>
    <row r="23" spans="1:13" ht="15.5" x14ac:dyDescent="0.35">
      <c r="B23" t="s">
        <v>43</v>
      </c>
      <c r="C23" t="s">
        <v>44</v>
      </c>
      <c r="D23" s="3">
        <f>IFERROR(D5/D6*100,"")</f>
        <v>1.3514498741927026</v>
      </c>
      <c r="E23" s="3">
        <f>IFERROR(E5/E6*100,"")</f>
        <v>3.7363528194171236</v>
      </c>
      <c r="H23" s="3">
        <f t="shared" ref="H23:M23" si="1">IFERROR(H5/H6*100,"")</f>
        <v>10.212635018500571</v>
      </c>
      <c r="I23" s="3">
        <f t="shared" si="1"/>
        <v>11.85329130192987</v>
      </c>
      <c r="J23" s="3">
        <f t="shared" si="1"/>
        <v>8.4120753572377271</v>
      </c>
      <c r="K23" s="3">
        <f t="shared" si="1"/>
        <v>8.2167383334163198</v>
      </c>
      <c r="L23" s="3">
        <f t="shared" si="1"/>
        <v>8.0846389411272366</v>
      </c>
      <c r="M23" s="3">
        <f t="shared" si="1"/>
        <v>17.136081713143476</v>
      </c>
    </row>
    <row r="24" spans="1:13" ht="15.5" x14ac:dyDescent="0.35">
      <c r="C24" t="s">
        <v>45</v>
      </c>
      <c r="D24" s="4">
        <f>IFERROR(_xlfn.RRI(5,I23,D23),"")</f>
        <v>-0.35227270729262838</v>
      </c>
      <c r="E24" s="4">
        <f>IFERROR(_xlfn.RRI(5,J23,E23),"")</f>
        <v>-0.14982379628242493</v>
      </c>
      <c r="H24" s="4">
        <f t="shared" ref="H24:M24" si="2">IFERROR(_xlfn.RRI(5,M23,H23),"")</f>
        <v>-9.8334905721160548E-2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46</v>
      </c>
      <c r="C25" t="s">
        <v>47</v>
      </c>
      <c r="D25" s="3">
        <f>IFERROR(INDEX(D51:D500,MATCH($A$25,$C$51:$C$500,0)),"")</f>
        <v>5.83</v>
      </c>
      <c r="E25" s="3">
        <f>IFERROR(INDEX(E51:E500,MATCH($A$25,$C$51:$C$500,0)),"")</f>
        <v>15.95</v>
      </c>
      <c r="H25" s="3">
        <f>IFERROR(INDEX(D25:G25,COUNT(D25:G25)),"")</f>
        <v>15.95</v>
      </c>
      <c r="I25" s="3">
        <f>IFERROR(INDEX(I51:I500,MATCH($C$25,$C$51:$C$500,0)),"")</f>
        <v>48.74</v>
      </c>
      <c r="J25" s="3">
        <f>IFERROR(INDEX(J51:J500,MATCH($C$25,$C$51:$C$500,0)),"")</f>
        <v>29.88</v>
      </c>
      <c r="K25" s="3">
        <f>IFERROR(INDEX(K51:K500,MATCH($C$25,$C$51:$C$500,0)),"")</f>
        <v>27.28</v>
      </c>
      <c r="L25" s="3">
        <f>IFERROR(INDEX(L51:L500,MATCH($C$25,$C$51:$C$500,0)),"")</f>
        <v>23.78</v>
      </c>
      <c r="M25" s="3">
        <f>IFERROR(INDEX(M51:M500,MATCH($C$25,$C$51:$C$500,0)),"")</f>
        <v>57.35</v>
      </c>
    </row>
    <row r="26" spans="1:13" ht="15.5" x14ac:dyDescent="0.35">
      <c r="C26" t="s">
        <v>48</v>
      </c>
      <c r="D26" s="4">
        <f>IFERROR(_xlfn.RRI(5,I25,D25),"")</f>
        <v>-0.34603183728050557</v>
      </c>
      <c r="E26" s="4">
        <f>IFERROR(_xlfn.RRI(5,J25,E25),"")</f>
        <v>-0.11798490288089425</v>
      </c>
      <c r="H26" s="4">
        <f t="shared" ref="H26:M26" si="3">IFERROR(_xlfn.RRI(5,M25,H25),"")</f>
        <v>-0.22581375124174519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49</v>
      </c>
      <c r="D27" s="3">
        <f>IFERROR(D4/D21,"")</f>
        <v>56.705034552816905</v>
      </c>
      <c r="E27" s="3">
        <f>IFERROR(E4/E21,"")</f>
        <v>80.918600778521125</v>
      </c>
      <c r="H27" s="3">
        <f t="shared" ref="H27:M27" si="4">IFERROR(H4/H21,"")</f>
        <v>275.24727066267604</v>
      </c>
      <c r="I27" s="3">
        <f t="shared" si="4"/>
        <v>264.16125367816903</v>
      </c>
      <c r="J27" s="3">
        <f t="shared" si="4"/>
        <v>195.9103393890845</v>
      </c>
      <c r="K27" s="3">
        <f t="shared" si="4"/>
        <v>137.50592195422536</v>
      </c>
      <c r="L27" s="3">
        <f t="shared" si="4"/>
        <v>124.34290602147887</v>
      </c>
      <c r="M27" s="3">
        <f t="shared" si="4"/>
        <v>224.4529566585</v>
      </c>
    </row>
    <row r="28" spans="1:13" ht="15.5" x14ac:dyDescent="0.35">
      <c r="C28" t="s">
        <v>50</v>
      </c>
      <c r="D28" s="4">
        <f>IFERROR(_xlfn.RRI(5,I27,D27),"")</f>
        <v>-0.26489309788496629</v>
      </c>
      <c r="E28" s="4">
        <f>IFERROR(_xlfn.RRI(5,J27,E27),"")</f>
        <v>-0.16208840253302659</v>
      </c>
      <c r="H28" s="4">
        <f t="shared" ref="H28:M28" si="5">IFERROR(_xlfn.RRI(5,M27,H27),"")</f>
        <v>4.1644531288879794E-2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51</v>
      </c>
      <c r="H29" s="4">
        <f t="shared" ref="H29:M29" si="6">IFERROR(((H25-I25)/I25)*100%,"")</f>
        <v>-0.67275338530980722</v>
      </c>
      <c r="I29" s="4">
        <f t="shared" si="6"/>
        <v>0.63119143239625175</v>
      </c>
      <c r="J29" s="4">
        <f t="shared" si="6"/>
        <v>9.5307917888562965E-2</v>
      </c>
      <c r="K29" s="4">
        <f t="shared" si="6"/>
        <v>0.1471825063078217</v>
      </c>
      <c r="L29" s="4">
        <f t="shared" si="6"/>
        <v>-0.58535309503051436</v>
      </c>
      <c r="M29" s="4" t="str">
        <f t="shared" si="6"/>
        <v/>
      </c>
    </row>
    <row r="30" spans="1:13" ht="15.5" x14ac:dyDescent="0.35">
      <c r="C30" t="s">
        <v>52</v>
      </c>
      <c r="H30" s="4">
        <f t="shared" ref="H30:M30" si="7">IFERROR(((H27-I27)/I27)*100%,"")</f>
        <v>4.1966854828805612E-2</v>
      </c>
      <c r="I30" s="4">
        <f t="shared" si="7"/>
        <v>0.3483783168459319</v>
      </c>
      <c r="J30" s="4">
        <f t="shared" si="7"/>
        <v>0.42474110645432067</v>
      </c>
      <c r="K30" s="4">
        <f t="shared" si="7"/>
        <v>0.10586061041932479</v>
      </c>
      <c r="L30" s="4">
        <f t="shared" si="7"/>
        <v>-0.44601796352959727</v>
      </c>
      <c r="M30" s="4" t="str">
        <f t="shared" si="7"/>
        <v/>
      </c>
    </row>
    <row r="32" spans="1:13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431.94</v>
      </c>
      <c r="E32" s="3">
        <f>IFERROR(INDEX(E51:E500,MATCH($A$32,$C$51:$C$500,0)),"")</f>
        <v>426.09</v>
      </c>
      <c r="H32" s="3">
        <f>IFERROR(INDEX(D32:G32,COUNT(D32:G32)),"")</f>
        <v>426.09</v>
      </c>
      <c r="I32" s="3">
        <f>IFERROR(INDEX(I51:I500,MATCH($C$32,$C$51:$C$500,0)),"")</f>
        <v>410.14</v>
      </c>
      <c r="J32" s="3">
        <f>IFERROR(INDEX(J51:J500,MATCH($C$32,$C$51:$C$500,0)),"")</f>
        <v>361.44</v>
      </c>
      <c r="K32" s="3">
        <f>IFERROR(INDEX(K51:K500,MATCH($C$32,$C$51:$C$500,0)),"")</f>
        <v>330.97</v>
      </c>
      <c r="L32" s="3">
        <f>IFERROR(INDEX(L51:L500,MATCH($C$32,$C$51:$C$500,0)),"")</f>
        <v>303.64999999999998</v>
      </c>
      <c r="M32" s="3">
        <f>IFERROR(INDEX(M51:M500,MATCH($C$32,$C$51:$C$500,0)),"")</f>
        <v>333.97</v>
      </c>
    </row>
    <row r="33" spans="1:13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1.1299999999999999</v>
      </c>
      <c r="E33" s="3">
        <f>IFERROR(INDEX(E51:E500,MATCH($A$33,$C$51:$C$500,0)),"")</f>
        <v>0.94</v>
      </c>
      <c r="H33" s="3">
        <f>IFERROR(INDEX(D33:G33,COUNT(D33:G33)),"")</f>
        <v>0.94</v>
      </c>
      <c r="I33" s="3">
        <f>IFERROR(INDEX(I51:I500,MATCH($C$33,$C$51:$C$500,0)),"")</f>
        <v>2.61</v>
      </c>
      <c r="J33" s="3">
        <f>IFERROR(INDEX(J51:J500,MATCH($C$33,$C$51:$C$500,0)),"")</f>
        <v>0.49</v>
      </c>
      <c r="K33" s="3">
        <f>IFERROR(INDEX(K51:K500,MATCH($C$33,$C$51:$C$500,0)),"")</f>
        <v>0.71</v>
      </c>
      <c r="L33" s="3">
        <f>IFERROR(INDEX(L51:L500,MATCH($C$33,$C$51:$C$500,0)),"")</f>
        <v>0.91</v>
      </c>
      <c r="M33" s="3">
        <f>IFERROR(INDEX(M51:M500,MATCH($C$33,$C$51:$C$500,0)),"")</f>
        <v>0</v>
      </c>
    </row>
    <row r="34" spans="1:13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83.7</v>
      </c>
      <c r="E34" s="3">
        <f>IFERROR(INDEX(E51:E500,MATCH($A$34,$C$51:$C$500,0)),"")</f>
        <v>25.2</v>
      </c>
      <c r="H34" s="3">
        <f>IFERROR(INDEX(D34:G34,COUNT(D34:G34)),"")</f>
        <v>25.2</v>
      </c>
      <c r="I34" s="3">
        <f>IFERROR(INDEX(I51:I500,MATCH($C$34,$C$51:$C$500,0)),"")</f>
        <v>21.95</v>
      </c>
      <c r="J34" s="3">
        <f>IFERROR(INDEX(J51:J500,MATCH($C$34,$C$51:$C$500,0)),"")</f>
        <v>5.89</v>
      </c>
      <c r="K34" s="3">
        <f>IFERROR(INDEX(K51:K500,MATCH($C$34,$C$51:$C$500,0)),"")</f>
        <v>8.58</v>
      </c>
      <c r="L34" s="3">
        <f>IFERROR(INDEX(L51:L500,MATCH($C$34,$C$51:$C$500,0)),"")</f>
        <v>11.61</v>
      </c>
      <c r="M34" s="3">
        <f>IFERROR(INDEX(M51:M500,MATCH($C$34,$C$51:$C$500,0)),"")</f>
        <v>0</v>
      </c>
    </row>
    <row r="35" spans="1:13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8.61</v>
      </c>
      <c r="E35" s="3">
        <f>IFERROR(INDEX(E51:E500,MATCH($A$35,$C$51:$C$500,0)),"")</f>
        <v>4.97</v>
      </c>
      <c r="H35" s="3">
        <f>IFERROR(INDEX(D35:G35,COUNT(D35:G35)),"")</f>
        <v>4.97</v>
      </c>
      <c r="I35" s="3">
        <f>IFERROR(INDEX(I51:I500,MATCH($C$35,$C$51:$C$500,0)),"")</f>
        <v>4.05</v>
      </c>
      <c r="J35" s="3">
        <f>IFERROR(INDEX(J51:J500,MATCH($C$35,$C$51:$C$500,0)),"")</f>
        <v>0.9</v>
      </c>
      <c r="K35" s="3">
        <f>IFERROR(INDEX(K51:K500,MATCH($C$35,$C$51:$C$500,0)),"")</f>
        <v>1.7</v>
      </c>
      <c r="L35" s="3">
        <f>IFERROR(INDEX(L51:L500,MATCH($C$35,$C$51:$C$500,0)),"")</f>
        <v>2.2200000000000002</v>
      </c>
      <c r="M35" s="3">
        <f>IFERROR(INDEX(M51:M500,MATCH($C$35,$C$51:$C$500,0)),"")</f>
        <v>0</v>
      </c>
    </row>
    <row r="36" spans="1:13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74</v>
      </c>
      <c r="C51" t="s">
        <v>6</v>
      </c>
      <c r="D51" s="5">
        <v>161042298130</v>
      </c>
      <c r="E51" s="5">
        <v>229808826211</v>
      </c>
      <c r="F51" s="5">
        <v>143155011202</v>
      </c>
      <c r="G51" s="5">
        <v>89643803037</v>
      </c>
      <c r="I51" s="5">
        <v>750217960446</v>
      </c>
      <c r="J51" s="5">
        <v>556385363865</v>
      </c>
      <c r="K51" s="5">
        <v>390516818350</v>
      </c>
      <c r="L51" s="5">
        <v>353133853101</v>
      </c>
      <c r="M51" s="5">
        <v>448905913317</v>
      </c>
    </row>
    <row r="52" spans="2:13" ht="15.5" x14ac:dyDescent="0.35">
      <c r="C52" t="s">
        <v>75</v>
      </c>
      <c r="D52" s="5">
        <v>-81345525023</v>
      </c>
      <c r="E52" s="5">
        <v>-133869981823</v>
      </c>
      <c r="F52" s="5">
        <v>-44783385314</v>
      </c>
      <c r="G52" s="5">
        <v>-40904169479</v>
      </c>
      <c r="I52" s="5">
        <v>-372793435033</v>
      </c>
      <c r="J52" s="5">
        <v>-274180110681</v>
      </c>
      <c r="K52" s="5">
        <v>-157518017541</v>
      </c>
      <c r="L52" s="5">
        <v>-162606165789</v>
      </c>
      <c r="M52" s="5">
        <v>-193874941286</v>
      </c>
    </row>
    <row r="53" spans="2:13" ht="15.5" x14ac:dyDescent="0.35">
      <c r="C53" t="s">
        <v>76</v>
      </c>
      <c r="D53" s="5">
        <v>79696773107</v>
      </c>
      <c r="E53" s="5">
        <v>95938844388</v>
      </c>
      <c r="F53" s="5">
        <v>98371625888</v>
      </c>
      <c r="G53" s="5">
        <v>48739633558</v>
      </c>
      <c r="I53" s="5">
        <v>377424525413</v>
      </c>
      <c r="J53" s="5">
        <v>282205253184</v>
      </c>
      <c r="K53" s="5">
        <v>232998800809</v>
      </c>
      <c r="L53" s="5">
        <v>190527687312</v>
      </c>
      <c r="M53" s="5">
        <v>255030972031</v>
      </c>
    </row>
    <row r="54" spans="2:13" ht="15.5" x14ac:dyDescent="0.35">
      <c r="C54" t="s">
        <v>77</v>
      </c>
      <c r="D54" s="5">
        <v>-40273207380</v>
      </c>
      <c r="E54" s="5">
        <v>-30018766230</v>
      </c>
      <c r="F54" s="5">
        <v>-42684972208</v>
      </c>
      <c r="G54" s="5">
        <v>-23212725885</v>
      </c>
      <c r="I54" s="5">
        <v>-114285297956</v>
      </c>
      <c r="J54" s="5">
        <v>-93282930907</v>
      </c>
      <c r="K54" s="5">
        <v>-78663910530</v>
      </c>
      <c r="L54" s="5">
        <v>-67562540081</v>
      </c>
      <c r="M54" s="5">
        <v>-66186379136</v>
      </c>
    </row>
    <row r="55" spans="2:13" ht="15.5" x14ac:dyDescent="0.35">
      <c r="C55" t="s">
        <v>79</v>
      </c>
      <c r="K55" s="5">
        <v>-78114167994</v>
      </c>
      <c r="L55" s="5">
        <v>-67166876688</v>
      </c>
      <c r="M55" s="5">
        <v>-65924559223</v>
      </c>
    </row>
    <row r="56" spans="2:13" ht="15.5" x14ac:dyDescent="0.35">
      <c r="C56" t="s">
        <v>78</v>
      </c>
      <c r="K56" s="5">
        <v>-549742536</v>
      </c>
      <c r="L56" s="5">
        <v>-395663393</v>
      </c>
      <c r="M56" s="5">
        <v>-261819913</v>
      </c>
    </row>
    <row r="57" spans="2:13" ht="15.5" x14ac:dyDescent="0.35">
      <c r="C57" t="s">
        <v>80</v>
      </c>
      <c r="D57" s="5">
        <v>39423565727</v>
      </c>
      <c r="E57" s="5">
        <v>65920078158</v>
      </c>
      <c r="F57" s="5">
        <v>55686653680</v>
      </c>
      <c r="G57" s="5">
        <v>25526907673</v>
      </c>
      <c r="I57" s="5">
        <v>263139227457</v>
      </c>
      <c r="J57" s="5">
        <v>188922322277</v>
      </c>
      <c r="K57" s="5">
        <v>154334890279</v>
      </c>
      <c r="L57" s="5">
        <v>122965147231</v>
      </c>
      <c r="M57" s="5">
        <v>188844592895</v>
      </c>
    </row>
    <row r="58" spans="2:13" ht="15.5" x14ac:dyDescent="0.35">
      <c r="C58" t="s">
        <v>81</v>
      </c>
      <c r="D58" s="5">
        <v>-22849679512</v>
      </c>
      <c r="E58" s="5">
        <v>-20604944217</v>
      </c>
      <c r="F58" s="5">
        <v>-51837841764</v>
      </c>
      <c r="G58" s="5">
        <v>-18434346203</v>
      </c>
      <c r="I58" s="5">
        <v>-124658989374</v>
      </c>
      <c r="J58" s="5">
        <v>-104033799272</v>
      </c>
      <c r="K58" s="5">
        <v>-76471448254</v>
      </c>
      <c r="L58" s="5">
        <v>-55190430376</v>
      </c>
      <c r="M58" s="5">
        <v>-73933996618</v>
      </c>
    </row>
    <row r="59" spans="2:13" ht="15.5" x14ac:dyDescent="0.35">
      <c r="C59" t="s">
        <v>27</v>
      </c>
      <c r="D59" s="5">
        <v>-14643260220</v>
      </c>
      <c r="E59" s="5">
        <v>-14068274274</v>
      </c>
      <c r="F59" s="5">
        <v>-16017744788</v>
      </c>
      <c r="G59" s="5">
        <v>-15810932818</v>
      </c>
      <c r="I59" s="5">
        <v>-64842198326</v>
      </c>
      <c r="J59" s="5">
        <v>-65221902844</v>
      </c>
      <c r="K59" s="5">
        <v>-51602117140</v>
      </c>
      <c r="L59" s="5">
        <v>-44127449697</v>
      </c>
      <c r="M59" s="5">
        <v>-48734658376</v>
      </c>
    </row>
    <row r="60" spans="2:13" ht="15.5" x14ac:dyDescent="0.35">
      <c r="C60" t="s">
        <v>82</v>
      </c>
      <c r="D60" s="5">
        <v>68195126</v>
      </c>
      <c r="E60" s="5">
        <v>47645162</v>
      </c>
      <c r="F60" s="5">
        <v>-604340363</v>
      </c>
      <c r="G60" s="5">
        <v>959928642</v>
      </c>
      <c r="I60" s="5">
        <v>-3121864396</v>
      </c>
      <c r="J60" s="5">
        <v>-18383122983</v>
      </c>
      <c r="K60" s="5">
        <v>-15702024700</v>
      </c>
      <c r="L60" s="5">
        <v>4984614924</v>
      </c>
      <c r="M60" s="5">
        <v>-2357596351</v>
      </c>
    </row>
    <row r="61" spans="2:13" ht="15.5" x14ac:dyDescent="0.35">
      <c r="C61" t="s">
        <v>84</v>
      </c>
      <c r="F61" s="5">
        <v>-97084068</v>
      </c>
      <c r="G61" s="5">
        <v>63</v>
      </c>
      <c r="I61" s="5">
        <v>-35845629</v>
      </c>
      <c r="J61" s="5">
        <v>315169874</v>
      </c>
      <c r="K61" s="5">
        <v>-19074669</v>
      </c>
      <c r="L61" s="5">
        <v>20856464</v>
      </c>
      <c r="M61" s="5">
        <v>286631519</v>
      </c>
    </row>
    <row r="62" spans="2:13" ht="15.5" x14ac:dyDescent="0.35">
      <c r="C62" t="s">
        <v>351</v>
      </c>
      <c r="D62" s="5">
        <v>-4964214784</v>
      </c>
      <c r="E62" s="5">
        <v>-6819940165</v>
      </c>
      <c r="F62" s="5">
        <v>-4500005333</v>
      </c>
      <c r="G62" s="5">
        <v>-3054988319</v>
      </c>
      <c r="I62" s="5">
        <v>-22841566780</v>
      </c>
      <c r="J62" s="5">
        <v>-16778543903</v>
      </c>
      <c r="K62" s="5">
        <v>-11710661578</v>
      </c>
      <c r="L62" s="5">
        <v>-10512705824</v>
      </c>
      <c r="M62" s="5">
        <v>-14674595062</v>
      </c>
    </row>
    <row r="63" spans="2:13" ht="15.5" x14ac:dyDescent="0.35">
      <c r="C63" t="s">
        <v>85</v>
      </c>
      <c r="D63" s="5">
        <v>385493</v>
      </c>
      <c r="E63" s="5">
        <v>630663</v>
      </c>
      <c r="F63" s="5">
        <v>170863</v>
      </c>
      <c r="G63" s="5">
        <v>299142</v>
      </c>
      <c r="I63" s="5">
        <v>2279186</v>
      </c>
      <c r="J63" s="5">
        <v>1719</v>
      </c>
      <c r="K63" s="5">
        <v>547</v>
      </c>
      <c r="L63" s="5">
        <v>17822528</v>
      </c>
      <c r="M63" s="5">
        <v>37050796</v>
      </c>
    </row>
    <row r="64" spans="2:13" ht="15.5" x14ac:dyDescent="0.35">
      <c r="C64" t="s">
        <v>86</v>
      </c>
      <c r="D64" s="5">
        <v>-22849679512</v>
      </c>
      <c r="E64" s="5">
        <v>-20604944217</v>
      </c>
      <c r="F64" s="5">
        <v>-51837841764</v>
      </c>
      <c r="G64" s="5">
        <v>-18434346203</v>
      </c>
      <c r="I64" s="5">
        <v>-124658989374</v>
      </c>
      <c r="J64" s="5">
        <v>-104033799272</v>
      </c>
      <c r="K64" s="5">
        <v>-76471448254</v>
      </c>
      <c r="L64" s="5">
        <v>-55190430376</v>
      </c>
      <c r="M64" s="5">
        <v>-73933996618</v>
      </c>
    </row>
    <row r="65" spans="2:13" ht="15.5" x14ac:dyDescent="0.35">
      <c r="C65" t="s">
        <v>29</v>
      </c>
      <c r="D65" s="5">
        <v>16573886215</v>
      </c>
      <c r="E65" s="5">
        <v>45315133941</v>
      </c>
      <c r="F65" s="5">
        <v>3848811916</v>
      </c>
      <c r="G65" s="5">
        <v>7092561470</v>
      </c>
      <c r="I65" s="5">
        <v>138480238083</v>
      </c>
      <c r="J65" s="5">
        <v>84888523005</v>
      </c>
      <c r="K65" s="5">
        <v>77863442025</v>
      </c>
      <c r="L65" s="5">
        <v>67774716855</v>
      </c>
      <c r="M65" s="5">
        <v>114910596277</v>
      </c>
    </row>
    <row r="66" spans="2:13" ht="15.5" x14ac:dyDescent="0.35">
      <c r="C66" t="s">
        <v>28</v>
      </c>
      <c r="K66" s="5">
        <v>-348692641</v>
      </c>
      <c r="L66" s="5">
        <v>-197535114</v>
      </c>
      <c r="M66" s="5">
        <v>-179857106</v>
      </c>
    </row>
    <row r="67" spans="2:13" ht="15.5" x14ac:dyDescent="0.35">
      <c r="C67" t="s">
        <v>374</v>
      </c>
      <c r="K67" s="5">
        <v>-348692641</v>
      </c>
      <c r="L67" s="5">
        <v>-197535114</v>
      </c>
      <c r="M67" s="5">
        <v>-179857106</v>
      </c>
    </row>
    <row r="68" spans="2:13" ht="15.5" x14ac:dyDescent="0.35">
      <c r="C68" t="s">
        <v>375</v>
      </c>
    </row>
    <row r="69" spans="2:13" ht="15.5" x14ac:dyDescent="0.35">
      <c r="C69" t="s">
        <v>376</v>
      </c>
      <c r="K69" s="5">
        <v>-348692641</v>
      </c>
      <c r="L69" s="5">
        <v>-197535114</v>
      </c>
      <c r="M69" s="5">
        <v>-179857106</v>
      </c>
    </row>
    <row r="70" spans="2:13" ht="15.5" x14ac:dyDescent="0.35">
      <c r="C70" t="s">
        <v>87</v>
      </c>
      <c r="D70" s="5">
        <v>16573886215</v>
      </c>
      <c r="E70" s="5">
        <v>45315133941</v>
      </c>
      <c r="F70" s="5">
        <v>3848811916</v>
      </c>
      <c r="G70" s="5">
        <v>7092561470</v>
      </c>
      <c r="I70" s="5">
        <v>138480238083</v>
      </c>
      <c r="J70" s="5">
        <v>84888523005</v>
      </c>
      <c r="K70" s="5">
        <v>77514749384</v>
      </c>
      <c r="L70" s="5">
        <v>67577181741</v>
      </c>
      <c r="M70" s="5">
        <v>114730739171</v>
      </c>
    </row>
    <row r="71" spans="2:13" ht="15.5" x14ac:dyDescent="0.35">
      <c r="C71" t="s">
        <v>88</v>
      </c>
      <c r="D71" s="5">
        <v>41437007</v>
      </c>
      <c r="F71" s="5">
        <v>-206058754</v>
      </c>
      <c r="I71" s="5">
        <v>-92525157</v>
      </c>
      <c r="J71" s="5">
        <v>1679943397</v>
      </c>
      <c r="K71" s="5">
        <v>-69597120</v>
      </c>
      <c r="L71" s="5">
        <v>2379556323</v>
      </c>
      <c r="M71" s="5">
        <v>161023528</v>
      </c>
    </row>
    <row r="72" spans="2:13" ht="15.5" x14ac:dyDescent="0.35">
      <c r="C72" t="s">
        <v>352</v>
      </c>
      <c r="D72" s="5">
        <v>41437007</v>
      </c>
      <c r="F72" s="5">
        <v>-206058754</v>
      </c>
      <c r="I72" s="5">
        <v>-92525157</v>
      </c>
      <c r="J72" s="5">
        <v>1679943397</v>
      </c>
      <c r="K72" s="5">
        <v>-69597120</v>
      </c>
      <c r="L72" s="5">
        <v>2379556323</v>
      </c>
      <c r="M72" s="5">
        <v>161023528</v>
      </c>
    </row>
    <row r="73" spans="2:13" ht="15.5" x14ac:dyDescent="0.35">
      <c r="C73" t="s">
        <v>89</v>
      </c>
      <c r="D73" s="5">
        <v>16615323222</v>
      </c>
      <c r="E73" s="5">
        <v>45315133941</v>
      </c>
      <c r="F73" s="5">
        <v>3642753162</v>
      </c>
      <c r="G73" s="5">
        <v>7092561470</v>
      </c>
      <c r="I73" s="5">
        <v>138387712926</v>
      </c>
      <c r="J73" s="5">
        <v>86568466402</v>
      </c>
      <c r="K73" s="5">
        <v>77445152264</v>
      </c>
      <c r="L73" s="5">
        <v>69956738064</v>
      </c>
      <c r="M73" s="5">
        <v>114891762699</v>
      </c>
    </row>
    <row r="74" spans="2:13" ht="15.5" x14ac:dyDescent="0.35">
      <c r="C74" t="s">
        <v>90</v>
      </c>
      <c r="D74" s="5">
        <v>16573886215</v>
      </c>
      <c r="E74" s="5">
        <v>45315133941</v>
      </c>
      <c r="F74" s="5">
        <v>3848811916</v>
      </c>
      <c r="G74" s="5">
        <v>7092561470</v>
      </c>
      <c r="I74" s="5">
        <v>138480238083</v>
      </c>
      <c r="J74" s="5">
        <v>84888523005</v>
      </c>
      <c r="K74" s="5">
        <v>77514749384</v>
      </c>
      <c r="L74" s="5">
        <v>67577181741</v>
      </c>
      <c r="M74" s="5">
        <v>114730739171</v>
      </c>
    </row>
    <row r="75" spans="2:13" ht="15.5" x14ac:dyDescent="0.35">
      <c r="C75" t="s">
        <v>8</v>
      </c>
      <c r="D75" s="5">
        <v>16614937729</v>
      </c>
      <c r="E75" s="5">
        <v>45314503278</v>
      </c>
      <c r="F75" s="5">
        <v>3642582299</v>
      </c>
      <c r="G75" s="5">
        <v>7092262328</v>
      </c>
      <c r="I75" s="5">
        <v>138385433740</v>
      </c>
      <c r="J75" s="5">
        <v>86568464683</v>
      </c>
      <c r="K75" s="5">
        <v>77445151717</v>
      </c>
      <c r="L75" s="5">
        <v>69938915536</v>
      </c>
      <c r="M75" s="5">
        <v>114854711903</v>
      </c>
    </row>
    <row r="76" spans="2:13" ht="15.5" x14ac:dyDescent="0.35">
      <c r="C76" t="s">
        <v>91</v>
      </c>
      <c r="D76" s="5">
        <v>16573886215</v>
      </c>
      <c r="E76" s="5">
        <v>45315133941</v>
      </c>
      <c r="F76" s="5">
        <v>3848811916</v>
      </c>
      <c r="G76" s="5">
        <v>7092561470</v>
      </c>
      <c r="I76" s="5">
        <v>138480238083</v>
      </c>
      <c r="J76" s="5">
        <v>84888523005</v>
      </c>
      <c r="K76" s="5">
        <v>77514749384</v>
      </c>
      <c r="L76" s="5">
        <v>67577181741</v>
      </c>
      <c r="M76" s="5">
        <v>114730739171</v>
      </c>
    </row>
    <row r="77" spans="2:13" ht="15.5" x14ac:dyDescent="0.35">
      <c r="C77" t="s">
        <v>92</v>
      </c>
      <c r="D77" s="5">
        <v>16615323222</v>
      </c>
      <c r="E77" s="5">
        <v>45315133941</v>
      </c>
      <c r="F77" s="5">
        <v>3642753162</v>
      </c>
      <c r="G77" s="5">
        <v>7092561470</v>
      </c>
      <c r="I77" s="5">
        <v>138387712926</v>
      </c>
      <c r="J77" s="5">
        <v>86568466402</v>
      </c>
      <c r="K77" s="5">
        <v>77445152264</v>
      </c>
      <c r="L77" s="5">
        <v>69956738064</v>
      </c>
      <c r="M77" s="5">
        <v>114891762699</v>
      </c>
    </row>
    <row r="78" spans="2:13" ht="15.5" x14ac:dyDescent="0.35">
      <c r="C78" t="s">
        <v>93</v>
      </c>
      <c r="D78" s="5">
        <v>16615323222</v>
      </c>
      <c r="E78" s="5">
        <v>45315133941</v>
      </c>
      <c r="F78" s="5">
        <v>3642753162</v>
      </c>
      <c r="G78" s="5">
        <v>7092561470</v>
      </c>
      <c r="I78" s="5">
        <v>138387712926</v>
      </c>
      <c r="J78" s="5">
        <v>86568466402</v>
      </c>
      <c r="K78" s="5">
        <v>77445152264</v>
      </c>
      <c r="L78" s="5">
        <v>69956738064</v>
      </c>
      <c r="M78" s="5">
        <v>114891762699</v>
      </c>
    </row>
    <row r="80" spans="2:13" ht="15.5" x14ac:dyDescent="0.35">
      <c r="B80" t="s">
        <v>94</v>
      </c>
      <c r="C80" t="s">
        <v>95</v>
      </c>
    </row>
    <row r="81" spans="3:13" ht="15.5" x14ac:dyDescent="0.35">
      <c r="C81" t="s">
        <v>96</v>
      </c>
    </row>
    <row r="82" spans="3:13" ht="15.5" x14ac:dyDescent="0.35">
      <c r="C82" t="s">
        <v>20</v>
      </c>
      <c r="D82" s="5">
        <v>196719317338</v>
      </c>
      <c r="E82" s="5">
        <v>25531833088</v>
      </c>
      <c r="F82" s="5">
        <v>255498052815</v>
      </c>
      <c r="G82" s="5">
        <v>21809966791</v>
      </c>
      <c r="I82" s="5">
        <v>255498052815</v>
      </c>
      <c r="J82" s="5">
        <v>99159080980</v>
      </c>
      <c r="K82" s="5">
        <v>412086791230</v>
      </c>
      <c r="L82" s="5">
        <v>278196355133</v>
      </c>
      <c r="M82" s="5">
        <v>65667068698</v>
      </c>
    </row>
    <row r="83" spans="3:13" ht="15.5" x14ac:dyDescent="0.35">
      <c r="C83" t="s">
        <v>98</v>
      </c>
      <c r="D83" s="5">
        <v>46254731793</v>
      </c>
      <c r="E83" s="5">
        <v>61357148859</v>
      </c>
      <c r="F83" s="5">
        <v>34050332077</v>
      </c>
      <c r="G83" s="5">
        <v>51250116550</v>
      </c>
      <c r="I83" s="5">
        <v>34050332077</v>
      </c>
      <c r="J83" s="5">
        <v>73648921681</v>
      </c>
      <c r="K83" s="5">
        <v>37176330289</v>
      </c>
      <c r="L83" s="5">
        <v>91356223473</v>
      </c>
      <c r="M83" s="5">
        <v>33600806609</v>
      </c>
    </row>
    <row r="84" spans="3:13" ht="15.5" x14ac:dyDescent="0.35">
      <c r="C84" t="s">
        <v>99</v>
      </c>
      <c r="K84" s="5">
        <v>459536072</v>
      </c>
      <c r="L84" s="5">
        <v>321972890</v>
      </c>
      <c r="M84" s="5">
        <v>818567313</v>
      </c>
    </row>
    <row r="85" spans="3:13" ht="15.5" x14ac:dyDescent="0.35">
      <c r="C85" t="s">
        <v>100</v>
      </c>
      <c r="K85" s="5">
        <v>12411557</v>
      </c>
      <c r="L85" s="5">
        <v>4169228</v>
      </c>
      <c r="M85" s="5">
        <v>4408044037</v>
      </c>
    </row>
    <row r="86" spans="3:13" ht="15.5" x14ac:dyDescent="0.35">
      <c r="C86" t="s">
        <v>101</v>
      </c>
      <c r="D86" s="5">
        <v>46254731793</v>
      </c>
      <c r="E86" s="5">
        <v>61357148859</v>
      </c>
      <c r="F86" s="5">
        <v>34050332077</v>
      </c>
      <c r="G86" s="5">
        <v>51250116550</v>
      </c>
      <c r="I86" s="5">
        <v>34050332077</v>
      </c>
      <c r="J86" s="5">
        <v>73648921681</v>
      </c>
      <c r="K86" s="5">
        <v>37176330289</v>
      </c>
      <c r="L86" s="5">
        <v>91356223473</v>
      </c>
      <c r="M86" s="5">
        <v>33600806609</v>
      </c>
    </row>
    <row r="87" spans="3:13" ht="15.5" x14ac:dyDescent="0.35">
      <c r="C87" t="s">
        <v>479</v>
      </c>
      <c r="D87" s="5">
        <v>55000000000</v>
      </c>
      <c r="E87" s="5">
        <v>23000000000</v>
      </c>
      <c r="F87" s="5">
        <v>27000000000</v>
      </c>
      <c r="I87" s="5">
        <v>27000000000</v>
      </c>
      <c r="K87" s="5">
        <v>118000000000</v>
      </c>
      <c r="L87" s="5">
        <v>52967636</v>
      </c>
      <c r="M87" s="5">
        <v>83051873024</v>
      </c>
    </row>
    <row r="88" spans="3:13" ht="15.5" x14ac:dyDescent="0.35">
      <c r="C88" t="s">
        <v>322</v>
      </c>
      <c r="D88" s="5">
        <v>429116198345</v>
      </c>
      <c r="E88" s="5">
        <v>453880699101</v>
      </c>
      <c r="F88" s="5">
        <v>493392378633</v>
      </c>
      <c r="G88" s="5">
        <v>431602381090</v>
      </c>
      <c r="I88" s="5">
        <v>493392378633</v>
      </c>
      <c r="J88" s="5">
        <v>319791518994</v>
      </c>
      <c r="K88" s="5">
        <v>266945764025</v>
      </c>
      <c r="L88" s="5">
        <v>163568707649</v>
      </c>
      <c r="M88" s="5">
        <v>188939099263</v>
      </c>
    </row>
    <row r="89" spans="3:13" ht="15.5" x14ac:dyDescent="0.35">
      <c r="C89" t="s">
        <v>1057</v>
      </c>
      <c r="D89" s="5">
        <v>429116198345</v>
      </c>
      <c r="E89" s="5">
        <v>453880699101</v>
      </c>
      <c r="F89" s="5">
        <v>493392378633</v>
      </c>
      <c r="G89" s="5">
        <v>431602381090</v>
      </c>
      <c r="I89" s="5">
        <v>493392378633</v>
      </c>
      <c r="J89" s="5">
        <v>319791518994</v>
      </c>
      <c r="K89" s="5">
        <v>266945764025</v>
      </c>
      <c r="L89" s="5">
        <v>163568707649</v>
      </c>
      <c r="M89" s="5">
        <v>188939099263</v>
      </c>
    </row>
    <row r="90" spans="3:13" ht="15.5" x14ac:dyDescent="0.35">
      <c r="C90" t="s">
        <v>102</v>
      </c>
      <c r="D90" s="5">
        <v>851458552512</v>
      </c>
      <c r="E90" s="5">
        <v>801764154134</v>
      </c>
      <c r="F90" s="5">
        <v>737158099408</v>
      </c>
      <c r="G90" s="5">
        <v>803210523924</v>
      </c>
      <c r="I90" s="5">
        <v>737158099408</v>
      </c>
      <c r="J90" s="5">
        <v>785111019869</v>
      </c>
      <c r="K90" s="5">
        <v>733408191085</v>
      </c>
      <c r="L90" s="5">
        <v>598317891575</v>
      </c>
      <c r="M90" s="5">
        <v>504281390178</v>
      </c>
    </row>
    <row r="91" spans="3:13" ht="15.5" x14ac:dyDescent="0.35">
      <c r="C91" t="s">
        <v>85</v>
      </c>
      <c r="D91" s="5">
        <v>3825551175</v>
      </c>
      <c r="E91" s="5">
        <v>3784114270</v>
      </c>
      <c r="F91" s="5">
        <v>3784114270</v>
      </c>
      <c r="G91" s="5">
        <v>3990172568</v>
      </c>
      <c r="I91" s="5">
        <v>3784114270</v>
      </c>
      <c r="J91" s="5">
        <v>3876639289</v>
      </c>
      <c r="K91" s="5">
        <v>2196697611</v>
      </c>
      <c r="L91" s="5">
        <v>2266295278</v>
      </c>
      <c r="M91" s="5">
        <v>-112993687</v>
      </c>
    </row>
    <row r="92" spans="3:13" ht="15.5" x14ac:dyDescent="0.35">
      <c r="C92" t="s">
        <v>103</v>
      </c>
      <c r="D92" s="5">
        <v>1604955590655</v>
      </c>
      <c r="E92" s="5">
        <v>1425200033016</v>
      </c>
      <c r="F92" s="5">
        <v>1584797041133</v>
      </c>
      <c r="G92" s="5">
        <v>1403679832634</v>
      </c>
      <c r="I92" s="5">
        <v>1584797041133</v>
      </c>
      <c r="J92" s="5">
        <v>1290087345725</v>
      </c>
      <c r="K92" s="5">
        <v>1586014805968</v>
      </c>
      <c r="L92" s="5">
        <v>1150187143337</v>
      </c>
      <c r="M92" s="5">
        <v>1071802757685</v>
      </c>
    </row>
    <row r="93" spans="3:13" ht="15.5" x14ac:dyDescent="0.35">
      <c r="C93" t="s">
        <v>104</v>
      </c>
    </row>
    <row r="94" spans="3:13" ht="15.5" x14ac:dyDescent="0.35">
      <c r="C94" t="s">
        <v>285</v>
      </c>
      <c r="D94" s="5">
        <v>39223009296</v>
      </c>
      <c r="E94" s="5">
        <v>46677660525</v>
      </c>
      <c r="F94" s="5">
        <v>46540817978</v>
      </c>
      <c r="G94" s="5">
        <v>146924145600</v>
      </c>
      <c r="I94" s="5">
        <v>46540817978</v>
      </c>
      <c r="J94" s="5">
        <v>154833207609</v>
      </c>
      <c r="K94" s="5">
        <v>154507329762</v>
      </c>
      <c r="L94" s="5">
        <v>151918866488</v>
      </c>
      <c r="M94" s="5">
        <v>145802084911</v>
      </c>
    </row>
    <row r="95" spans="3:13" ht="15.5" x14ac:dyDescent="0.35">
      <c r="C95" t="s">
        <v>286</v>
      </c>
      <c r="D95" s="5">
        <v>39223009296</v>
      </c>
      <c r="E95" s="5">
        <v>46677660525</v>
      </c>
      <c r="F95" s="5">
        <v>46540817978</v>
      </c>
      <c r="G95" s="5">
        <v>146924145600</v>
      </c>
      <c r="I95" s="5">
        <v>46540817978</v>
      </c>
      <c r="J95" s="5">
        <v>154833207609</v>
      </c>
      <c r="K95" s="5">
        <v>154507329762</v>
      </c>
      <c r="L95" s="5">
        <v>151918866488</v>
      </c>
      <c r="M95" s="5">
        <v>145802084911</v>
      </c>
    </row>
    <row r="96" spans="3:13" ht="15.5" x14ac:dyDescent="0.35">
      <c r="C96" t="s">
        <v>107</v>
      </c>
      <c r="D96" s="5">
        <v>1275912935</v>
      </c>
      <c r="E96" s="5">
        <v>1275912935</v>
      </c>
      <c r="F96" s="5">
        <v>1275912935</v>
      </c>
      <c r="G96" s="5">
        <v>1372996940</v>
      </c>
      <c r="I96" s="5">
        <v>1275912935</v>
      </c>
      <c r="J96" s="5">
        <v>1311758580</v>
      </c>
      <c r="K96" s="5">
        <v>996588690</v>
      </c>
      <c r="L96" s="5">
        <v>1015663359</v>
      </c>
      <c r="M96" s="5">
        <v>994806895</v>
      </c>
    </row>
    <row r="97" spans="3:13" ht="15.5" x14ac:dyDescent="0.35">
      <c r="C97" t="s">
        <v>105</v>
      </c>
      <c r="D97" s="5">
        <v>686970312390</v>
      </c>
      <c r="E97" s="5">
        <v>695134881823</v>
      </c>
      <c r="F97" s="5">
        <v>759839492673</v>
      </c>
      <c r="G97" s="5">
        <v>724235079397</v>
      </c>
      <c r="I97" s="5">
        <v>759839492673</v>
      </c>
      <c r="J97" s="5">
        <v>624220623104</v>
      </c>
      <c r="K97" s="5">
        <v>432907168975</v>
      </c>
      <c r="L97" s="5">
        <v>300192229889</v>
      </c>
      <c r="M97" s="5">
        <v>165755457277</v>
      </c>
    </row>
    <row r="98" spans="3:13" ht="15.5" x14ac:dyDescent="0.35">
      <c r="C98" t="s">
        <v>106</v>
      </c>
      <c r="D98" s="5">
        <v>216632399</v>
      </c>
      <c r="E98" s="5">
        <v>249852496</v>
      </c>
      <c r="F98" s="5">
        <v>283072592</v>
      </c>
      <c r="G98" s="5">
        <v>316292688</v>
      </c>
      <c r="I98" s="5">
        <v>283072592</v>
      </c>
      <c r="J98" s="5">
        <v>241481810</v>
      </c>
      <c r="K98" s="5">
        <v>289743306</v>
      </c>
      <c r="L98" s="5">
        <v>14572173</v>
      </c>
      <c r="M98" s="5">
        <v>294583035</v>
      </c>
    </row>
    <row r="99" spans="3:13" ht="15.5" x14ac:dyDescent="0.35">
      <c r="C99" t="s">
        <v>109</v>
      </c>
      <c r="D99" s="5">
        <v>741964679755</v>
      </c>
      <c r="E99" s="5">
        <v>745621897406</v>
      </c>
      <c r="F99" s="5">
        <v>808345985529</v>
      </c>
      <c r="G99" s="5">
        <v>873887759238</v>
      </c>
      <c r="I99" s="5">
        <v>808345985529</v>
      </c>
      <c r="J99" s="5">
        <v>780967174739</v>
      </c>
      <c r="K99" s="5">
        <v>589065061241</v>
      </c>
      <c r="L99" s="5">
        <v>454827647210</v>
      </c>
      <c r="M99" s="5">
        <v>314308038640</v>
      </c>
    </row>
    <row r="100" spans="3:13" ht="15.5" x14ac:dyDescent="0.35">
      <c r="C100" t="s">
        <v>110</v>
      </c>
      <c r="D100" s="5">
        <v>2346920270410</v>
      </c>
      <c r="E100" s="5">
        <v>2170821930422</v>
      </c>
      <c r="F100" s="5">
        <v>2393143026662</v>
      </c>
      <c r="G100" s="5">
        <v>2277567591872</v>
      </c>
      <c r="I100" s="5">
        <v>2393143026662</v>
      </c>
      <c r="J100" s="5">
        <v>2071054520464</v>
      </c>
      <c r="K100" s="5">
        <v>2175079867209</v>
      </c>
      <c r="L100" s="5">
        <v>1605014790547</v>
      </c>
      <c r="M100" s="5">
        <v>1386110796325</v>
      </c>
    </row>
    <row r="101" spans="3:13" ht="15.5" x14ac:dyDescent="0.35">
      <c r="C101" t="s">
        <v>111</v>
      </c>
    </row>
    <row r="102" spans="3:13" ht="15.5" x14ac:dyDescent="0.35">
      <c r="C102" t="s">
        <v>112</v>
      </c>
    </row>
    <row r="103" spans="3:13" ht="15.5" x14ac:dyDescent="0.35">
      <c r="C103" t="s">
        <v>113</v>
      </c>
      <c r="D103" s="5">
        <v>598261769741</v>
      </c>
      <c r="E103" s="5">
        <v>611941263014</v>
      </c>
      <c r="F103" s="5">
        <v>886180868626</v>
      </c>
      <c r="G103" s="5">
        <v>900800229431</v>
      </c>
      <c r="I103" s="5">
        <v>886180868626</v>
      </c>
      <c r="J103" s="5">
        <v>350797545723</v>
      </c>
      <c r="K103" s="5">
        <v>567318977269</v>
      </c>
      <c r="L103" s="5">
        <v>143887637583</v>
      </c>
      <c r="M103" s="5">
        <v>127537760749</v>
      </c>
    </row>
    <row r="104" spans="3:13" ht="15.5" x14ac:dyDescent="0.35">
      <c r="C104" t="s">
        <v>114</v>
      </c>
    </row>
    <row r="105" spans="3:13" ht="15.5" x14ac:dyDescent="0.35">
      <c r="C105" t="s">
        <v>115</v>
      </c>
      <c r="D105" s="5">
        <v>8880038236</v>
      </c>
      <c r="E105" s="5">
        <v>5963102832</v>
      </c>
      <c r="F105" s="5">
        <v>21069255986</v>
      </c>
      <c r="G105" s="5">
        <v>40114682125</v>
      </c>
      <c r="I105" s="5">
        <v>21069255986</v>
      </c>
      <c r="J105" s="5">
        <v>88411103887</v>
      </c>
      <c r="K105" s="5">
        <v>71164604872</v>
      </c>
      <c r="L105" s="5">
        <v>68061080954</v>
      </c>
      <c r="M105" s="5">
        <v>69375189134</v>
      </c>
    </row>
    <row r="106" spans="3:13" ht="15.5" x14ac:dyDescent="0.35">
      <c r="C106" t="s">
        <v>325</v>
      </c>
      <c r="D106" s="5">
        <v>91010000000</v>
      </c>
      <c r="E106" s="5">
        <v>124500000000</v>
      </c>
      <c r="F106" s="5">
        <v>145250000000</v>
      </c>
      <c r="G106" s="5">
        <v>160812500000</v>
      </c>
      <c r="I106" s="5">
        <v>145250000000</v>
      </c>
      <c r="J106" s="5">
        <v>415000000000</v>
      </c>
      <c r="K106" s="5">
        <v>415000000000</v>
      </c>
    </row>
    <row r="107" spans="3:13" ht="15.5" x14ac:dyDescent="0.35">
      <c r="C107" t="s">
        <v>326</v>
      </c>
      <c r="K107" s="5">
        <v>471947629</v>
      </c>
      <c r="L107" s="5">
        <v>326142118</v>
      </c>
      <c r="M107" s="5">
        <v>5226611350</v>
      </c>
    </row>
    <row r="108" spans="3:13" ht="15.5" x14ac:dyDescent="0.35">
      <c r="C108" t="s">
        <v>116</v>
      </c>
      <c r="D108" s="5">
        <v>30106891558</v>
      </c>
      <c r="E108" s="5">
        <v>29755983599</v>
      </c>
      <c r="F108" s="5">
        <v>2112835217</v>
      </c>
      <c r="G108" s="5">
        <v>18579026610</v>
      </c>
      <c r="I108" s="5">
        <v>2112835217</v>
      </c>
      <c r="J108" s="5">
        <v>34396422705</v>
      </c>
    </row>
    <row r="109" spans="3:13" ht="15.5" x14ac:dyDescent="0.35">
      <c r="C109" t="s">
        <v>664</v>
      </c>
      <c r="D109" s="5">
        <v>84912701000</v>
      </c>
      <c r="E109" s="5">
        <v>58582812000</v>
      </c>
      <c r="F109" s="5">
        <v>83097308400</v>
      </c>
      <c r="G109" s="5">
        <v>57866059400</v>
      </c>
      <c r="I109" s="5">
        <v>83097308400</v>
      </c>
      <c r="J109" s="5">
        <v>84985605000</v>
      </c>
    </row>
    <row r="110" spans="3:13" ht="15.5" x14ac:dyDescent="0.35">
      <c r="C110" t="s">
        <v>288</v>
      </c>
      <c r="D110" s="5">
        <v>353053099967</v>
      </c>
      <c r="E110" s="5">
        <v>320964436882</v>
      </c>
      <c r="F110" s="5">
        <v>273694065230</v>
      </c>
      <c r="G110" s="5">
        <v>278870559776</v>
      </c>
      <c r="I110" s="5">
        <v>273694065230</v>
      </c>
      <c r="J110" s="5">
        <v>61490436434</v>
      </c>
      <c r="K110" s="5">
        <v>24082627938</v>
      </c>
      <c r="L110" s="5">
        <v>49617952998</v>
      </c>
      <c r="M110" s="5">
        <v>28672300821</v>
      </c>
    </row>
    <row r="111" spans="3:13" ht="15.5" x14ac:dyDescent="0.35">
      <c r="C111" t="s">
        <v>119</v>
      </c>
      <c r="D111" s="5">
        <v>5134266495</v>
      </c>
      <c r="E111" s="5">
        <v>3252349253</v>
      </c>
      <c r="F111" s="5">
        <v>4804085840</v>
      </c>
      <c r="G111" s="5">
        <v>18344006310</v>
      </c>
      <c r="I111" s="5">
        <v>4804085840</v>
      </c>
      <c r="J111" s="5">
        <v>11248286706</v>
      </c>
      <c r="K111" s="5">
        <v>9812121180</v>
      </c>
      <c r="L111" s="5">
        <v>8014519571</v>
      </c>
      <c r="M111" s="5">
        <v>7674982321</v>
      </c>
    </row>
    <row r="112" spans="3:13" ht="15.5" x14ac:dyDescent="0.35">
      <c r="C112" t="s">
        <v>289</v>
      </c>
    </row>
    <row r="113" spans="3:13" ht="15.5" x14ac:dyDescent="0.35">
      <c r="C113" t="s">
        <v>328</v>
      </c>
      <c r="L113" s="5">
        <v>125000000</v>
      </c>
      <c r="M113" s="5">
        <v>110000000</v>
      </c>
    </row>
    <row r="114" spans="3:13" ht="15.5" x14ac:dyDescent="0.35">
      <c r="C114" t="s">
        <v>290</v>
      </c>
      <c r="D114" s="5">
        <v>195169747345</v>
      </c>
      <c r="E114" s="5">
        <v>205594367416</v>
      </c>
      <c r="F114" s="5">
        <v>177586652596</v>
      </c>
      <c r="G114" s="5">
        <v>36348734567</v>
      </c>
      <c r="I114" s="5">
        <v>177586652596</v>
      </c>
      <c r="J114" s="5">
        <v>92337820421</v>
      </c>
      <c r="K114" s="5">
        <v>65104733651</v>
      </c>
    </row>
    <row r="115" spans="3:13" ht="15.5" x14ac:dyDescent="0.35">
      <c r="C115" t="s">
        <v>292</v>
      </c>
      <c r="D115" s="5">
        <v>1373255771</v>
      </c>
      <c r="E115" s="5">
        <v>1449812625</v>
      </c>
      <c r="F115" s="5">
        <v>1927207373</v>
      </c>
      <c r="G115" s="5">
        <v>1946448082</v>
      </c>
      <c r="I115" s="5">
        <v>1927207373</v>
      </c>
      <c r="J115" s="5">
        <v>2137208265</v>
      </c>
      <c r="K115" s="5">
        <v>2285057116</v>
      </c>
      <c r="L115" s="5">
        <v>2458338220</v>
      </c>
      <c r="M115" s="5">
        <v>1925534447</v>
      </c>
    </row>
    <row r="116" spans="3:13" ht="15.5" x14ac:dyDescent="0.35">
      <c r="C116" t="s">
        <v>291</v>
      </c>
      <c r="D116" s="5">
        <v>85365000000</v>
      </c>
      <c r="E116" s="5">
        <v>146932500000</v>
      </c>
      <c r="F116" s="5">
        <v>166000000000</v>
      </c>
      <c r="G116" s="5">
        <v>198845000000</v>
      </c>
      <c r="I116" s="5">
        <v>166000000000</v>
      </c>
    </row>
    <row r="117" spans="3:13" ht="15.5" x14ac:dyDescent="0.35">
      <c r="C117" t="s">
        <v>759</v>
      </c>
      <c r="D117" s="5">
        <v>216709802904</v>
      </c>
      <c r="J117" s="5">
        <v>167725058036</v>
      </c>
      <c r="K117" s="5">
        <v>167442859286</v>
      </c>
      <c r="L117" s="5">
        <v>580901285262</v>
      </c>
      <c r="M117" s="5">
        <v>575602336025</v>
      </c>
    </row>
    <row r="118" spans="3:13" ht="15.5" x14ac:dyDescent="0.35">
      <c r="C118" t="s">
        <v>293</v>
      </c>
      <c r="D118" s="5">
        <v>99686589928</v>
      </c>
      <c r="E118" s="5">
        <v>165126477588</v>
      </c>
      <c r="F118" s="5">
        <v>393122425498</v>
      </c>
      <c r="G118" s="5">
        <v>408725890500</v>
      </c>
      <c r="I118" s="5">
        <v>393122425498</v>
      </c>
      <c r="J118" s="5">
        <v>3553208265</v>
      </c>
      <c r="K118" s="5">
        <v>446349640837</v>
      </c>
      <c r="L118" s="5">
        <v>3899106745</v>
      </c>
      <c r="M118" s="5">
        <v>3067752253</v>
      </c>
    </row>
    <row r="119" spans="3:13" ht="15.5" x14ac:dyDescent="0.35">
      <c r="C119" t="s">
        <v>121</v>
      </c>
      <c r="D119" s="5">
        <v>519242741618</v>
      </c>
      <c r="E119" s="5">
        <v>346080231579</v>
      </c>
      <c r="F119" s="5">
        <v>339476856148</v>
      </c>
      <c r="G119" s="5">
        <v>212924813715</v>
      </c>
      <c r="I119" s="5">
        <v>339476856148</v>
      </c>
      <c r="J119" s="5">
        <v>691159385779</v>
      </c>
      <c r="K119" s="5">
        <v>665231767380</v>
      </c>
      <c r="L119" s="5">
        <v>596043182668</v>
      </c>
      <c r="M119" s="5">
        <v>588322310669</v>
      </c>
    </row>
    <row r="120" spans="3:13" ht="15.5" x14ac:dyDescent="0.35">
      <c r="C120" t="s">
        <v>122</v>
      </c>
      <c r="D120" s="5">
        <v>519242741618</v>
      </c>
      <c r="E120" s="5">
        <v>346080231579</v>
      </c>
      <c r="F120" s="5">
        <v>339476856148</v>
      </c>
      <c r="G120" s="5">
        <v>212924813715</v>
      </c>
      <c r="I120" s="5">
        <v>339476856148</v>
      </c>
      <c r="J120" s="5">
        <v>691159385779</v>
      </c>
      <c r="K120" s="5">
        <v>665231767380</v>
      </c>
      <c r="L120" s="5">
        <v>596043182668</v>
      </c>
      <c r="M120" s="5">
        <v>588322310669</v>
      </c>
    </row>
    <row r="121" spans="3:13" ht="15.5" x14ac:dyDescent="0.35">
      <c r="C121" t="s">
        <v>294</v>
      </c>
    </row>
    <row r="122" spans="3:13" ht="15.5" x14ac:dyDescent="0.35">
      <c r="C122" t="s">
        <v>295</v>
      </c>
      <c r="D122" s="5">
        <v>504068946863</v>
      </c>
      <c r="E122" s="5">
        <v>331583918736</v>
      </c>
      <c r="F122" s="5">
        <v>324980543305</v>
      </c>
      <c r="G122" s="5">
        <v>199867436617</v>
      </c>
      <c r="I122" s="5">
        <v>324980543305</v>
      </c>
      <c r="J122" s="5">
        <v>679173085188</v>
      </c>
      <c r="K122" s="5">
        <v>653795009224</v>
      </c>
      <c r="L122" s="5">
        <v>587625676328</v>
      </c>
      <c r="M122" s="5">
        <v>581198510745</v>
      </c>
    </row>
    <row r="123" spans="3:13" ht="15.5" x14ac:dyDescent="0.35">
      <c r="C123" t="s">
        <v>123</v>
      </c>
      <c r="D123" s="5">
        <v>1117504511359</v>
      </c>
      <c r="E123" s="5">
        <v>958021494593</v>
      </c>
      <c r="F123" s="5">
        <v>1225657724774</v>
      </c>
      <c r="G123" s="5">
        <v>1113725043146</v>
      </c>
      <c r="I123" s="5">
        <v>1225657724774</v>
      </c>
      <c r="J123" s="5">
        <v>1041956931502</v>
      </c>
      <c r="K123" s="5">
        <v>1232550744649</v>
      </c>
      <c r="L123" s="5">
        <v>739930820251</v>
      </c>
      <c r="M123" s="5">
        <v>715860071418</v>
      </c>
    </row>
    <row r="124" spans="3:13" ht="15.5" x14ac:dyDescent="0.35">
      <c r="C124" t="s">
        <v>124</v>
      </c>
    </row>
    <row r="125" spans="3:13" ht="15.5" x14ac:dyDescent="0.35">
      <c r="C125" t="s">
        <v>125</v>
      </c>
      <c r="D125" s="5">
        <v>284126283800</v>
      </c>
      <c r="E125" s="5">
        <v>284126283800</v>
      </c>
      <c r="F125" s="5">
        <v>284126283800</v>
      </c>
      <c r="G125" s="5">
        <v>284126283800</v>
      </c>
      <c r="I125" s="5">
        <v>284126283800</v>
      </c>
      <c r="J125" s="5">
        <v>284126283800</v>
      </c>
      <c r="K125" s="5">
        <v>284126283800</v>
      </c>
      <c r="L125" s="5">
        <v>284126283800</v>
      </c>
      <c r="M125" s="5">
        <v>200000000000</v>
      </c>
    </row>
    <row r="126" spans="3:13" ht="15.5" x14ac:dyDescent="0.35">
      <c r="C126" t="s">
        <v>126</v>
      </c>
      <c r="D126" s="5">
        <v>116134958433</v>
      </c>
      <c r="E126" s="5">
        <v>116134958433</v>
      </c>
      <c r="F126" s="5">
        <v>116134958433</v>
      </c>
      <c r="G126" s="5">
        <v>116134958433</v>
      </c>
      <c r="I126" s="5">
        <v>116134958433</v>
      </c>
      <c r="J126" s="5">
        <v>116134958433</v>
      </c>
      <c r="K126" s="5">
        <v>116134958433</v>
      </c>
      <c r="L126" s="5">
        <v>115971965098</v>
      </c>
      <c r="M126" s="5">
        <v>33715457773</v>
      </c>
    </row>
    <row r="127" spans="3:13" ht="15.5" x14ac:dyDescent="0.35">
      <c r="C127" t="s">
        <v>127</v>
      </c>
      <c r="D127" s="5">
        <v>823162104688</v>
      </c>
      <c r="E127" s="5">
        <v>806588603864</v>
      </c>
      <c r="F127" s="5">
        <v>761274100586</v>
      </c>
      <c r="G127" s="5">
        <v>757425459988</v>
      </c>
      <c r="I127" s="5">
        <v>761274100586</v>
      </c>
      <c r="J127" s="5">
        <v>622796141827</v>
      </c>
      <c r="K127" s="5">
        <v>537909012046</v>
      </c>
      <c r="L127" s="5">
        <v>460395290671</v>
      </c>
      <c r="M127" s="5">
        <v>434341947900</v>
      </c>
    </row>
    <row r="128" spans="3:13" ht="15.5" x14ac:dyDescent="0.35">
      <c r="C128" t="s">
        <v>128</v>
      </c>
    </row>
    <row r="129" spans="2:13" ht="15.5" x14ac:dyDescent="0.35">
      <c r="C129" t="s">
        <v>129</v>
      </c>
    </row>
    <row r="130" spans="2:13" ht="15.5" x14ac:dyDescent="0.35">
      <c r="C130" t="s">
        <v>130</v>
      </c>
      <c r="D130" s="5">
        <v>823162104688</v>
      </c>
      <c r="E130" s="5">
        <v>806588603864</v>
      </c>
      <c r="F130" s="5">
        <v>761274100586</v>
      </c>
      <c r="G130" s="5">
        <v>757425459988</v>
      </c>
      <c r="I130" s="5">
        <v>761274100586</v>
      </c>
      <c r="J130" s="5">
        <v>622796141827</v>
      </c>
      <c r="K130" s="5">
        <v>537909012046</v>
      </c>
      <c r="L130" s="5">
        <v>460395290671</v>
      </c>
      <c r="M130" s="5">
        <v>434341947900</v>
      </c>
    </row>
    <row r="131" spans="2:13" ht="15.5" x14ac:dyDescent="0.35">
      <c r="C131" t="s">
        <v>131</v>
      </c>
      <c r="D131" s="5">
        <v>2166860955</v>
      </c>
      <c r="E131" s="5">
        <v>2166475462</v>
      </c>
      <c r="F131" s="5">
        <v>2165844799</v>
      </c>
      <c r="G131" s="5">
        <v>2165673937</v>
      </c>
      <c r="I131" s="5">
        <v>2165844799</v>
      </c>
      <c r="J131" s="5">
        <v>2163565613</v>
      </c>
      <c r="K131" s="5">
        <v>2162170670</v>
      </c>
      <c r="L131" s="5">
        <v>2324135449</v>
      </c>
      <c r="M131" s="5">
        <v>2306312921</v>
      </c>
    </row>
    <row r="132" spans="2:13" ht="15.5" x14ac:dyDescent="0.35">
      <c r="C132" t="s">
        <v>10</v>
      </c>
      <c r="D132" s="5">
        <v>1229415759051</v>
      </c>
      <c r="E132" s="5">
        <v>1212800435829</v>
      </c>
      <c r="F132" s="5">
        <v>1167485301888</v>
      </c>
      <c r="G132" s="5">
        <v>1163842548726</v>
      </c>
      <c r="I132" s="5">
        <v>1167485301888</v>
      </c>
      <c r="J132" s="5">
        <v>1029097588962</v>
      </c>
      <c r="K132" s="5">
        <v>942529122560</v>
      </c>
      <c r="L132" s="5">
        <v>865083970296</v>
      </c>
      <c r="M132" s="5">
        <v>670250724907</v>
      </c>
    </row>
    <row r="133" spans="2:13" ht="15.5" x14ac:dyDescent="0.35">
      <c r="C133" t="s">
        <v>132</v>
      </c>
      <c r="D133" s="5">
        <v>2346920270410</v>
      </c>
      <c r="E133" s="5">
        <v>2170821930422</v>
      </c>
      <c r="F133" s="5">
        <v>2393143026662</v>
      </c>
      <c r="G133" s="5">
        <v>2277567591872</v>
      </c>
      <c r="I133" s="5">
        <v>2393143026662</v>
      </c>
      <c r="J133" s="5">
        <v>2071054520464</v>
      </c>
      <c r="K133" s="5">
        <v>2175079867209</v>
      </c>
      <c r="L133" s="5">
        <v>1605014790547</v>
      </c>
      <c r="M133" s="5">
        <v>1386110796325</v>
      </c>
    </row>
    <row r="134" spans="2:13" ht="15.5" x14ac:dyDescent="0.35">
      <c r="C134" t="s">
        <v>133</v>
      </c>
      <c r="D134" s="5">
        <v>2841262838</v>
      </c>
      <c r="E134" s="5">
        <v>2841262838</v>
      </c>
      <c r="F134" s="5">
        <v>2841262838</v>
      </c>
      <c r="G134" s="5">
        <v>2841262838</v>
      </c>
      <c r="I134" s="5">
        <v>2841262838</v>
      </c>
      <c r="J134" s="5">
        <v>2841262838</v>
      </c>
      <c r="K134" s="5">
        <v>2841262838</v>
      </c>
      <c r="L134" s="5">
        <v>2841262838</v>
      </c>
      <c r="M134" s="5">
        <v>2000000000</v>
      </c>
    </row>
    <row r="136" spans="2:13" ht="15.5" x14ac:dyDescent="0.35">
      <c r="B136" t="s">
        <v>134</v>
      </c>
      <c r="C136" t="s">
        <v>135</v>
      </c>
      <c r="D136" s="5">
        <v>74910153024</v>
      </c>
      <c r="E136" s="5">
        <v>13217812379</v>
      </c>
      <c r="F136" s="5">
        <v>44639294787</v>
      </c>
      <c r="G136" s="5">
        <v>19605277868</v>
      </c>
      <c r="I136" s="5">
        <v>315522317012</v>
      </c>
      <c r="J136" s="5">
        <v>121250169089</v>
      </c>
      <c r="K136" s="5">
        <v>-81180506526</v>
      </c>
      <c r="L136" s="5">
        <v>-54802996733</v>
      </c>
      <c r="M136" s="5">
        <v>109560945995</v>
      </c>
    </row>
    <row r="137" spans="2:13" ht="15.5" x14ac:dyDescent="0.35">
      <c r="C137" t="s">
        <v>136</v>
      </c>
      <c r="D137" s="5">
        <v>204226546994</v>
      </c>
      <c r="E137" s="5">
        <v>178745263057</v>
      </c>
      <c r="F137" s="5">
        <v>136984034406</v>
      </c>
      <c r="G137" s="5">
        <v>121072095604</v>
      </c>
      <c r="I137" s="5">
        <v>691484715875</v>
      </c>
      <c r="J137" s="5">
        <v>515224440743</v>
      </c>
      <c r="K137" s="5">
        <v>336242861212</v>
      </c>
      <c r="L137" s="5">
        <v>347730514983</v>
      </c>
      <c r="M137" s="5">
        <v>385843119734</v>
      </c>
    </row>
    <row r="138" spans="2:13" ht="15.5" x14ac:dyDescent="0.35">
      <c r="C138" t="s">
        <v>138</v>
      </c>
      <c r="D138" s="5">
        <v>-105990783803</v>
      </c>
      <c r="E138" s="5">
        <v>-124347725918</v>
      </c>
      <c r="F138" s="5">
        <v>-31104128360</v>
      </c>
      <c r="G138" s="5">
        <v>-72299961976</v>
      </c>
      <c r="I138" s="5">
        <v>-212828886358</v>
      </c>
      <c r="J138" s="5">
        <v>-318958530580</v>
      </c>
      <c r="K138" s="5">
        <v>-348806928420</v>
      </c>
      <c r="L138" s="5">
        <v>-292125689246</v>
      </c>
      <c r="M138" s="5">
        <v>-184446141435</v>
      </c>
    </row>
    <row r="139" spans="2:13" ht="15.5" x14ac:dyDescent="0.35">
      <c r="C139" t="s">
        <v>330</v>
      </c>
      <c r="D139" s="5">
        <v>-20386553677</v>
      </c>
      <c r="E139" s="5">
        <v>-18572486352</v>
      </c>
      <c r="F139" s="5">
        <v>-18035123720</v>
      </c>
      <c r="G139" s="5">
        <v>-8809810684</v>
      </c>
      <c r="I139" s="5">
        <v>-55821911765</v>
      </c>
      <c r="J139" s="5">
        <v>-51817611498</v>
      </c>
      <c r="K139" s="5">
        <v>-45036721069</v>
      </c>
      <c r="L139" s="5">
        <v>-40045179991</v>
      </c>
      <c r="M139" s="5">
        <v>-42910347648</v>
      </c>
    </row>
    <row r="140" spans="2:13" ht="15.5" x14ac:dyDescent="0.35">
      <c r="C140" t="s">
        <v>1058</v>
      </c>
      <c r="D140" s="5">
        <v>-10805997697</v>
      </c>
      <c r="E140" s="5">
        <v>-17084348313</v>
      </c>
      <c r="F140" s="5">
        <v>-44805492919</v>
      </c>
      <c r="G140" s="5">
        <v>13125593546</v>
      </c>
      <c r="I140" s="5">
        <v>-64571965534</v>
      </c>
      <c r="J140" s="5">
        <v>-71884655168</v>
      </c>
      <c r="K140" s="5">
        <v>-39432755931</v>
      </c>
    </row>
    <row r="141" spans="2:13" ht="15.5" x14ac:dyDescent="0.35">
      <c r="C141" t="s">
        <v>83</v>
      </c>
      <c r="D141" s="5">
        <v>1516702104</v>
      </c>
      <c r="E141" s="5">
        <v>827649503</v>
      </c>
      <c r="F141" s="5">
        <v>1282477335</v>
      </c>
      <c r="G141" s="5">
        <v>1633920937</v>
      </c>
      <c r="I141" s="5">
        <v>4102493457</v>
      </c>
      <c r="J141" s="5">
        <v>3800786525</v>
      </c>
      <c r="K141" s="5">
        <v>11502675673</v>
      </c>
      <c r="L141" s="5">
        <v>9308314121</v>
      </c>
      <c r="M141" s="5">
        <v>15644024328</v>
      </c>
    </row>
    <row r="142" spans="2:13" ht="15.5" x14ac:dyDescent="0.35">
      <c r="C142" t="s">
        <v>1049</v>
      </c>
      <c r="F142" s="5">
        <v>33602740</v>
      </c>
      <c r="I142" s="5">
        <v>33602740</v>
      </c>
      <c r="J142" s="5">
        <v>1364887000</v>
      </c>
      <c r="K142" s="5">
        <v>89733110</v>
      </c>
    </row>
    <row r="143" spans="2:13" ht="15.5" x14ac:dyDescent="0.35">
      <c r="C143" t="s">
        <v>356</v>
      </c>
      <c r="D143" s="5">
        <v>-4183800949</v>
      </c>
      <c r="E143" s="5">
        <v>-23355575680</v>
      </c>
      <c r="F143" s="5">
        <v>-44452826785</v>
      </c>
      <c r="G143" s="5">
        <v>-21940280683</v>
      </c>
      <c r="I143" s="5">
        <v>-111174996787</v>
      </c>
      <c r="J143" s="5">
        <v>-27550889805</v>
      </c>
      <c r="K143" s="5">
        <v>-32764338748</v>
      </c>
      <c r="L143" s="5">
        <v>-35721548466</v>
      </c>
      <c r="M143" s="5">
        <v>-25548835336</v>
      </c>
    </row>
    <row r="144" spans="2:13" ht="15.5" x14ac:dyDescent="0.35">
      <c r="C144" t="s">
        <v>144</v>
      </c>
      <c r="D144" s="5">
        <v>126194988637</v>
      </c>
      <c r="E144" s="5">
        <v>-239130435079</v>
      </c>
      <c r="F144" s="5">
        <v>66523687134</v>
      </c>
      <c r="G144" s="5">
        <v>-42595325140</v>
      </c>
      <c r="I144" s="5">
        <v>-75374889938</v>
      </c>
      <c r="J144" s="5">
        <v>-377409645262</v>
      </c>
      <c r="K144" s="5">
        <v>464108823274</v>
      </c>
      <c r="L144" s="5">
        <v>121418273573</v>
      </c>
      <c r="M144" s="5">
        <v>285301234094</v>
      </c>
    </row>
    <row r="145" spans="3:13" ht="15.5" x14ac:dyDescent="0.35">
      <c r="C145" t="s">
        <v>145</v>
      </c>
      <c r="D145" s="5">
        <v>-30018582034</v>
      </c>
      <c r="E145" s="5">
        <v>-4071609217</v>
      </c>
      <c r="F145" s="5">
        <v>122531612604</v>
      </c>
      <c r="G145" s="5">
        <v>-129246821563</v>
      </c>
      <c r="I145" s="5">
        <v>-83647363017</v>
      </c>
      <c r="J145" s="5">
        <v>-57043219500</v>
      </c>
      <c r="K145" s="5">
        <v>-249286778694</v>
      </c>
      <c r="L145" s="5">
        <v>145787515880</v>
      </c>
      <c r="M145" s="5">
        <v>-346042507946</v>
      </c>
    </row>
    <row r="146" spans="3:13" ht="15.5" x14ac:dyDescent="0.35">
      <c r="C146" t="s">
        <v>151</v>
      </c>
      <c r="D146" s="5">
        <v>5476698211</v>
      </c>
      <c r="E146" s="5">
        <v>-8189650450</v>
      </c>
      <c r="F146" s="5">
        <v>-6917819000</v>
      </c>
      <c r="G146" s="5">
        <v>14811633181</v>
      </c>
      <c r="I146" s="5">
        <v>-8195114367</v>
      </c>
      <c r="J146" s="5">
        <v>-2954858832</v>
      </c>
      <c r="K146" s="5">
        <v>-129603799408</v>
      </c>
      <c r="L146" s="5">
        <v>-145469799440</v>
      </c>
      <c r="M146" s="5">
        <v>-92376871424</v>
      </c>
    </row>
    <row r="147" spans="3:13" ht="15.5" x14ac:dyDescent="0.35">
      <c r="C147" t="s">
        <v>683</v>
      </c>
      <c r="D147" s="5">
        <v>-12500000000</v>
      </c>
    </row>
    <row r="148" spans="3:13" ht="15.5" x14ac:dyDescent="0.35">
      <c r="C148" t="s">
        <v>358</v>
      </c>
      <c r="D148" s="5">
        <v>1050000000</v>
      </c>
      <c r="G148" s="5">
        <v>2181000</v>
      </c>
      <c r="I148" s="5">
        <v>2181000</v>
      </c>
      <c r="K148" s="5">
        <v>77700000</v>
      </c>
      <c r="L148" s="5">
        <v>2710000000</v>
      </c>
    </row>
    <row r="149" spans="3:13" ht="15.5" x14ac:dyDescent="0.35">
      <c r="C149" t="s">
        <v>1059</v>
      </c>
    </row>
    <row r="150" spans="3:13" ht="15.5" x14ac:dyDescent="0.35">
      <c r="C150" t="s">
        <v>1060</v>
      </c>
      <c r="F150" s="5">
        <v>5328000000</v>
      </c>
      <c r="G150" s="5">
        <v>-60060635744</v>
      </c>
      <c r="I150" s="5">
        <v>-126712611687</v>
      </c>
      <c r="J150" s="5">
        <v>-172057330668</v>
      </c>
    </row>
    <row r="151" spans="3:13" ht="15.5" x14ac:dyDescent="0.35">
      <c r="C151" t="s">
        <v>334</v>
      </c>
      <c r="L151" s="5">
        <v>-355984680</v>
      </c>
      <c r="M151" s="5">
        <v>-5613763498</v>
      </c>
    </row>
    <row r="152" spans="3:13" ht="15.5" x14ac:dyDescent="0.35">
      <c r="C152" t="s">
        <v>412</v>
      </c>
      <c r="D152" s="5">
        <v>7758533667</v>
      </c>
      <c r="F152" s="5">
        <v>67057399818</v>
      </c>
      <c r="I152" s="5">
        <v>77993710654</v>
      </c>
    </row>
    <row r="153" spans="3:13" ht="15.5" x14ac:dyDescent="0.35">
      <c r="C153" t="s">
        <v>1061</v>
      </c>
      <c r="D153" s="5">
        <v>-24118041233</v>
      </c>
      <c r="E153" s="5">
        <v>24118041233</v>
      </c>
      <c r="F153" s="5">
        <v>-1142458224</v>
      </c>
      <c r="G153" s="5">
        <v>86271228</v>
      </c>
      <c r="I153" s="5">
        <v>-1142458224</v>
      </c>
      <c r="J153" s="5">
        <v>-31030000</v>
      </c>
      <c r="K153" s="5">
        <v>-4760679286</v>
      </c>
      <c r="L153" s="5">
        <v>-24600000000</v>
      </c>
      <c r="M153" s="5">
        <v>-165000000000</v>
      </c>
    </row>
    <row r="154" spans="3:13" ht="15.5" x14ac:dyDescent="0.35">
      <c r="C154" t="s">
        <v>1062</v>
      </c>
      <c r="D154" s="5">
        <v>27000000000</v>
      </c>
      <c r="G154" s="5">
        <v>-286710825</v>
      </c>
      <c r="L154" s="5">
        <v>189600000000</v>
      </c>
    </row>
    <row r="155" spans="3:13" ht="15.5" x14ac:dyDescent="0.35">
      <c r="C155" t="s">
        <v>512</v>
      </c>
      <c r="D155" s="5">
        <v>-65000000000</v>
      </c>
      <c r="E155" s="5">
        <v>-20000000000</v>
      </c>
      <c r="F155" s="5">
        <v>-27000000000</v>
      </c>
      <c r="I155" s="5">
        <v>-27000000000</v>
      </c>
      <c r="K155" s="5">
        <v>-115000000000</v>
      </c>
      <c r="L155" s="5">
        <v>-253000000000</v>
      </c>
      <c r="M155" s="5">
        <v>-83051873024</v>
      </c>
    </row>
    <row r="156" spans="3:13" ht="15.5" x14ac:dyDescent="0.35">
      <c r="C156" t="s">
        <v>513</v>
      </c>
      <c r="D156" s="5">
        <v>30000000000</v>
      </c>
      <c r="J156" s="5">
        <v>118000000000</v>
      </c>
      <c r="L156" s="5">
        <v>336000000000</v>
      </c>
    </row>
    <row r="157" spans="3:13" ht="15.5" x14ac:dyDescent="0.35">
      <c r="C157" t="s">
        <v>361</v>
      </c>
      <c r="D157" s="5">
        <v>314227321</v>
      </c>
    </row>
    <row r="158" spans="3:13" ht="15.5" x14ac:dyDescent="0.35">
      <c r="C158" t="s">
        <v>921</v>
      </c>
    </row>
    <row r="159" spans="3:13" ht="15.5" x14ac:dyDescent="0.35">
      <c r="C159" t="s">
        <v>153</v>
      </c>
      <c r="D159" s="5">
        <v>126194988637</v>
      </c>
      <c r="E159" s="5">
        <v>-239130435079</v>
      </c>
      <c r="F159" s="5">
        <v>66523687134</v>
      </c>
      <c r="G159" s="5">
        <v>-42595325140</v>
      </c>
      <c r="I159" s="5">
        <v>-75374889938</v>
      </c>
      <c r="J159" s="5">
        <v>-377409645262</v>
      </c>
      <c r="K159" s="5">
        <v>464108823274</v>
      </c>
      <c r="L159" s="5">
        <v>121418273573</v>
      </c>
      <c r="M159" s="5">
        <v>285301234094</v>
      </c>
    </row>
    <row r="160" spans="3:13" ht="15.5" x14ac:dyDescent="0.35">
      <c r="C160" t="s">
        <v>126</v>
      </c>
    </row>
    <row r="161" spans="3:13" ht="15.5" x14ac:dyDescent="0.35">
      <c r="C161" t="s">
        <v>1063</v>
      </c>
      <c r="D161" s="5">
        <v>220000000000</v>
      </c>
      <c r="M161" s="5">
        <v>583000000000</v>
      </c>
    </row>
    <row r="162" spans="3:13" ht="15.5" x14ac:dyDescent="0.35">
      <c r="C162" t="s">
        <v>1064</v>
      </c>
      <c r="E162" s="5">
        <v>-168000000000</v>
      </c>
      <c r="J162" s="5">
        <v>-415000000000</v>
      </c>
    </row>
    <row r="163" spans="3:13" ht="15.5" x14ac:dyDescent="0.35">
      <c r="C163" t="s">
        <v>157</v>
      </c>
      <c r="L163" s="5">
        <v>124876507325</v>
      </c>
    </row>
    <row r="164" spans="3:13" ht="15.5" x14ac:dyDescent="0.35">
      <c r="C164" t="s">
        <v>1065</v>
      </c>
      <c r="F164" s="5">
        <v>83097308400</v>
      </c>
      <c r="I164" s="5">
        <v>83097308400</v>
      </c>
      <c r="J164" s="5">
        <v>138125960522</v>
      </c>
      <c r="K164" s="5">
        <v>415000000000</v>
      </c>
    </row>
    <row r="165" spans="3:13" ht="15.5" x14ac:dyDescent="0.35">
      <c r="C165" t="s">
        <v>1066</v>
      </c>
      <c r="D165" s="5">
        <v>-216930661202</v>
      </c>
      <c r="E165" s="5">
        <v>-1041647199</v>
      </c>
      <c r="F165" s="5">
        <v>-188735605000</v>
      </c>
      <c r="G165" s="5">
        <v>31779350000</v>
      </c>
      <c r="I165" s="5">
        <v>-188735605000</v>
      </c>
      <c r="J165" s="5">
        <v>-53140355522</v>
      </c>
    </row>
    <row r="166" spans="3:13" ht="15.5" x14ac:dyDescent="0.35">
      <c r="C166" t="s">
        <v>371</v>
      </c>
      <c r="D166" s="5">
        <v>96641912202</v>
      </c>
      <c r="E166" s="5">
        <v>-97683559401</v>
      </c>
      <c r="F166" s="5">
        <v>-5020722730</v>
      </c>
      <c r="G166" s="5">
        <v>-3500000000</v>
      </c>
      <c r="I166" s="5">
        <v>-9020722730</v>
      </c>
      <c r="J166" s="5">
        <v>-4500000000</v>
      </c>
      <c r="K166" s="5">
        <v>-509177500</v>
      </c>
    </row>
    <row r="167" spans="3:13" ht="15.5" x14ac:dyDescent="0.35">
      <c r="C167" t="s">
        <v>596</v>
      </c>
      <c r="D167" s="5">
        <v>1606891558</v>
      </c>
      <c r="E167" s="5">
        <v>30552561398</v>
      </c>
      <c r="F167" s="5">
        <v>188612835217</v>
      </c>
      <c r="G167" s="5">
        <v>18579026610</v>
      </c>
      <c r="I167" s="5">
        <v>273452231958</v>
      </c>
      <c r="J167" s="5">
        <v>164501649642</v>
      </c>
      <c r="K167" s="5">
        <v>93604733651</v>
      </c>
      <c r="M167" s="5">
        <v>42033169300</v>
      </c>
    </row>
    <row r="168" spans="3:13" ht="15.5" x14ac:dyDescent="0.35">
      <c r="C168" t="s">
        <v>159</v>
      </c>
      <c r="D168" s="5">
        <v>-15255564667</v>
      </c>
      <c r="E168" s="5">
        <v>-16913270427</v>
      </c>
      <c r="F168" s="5">
        <v>-46870055000</v>
      </c>
      <c r="G168" s="5">
        <v>-18624100288</v>
      </c>
      <c r="I168" s="5">
        <v>-164351820118</v>
      </c>
      <c r="J168" s="5">
        <v>-131372140167</v>
      </c>
      <c r="M168" s="5">
        <v>-336886069706</v>
      </c>
    </row>
    <row r="169" spans="3:13" ht="15.5" x14ac:dyDescent="0.35">
      <c r="C169" t="s">
        <v>1067</v>
      </c>
      <c r="D169" s="5">
        <v>51561138000</v>
      </c>
      <c r="E169" s="5">
        <v>33351563000</v>
      </c>
      <c r="F169" s="5">
        <v>-57866059400</v>
      </c>
      <c r="G169" s="5">
        <v>57866059400</v>
      </c>
    </row>
    <row r="170" spans="3:13" ht="15.5" x14ac:dyDescent="0.35">
      <c r="C170" t="s">
        <v>1068</v>
      </c>
      <c r="F170" s="5">
        <v>140328105000</v>
      </c>
      <c r="G170" s="5">
        <v>-140328105000</v>
      </c>
    </row>
    <row r="171" spans="3:13" ht="15.5" x14ac:dyDescent="0.35">
      <c r="C171" t="s">
        <v>1069</v>
      </c>
    </row>
    <row r="172" spans="3:13" ht="15.5" x14ac:dyDescent="0.35">
      <c r="C172" t="s">
        <v>456</v>
      </c>
      <c r="D172" s="5">
        <v>-284265863</v>
      </c>
      <c r="E172" s="5">
        <v>-1131734137</v>
      </c>
      <c r="F172" s="5">
        <v>467107105</v>
      </c>
      <c r="G172" s="5">
        <v>-2166704019</v>
      </c>
      <c r="I172" s="5">
        <v>-2176316914</v>
      </c>
      <c r="J172" s="5">
        <v>-2280104569</v>
      </c>
      <c r="K172" s="5">
        <v>-3113208421</v>
      </c>
      <c r="L172" s="5">
        <v>-2243720639</v>
      </c>
      <c r="M172" s="5">
        <v>-1643875795</v>
      </c>
    </row>
    <row r="173" spans="3:13" ht="15.5" x14ac:dyDescent="0.35">
      <c r="C173" t="s">
        <v>583</v>
      </c>
      <c r="D173" s="5">
        <v>-338463694</v>
      </c>
      <c r="E173" s="5">
        <v>-1180000000</v>
      </c>
      <c r="F173" s="5">
        <v>-2683733539</v>
      </c>
      <c r="G173" s="5">
        <v>673554611</v>
      </c>
      <c r="I173" s="5">
        <v>-3068000000</v>
      </c>
      <c r="J173" s="5">
        <v>-1860000000</v>
      </c>
      <c r="K173" s="5">
        <v>-1440768525</v>
      </c>
      <c r="L173" s="5">
        <v>-1214513113</v>
      </c>
      <c r="M173" s="5">
        <v>-1201989705</v>
      </c>
    </row>
    <row r="174" spans="3:13" ht="15.5" x14ac:dyDescent="0.35">
      <c r="C174" t="s">
        <v>1070</v>
      </c>
    </row>
    <row r="175" spans="3:13" ht="15.5" x14ac:dyDescent="0.35">
      <c r="C175" t="s">
        <v>355</v>
      </c>
    </row>
    <row r="176" spans="3:13" ht="15.5" x14ac:dyDescent="0.35">
      <c r="C176" t="s">
        <v>164</v>
      </c>
      <c r="D176" s="5">
        <v>171086559627</v>
      </c>
      <c r="E176" s="5">
        <v>-229984231917</v>
      </c>
      <c r="F176" s="5">
        <v>233694594525</v>
      </c>
      <c r="G176" s="5">
        <v>-152236868835</v>
      </c>
      <c r="I176" s="5">
        <v>156500064057</v>
      </c>
      <c r="J176" s="5">
        <v>-313202695673</v>
      </c>
      <c r="K176" s="5">
        <v>133641538054</v>
      </c>
      <c r="L176" s="5">
        <v>212402792720</v>
      </c>
      <c r="M176" s="5">
        <v>48819672143</v>
      </c>
    </row>
    <row r="177" spans="2:13" ht="15.5" x14ac:dyDescent="0.35">
      <c r="C177" t="s">
        <v>400</v>
      </c>
      <c r="D177" s="5">
        <v>100924623</v>
      </c>
      <c r="E177" s="5">
        <v>18012190</v>
      </c>
      <c r="F177" s="5">
        <v>-6508501</v>
      </c>
      <c r="G177" s="5">
        <v>31106563</v>
      </c>
      <c r="I177" s="5">
        <v>-161092222</v>
      </c>
      <c r="J177" s="5">
        <v>274985423</v>
      </c>
      <c r="K177" s="5">
        <v>248898043</v>
      </c>
      <c r="L177" s="5">
        <v>126493715</v>
      </c>
      <c r="M177" s="5">
        <v>-2357596351</v>
      </c>
    </row>
    <row r="178" spans="2:13" ht="15.5" x14ac:dyDescent="0.35">
      <c r="C178" t="s">
        <v>165</v>
      </c>
      <c r="E178" s="5">
        <v>255498052815</v>
      </c>
      <c r="I178" s="5">
        <v>99159080980</v>
      </c>
      <c r="J178" s="5">
        <v>412086791230</v>
      </c>
      <c r="K178" s="5">
        <v>278196355133</v>
      </c>
      <c r="L178" s="5">
        <v>65667068698</v>
      </c>
      <c r="M178" s="5">
        <v>19204992906</v>
      </c>
    </row>
    <row r="179" spans="2:13" ht="15.5" x14ac:dyDescent="0.35">
      <c r="C179" t="s">
        <v>166</v>
      </c>
      <c r="D179" s="5">
        <v>171187484250</v>
      </c>
      <c r="E179" s="5">
        <v>25531833088</v>
      </c>
      <c r="F179" s="5">
        <v>233688086024</v>
      </c>
      <c r="G179" s="5">
        <v>-152205762272</v>
      </c>
      <c r="I179" s="5">
        <v>255498052815</v>
      </c>
      <c r="J179" s="5">
        <v>99159080980</v>
      </c>
      <c r="K179" s="5">
        <v>412086791230</v>
      </c>
      <c r="L179" s="5">
        <v>278196355133</v>
      </c>
      <c r="M179" s="5">
        <v>65667068698</v>
      </c>
    </row>
    <row r="181" spans="2:13" ht="15.5" x14ac:dyDescent="0.35">
      <c r="B181" t="s">
        <v>167</v>
      </c>
      <c r="C181" t="s">
        <v>12</v>
      </c>
      <c r="D181" s="5">
        <v>2840000000</v>
      </c>
      <c r="E181" s="5">
        <v>2840000000</v>
      </c>
      <c r="F181" s="5">
        <v>2840000000</v>
      </c>
      <c r="G181" s="5">
        <v>2840000000</v>
      </c>
      <c r="I181" s="5">
        <v>2840000000</v>
      </c>
      <c r="J181" s="5">
        <v>2840000000</v>
      </c>
      <c r="K181" s="5">
        <v>2840000000</v>
      </c>
      <c r="L181" s="5">
        <v>2840000000</v>
      </c>
      <c r="M181" s="5">
        <v>2000000000</v>
      </c>
    </row>
    <row r="182" spans="2:13" ht="15.5" x14ac:dyDescent="0.35">
      <c r="C182" t="s">
        <v>168</v>
      </c>
      <c r="D182" s="6">
        <v>5.83</v>
      </c>
      <c r="E182" s="6">
        <v>15.95</v>
      </c>
      <c r="F182" s="6">
        <v>1.35</v>
      </c>
      <c r="G182" s="6">
        <v>2.5</v>
      </c>
    </row>
    <row r="183" spans="2:13" ht="15.5" x14ac:dyDescent="0.35">
      <c r="C183" t="s">
        <v>169</v>
      </c>
      <c r="D183" s="6">
        <v>83.7</v>
      </c>
      <c r="E183" s="6">
        <v>25.2</v>
      </c>
      <c r="F183" s="6">
        <v>792.59</v>
      </c>
      <c r="G183" s="5">
        <v>228</v>
      </c>
    </row>
    <row r="184" spans="2:13" ht="15.5" x14ac:dyDescent="0.35">
      <c r="C184" t="s">
        <v>62</v>
      </c>
      <c r="D184" s="6">
        <v>8.61</v>
      </c>
      <c r="E184" s="6">
        <v>4.97</v>
      </c>
      <c r="F184" s="6">
        <v>21.24</v>
      </c>
      <c r="G184" s="6">
        <v>18.07</v>
      </c>
    </row>
    <row r="185" spans="2:13" ht="15.5" x14ac:dyDescent="0.35">
      <c r="C185" t="s">
        <v>170</v>
      </c>
      <c r="D185" s="5">
        <v>28820000000</v>
      </c>
      <c r="E185" s="5">
        <v>77950000000</v>
      </c>
      <c r="F185" s="5">
        <v>59990000000</v>
      </c>
      <c r="G185" s="5">
        <v>31060000000</v>
      </c>
    </row>
    <row r="186" spans="2:13" ht="15.5" x14ac:dyDescent="0.35">
      <c r="C186" t="s">
        <v>171</v>
      </c>
      <c r="D186" s="6">
        <v>7.0999999999999995E-3</v>
      </c>
      <c r="E186" s="6">
        <v>2.0899999999999998E-2</v>
      </c>
      <c r="F186" s="6">
        <v>1.6000000000000001E-3</v>
      </c>
      <c r="G186" s="6">
        <v>3.0999999999999999E-3</v>
      </c>
    </row>
    <row r="187" spans="2:13" ht="15.5" x14ac:dyDescent="0.35">
      <c r="C187" t="s">
        <v>172</v>
      </c>
      <c r="D187" s="6">
        <v>1.3500000000000002E-2</v>
      </c>
      <c r="E187" s="6">
        <v>3.7400000000000003E-2</v>
      </c>
      <c r="F187" s="6">
        <v>3.3E-3</v>
      </c>
      <c r="G187" s="6">
        <v>6.0999999999999995E-3</v>
      </c>
    </row>
    <row r="188" spans="2:13" ht="15.5" x14ac:dyDescent="0.35">
      <c r="C188" t="s">
        <v>173</v>
      </c>
      <c r="D188" s="6">
        <v>2.3799999999999998E-2</v>
      </c>
      <c r="E188" s="6">
        <v>4.2999999999999997E-2</v>
      </c>
      <c r="F188" s="6">
        <v>3.8599999999999995E-2</v>
      </c>
      <c r="G188" s="6">
        <v>1.84E-2</v>
      </c>
    </row>
    <row r="189" spans="2:13" ht="15.5" x14ac:dyDescent="0.35">
      <c r="C189" t="s">
        <v>174</v>
      </c>
      <c r="D189" s="6">
        <v>2.69</v>
      </c>
      <c r="E189" s="6">
        <v>4.6900000000000004</v>
      </c>
      <c r="F189" s="6">
        <v>3.48</v>
      </c>
      <c r="G189" s="6">
        <v>1.61</v>
      </c>
    </row>
    <row r="190" spans="2:13" ht="15.5" x14ac:dyDescent="0.35">
      <c r="C190" t="s">
        <v>175</v>
      </c>
      <c r="D190" s="5">
        <v>1229000000000</v>
      </c>
      <c r="E190" s="5">
        <v>1213000000000</v>
      </c>
      <c r="F190" s="5">
        <v>1167000000000</v>
      </c>
      <c r="G190" s="5">
        <v>1164000000000</v>
      </c>
    </row>
    <row r="191" spans="2:13" ht="15.5" x14ac:dyDescent="0.35">
      <c r="C191" t="s">
        <v>176</v>
      </c>
      <c r="D191" s="6">
        <v>1.1299999999999999</v>
      </c>
      <c r="E191" s="6">
        <v>0.94</v>
      </c>
      <c r="F191" s="6">
        <v>2.61</v>
      </c>
      <c r="G191" s="6">
        <v>1.39</v>
      </c>
    </row>
    <row r="192" spans="2:13" ht="15.5" x14ac:dyDescent="0.35">
      <c r="C192" t="s">
        <v>177</v>
      </c>
      <c r="D192" s="6">
        <v>431.94</v>
      </c>
      <c r="E192" s="6">
        <v>426.09</v>
      </c>
      <c r="F192" s="6">
        <v>410.14</v>
      </c>
      <c r="G192" s="6">
        <v>408.86</v>
      </c>
    </row>
    <row r="193" spans="3:13" ht="15.5" x14ac:dyDescent="0.35">
      <c r="C193" t="s">
        <v>178</v>
      </c>
      <c r="D193" s="6">
        <v>1.1299999999999999</v>
      </c>
      <c r="E193" s="6">
        <v>0.94</v>
      </c>
      <c r="F193" s="6">
        <v>2.61</v>
      </c>
      <c r="G193" s="6">
        <v>1.39</v>
      </c>
    </row>
    <row r="194" spans="3:13" ht="15.5" x14ac:dyDescent="0.35">
      <c r="C194" t="s">
        <v>179</v>
      </c>
      <c r="D194" s="6">
        <v>431.86</v>
      </c>
      <c r="E194" s="5">
        <v>426</v>
      </c>
      <c r="F194" s="6">
        <v>410.04</v>
      </c>
      <c r="G194" s="6">
        <v>408.75</v>
      </c>
    </row>
    <row r="195" spans="3:13" ht="15.5" x14ac:dyDescent="0.35">
      <c r="C195" t="s">
        <v>180</v>
      </c>
      <c r="D195" s="5">
        <v>215000000000</v>
      </c>
      <c r="E195" s="5">
        <v>253000000000</v>
      </c>
      <c r="F195" s="5">
        <v>478000000000</v>
      </c>
      <c r="G195" s="5">
        <v>485000000000</v>
      </c>
    </row>
    <row r="196" spans="3:13" ht="15.5" x14ac:dyDescent="0.35">
      <c r="C196" t="s">
        <v>181</v>
      </c>
      <c r="D196" s="5">
        <v>412000000000</v>
      </c>
      <c r="E196" s="5">
        <v>206000000000</v>
      </c>
      <c r="F196" s="5">
        <v>178000000000</v>
      </c>
      <c r="G196" s="5">
        <v>36000000000</v>
      </c>
    </row>
    <row r="197" spans="3:13" ht="15.5" x14ac:dyDescent="0.35">
      <c r="C197" t="s">
        <v>182</v>
      </c>
      <c r="D197" s="5">
        <v>1227000000000</v>
      </c>
      <c r="E197" s="5">
        <v>1211000000000</v>
      </c>
      <c r="F197" s="5">
        <v>1165000000000</v>
      </c>
      <c r="G197" s="5">
        <v>1162000000000</v>
      </c>
    </row>
    <row r="198" spans="3:13" ht="15.5" x14ac:dyDescent="0.35">
      <c r="C198" t="s">
        <v>24</v>
      </c>
      <c r="D198" s="5">
        <v>627000000000</v>
      </c>
      <c r="E198" s="5">
        <v>459000000000</v>
      </c>
      <c r="F198" s="5">
        <v>656000000000</v>
      </c>
      <c r="G198" s="5">
        <v>522000000000</v>
      </c>
    </row>
    <row r="199" spans="3:13" ht="15.5" x14ac:dyDescent="0.35">
      <c r="C199" t="s">
        <v>21</v>
      </c>
      <c r="D199" s="5">
        <v>430000000000</v>
      </c>
      <c r="E199" s="5">
        <v>434000000000</v>
      </c>
      <c r="F199" s="5">
        <v>400000000000</v>
      </c>
      <c r="G199" s="5">
        <v>500000000000</v>
      </c>
    </row>
    <row r="200" spans="3:13" ht="15.5" x14ac:dyDescent="0.35">
      <c r="C200" t="s">
        <v>183</v>
      </c>
      <c r="D200" s="5">
        <v>1007000000000</v>
      </c>
      <c r="E200" s="5">
        <v>813000000000</v>
      </c>
      <c r="F200" s="5">
        <v>699000000000</v>
      </c>
      <c r="G200" s="5">
        <v>503000000000</v>
      </c>
    </row>
    <row r="201" spans="3:13" ht="15.5" x14ac:dyDescent="0.35">
      <c r="C201" t="s">
        <v>184</v>
      </c>
      <c r="D201" s="5">
        <v>75000000000</v>
      </c>
      <c r="E201" s="5">
        <v>13000000000</v>
      </c>
      <c r="F201" s="5">
        <v>45000000000</v>
      </c>
      <c r="G201" s="5">
        <v>20000000000</v>
      </c>
    </row>
    <row r="202" spans="3:13" ht="15.5" x14ac:dyDescent="0.35">
      <c r="C202" t="s">
        <v>185</v>
      </c>
      <c r="D202" s="5">
        <v>5000000000</v>
      </c>
      <c r="E202" s="5">
        <v>-8000000000</v>
      </c>
      <c r="F202" s="5">
        <v>-7000000000</v>
      </c>
      <c r="G202" s="5">
        <v>15000000000</v>
      </c>
    </row>
    <row r="203" spans="3:13" ht="15.5" x14ac:dyDescent="0.35">
      <c r="C203" t="s">
        <v>13</v>
      </c>
      <c r="D203" s="5">
        <v>80000000000</v>
      </c>
      <c r="E203" s="5">
        <v>5000000000</v>
      </c>
      <c r="F203" s="5">
        <v>38000000000</v>
      </c>
      <c r="G203" s="5">
        <v>34000000000</v>
      </c>
    </row>
    <row r="204" spans="3:13" ht="15.5" x14ac:dyDescent="0.35">
      <c r="C204" t="s">
        <v>16</v>
      </c>
      <c r="D204" s="6">
        <v>28.29</v>
      </c>
      <c r="E204" s="6">
        <v>1.77</v>
      </c>
      <c r="F204" s="6">
        <v>13.28</v>
      </c>
      <c r="G204" s="6">
        <v>12.11</v>
      </c>
    </row>
    <row r="205" spans="3:13" ht="15.5" x14ac:dyDescent="0.35">
      <c r="C205" t="s">
        <v>47</v>
      </c>
      <c r="I205" s="6">
        <v>48.74</v>
      </c>
      <c r="J205" s="6">
        <v>29.88</v>
      </c>
      <c r="K205" s="6">
        <v>27.28</v>
      </c>
      <c r="L205" s="6">
        <v>23.78</v>
      </c>
      <c r="M205" s="6">
        <v>57.35</v>
      </c>
    </row>
    <row r="206" spans="3:13" ht="15.5" x14ac:dyDescent="0.35">
      <c r="C206" t="s">
        <v>61</v>
      </c>
      <c r="I206" s="6">
        <v>21.95</v>
      </c>
      <c r="J206" s="6">
        <v>5.89</v>
      </c>
      <c r="K206" s="6">
        <v>8.58</v>
      </c>
      <c r="L206" s="6">
        <v>11.61</v>
      </c>
      <c r="M206" s="5">
        <v>0</v>
      </c>
    </row>
    <row r="207" spans="3:13" ht="15.5" x14ac:dyDescent="0.35">
      <c r="C207" t="s">
        <v>64</v>
      </c>
      <c r="I207" s="6">
        <v>4.05</v>
      </c>
      <c r="J207" s="6">
        <v>0.9</v>
      </c>
      <c r="K207" s="6">
        <v>1.7</v>
      </c>
      <c r="L207" s="6">
        <v>2.2200000000000002</v>
      </c>
      <c r="M207" s="5">
        <v>0</v>
      </c>
    </row>
    <row r="208" spans="3:13" ht="15.5" x14ac:dyDescent="0.35">
      <c r="C208" t="s">
        <v>186</v>
      </c>
      <c r="I208" s="5">
        <v>282960000000</v>
      </c>
      <c r="J208" s="5">
        <v>206930000000</v>
      </c>
      <c r="K208" s="5">
        <v>172640000000</v>
      </c>
      <c r="L208" s="5">
        <v>141960000000</v>
      </c>
      <c r="M208" s="5">
        <v>205890000000</v>
      </c>
    </row>
    <row r="209" spans="3:13" ht="15.5" x14ac:dyDescent="0.35">
      <c r="C209" t="s">
        <v>187</v>
      </c>
      <c r="I209" s="6">
        <v>5.79E-2</v>
      </c>
      <c r="J209" s="6">
        <v>4.0999999999999995E-2</v>
      </c>
      <c r="K209" s="6">
        <v>3.56E-2</v>
      </c>
      <c r="L209" s="6">
        <v>4.2099999999999999E-2</v>
      </c>
      <c r="M209" s="6">
        <v>8.2699999999999996E-2</v>
      </c>
    </row>
    <row r="210" spans="3:13" ht="15.5" x14ac:dyDescent="0.35">
      <c r="C210" t="s">
        <v>188</v>
      </c>
      <c r="I210" s="6">
        <v>0.1188</v>
      </c>
      <c r="J210" s="6">
        <v>8.2699999999999996E-2</v>
      </c>
      <c r="K210" s="6">
        <v>8.2400000000000001E-2</v>
      </c>
      <c r="L210" s="6">
        <v>7.8299999999999995E-2</v>
      </c>
      <c r="M210" s="6">
        <v>0.17170000000000002</v>
      </c>
    </row>
    <row r="211" spans="3:13" ht="15.5" x14ac:dyDescent="0.35">
      <c r="C211" t="s">
        <v>189</v>
      </c>
      <c r="I211" s="6">
        <v>0.16309999999999999</v>
      </c>
      <c r="J211" s="6">
        <v>0.11349999999999999</v>
      </c>
      <c r="K211" s="6">
        <v>0.10060000000000001</v>
      </c>
      <c r="L211" s="6">
        <v>9.0399999999999994E-2</v>
      </c>
      <c r="M211" s="6">
        <v>0.30010000000000003</v>
      </c>
    </row>
    <row r="212" spans="3:13" ht="15.5" x14ac:dyDescent="0.35">
      <c r="C212" t="s">
        <v>190</v>
      </c>
      <c r="I212" s="6">
        <v>4.0599999999999996</v>
      </c>
      <c r="J212" s="6">
        <v>2.9</v>
      </c>
      <c r="K212" s="6">
        <v>2.99</v>
      </c>
      <c r="L212" s="6">
        <v>2.79</v>
      </c>
      <c r="M212" s="6">
        <v>3.87</v>
      </c>
    </row>
    <row r="213" spans="3:13" ht="15.5" x14ac:dyDescent="0.35">
      <c r="C213" t="s">
        <v>58</v>
      </c>
      <c r="I213" s="6">
        <v>2.61</v>
      </c>
      <c r="J213" s="6">
        <v>0.49</v>
      </c>
      <c r="K213" s="6">
        <v>0.71</v>
      </c>
      <c r="L213" s="6">
        <v>0.91</v>
      </c>
      <c r="M213" s="5">
        <v>0</v>
      </c>
    </row>
    <row r="214" spans="3:13" ht="15.5" x14ac:dyDescent="0.35">
      <c r="C214" t="s">
        <v>55</v>
      </c>
      <c r="I214" s="6">
        <v>410.14</v>
      </c>
      <c r="J214" s="6">
        <v>361.44</v>
      </c>
      <c r="K214" s="6">
        <v>330.97</v>
      </c>
      <c r="L214" s="6">
        <v>303.64999999999998</v>
      </c>
      <c r="M214" s="6">
        <v>333.97</v>
      </c>
    </row>
    <row r="215" spans="3:13" ht="15.5" x14ac:dyDescent="0.35">
      <c r="C215" t="s">
        <v>191</v>
      </c>
      <c r="I215" s="6">
        <v>2.61</v>
      </c>
      <c r="J215" s="6">
        <v>0.49</v>
      </c>
      <c r="K215" s="6">
        <v>0.71</v>
      </c>
      <c r="L215" s="6">
        <v>0.91</v>
      </c>
      <c r="M215" s="5">
        <v>0</v>
      </c>
    </row>
    <row r="216" spans="3:13" ht="15.5" x14ac:dyDescent="0.35">
      <c r="C216" t="s">
        <v>192</v>
      </c>
      <c r="I216" s="6">
        <v>410.04</v>
      </c>
      <c r="J216" s="6">
        <v>361.35</v>
      </c>
      <c r="K216" s="6">
        <v>330.87</v>
      </c>
      <c r="L216" s="6">
        <v>303.64999999999998</v>
      </c>
      <c r="M216" s="6">
        <v>333.82</v>
      </c>
    </row>
    <row r="217" spans="3:13" ht="15.5" x14ac:dyDescent="0.35">
      <c r="C217" t="s">
        <v>193</v>
      </c>
      <c r="I217" s="5">
        <v>478000000000</v>
      </c>
      <c r="J217" s="5">
        <v>123000000000</v>
      </c>
      <c r="K217" s="5">
        <v>446000000000</v>
      </c>
      <c r="L217" s="5">
        <v>4000000000</v>
      </c>
      <c r="M217" s="5">
        <v>3000000000</v>
      </c>
    </row>
    <row r="218" spans="3:13" ht="15.5" x14ac:dyDescent="0.35">
      <c r="C218" t="s">
        <v>194</v>
      </c>
      <c r="I218" s="5">
        <v>178000000000</v>
      </c>
      <c r="J218" s="5">
        <v>260000000000</v>
      </c>
      <c r="K218" s="5">
        <v>233000000000</v>
      </c>
      <c r="L218" s="5">
        <v>581000000000</v>
      </c>
      <c r="M218" s="5">
        <v>576000000000</v>
      </c>
    </row>
    <row r="219" spans="3:13" ht="15.5" x14ac:dyDescent="0.35">
      <c r="C219" t="s">
        <v>26</v>
      </c>
      <c r="I219" s="5">
        <v>656000000000</v>
      </c>
      <c r="J219" s="5">
        <v>383000000000</v>
      </c>
      <c r="K219" s="5">
        <v>679000000000</v>
      </c>
      <c r="L219" s="5">
        <v>585000000000</v>
      </c>
      <c r="M219" s="5">
        <v>579000000000</v>
      </c>
    </row>
    <row r="220" spans="3:13" ht="15.5" x14ac:dyDescent="0.35">
      <c r="C220" t="s">
        <v>23</v>
      </c>
      <c r="I220" s="5">
        <v>400000000000</v>
      </c>
      <c r="J220" s="5">
        <v>284000000000</v>
      </c>
      <c r="K220" s="5">
        <v>267000000000</v>
      </c>
      <c r="L220" s="5">
        <v>307000000000</v>
      </c>
      <c r="M220" s="5">
        <v>513000000000</v>
      </c>
    </row>
    <row r="221" spans="3:13" ht="15.5" x14ac:dyDescent="0.35">
      <c r="C221" t="s">
        <v>195</v>
      </c>
      <c r="I221" s="5">
        <v>699000000000</v>
      </c>
      <c r="J221" s="5">
        <v>939000000000</v>
      </c>
      <c r="K221" s="5">
        <v>1019000000000</v>
      </c>
      <c r="L221" s="5">
        <v>1006000000000</v>
      </c>
      <c r="M221" s="5">
        <v>944000000000</v>
      </c>
    </row>
    <row r="222" spans="3:13" ht="15.5" x14ac:dyDescent="0.35">
      <c r="C222" t="s">
        <v>196</v>
      </c>
      <c r="I222" s="5">
        <v>316000000000</v>
      </c>
      <c r="J222" s="5">
        <v>121000000000</v>
      </c>
      <c r="K222" s="5">
        <v>-81000000000</v>
      </c>
      <c r="L222" s="5">
        <v>-55000000000</v>
      </c>
      <c r="M222" s="5">
        <v>110000000000</v>
      </c>
    </row>
    <row r="223" spans="3:13" ht="15.5" x14ac:dyDescent="0.35">
      <c r="C223" t="s">
        <v>197</v>
      </c>
      <c r="I223" s="5">
        <v>-8000000000</v>
      </c>
      <c r="J223" s="5">
        <v>-3000000000</v>
      </c>
      <c r="K223" s="5">
        <v>-130000000000</v>
      </c>
      <c r="L223" s="5">
        <v>-145000000000</v>
      </c>
      <c r="M223" s="5">
        <v>-92000000000</v>
      </c>
    </row>
    <row r="224" spans="3:13" ht="15.5" x14ac:dyDescent="0.35">
      <c r="C224" t="s">
        <v>15</v>
      </c>
      <c r="I224" s="5">
        <v>307000000000</v>
      </c>
      <c r="J224" s="5">
        <v>118000000000</v>
      </c>
      <c r="K224" s="5">
        <v>-211000000000</v>
      </c>
      <c r="L224" s="5">
        <v>-200000000000</v>
      </c>
      <c r="M224" s="5">
        <v>17000000000</v>
      </c>
    </row>
    <row r="225" spans="2:13" ht="15.5" x14ac:dyDescent="0.35">
      <c r="C225" t="s">
        <v>17</v>
      </c>
      <c r="I225" s="6">
        <v>108.17</v>
      </c>
      <c r="J225" s="6">
        <v>41.63</v>
      </c>
      <c r="K225" s="6">
        <v>-74.19</v>
      </c>
      <c r="L225" s="6">
        <v>-70.489999999999995</v>
      </c>
      <c r="M225" s="6">
        <v>8.59</v>
      </c>
    </row>
    <row r="227" spans="2:13" ht="15.5" x14ac:dyDescent="0.35">
      <c r="B227" t="s">
        <v>198</v>
      </c>
      <c r="C227" t="s">
        <v>199</v>
      </c>
      <c r="D227" s="5">
        <v>17000000000</v>
      </c>
      <c r="E227" s="5">
        <v>45000000000</v>
      </c>
      <c r="F227" s="5">
        <v>4000000000</v>
      </c>
      <c r="G227" s="5">
        <v>7000000000</v>
      </c>
      <c r="H227" s="5">
        <v>124000000000</v>
      </c>
      <c r="I227" s="5">
        <v>138000000000</v>
      </c>
      <c r="J227" s="5">
        <v>85000000000</v>
      </c>
      <c r="K227" s="5">
        <v>78000000000</v>
      </c>
      <c r="L227" s="5">
        <v>68000000000</v>
      </c>
      <c r="M227" s="5">
        <v>115000000000</v>
      </c>
    </row>
    <row r="228" spans="2:13" ht="15.5" x14ac:dyDescent="0.35">
      <c r="C228" t="s">
        <v>46</v>
      </c>
      <c r="D228" s="6">
        <v>5.83</v>
      </c>
      <c r="E228" s="6">
        <v>15.95</v>
      </c>
      <c r="F228" s="6">
        <v>1.35</v>
      </c>
      <c r="G228" s="6">
        <v>2.5</v>
      </c>
      <c r="H228" s="6">
        <v>43.56</v>
      </c>
      <c r="I228" s="6">
        <v>48.74</v>
      </c>
      <c r="J228" s="6">
        <v>29.88</v>
      </c>
      <c r="K228" s="6">
        <v>27.28</v>
      </c>
      <c r="L228" s="6">
        <v>23.78</v>
      </c>
      <c r="M228" s="6">
        <v>40.369999999999997</v>
      </c>
    </row>
    <row r="229" spans="2:13" ht="15.5" x14ac:dyDescent="0.35">
      <c r="C229" t="s">
        <v>204</v>
      </c>
      <c r="D229" s="5">
        <v>161000000000</v>
      </c>
      <c r="E229" s="5">
        <v>230000000000</v>
      </c>
      <c r="F229" s="5">
        <v>143000000000</v>
      </c>
      <c r="G229" s="5">
        <v>90000000000</v>
      </c>
      <c r="H229" s="5">
        <v>782000000000</v>
      </c>
      <c r="I229" s="5">
        <v>750000000000</v>
      </c>
      <c r="J229" s="5">
        <v>556000000000</v>
      </c>
      <c r="K229" s="5">
        <v>391000000000</v>
      </c>
      <c r="L229" s="5">
        <v>353000000000</v>
      </c>
      <c r="M229" s="5">
        <v>449000000000</v>
      </c>
    </row>
    <row r="230" spans="2:13" ht="15.5" x14ac:dyDescent="0.35">
      <c r="C230" t="s">
        <v>208</v>
      </c>
      <c r="I230" s="6">
        <v>14.35</v>
      </c>
    </row>
    <row r="231" spans="2:13" ht="15.5" x14ac:dyDescent="0.35">
      <c r="C231" t="s">
        <v>209</v>
      </c>
      <c r="I231" s="6">
        <v>24.38</v>
      </c>
    </row>
    <row r="232" spans="2:13" ht="15.5" x14ac:dyDescent="0.35">
      <c r="C232" t="s">
        <v>210</v>
      </c>
      <c r="I232" s="6">
        <v>6.95</v>
      </c>
    </row>
    <row r="233" spans="2:13" ht="15.5" x14ac:dyDescent="0.35">
      <c r="C233" t="s">
        <v>211</v>
      </c>
      <c r="I233" s="6">
        <v>4.0999999999999995E-2</v>
      </c>
    </row>
    <row r="234" spans="2:13" ht="15.5" x14ac:dyDescent="0.35">
      <c r="C234" t="s">
        <v>212</v>
      </c>
      <c r="I234" s="6">
        <v>2.85</v>
      </c>
    </row>
    <row r="235" spans="2:13" ht="15.5" x14ac:dyDescent="0.35">
      <c r="C235" t="s">
        <v>213</v>
      </c>
      <c r="I235" s="6">
        <v>1.45</v>
      </c>
    </row>
    <row r="236" spans="2:13" ht="15.5" x14ac:dyDescent="0.35">
      <c r="C236" t="s">
        <v>214</v>
      </c>
      <c r="I236" s="6">
        <v>11.65</v>
      </c>
    </row>
    <row r="237" spans="2:13" ht="15.5" x14ac:dyDescent="0.35">
      <c r="C237" t="s">
        <v>215</v>
      </c>
      <c r="I237" s="6">
        <v>11.27</v>
      </c>
    </row>
    <row r="238" spans="2:13" ht="15.5" x14ac:dyDescent="0.35">
      <c r="C238" t="s">
        <v>216</v>
      </c>
      <c r="I238" s="6">
        <v>11.83</v>
      </c>
    </row>
    <row r="239" spans="2:13" ht="15.5" x14ac:dyDescent="0.35">
      <c r="C239" t="s">
        <v>217</v>
      </c>
      <c r="I239" s="6">
        <v>11.16</v>
      </c>
    </row>
    <row r="240" spans="2:13" ht="15.5" x14ac:dyDescent="0.35">
      <c r="C240" t="s">
        <v>218</v>
      </c>
      <c r="I240" s="6">
        <v>0.39</v>
      </c>
    </row>
    <row r="241" spans="3:9" ht="15.5" x14ac:dyDescent="0.35">
      <c r="C241" t="s">
        <v>219</v>
      </c>
      <c r="I241" s="6">
        <v>0.9</v>
      </c>
    </row>
    <row r="242" spans="3:9" ht="15.5" x14ac:dyDescent="0.35">
      <c r="C242" t="s">
        <v>220</v>
      </c>
      <c r="I242" s="6">
        <v>25.63</v>
      </c>
    </row>
    <row r="243" spans="3:9" ht="15.5" x14ac:dyDescent="0.35">
      <c r="C243" t="s">
        <v>221</v>
      </c>
      <c r="I243" s="6">
        <v>43.56</v>
      </c>
    </row>
    <row r="244" spans="3:9" ht="15.5" x14ac:dyDescent="0.35">
      <c r="C244" t="s">
        <v>222</v>
      </c>
      <c r="I244" s="6">
        <v>219.5</v>
      </c>
    </row>
    <row r="245" spans="3:9" ht="15.5" x14ac:dyDescent="0.35">
      <c r="C245" t="s">
        <v>223</v>
      </c>
      <c r="D245" s="6">
        <v>69.239999999999995</v>
      </c>
    </row>
    <row r="246" spans="3:9" ht="15.5" x14ac:dyDescent="0.35">
      <c r="C246" t="s">
        <v>224</v>
      </c>
      <c r="I246" s="6">
        <v>431.94</v>
      </c>
    </row>
    <row r="247" spans="3:9" ht="15.5" x14ac:dyDescent="0.35">
      <c r="C247" t="s">
        <v>225</v>
      </c>
      <c r="I247" s="6">
        <v>55.45</v>
      </c>
    </row>
    <row r="248" spans="3:9" ht="15.5" x14ac:dyDescent="0.35">
      <c r="C248" t="s">
        <v>226</v>
      </c>
      <c r="D248" s="6">
        <v>2.68</v>
      </c>
    </row>
    <row r="249" spans="3:9" ht="15.5" x14ac:dyDescent="0.35">
      <c r="C249" t="s">
        <v>227</v>
      </c>
      <c r="D249" s="6">
        <v>1.26</v>
      </c>
    </row>
    <row r="250" spans="3:9" ht="15.5" x14ac:dyDescent="0.35">
      <c r="C250" t="s">
        <v>228</v>
      </c>
      <c r="D250" s="6">
        <v>0.51</v>
      </c>
    </row>
    <row r="251" spans="3:9" ht="15.5" x14ac:dyDescent="0.35">
      <c r="C251" t="s">
        <v>229</v>
      </c>
      <c r="D251" s="6">
        <v>0.34</v>
      </c>
    </row>
    <row r="252" spans="3:9" ht="15.5" x14ac:dyDescent="0.35">
      <c r="C252" t="s">
        <v>230</v>
      </c>
      <c r="D252" s="6">
        <v>0.91</v>
      </c>
    </row>
    <row r="253" spans="3:9" ht="15.5" x14ac:dyDescent="0.35">
      <c r="C253" t="s">
        <v>231</v>
      </c>
      <c r="D253" s="6">
        <v>0.27</v>
      </c>
    </row>
    <row r="254" spans="3:9" ht="15.5" x14ac:dyDescent="0.35">
      <c r="C254" t="s">
        <v>232</v>
      </c>
      <c r="D254" s="6">
        <v>1.91</v>
      </c>
    </row>
    <row r="255" spans="3:9" ht="15.5" x14ac:dyDescent="0.35">
      <c r="C255" t="s">
        <v>233</v>
      </c>
      <c r="I255" s="6">
        <v>3.08</v>
      </c>
    </row>
    <row r="256" spans="3:9" ht="15.5" x14ac:dyDescent="0.35">
      <c r="C256" t="s">
        <v>13</v>
      </c>
      <c r="D256" s="5">
        <v>80000000000</v>
      </c>
    </row>
    <row r="257" spans="3:9" ht="15.5" x14ac:dyDescent="0.35">
      <c r="C257" t="s">
        <v>234</v>
      </c>
      <c r="I257" s="6">
        <v>5.64</v>
      </c>
    </row>
    <row r="258" spans="3:9" ht="15.5" x14ac:dyDescent="0.35">
      <c r="C258" t="s">
        <v>235</v>
      </c>
      <c r="I258" s="6">
        <v>3.1E-2</v>
      </c>
    </row>
    <row r="259" spans="3:9" ht="15.5" x14ac:dyDescent="0.35">
      <c r="C259" t="s">
        <v>236</v>
      </c>
      <c r="I259" s="6">
        <v>5.9299999999999999E-2</v>
      </c>
    </row>
    <row r="260" spans="3:9" ht="15.5" x14ac:dyDescent="0.35">
      <c r="C260" t="s">
        <v>237</v>
      </c>
      <c r="I260" s="6">
        <v>0.1128</v>
      </c>
    </row>
    <row r="261" spans="3:9" ht="15.5" x14ac:dyDescent="0.35">
      <c r="C261" t="s">
        <v>238</v>
      </c>
      <c r="I261" s="6">
        <v>0.10580000000000001</v>
      </c>
    </row>
    <row r="262" spans="3:9" ht="15.5" x14ac:dyDescent="0.35">
      <c r="C262" t="s">
        <v>239</v>
      </c>
      <c r="D262" s="6">
        <v>30.4</v>
      </c>
    </row>
    <row r="263" spans="3:9" ht="15.5" x14ac:dyDescent="0.35">
      <c r="C263" t="s">
        <v>240</v>
      </c>
      <c r="D263" s="6">
        <v>924.72</v>
      </c>
    </row>
    <row r="264" spans="3:9" ht="15.5" x14ac:dyDescent="0.35">
      <c r="C264" t="s">
        <v>241</v>
      </c>
      <c r="D264" s="6">
        <v>8.3000000000000007</v>
      </c>
    </row>
    <row r="265" spans="3:9" ht="15.5" x14ac:dyDescent="0.35">
      <c r="C265" t="s">
        <v>242</v>
      </c>
      <c r="D265" s="6">
        <v>946.82</v>
      </c>
    </row>
    <row r="266" spans="3:9" ht="15.5" x14ac:dyDescent="0.35">
      <c r="C266" t="s">
        <v>243</v>
      </c>
      <c r="D266" s="6">
        <v>2.99</v>
      </c>
    </row>
    <row r="267" spans="3:9" ht="15.5" x14ac:dyDescent="0.35">
      <c r="C267" t="s">
        <v>244</v>
      </c>
      <c r="I267" s="6">
        <v>0.28000000000000003</v>
      </c>
    </row>
    <row r="268" spans="3:9" ht="15.5" x14ac:dyDescent="0.35">
      <c r="C268" t="s">
        <v>245</v>
      </c>
      <c r="I268" s="6">
        <v>0.36</v>
      </c>
    </row>
    <row r="269" spans="3:9" ht="15.5" x14ac:dyDescent="0.35">
      <c r="C269" t="s">
        <v>42</v>
      </c>
      <c r="I269" s="5">
        <v>1776000000000</v>
      </c>
    </row>
    <row r="270" spans="3:9" ht="15.5" x14ac:dyDescent="0.35">
      <c r="C270" t="s">
        <v>246</v>
      </c>
      <c r="I270" s="5">
        <v>2208000000000</v>
      </c>
    </row>
    <row r="271" spans="3:9" ht="15.5" x14ac:dyDescent="0.35">
      <c r="C271" t="s">
        <v>247</v>
      </c>
      <c r="I271" s="5">
        <v>2840000000</v>
      </c>
    </row>
    <row r="272" spans="3:9" ht="15.5" x14ac:dyDescent="0.35">
      <c r="C272" t="s">
        <v>248</v>
      </c>
      <c r="I272" s="6">
        <v>0.32450000000000001</v>
      </c>
    </row>
    <row r="273" spans="3:9" ht="15.5" x14ac:dyDescent="0.35">
      <c r="C273" t="s">
        <v>249</v>
      </c>
      <c r="D273" s="6">
        <v>0.49490000000000001</v>
      </c>
    </row>
    <row r="274" spans="3:9" ht="15.5" x14ac:dyDescent="0.35">
      <c r="C274" t="s">
        <v>250</v>
      </c>
      <c r="D274" s="6">
        <v>0.24480000000000002</v>
      </c>
    </row>
    <row r="275" spans="3:9" ht="15.5" x14ac:dyDescent="0.35">
      <c r="C275" t="s">
        <v>251</v>
      </c>
      <c r="D275" s="6">
        <v>0.10289999999999999</v>
      </c>
    </row>
    <row r="276" spans="3:9" ht="15.5" x14ac:dyDescent="0.35">
      <c r="C276" t="s">
        <v>252</v>
      </c>
      <c r="D276" s="6">
        <v>-0.59920000000000007</v>
      </c>
    </row>
    <row r="277" spans="3:9" ht="15.5" x14ac:dyDescent="0.35">
      <c r="C277" t="s">
        <v>253</v>
      </c>
      <c r="D277" s="6">
        <v>-0.51919999999999999</v>
      </c>
    </row>
    <row r="278" spans="3:9" ht="15.5" x14ac:dyDescent="0.35">
      <c r="C278" t="s">
        <v>254</v>
      </c>
      <c r="D278" s="6">
        <v>-0.85040000000000004</v>
      </c>
    </row>
    <row r="279" spans="3:9" ht="15.5" x14ac:dyDescent="0.35">
      <c r="C279" t="s">
        <v>261</v>
      </c>
      <c r="I279" s="5">
        <v>6</v>
      </c>
    </row>
    <row r="280" spans="3:9" ht="15.5" x14ac:dyDescent="0.35">
      <c r="C280" t="s">
        <v>262</v>
      </c>
      <c r="I280" s="6">
        <v>0.66</v>
      </c>
    </row>
    <row r="281" spans="3:9" ht="15.5" x14ac:dyDescent="0.35">
      <c r="C281" t="s">
        <v>263</v>
      </c>
      <c r="I281" s="6">
        <v>0.61</v>
      </c>
    </row>
    <row r="282" spans="3:9" ht="15.5" x14ac:dyDescent="0.35">
      <c r="C282" t="s">
        <v>264</v>
      </c>
      <c r="I282" s="6">
        <v>0.32</v>
      </c>
    </row>
    <row r="283" spans="3:9" ht="15.5" x14ac:dyDescent="0.35">
      <c r="C283" t="s">
        <v>265</v>
      </c>
      <c r="I283" s="6">
        <v>0.93</v>
      </c>
    </row>
    <row r="284" spans="3:9" ht="15.5" x14ac:dyDescent="0.35">
      <c r="C284" t="s">
        <v>266</v>
      </c>
      <c r="I284" s="6">
        <v>0.31</v>
      </c>
    </row>
    <row r="285" spans="3:9" ht="15.5" x14ac:dyDescent="0.35">
      <c r="C285" t="s">
        <v>267</v>
      </c>
      <c r="I285" s="6">
        <v>0.42</v>
      </c>
    </row>
    <row r="286" spans="3:9" ht="15.5" x14ac:dyDescent="0.35">
      <c r="C286" t="s">
        <v>268</v>
      </c>
      <c r="I286" s="6">
        <v>0.24</v>
      </c>
    </row>
    <row r="287" spans="3:9" ht="15.5" x14ac:dyDescent="0.35">
      <c r="C287" t="s">
        <v>269</v>
      </c>
      <c r="I287" s="5">
        <v>624000000000</v>
      </c>
    </row>
    <row r="288" spans="3:9" ht="15.5" x14ac:dyDescent="0.35">
      <c r="C288" t="s">
        <v>270</v>
      </c>
      <c r="I288" s="5">
        <v>323000000000</v>
      </c>
    </row>
    <row r="289" spans="3:9" ht="15.5" x14ac:dyDescent="0.35">
      <c r="C289" t="s">
        <v>271</v>
      </c>
      <c r="I289" s="5">
        <v>198000000000</v>
      </c>
    </row>
    <row r="290" spans="3:9" ht="15.5" x14ac:dyDescent="0.35">
      <c r="C290" t="s">
        <v>272</v>
      </c>
      <c r="I290" s="5">
        <v>73000000000</v>
      </c>
    </row>
    <row r="291" spans="3:9" ht="15.5" x14ac:dyDescent="0.35">
      <c r="C291" t="s">
        <v>273</v>
      </c>
      <c r="D291" s="5">
        <v>197000000000</v>
      </c>
    </row>
    <row r="292" spans="3:9" ht="15.5" x14ac:dyDescent="0.35">
      <c r="C292" t="s">
        <v>274</v>
      </c>
      <c r="D292" s="5">
        <v>2347000000000</v>
      </c>
    </row>
    <row r="293" spans="3:9" ht="15.5" x14ac:dyDescent="0.35">
      <c r="C293" t="s">
        <v>275</v>
      </c>
      <c r="D293" s="5">
        <v>1118000000000</v>
      </c>
    </row>
    <row r="294" spans="3:9" ht="15.5" x14ac:dyDescent="0.35">
      <c r="C294" t="s">
        <v>183</v>
      </c>
      <c r="D294" s="5">
        <v>1007000000000</v>
      </c>
    </row>
    <row r="295" spans="3:9" ht="15.5" x14ac:dyDescent="0.35">
      <c r="C295" t="s">
        <v>182</v>
      </c>
      <c r="I295" s="5">
        <v>1227000000000</v>
      </c>
    </row>
    <row r="296" spans="3:9" ht="15.5" x14ac:dyDescent="0.35">
      <c r="C296" t="s">
        <v>181</v>
      </c>
      <c r="D296" s="5">
        <v>412000000000</v>
      </c>
    </row>
    <row r="297" spans="3:9" ht="15.5" x14ac:dyDescent="0.35">
      <c r="C297" t="s">
        <v>180</v>
      </c>
      <c r="D297" s="5">
        <v>215000000000</v>
      </c>
    </row>
    <row r="298" spans="3:9" ht="15.5" x14ac:dyDescent="0.35">
      <c r="C298" t="s">
        <v>24</v>
      </c>
      <c r="D298" s="5">
        <v>627000000000</v>
      </c>
    </row>
    <row r="299" spans="3:9" ht="15.5" x14ac:dyDescent="0.35">
      <c r="C299" t="s">
        <v>21</v>
      </c>
      <c r="D299" s="5">
        <v>430000000000</v>
      </c>
    </row>
    <row r="300" spans="3:9" ht="15.5" x14ac:dyDescent="0.35">
      <c r="C300" t="s">
        <v>276</v>
      </c>
      <c r="I300" s="5">
        <v>1229000000000</v>
      </c>
    </row>
    <row r="301" spans="3:9" ht="15.5" x14ac:dyDescent="0.35">
      <c r="C301" t="s">
        <v>277</v>
      </c>
      <c r="I301" s="5">
        <v>152000000000</v>
      </c>
    </row>
    <row r="302" spans="3:9" ht="15.5" x14ac:dyDescent="0.35">
      <c r="C302" t="s">
        <v>278</v>
      </c>
      <c r="I302" s="5">
        <v>-41000000000</v>
      </c>
    </row>
    <row r="303" spans="3:9" ht="15.5" x14ac:dyDescent="0.35">
      <c r="C303" t="s">
        <v>279</v>
      </c>
      <c r="I303" s="5">
        <v>-89000000000</v>
      </c>
    </row>
    <row r="304" spans="3:9" ht="15.5" x14ac:dyDescent="0.35">
      <c r="C304" t="s">
        <v>280</v>
      </c>
      <c r="I304" s="5">
        <v>5000000000</v>
      </c>
    </row>
    <row r="305" spans="3:9" ht="15.5" x14ac:dyDescent="0.35">
      <c r="C305" t="s">
        <v>281</v>
      </c>
      <c r="I305" s="5">
        <v>158000000000</v>
      </c>
    </row>
  </sheetData>
  <pageMargins left="0.7" right="0.7" top="0.75" bottom="0.75" header="0.3" footer="0.3"/>
  <ignoredErrors>
    <ignoredError sqref="A1:M306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29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1071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1072</v>
      </c>
      <c r="D2" s="2" vm="246">
        <f ca="1">IFERROR(_xlfn.STOCKHISTORY("XIDX:" &amp; $C$1, D3, , 0, 0, 1), "Libur")</f>
        <v>304</v>
      </c>
      <c r="E2" s="2" vm="37">
        <f ca="1">IFERROR(_xlfn.STOCKHISTORY("XIDX:" &amp; $C$1, E3, , 0, 0, 1), "Libur")</f>
        <v>226</v>
      </c>
      <c r="H2" s="2" vm="37">
        <f ca="1">IFERROR(INDEX(D2:G2,COUNT(D2:G2)),"")</f>
        <v>226</v>
      </c>
      <c r="I2" s="2" vm="140">
        <f t="shared" ref="I2:Q2" ca="1" si="0">IFERROR(_xlfn.STOCKHISTORY("XIDX:" &amp; $C$1, I1, , 0, 0, 1), "Libur")</f>
        <v>184</v>
      </c>
      <c r="J2" s="2" vm="247">
        <f t="shared" ca="1" si="0"/>
        <v>195</v>
      </c>
      <c r="K2" s="2" vm="248">
        <f t="shared" ca="1" si="0"/>
        <v>246</v>
      </c>
      <c r="L2" s="2" vm="249">
        <f t="shared" ca="1" si="0"/>
        <v>244</v>
      </c>
      <c r="M2" s="2" vm="250">
        <f t="shared" ca="1" si="0"/>
        <v>745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45113008371</v>
      </c>
      <c r="E4" s="2">
        <f>IFERROR(INDEX(E51:E500,MATCH($C$4,$C$51:$C$500,0)),"")</f>
        <v>41632490801</v>
      </c>
      <c r="H4" s="2">
        <f>IFERROR(SUM(D4:G4)*(4/MAX(1,COUNT(D4:G4))),"")</f>
        <v>173490998344</v>
      </c>
      <c r="I4" s="2">
        <f t="shared" ref="I4:Q4" si="1">IFERROR(INDEX(I51:I500,MATCH($C$4,$C$51:$C$500,0)),"")</f>
        <v>166623563742</v>
      </c>
      <c r="J4" s="2">
        <f t="shared" si="1"/>
        <v>163072125101</v>
      </c>
      <c r="K4" s="2">
        <f t="shared" si="1"/>
        <v>145696015882</v>
      </c>
      <c r="L4" s="2">
        <f t="shared" si="1"/>
        <v>192886350752</v>
      </c>
      <c r="M4" s="2">
        <f t="shared" si="1"/>
        <v>302181508781</v>
      </c>
      <c r="N4" s="2">
        <f t="shared" si="1"/>
        <v>183170680323</v>
      </c>
      <c r="O4" s="2">
        <f t="shared" si="1"/>
        <v>51337676973</v>
      </c>
      <c r="P4" s="2">
        <f t="shared" si="1"/>
        <v>38552837283</v>
      </c>
      <c r="Q4" s="2">
        <f t="shared" si="1"/>
        <v>14014009643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-1706196125</v>
      </c>
      <c r="E5" s="2">
        <f>IFERROR(INDEX(E51:E500,MATCH($C$5,$C$51:$C$500,0)),"")</f>
        <v>-1316146979</v>
      </c>
      <c r="H5" s="2">
        <f>IFERROR(SUM(D5:G5)*(4/MAX(1,COUNT(D5:G5))),"")</f>
        <v>-6044686208</v>
      </c>
      <c r="I5" s="2">
        <f t="shared" ref="I5:Q5" si="2">IFERROR(INDEX(I51:I500,MATCH($C$5,$C$51:$C$500,0)),"")</f>
        <v>7857921767</v>
      </c>
      <c r="J5" s="2">
        <f t="shared" si="2"/>
        <v>541821694</v>
      </c>
      <c r="K5" s="2">
        <f t="shared" si="2"/>
        <v>-14837757372</v>
      </c>
      <c r="L5" s="2">
        <f t="shared" si="2"/>
        <v>8627726863</v>
      </c>
      <c r="M5" s="2">
        <f t="shared" si="2"/>
        <v>65806321180</v>
      </c>
      <c r="N5" s="2">
        <f t="shared" si="2"/>
        <v>52606988623</v>
      </c>
      <c r="O5" s="2">
        <f t="shared" si="2"/>
        <v>9193806583</v>
      </c>
      <c r="P5" s="2">
        <f t="shared" si="2"/>
        <v>9297217141</v>
      </c>
      <c r="Q5" s="2">
        <f t="shared" si="2"/>
        <v>1342133760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230218782859</v>
      </c>
      <c r="E6" s="2">
        <f>IFERROR(INDEX(E51:E500,MATCH($C$6,$C$51:$C$500,0)),"")</f>
        <v>202674016394</v>
      </c>
      <c r="H6" s="2">
        <f>IFERROR(INDEX(D6:G6,COUNT(D6:G6)),"")</f>
        <v>202674016394</v>
      </c>
      <c r="I6" s="2">
        <f t="shared" ref="I6:Q6" si="3">IFERROR(INDEX(I51:I500,MATCH($C$6,$C$51:$C$500,0)),"")</f>
        <v>203990163373</v>
      </c>
      <c r="J6" s="2">
        <f t="shared" si="3"/>
        <v>196132241606</v>
      </c>
      <c r="K6" s="2">
        <f t="shared" si="3"/>
        <v>195590419912</v>
      </c>
      <c r="L6" s="2">
        <f t="shared" si="3"/>
        <v>210428177284</v>
      </c>
      <c r="M6" s="2">
        <f t="shared" si="3"/>
        <v>201800450421</v>
      </c>
      <c r="N6" s="2">
        <f t="shared" si="3"/>
        <v>99066381142</v>
      </c>
      <c r="O6" s="2">
        <f t="shared" si="3"/>
        <v>46459392519</v>
      </c>
      <c r="P6" s="2">
        <f t="shared" si="3"/>
        <v>13265585937</v>
      </c>
      <c r="Q6" s="2">
        <f t="shared" si="3"/>
        <v>3218368796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1.38</v>
      </c>
      <c r="E7" s="3">
        <f>IFERROR(INDEX(E51:E500,MATCH($C$7,$C$51:$C$500,0))/1000000000,"")</f>
        <v>1.25</v>
      </c>
      <c r="H7" s="3">
        <f>IFERROR(INDEX(D7:G7,COUNT(D7:G7)),"")</f>
        <v>1.25</v>
      </c>
      <c r="I7" s="3">
        <f t="shared" ref="I7:Q7" si="4">IFERROR(INDEX(I51:I500,MATCH($C$7,$C$51:$C$500,0))/1000000000,"")</f>
        <v>1.25</v>
      </c>
      <c r="J7" s="3">
        <f t="shared" si="4"/>
        <v>1.25</v>
      </c>
      <c r="K7" s="3">
        <f t="shared" si="4"/>
        <v>1.25</v>
      </c>
      <c r="L7" s="3">
        <f t="shared" si="4"/>
        <v>1.25</v>
      </c>
      <c r="M7" s="3">
        <f t="shared" si="4"/>
        <v>1.25</v>
      </c>
      <c r="N7" s="3">
        <f t="shared" si="4"/>
        <v>1</v>
      </c>
      <c r="O7" s="3">
        <f t="shared" si="4"/>
        <v>0.5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Q8" si="5">IFERROR(INDEX(I51:I500,MATCH($C$8,$C$51:$C$500,0)),"")</f>
        <v>3000000000</v>
      </c>
      <c r="J8" s="2">
        <f t="shared" si="5"/>
        <v>-16000000000</v>
      </c>
      <c r="K8" s="2">
        <f t="shared" si="5"/>
        <v>-25000000000</v>
      </c>
      <c r="L8" s="2">
        <f t="shared" si="5"/>
        <v>-40000000000</v>
      </c>
      <c r="M8" s="2">
        <f t="shared" si="5"/>
        <v>-9000000000</v>
      </c>
      <c r="N8" s="2">
        <f t="shared" si="5"/>
        <v>20000000000</v>
      </c>
      <c r="O8" s="2">
        <f t="shared" si="5"/>
        <v>8000000000</v>
      </c>
      <c r="P8" s="2">
        <f t="shared" si="5"/>
        <v>5000000000</v>
      </c>
      <c r="Q8" s="2">
        <f t="shared" si="5"/>
        <v>-1000000000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-1.89</v>
      </c>
      <c r="E9" s="3">
        <f>IFERROR(INDEX(E51:E500,MATCH("Free cash flow per share (Quarter)",$C$51:$C$500,0)),"")</f>
        <v>0.85</v>
      </c>
      <c r="H9" s="3">
        <f>IFERROR(INDEX(D9:G9,COUNT(D9:G9)),"")</f>
        <v>0.85</v>
      </c>
      <c r="I9" s="3">
        <f t="shared" ref="I9:Q9" si="6">IFERROR(INDEX(I51:I500,MATCH($C$9,$C$51:$C$500,0)),"")</f>
        <v>2.0699999999999998</v>
      </c>
      <c r="J9" s="3">
        <f t="shared" si="6"/>
        <v>-12.88</v>
      </c>
      <c r="K9" s="3">
        <f t="shared" si="6"/>
        <v>-20.11</v>
      </c>
      <c r="L9" s="3">
        <f t="shared" si="6"/>
        <v>-32.090000000000003</v>
      </c>
      <c r="M9" s="3">
        <f t="shared" si="6"/>
        <v>-7.17</v>
      </c>
      <c r="N9" s="3">
        <f t="shared" si="6"/>
        <v>20.36</v>
      </c>
      <c r="O9" s="3">
        <f t="shared" si="6"/>
        <v>16.829999999999998</v>
      </c>
      <c r="P9" s="3">
        <f t="shared" si="6"/>
        <v>2315697.4500000002</v>
      </c>
      <c r="Q9" s="3">
        <f t="shared" si="6"/>
        <v>-2078971.36</v>
      </c>
    </row>
    <row r="10" spans="1:17" ht="15.5" x14ac:dyDescent="0.35">
      <c r="C10" t="s">
        <v>18</v>
      </c>
      <c r="D10" s="3">
        <f ca="1">IFERROR(IF(D9=0,"",D2/D9),"")</f>
        <v>-160.84656084656086</v>
      </c>
      <c r="E10" s="3">
        <f ca="1">IFERROR(IF(E9=0,"",E2/E9),"")</f>
        <v>265.88235294117646</v>
      </c>
      <c r="I10" s="3">
        <f t="shared" ref="I10:Q10" ca="1" si="7">IFERROR(IF(I9=0,"",I2/I9),"")</f>
        <v>88.8888888888889</v>
      </c>
      <c r="J10" s="3">
        <f t="shared" ca="1" si="7"/>
        <v>-15.13975155279503</v>
      </c>
      <c r="K10" s="3">
        <f t="shared" ca="1" si="7"/>
        <v>-12.232720039781205</v>
      </c>
      <c r="L10" s="3">
        <f t="shared" ca="1" si="7"/>
        <v>-7.6036148332813953</v>
      </c>
      <c r="M10" s="3">
        <f t="shared" ca="1" si="7"/>
        <v>-103.90516039051604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16742627956</v>
      </c>
      <c r="E11" s="2">
        <f>IFERROR(INDEX(E51:E500,MATCH($C$11,$C$51:$C$500,0)),"")</f>
        <v>6112914283</v>
      </c>
      <c r="H11" s="2">
        <f>IFERROR(INDEX(D11:G11,COUNT(D11:G11)),"")</f>
        <v>6112914283</v>
      </c>
      <c r="I11" s="2">
        <f t="shared" ref="I11:Q11" si="8">IFERROR(INDEX(I51:I500,MATCH($C$11,$C$51:$C$500,0)),"")</f>
        <v>8474617061</v>
      </c>
      <c r="J11" s="2">
        <f t="shared" si="8"/>
        <v>4209109917</v>
      </c>
      <c r="K11" s="2">
        <f t="shared" si="8"/>
        <v>10244906393</v>
      </c>
      <c r="L11" s="2">
        <f t="shared" si="8"/>
        <v>28010679032</v>
      </c>
      <c r="M11" s="2">
        <f t="shared" si="8"/>
        <v>44719856095</v>
      </c>
      <c r="N11" s="2">
        <f t="shared" si="8"/>
        <v>16538270350</v>
      </c>
      <c r="O11" s="2">
        <f t="shared" si="8"/>
        <v>1393393419</v>
      </c>
      <c r="P11" s="2">
        <f t="shared" si="8"/>
        <v>1537332580</v>
      </c>
      <c r="Q11" s="2">
        <f t="shared" si="8"/>
        <v>1303441899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36000000000</v>
      </c>
      <c r="E12" s="2">
        <f>IFERROR(INDEX(E51:E500,MATCH("Net Debt (Quarter)",$C$51:$C$500,0)),"")</f>
        <v>51000000000</v>
      </c>
      <c r="H12" s="2">
        <f>IFERROR(INDEX(D12:G12,COUNT(D12:G12)),"")</f>
        <v>51000000000</v>
      </c>
      <c r="I12" s="2">
        <f t="shared" ref="I12:Q12" si="9">IFERROR(INDEX(I51:I500,MATCH($C$12,$C$51:$C$500,0)),"")</f>
        <v>46000000000</v>
      </c>
      <c r="J12" s="2">
        <f t="shared" si="9"/>
        <v>42000000000</v>
      </c>
      <c r="K12" s="2">
        <f t="shared" si="9"/>
        <v>22000000000</v>
      </c>
      <c r="L12" s="2">
        <f t="shared" si="9"/>
        <v>-16000000000</v>
      </c>
      <c r="M12" s="2">
        <f t="shared" si="9"/>
        <v>-44000000000</v>
      </c>
      <c r="N12" s="2">
        <f t="shared" si="9"/>
        <v>-16000000000</v>
      </c>
      <c r="O12" s="2">
        <f t="shared" si="9"/>
        <v>-1000000000</v>
      </c>
      <c r="P12" s="2">
        <f t="shared" si="9"/>
        <v>4000000000</v>
      </c>
      <c r="Q12" s="2">
        <f t="shared" si="9"/>
        <v>-1000000000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53000000000</v>
      </c>
      <c r="E13" s="2">
        <f>IFERROR(INDEX(E51:E500,MATCH("Total Debt (Quarter)",$C$51:$C$500,0)),"")</f>
        <v>57000000000</v>
      </c>
      <c r="H13" s="2">
        <f>IFERROR(INDEX(D13:G13,COUNT(D13:G13)),"")</f>
        <v>57000000000</v>
      </c>
      <c r="I13" s="2">
        <f t="shared" ref="I13:Q13" si="10">IFERROR(INDEX(I51:I500,MATCH($C$13,$C$51:$C$500,0)),"")</f>
        <v>54000000000</v>
      </c>
      <c r="J13" s="2">
        <f t="shared" si="10"/>
        <v>47000000000</v>
      </c>
      <c r="K13" s="2">
        <f t="shared" si="10"/>
        <v>32000000000</v>
      </c>
      <c r="L13" s="2">
        <f t="shared" si="10"/>
        <v>12000000000</v>
      </c>
      <c r="M13" s="2">
        <f t="shared" si="10"/>
        <v>1000000000</v>
      </c>
      <c r="N13" s="2">
        <f t="shared" si="10"/>
        <v>0</v>
      </c>
      <c r="O13" s="2">
        <f t="shared" si="10"/>
        <v>1000000000</v>
      </c>
      <c r="P13" s="2">
        <f t="shared" si="10"/>
        <v>5000000000</v>
      </c>
      <c r="Q13" s="2">
        <f t="shared" si="10"/>
        <v>0</v>
      </c>
    </row>
    <row r="14" spans="1:1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-2469197824</v>
      </c>
      <c r="J15" s="2">
        <f t="shared" si="12"/>
        <v>-116320310</v>
      </c>
      <c r="K15" s="2">
        <f t="shared" si="12"/>
        <v>-83003989</v>
      </c>
      <c r="L15" s="2">
        <f t="shared" si="12"/>
        <v>-4668579990</v>
      </c>
      <c r="M15" s="2">
        <f t="shared" si="12"/>
        <v>-18975366321</v>
      </c>
      <c r="N15" s="2">
        <f t="shared" si="12"/>
        <v>-14288539408</v>
      </c>
      <c r="O15" s="2">
        <f t="shared" si="12"/>
        <v>-3368837869</v>
      </c>
      <c r="P15" s="2">
        <f t="shared" si="12"/>
        <v>-2963215158</v>
      </c>
      <c r="Q15" s="2">
        <f t="shared" si="12"/>
        <v>-418240018</v>
      </c>
    </row>
    <row r="16" spans="1:17" ht="15.5" x14ac:dyDescent="0.35">
      <c r="C16" t="s">
        <v>29</v>
      </c>
      <c r="D16" s="2">
        <f>IFERROR(INDEX(D51:D500,MATCH($C$16,$C$51:$C$500,0)),"")</f>
        <v>-1706196125</v>
      </c>
      <c r="E16" s="2">
        <f>IFERROR(INDEX(E51:E500,MATCH($C$16,$C$51:$C$500,0)),"")</f>
        <v>-1316146979</v>
      </c>
      <c r="H16" s="2">
        <f>IFERROR(SUM(D16:G16)*(4/MAX(1,COUNT(D16:G16))),"")</f>
        <v>-6044686208</v>
      </c>
      <c r="I16" s="2">
        <f t="shared" ref="I16:Q16" si="13">IFERROR(INDEX(I51:I500,MATCH($C$16,$C$51:$C$500,0)),"")</f>
        <v>5406292647</v>
      </c>
      <c r="J16" s="2">
        <f t="shared" si="13"/>
        <v>863764084</v>
      </c>
      <c r="K16" s="2">
        <f t="shared" si="13"/>
        <v>-13572801794</v>
      </c>
      <c r="L16" s="2">
        <f t="shared" si="13"/>
        <v>17333470218</v>
      </c>
      <c r="M16" s="2">
        <f t="shared" si="13"/>
        <v>83278871864</v>
      </c>
      <c r="N16" s="2">
        <f t="shared" si="13"/>
        <v>66975077747</v>
      </c>
      <c r="O16" s="2">
        <f t="shared" si="13"/>
        <v>12643428700</v>
      </c>
      <c r="P16" s="2">
        <f t="shared" si="13"/>
        <v>12227968026</v>
      </c>
      <c r="Q16" s="2">
        <f t="shared" si="13"/>
        <v>1800150970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  <c r="Q18" t="s">
        <v>985</v>
      </c>
    </row>
    <row r="19" spans="1:17" ht="15.5" x14ac:dyDescent="0.35">
      <c r="A19" t="s">
        <v>39</v>
      </c>
      <c r="C19" t="s">
        <v>40</v>
      </c>
    </row>
    <row r="20" spans="1:17" ht="15.5" x14ac:dyDescent="0.35">
      <c r="A20" t="s">
        <v>41</v>
      </c>
      <c r="C20" t="s">
        <v>42</v>
      </c>
      <c r="D20" s="2">
        <f ca="1">IFERROR(D21*D2,"")</f>
        <v>419520000000</v>
      </c>
      <c r="E20" s="2">
        <f ca="1">IFERROR(E21*E2,"")</f>
        <v>282500000000</v>
      </c>
      <c r="H20" s="2">
        <f t="shared" ref="H20:Q20" ca="1" si="14">IFERROR(H21*H2,"")</f>
        <v>282500000000</v>
      </c>
      <c r="I20" s="2">
        <f t="shared" ca="1" si="14"/>
        <v>230000000000</v>
      </c>
      <c r="J20" s="2">
        <f t="shared" ca="1" si="14"/>
        <v>243750000000</v>
      </c>
      <c r="K20" s="2">
        <f t="shared" ca="1" si="14"/>
        <v>307500000000</v>
      </c>
      <c r="L20" s="2">
        <f t="shared" ca="1" si="14"/>
        <v>305000000000</v>
      </c>
      <c r="M20" s="2">
        <f t="shared" ca="1" si="14"/>
        <v>931250000000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1380000000</v>
      </c>
      <c r="E21" s="2">
        <f>IFERROR(INDEX(E51:E500,MATCH($C$7,$C$51:$C$500,0)),"")</f>
        <v>1250000000</v>
      </c>
      <c r="H21" s="2">
        <f>IFERROR(INDEX(D21:G21,COUNT(D21:G21)),"")</f>
        <v>1250000000</v>
      </c>
      <c r="I21" s="2">
        <f t="shared" ref="I21:Q21" si="15">IFERROR(INDEX(I51:I500,MATCH($C$7,$C$51:$C$500,0)),"")</f>
        <v>1250000000</v>
      </c>
      <c r="J21" s="2">
        <f t="shared" si="15"/>
        <v>1250000000</v>
      </c>
      <c r="K21" s="2">
        <f t="shared" si="15"/>
        <v>1250000000</v>
      </c>
      <c r="L21" s="2">
        <f t="shared" si="15"/>
        <v>1250000000</v>
      </c>
      <c r="M21" s="2">
        <f t="shared" si="15"/>
        <v>1250000000</v>
      </c>
      <c r="N21" s="2">
        <f t="shared" si="15"/>
        <v>1000000000</v>
      </c>
      <c r="O21" s="2">
        <f t="shared" si="15"/>
        <v>500000000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43</v>
      </c>
      <c r="C23" t="s">
        <v>44</v>
      </c>
      <c r="D23" s="3">
        <f>IFERROR(D5/D6*100,"")</f>
        <v>-0.74111942727322055</v>
      </c>
      <c r="E23" s="3">
        <f>IFERROR(E5/E6*100,"")</f>
        <v>-0.649391077562404</v>
      </c>
      <c r="H23" s="3">
        <f t="shared" ref="H23:Q23" si="16">IFERROR(H5/H6*100,"")</f>
        <v>-2.9824672720991914</v>
      </c>
      <c r="I23" s="3">
        <f t="shared" si="16"/>
        <v>3.8521081786829283</v>
      </c>
      <c r="J23" s="3">
        <f t="shared" si="16"/>
        <v>0.27625325115512511</v>
      </c>
      <c r="K23" s="3">
        <f t="shared" si="16"/>
        <v>-7.5861370810880207</v>
      </c>
      <c r="L23" s="3">
        <f t="shared" si="16"/>
        <v>4.1000815453321007</v>
      </c>
      <c r="M23" s="3">
        <f t="shared" si="16"/>
        <v>32.60960074306751</v>
      </c>
      <c r="N23" s="3">
        <f t="shared" si="16"/>
        <v>53.102766061065729</v>
      </c>
      <c r="O23" s="3">
        <f t="shared" si="16"/>
        <v>19.788908301459404</v>
      </c>
      <c r="P23" s="3">
        <f t="shared" si="16"/>
        <v>70.085235474359735</v>
      </c>
      <c r="Q23" s="3">
        <f t="shared" si="16"/>
        <v>41.702298433544712</v>
      </c>
    </row>
    <row r="24" spans="1:17" ht="15.5" x14ac:dyDescent="0.35">
      <c r="C24" t="s">
        <v>45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Q24" si="17">IFERROR(_xlfn.RRI(5,M23,H23),"")</f>
        <v/>
      </c>
      <c r="I24" s="4">
        <f t="shared" si="17"/>
        <v>-0.40827997589739684</v>
      </c>
      <c r="J24" s="4">
        <f t="shared" si="17"/>
        <v>-0.5744240156325533</v>
      </c>
      <c r="K24" s="4" t="str">
        <f t="shared" si="17"/>
        <v/>
      </c>
      <c r="L24" s="4">
        <f t="shared" si="17"/>
        <v>-0.37117977666729796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46</v>
      </c>
      <c r="C25" t="s">
        <v>47</v>
      </c>
      <c r="D25" s="3">
        <f>IFERROR(INDEX(D51:D500,MATCH($A$25,$C$51:$C$500,0)),"")</f>
        <v>-1.24</v>
      </c>
      <c r="E25" s="3">
        <f>IFERROR(INDEX(E51:E500,MATCH($A$25,$C$51:$C$500,0)),"")</f>
        <v>-0.96</v>
      </c>
      <c r="H25" s="3">
        <f>IFERROR(INDEX(D25:G25,COUNT(D25:G25)),"")</f>
        <v>-0.96</v>
      </c>
      <c r="I25" s="3">
        <f t="shared" ref="I25:Q25" si="18">IFERROR(INDEX(I51:I500,MATCH($C$25,$C$51:$C$500,0)),"")</f>
        <v>2.35</v>
      </c>
      <c r="J25" s="3">
        <f t="shared" si="18"/>
        <v>0.6</v>
      </c>
      <c r="K25" s="3">
        <f t="shared" si="18"/>
        <v>-10.92</v>
      </c>
      <c r="L25" s="3">
        <f t="shared" si="18"/>
        <v>10.130000000000001</v>
      </c>
      <c r="M25" s="3">
        <f t="shared" si="18"/>
        <v>51.44</v>
      </c>
      <c r="N25" s="3">
        <f t="shared" si="18"/>
        <v>52.69</v>
      </c>
      <c r="O25" s="3">
        <f t="shared" si="18"/>
        <v>18.55</v>
      </c>
      <c r="P25" s="3">
        <f t="shared" si="18"/>
        <v>4632376.43</v>
      </c>
      <c r="Q25" s="3">
        <f t="shared" si="18"/>
        <v>2763821.9</v>
      </c>
    </row>
    <row r="26" spans="1:17" ht="15.5" x14ac:dyDescent="0.35">
      <c r="C26" t="s">
        <v>48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-0.46313148807874682</v>
      </c>
      <c r="J26" s="4">
        <f t="shared" si="19"/>
        <v>-0.49654406224717651</v>
      </c>
      <c r="K26" s="4" t="str">
        <f t="shared" si="19"/>
        <v/>
      </c>
      <c r="L26" s="4">
        <f t="shared" si="19"/>
        <v>-0.91818745960707049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49</v>
      </c>
      <c r="D27" s="3">
        <f>IFERROR(D4/D21,"")</f>
        <v>32.690585776086955</v>
      </c>
      <c r="E27" s="3">
        <f>IFERROR(E4/E21,"")</f>
        <v>33.3059926408</v>
      </c>
      <c r="H27" s="3">
        <f t="shared" ref="H27:Q27" si="20">IFERROR(H4/H21,"")</f>
        <v>138.7927986752</v>
      </c>
      <c r="I27" s="3">
        <f t="shared" si="20"/>
        <v>133.29885099360001</v>
      </c>
      <c r="J27" s="3">
        <f t="shared" si="20"/>
        <v>130.45770008080001</v>
      </c>
      <c r="K27" s="3">
        <f t="shared" si="20"/>
        <v>116.5568127056</v>
      </c>
      <c r="L27" s="3">
        <f t="shared" si="20"/>
        <v>154.30908060159999</v>
      </c>
      <c r="M27" s="3">
        <f t="shared" si="20"/>
        <v>241.74520702480001</v>
      </c>
      <c r="N27" s="3">
        <f t="shared" si="20"/>
        <v>183.170680323</v>
      </c>
      <c r="O27" s="3">
        <f t="shared" si="20"/>
        <v>102.675353946</v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50</v>
      </c>
      <c r="D28" s="4">
        <f>IFERROR(_xlfn.RRI(5,I27,D27),"")</f>
        <v>-0.24504814014653509</v>
      </c>
      <c r="E28" s="4">
        <f>IFERROR(_xlfn.RRI(5,J27,E27),"")</f>
        <v>-0.23895465694900531</v>
      </c>
      <c r="H28" s="4">
        <f t="shared" ref="H28:Q28" si="21">IFERROR(_xlfn.RRI(5,M27,H27),"")</f>
        <v>-0.10504373587243454</v>
      </c>
      <c r="I28" s="4">
        <f t="shared" si="21"/>
        <v>-6.1586840136710341E-2</v>
      </c>
      <c r="J28" s="4">
        <f t="shared" si="21"/>
        <v>4.906090308955191E-2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51</v>
      </c>
      <c r="H29" s="4">
        <f t="shared" ref="H29:Q29" si="22">IFERROR(((H25-I25)/I25)*100%,"")</f>
        <v>-1.4085106382978723</v>
      </c>
      <c r="I29" s="4">
        <f t="shared" si="22"/>
        <v>2.916666666666667</v>
      </c>
      <c r="J29" s="4">
        <f t="shared" si="22"/>
        <v>-1.054945054945055</v>
      </c>
      <c r="K29" s="4">
        <f t="shared" si="22"/>
        <v>-2.0779861796643631</v>
      </c>
      <c r="L29" s="4">
        <f t="shared" si="22"/>
        <v>-0.80307153965785372</v>
      </c>
      <c r="M29" s="4">
        <f t="shared" si="22"/>
        <v>-2.3723666729929781E-2</v>
      </c>
      <c r="N29" s="4">
        <f t="shared" si="22"/>
        <v>1.8404312668463612</v>
      </c>
      <c r="O29" s="4">
        <f t="shared" si="22"/>
        <v>-0.9999959955758605</v>
      </c>
      <c r="P29" s="4">
        <f t="shared" si="22"/>
        <v>0.67607631663965029</v>
      </c>
      <c r="Q29" s="4" t="str">
        <f t="shared" si="22"/>
        <v/>
      </c>
    </row>
    <row r="30" spans="1:17" ht="15.5" x14ac:dyDescent="0.35">
      <c r="C30" t="s">
        <v>52</v>
      </c>
      <c r="H30" s="4">
        <f t="shared" ref="H30:Q30" si="23">IFERROR(((H27-I27)/I27)*100%,"")</f>
        <v>4.1215266603189013E-2</v>
      </c>
      <c r="I30" s="4">
        <f t="shared" si="23"/>
        <v>2.177833053196794E-2</v>
      </c>
      <c r="J30" s="4">
        <f t="shared" si="23"/>
        <v>0.11926276167409426</v>
      </c>
      <c r="K30" s="4">
        <f t="shared" si="23"/>
        <v>-0.24465357287345893</v>
      </c>
      <c r="L30" s="4">
        <f t="shared" si="23"/>
        <v>-0.36168711470763587</v>
      </c>
      <c r="M30" s="4">
        <f t="shared" si="23"/>
        <v>0.31978112762648864</v>
      </c>
      <c r="N30" s="4">
        <f t="shared" si="23"/>
        <v>0.78397904933772977</v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167.43</v>
      </c>
      <c r="E32" s="3">
        <f>IFERROR(INDEX(E51:E500,MATCH($A$32,$C$51:$C$500,0)),"")</f>
        <v>162.13999999999999</v>
      </c>
      <c r="H32" s="3">
        <f>IFERROR(INDEX(D32:G32,COUNT(D32:G32)),"")</f>
        <v>162.13999999999999</v>
      </c>
      <c r="I32" s="3">
        <f t="shared" ref="I32:Q32" si="24">IFERROR(INDEX(I51:I500,MATCH($C$32,$C$51:$C$500,0)),"")</f>
        <v>163.19</v>
      </c>
      <c r="J32" s="3">
        <f t="shared" si="24"/>
        <v>156.91</v>
      </c>
      <c r="K32" s="3">
        <f t="shared" si="24"/>
        <v>156.47</v>
      </c>
      <c r="L32" s="3">
        <f t="shared" si="24"/>
        <v>168.34</v>
      </c>
      <c r="M32" s="3">
        <f t="shared" si="24"/>
        <v>161.44</v>
      </c>
      <c r="N32" s="3">
        <f t="shared" si="24"/>
        <v>99.07</v>
      </c>
      <c r="O32" s="3">
        <f t="shared" si="24"/>
        <v>92.92</v>
      </c>
      <c r="P32" s="3">
        <f t="shared" si="24"/>
        <v>6632792.9699999997</v>
      </c>
      <c r="Q32" s="3">
        <f t="shared" si="24"/>
        <v>6436737.5899999999</v>
      </c>
    </row>
    <row r="33" spans="1:17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1.35</v>
      </c>
      <c r="E33" s="3">
        <f>IFERROR(INDEX(E51:E500,MATCH($A$33,$C$51:$C$500,0)),"")</f>
        <v>1.86</v>
      </c>
      <c r="H33" s="3">
        <f>IFERROR(INDEX(D33:G33,COUNT(D33:G33)),"")</f>
        <v>1.86</v>
      </c>
      <c r="I33" s="3">
        <f t="shared" ref="I33:Q33" si="25">IFERROR(INDEX(I51:I500,MATCH($C$33,$C$51:$C$500,0)),"")</f>
        <v>1.1299999999999999</v>
      </c>
      <c r="J33" s="3">
        <f t="shared" si="25"/>
        <v>1.24</v>
      </c>
      <c r="K33" s="3">
        <f t="shared" si="25"/>
        <v>1.57</v>
      </c>
      <c r="L33" s="3">
        <f t="shared" si="25"/>
        <v>1.45</v>
      </c>
      <c r="M33" s="3">
        <f t="shared" si="25"/>
        <v>4.6100000000000003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-182.26</v>
      </c>
      <c r="E34" s="3">
        <f>IFERROR(INDEX(E51:E500,MATCH($A$34,$C$51:$C$500,0)),"")</f>
        <v>-287.62</v>
      </c>
      <c r="H34" s="3">
        <f>IFERROR(INDEX(D34:G34,COUNT(D34:G34)),"")</f>
        <v>-287.62</v>
      </c>
      <c r="I34" s="3">
        <f t="shared" ref="I34:Q34" si="26">IFERROR(INDEX(I51:I500,MATCH($C$34,$C$51:$C$500,0)),"")</f>
        <v>78.3</v>
      </c>
      <c r="J34" s="3">
        <f t="shared" si="26"/>
        <v>325</v>
      </c>
      <c r="K34" s="3">
        <f t="shared" si="26"/>
        <v>-22.53</v>
      </c>
      <c r="L34" s="3">
        <f t="shared" si="26"/>
        <v>24.09</v>
      </c>
      <c r="M34" s="3">
        <f t="shared" si="26"/>
        <v>14.48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6.89</v>
      </c>
      <c r="E35" s="3">
        <f>IFERROR(INDEX(E51:E500,MATCH($A$35,$C$51:$C$500,0)),"")</f>
        <v>9.07</v>
      </c>
      <c r="H35" s="3">
        <f>IFERROR(INDEX(D35:G35,COUNT(D35:G35)),"")</f>
        <v>9.07</v>
      </c>
      <c r="I35" s="3">
        <f t="shared" ref="I35:Q35" si="27">IFERROR(INDEX(I51:I500,MATCH($C$35,$C$51:$C$500,0)),"")</f>
        <v>1.38</v>
      </c>
      <c r="J35" s="3">
        <f t="shared" si="27"/>
        <v>1.49</v>
      </c>
      <c r="K35" s="3">
        <f t="shared" si="27"/>
        <v>2.11</v>
      </c>
      <c r="L35" s="3">
        <f t="shared" si="27"/>
        <v>1.58</v>
      </c>
      <c r="M35" s="3">
        <f t="shared" si="27"/>
        <v>3.08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Q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0.12529999999999999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Q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4.8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  <c r="Q50" t="s">
        <v>985</v>
      </c>
    </row>
    <row r="51" spans="2:17" ht="15.5" x14ac:dyDescent="0.35">
      <c r="B51" t="s">
        <v>74</v>
      </c>
      <c r="C51" t="s">
        <v>6</v>
      </c>
      <c r="D51" s="5">
        <v>45113008371</v>
      </c>
      <c r="E51" s="5">
        <v>41632490801</v>
      </c>
      <c r="F51" s="5">
        <v>48349279966</v>
      </c>
      <c r="G51" s="5">
        <v>41391035174</v>
      </c>
      <c r="I51" s="5">
        <v>166623563742</v>
      </c>
      <c r="J51" s="5">
        <v>163072125101</v>
      </c>
      <c r="K51" s="5">
        <v>145696015882</v>
      </c>
      <c r="L51" s="5">
        <v>192886350752</v>
      </c>
      <c r="M51" s="5">
        <v>302181508781</v>
      </c>
      <c r="N51" s="5">
        <v>183170680323</v>
      </c>
      <c r="O51" s="5">
        <v>51337676973</v>
      </c>
      <c r="P51" s="5">
        <v>38552837283</v>
      </c>
      <c r="Q51" s="5">
        <v>14014009643</v>
      </c>
    </row>
    <row r="52" spans="2:17" ht="15.5" x14ac:dyDescent="0.35">
      <c r="C52" t="s">
        <v>75</v>
      </c>
      <c r="D52" s="5">
        <v>-24765681998</v>
      </c>
      <c r="E52" s="5">
        <v>-22864255567</v>
      </c>
      <c r="F52" s="5">
        <v>-22881935506</v>
      </c>
      <c r="G52" s="5">
        <v>-21431034959</v>
      </c>
      <c r="I52" s="5">
        <v>-87855901730</v>
      </c>
      <c r="J52" s="5">
        <v>-90237869942</v>
      </c>
      <c r="K52" s="5">
        <v>-85898754075</v>
      </c>
      <c r="L52" s="5">
        <v>-97880737611</v>
      </c>
      <c r="M52" s="5">
        <v>-151681328238</v>
      </c>
      <c r="N52" s="5">
        <v>-96460973631</v>
      </c>
      <c r="O52" s="5">
        <v>-31329572788</v>
      </c>
      <c r="P52" s="5">
        <v>-21937718138</v>
      </c>
      <c r="Q52" s="5">
        <v>-9299509279</v>
      </c>
    </row>
    <row r="53" spans="2:17" ht="15.5" x14ac:dyDescent="0.35">
      <c r="C53" t="s">
        <v>76</v>
      </c>
      <c r="D53" s="5">
        <v>20347326373</v>
      </c>
      <c r="E53" s="5">
        <v>18768235234</v>
      </c>
      <c r="F53" s="5">
        <v>25467344460</v>
      </c>
      <c r="G53" s="5">
        <v>19960000215</v>
      </c>
      <c r="I53" s="5">
        <v>78767662012</v>
      </c>
      <c r="J53" s="5">
        <v>72834255159</v>
      </c>
      <c r="K53" s="5">
        <v>59797261807</v>
      </c>
      <c r="L53" s="5">
        <v>95005613141</v>
      </c>
      <c r="M53" s="5">
        <v>150500180543</v>
      </c>
      <c r="N53" s="5">
        <v>86709706692</v>
      </c>
      <c r="O53" s="5">
        <v>20008104185</v>
      </c>
      <c r="P53" s="5">
        <v>16615119145</v>
      </c>
      <c r="Q53" s="5">
        <v>4714500364</v>
      </c>
    </row>
    <row r="54" spans="2:17" ht="15.5" x14ac:dyDescent="0.35">
      <c r="C54" t="s">
        <v>77</v>
      </c>
      <c r="D54" s="5">
        <v>-21244041718</v>
      </c>
      <c r="E54" s="5">
        <v>-19218820325</v>
      </c>
      <c r="F54" s="5">
        <v>-18348708895</v>
      </c>
      <c r="G54" s="5">
        <v>-19427854004</v>
      </c>
      <c r="I54" s="5">
        <v>-73468653013</v>
      </c>
      <c r="J54" s="5">
        <v>-70873889499</v>
      </c>
      <c r="K54" s="5">
        <v>-73905300967</v>
      </c>
      <c r="L54" s="5">
        <v>-79567052225</v>
      </c>
      <c r="M54" s="5">
        <v>-69272815957</v>
      </c>
      <c r="N54" s="5">
        <v>-17541985307</v>
      </c>
      <c r="O54" s="5">
        <v>-6834138519</v>
      </c>
      <c r="P54" s="5">
        <v>-4197502140</v>
      </c>
      <c r="Q54" s="5">
        <v>-2789165950</v>
      </c>
    </row>
    <row r="55" spans="2:17" ht="15.5" x14ac:dyDescent="0.35">
      <c r="C55" t="s">
        <v>79</v>
      </c>
      <c r="D55" s="5">
        <v>-18270318974</v>
      </c>
      <c r="E55" s="5">
        <v>-16980167030</v>
      </c>
      <c r="F55" s="5">
        <v>-15398088504</v>
      </c>
      <c r="G55" s="5">
        <v>-16085566074</v>
      </c>
      <c r="I55" s="5">
        <v>-63714131908</v>
      </c>
      <c r="J55" s="5">
        <v>-62271309793</v>
      </c>
      <c r="K55" s="5">
        <v>-64160637940</v>
      </c>
      <c r="L55" s="5">
        <v>-66573513704</v>
      </c>
      <c r="M55" s="5">
        <v>-56194794726</v>
      </c>
      <c r="N55" s="5">
        <v>-15567912543</v>
      </c>
      <c r="O55" s="5">
        <v>-5748947548</v>
      </c>
      <c r="P55" s="5">
        <v>-3732373886</v>
      </c>
      <c r="Q55" s="5">
        <v>-2402606450</v>
      </c>
    </row>
    <row r="56" spans="2:17" ht="15.5" x14ac:dyDescent="0.35">
      <c r="C56" t="s">
        <v>78</v>
      </c>
      <c r="D56" s="5">
        <v>-2973722744</v>
      </c>
      <c r="E56" s="5">
        <v>-2238653295</v>
      </c>
      <c r="F56" s="5">
        <v>-2950620391</v>
      </c>
      <c r="G56" s="5">
        <v>-3342287930</v>
      </c>
      <c r="I56" s="5">
        <v>-9754521105</v>
      </c>
      <c r="J56" s="5">
        <v>-8602579706</v>
      </c>
      <c r="K56" s="5">
        <v>-9744663027</v>
      </c>
      <c r="L56" s="5">
        <v>-12993538521</v>
      </c>
      <c r="M56" s="5">
        <v>-13078021231</v>
      </c>
      <c r="N56" s="5">
        <v>-1974072764</v>
      </c>
      <c r="O56" s="5">
        <v>-1085190971</v>
      </c>
      <c r="P56" s="5">
        <v>-465128254</v>
      </c>
      <c r="Q56" s="5">
        <v>-386559500</v>
      </c>
    </row>
    <row r="57" spans="2:17" ht="15.5" x14ac:dyDescent="0.35">
      <c r="C57" t="s">
        <v>80</v>
      </c>
      <c r="D57" s="5">
        <v>-896715345</v>
      </c>
      <c r="E57" s="5">
        <v>-450585091</v>
      </c>
      <c r="F57" s="5">
        <v>7118635565</v>
      </c>
      <c r="G57" s="5">
        <v>532146211</v>
      </c>
      <c r="I57" s="5">
        <v>5299008999</v>
      </c>
      <c r="J57" s="5">
        <v>1960365660</v>
      </c>
      <c r="K57" s="5">
        <v>-14108039160</v>
      </c>
      <c r="L57" s="5">
        <v>15438560916</v>
      </c>
      <c r="M57" s="5">
        <v>81227364586</v>
      </c>
      <c r="N57" s="5">
        <v>69167721385</v>
      </c>
      <c r="O57" s="5">
        <v>13173965666</v>
      </c>
      <c r="P57" s="5">
        <v>12417617005</v>
      </c>
      <c r="Q57" s="5">
        <v>1925334414</v>
      </c>
    </row>
    <row r="58" spans="2:17" ht="15.5" x14ac:dyDescent="0.35">
      <c r="C58" t="s">
        <v>81</v>
      </c>
      <c r="D58" s="5">
        <v>-809480780</v>
      </c>
      <c r="E58" s="5">
        <v>-865561888</v>
      </c>
      <c r="F58" s="5">
        <v>-249049283</v>
      </c>
      <c r="G58" s="5">
        <v>133427935</v>
      </c>
      <c r="I58" s="5">
        <v>107283648</v>
      </c>
      <c r="J58" s="5">
        <v>-1096601576</v>
      </c>
      <c r="K58" s="5">
        <v>535237366</v>
      </c>
      <c r="L58" s="5">
        <v>1894909302</v>
      </c>
      <c r="M58" s="5">
        <v>2051507278</v>
      </c>
      <c r="N58" s="5">
        <v>-2192643638</v>
      </c>
      <c r="O58" s="5">
        <v>-530536966</v>
      </c>
      <c r="P58" s="5">
        <v>-189648979</v>
      </c>
      <c r="Q58" s="5">
        <v>-125183444</v>
      </c>
    </row>
    <row r="59" spans="2:17" ht="15.5" x14ac:dyDescent="0.35">
      <c r="C59" t="s">
        <v>85</v>
      </c>
      <c r="D59" s="5">
        <v>-809480780</v>
      </c>
      <c r="E59" s="5">
        <v>-865561888</v>
      </c>
      <c r="F59" s="5">
        <v>-249049283</v>
      </c>
      <c r="G59" s="5">
        <v>133427935</v>
      </c>
      <c r="I59" s="5">
        <v>107283648</v>
      </c>
      <c r="J59" s="5">
        <v>-1096601576</v>
      </c>
      <c r="K59" s="5">
        <v>535237366</v>
      </c>
      <c r="L59" s="5">
        <v>1894909302</v>
      </c>
      <c r="M59" s="5">
        <v>2051507278</v>
      </c>
      <c r="N59" s="5">
        <v>-2192643638</v>
      </c>
    </row>
    <row r="60" spans="2:17" ht="15.5" x14ac:dyDescent="0.35">
      <c r="C60" t="s">
        <v>86</v>
      </c>
      <c r="D60" s="5">
        <v>-809480780</v>
      </c>
      <c r="E60" s="5">
        <v>-865561888</v>
      </c>
      <c r="F60" s="5">
        <v>-249049283</v>
      </c>
      <c r="G60" s="5">
        <v>133427935</v>
      </c>
      <c r="I60" s="5">
        <v>107283648</v>
      </c>
      <c r="J60" s="5">
        <v>-1096601576</v>
      </c>
      <c r="K60" s="5">
        <v>535237366</v>
      </c>
      <c r="L60" s="5">
        <v>1894909302</v>
      </c>
      <c r="M60" s="5">
        <v>2051507278</v>
      </c>
      <c r="N60" s="5">
        <v>-2192643638</v>
      </c>
      <c r="O60" s="5">
        <v>-530536966</v>
      </c>
      <c r="P60" s="5">
        <v>-189648979</v>
      </c>
      <c r="Q60" s="5">
        <v>-125183444</v>
      </c>
    </row>
    <row r="61" spans="2:17" ht="15.5" x14ac:dyDescent="0.35">
      <c r="C61" t="s">
        <v>29</v>
      </c>
      <c r="D61" s="5">
        <v>-1706196125</v>
      </c>
      <c r="E61" s="5">
        <v>-1316146979</v>
      </c>
      <c r="F61" s="5">
        <v>6869586282</v>
      </c>
      <c r="G61" s="5">
        <v>665574146</v>
      </c>
      <c r="I61" s="5">
        <v>5406292647</v>
      </c>
      <c r="J61" s="5">
        <v>863764084</v>
      </c>
      <c r="K61" s="5">
        <v>-13572801794</v>
      </c>
      <c r="L61" s="5">
        <v>17333470218</v>
      </c>
      <c r="M61" s="5">
        <v>83278871864</v>
      </c>
      <c r="N61" s="5">
        <v>66975077747</v>
      </c>
      <c r="O61" s="5">
        <v>12643428700</v>
      </c>
      <c r="P61" s="5">
        <v>12227968026</v>
      </c>
      <c r="Q61" s="5">
        <v>1800150970</v>
      </c>
    </row>
    <row r="62" spans="2:17" ht="15.5" x14ac:dyDescent="0.35">
      <c r="C62" t="s">
        <v>28</v>
      </c>
      <c r="F62" s="5">
        <v>-1282098944</v>
      </c>
      <c r="G62" s="5">
        <v>-1187098880</v>
      </c>
      <c r="I62" s="5">
        <v>-2469197824</v>
      </c>
      <c r="J62" s="5">
        <v>-116320310</v>
      </c>
      <c r="K62" s="5">
        <v>-83003989</v>
      </c>
      <c r="L62" s="5">
        <v>-4668579990</v>
      </c>
      <c r="M62" s="5">
        <v>-18975366321</v>
      </c>
      <c r="N62" s="5">
        <v>-14288539408</v>
      </c>
      <c r="O62" s="5">
        <v>-3368837869</v>
      </c>
      <c r="P62" s="5">
        <v>-2963215158</v>
      </c>
      <c r="Q62" s="5">
        <v>-418240018</v>
      </c>
    </row>
    <row r="63" spans="2:17" ht="15.5" x14ac:dyDescent="0.35">
      <c r="C63" t="s">
        <v>374</v>
      </c>
      <c r="F63" s="5">
        <v>-1139766356</v>
      </c>
      <c r="G63" s="5">
        <v>-1187098880</v>
      </c>
      <c r="I63" s="5">
        <v>-2326865236</v>
      </c>
      <c r="J63" s="5">
        <v>-50077940</v>
      </c>
      <c r="K63" s="5">
        <v>-83003989</v>
      </c>
      <c r="L63" s="5">
        <v>-4656189560</v>
      </c>
      <c r="M63" s="5">
        <v>-19223293270</v>
      </c>
      <c r="N63" s="5">
        <v>-15072701000</v>
      </c>
      <c r="O63" s="5">
        <v>-3260656754</v>
      </c>
      <c r="P63" s="5">
        <v>-2971735404</v>
      </c>
      <c r="Q63" s="5">
        <v>-438516988</v>
      </c>
    </row>
    <row r="64" spans="2:17" ht="15.5" x14ac:dyDescent="0.35">
      <c r="C64" t="s">
        <v>375</v>
      </c>
      <c r="F64" s="5">
        <v>-142332588</v>
      </c>
      <c r="I64" s="5">
        <v>-142332588</v>
      </c>
      <c r="J64" s="5">
        <v>-66242370</v>
      </c>
      <c r="L64" s="5">
        <v>-12390430</v>
      </c>
      <c r="M64" s="5">
        <v>247926949</v>
      </c>
      <c r="N64" s="5">
        <v>784161592</v>
      </c>
      <c r="O64" s="5">
        <v>-108181115</v>
      </c>
      <c r="P64" s="5">
        <v>8520246</v>
      </c>
      <c r="Q64" s="5">
        <v>20276970</v>
      </c>
    </row>
    <row r="65" spans="2:17" ht="15.5" x14ac:dyDescent="0.35">
      <c r="C65" t="s">
        <v>376</v>
      </c>
      <c r="F65" s="5">
        <v>-1282098944</v>
      </c>
      <c r="G65" s="5">
        <v>-1187098880</v>
      </c>
      <c r="I65" s="5">
        <v>-2469197824</v>
      </c>
      <c r="J65" s="5">
        <v>-116320310</v>
      </c>
      <c r="K65" s="5">
        <v>-83003989</v>
      </c>
      <c r="L65" s="5">
        <v>-4668579990</v>
      </c>
      <c r="M65" s="5">
        <v>-18975366321</v>
      </c>
      <c r="N65" s="5">
        <v>-14288539408</v>
      </c>
      <c r="O65" s="5">
        <v>-3368837869</v>
      </c>
      <c r="P65" s="5">
        <v>-2963215158</v>
      </c>
      <c r="Q65" s="5">
        <v>-418240018</v>
      </c>
    </row>
    <row r="66" spans="2:17" ht="15.5" x14ac:dyDescent="0.35">
      <c r="C66" t="s">
        <v>87</v>
      </c>
      <c r="D66" s="5">
        <v>-1706196125</v>
      </c>
      <c r="E66" s="5">
        <v>-1316146979</v>
      </c>
      <c r="F66" s="5">
        <v>5587487338</v>
      </c>
      <c r="G66" s="5">
        <v>-521524734</v>
      </c>
      <c r="I66" s="5">
        <v>2937094823</v>
      </c>
      <c r="J66" s="5">
        <v>747443774</v>
      </c>
      <c r="K66" s="5">
        <v>-13655805783</v>
      </c>
      <c r="L66" s="5">
        <v>12664890228</v>
      </c>
      <c r="M66" s="5">
        <v>64303505543</v>
      </c>
      <c r="N66" s="5">
        <v>52686538339</v>
      </c>
      <c r="O66" s="5">
        <v>9274590831</v>
      </c>
      <c r="P66" s="5">
        <v>9264752868</v>
      </c>
      <c r="Q66" s="5">
        <v>1381910952</v>
      </c>
    </row>
    <row r="67" spans="2:17" ht="15.5" x14ac:dyDescent="0.35">
      <c r="C67" t="s">
        <v>88</v>
      </c>
      <c r="F67" s="5">
        <v>4920826944</v>
      </c>
      <c r="I67" s="5">
        <v>4920826944</v>
      </c>
      <c r="J67" s="5">
        <v>-205622080</v>
      </c>
      <c r="K67" s="5">
        <v>-1181951589</v>
      </c>
      <c r="L67" s="5">
        <v>-4037163365</v>
      </c>
      <c r="M67" s="5">
        <v>1502815637</v>
      </c>
      <c r="N67" s="5">
        <v>-79549716</v>
      </c>
      <c r="O67" s="5">
        <v>-80784248</v>
      </c>
      <c r="P67" s="5">
        <v>32464273</v>
      </c>
      <c r="Q67" s="5">
        <v>-39777192</v>
      </c>
    </row>
    <row r="68" spans="2:17" ht="15.5" x14ac:dyDescent="0.35">
      <c r="C68" t="s">
        <v>89</v>
      </c>
      <c r="D68" s="5">
        <v>-1706196125</v>
      </c>
      <c r="E68" s="5">
        <v>-1316146979</v>
      </c>
      <c r="F68" s="5">
        <v>10508314282</v>
      </c>
      <c r="G68" s="5">
        <v>-521524734</v>
      </c>
      <c r="I68" s="5">
        <v>7857921767</v>
      </c>
      <c r="J68" s="5">
        <v>541821694</v>
      </c>
      <c r="K68" s="5">
        <v>-14837757372</v>
      </c>
      <c r="L68" s="5">
        <v>8627726863</v>
      </c>
      <c r="M68" s="5">
        <v>65806321180</v>
      </c>
      <c r="N68" s="5">
        <v>52606988623</v>
      </c>
      <c r="O68" s="5">
        <v>9193806583</v>
      </c>
      <c r="P68" s="5">
        <v>9297217141</v>
      </c>
      <c r="Q68" s="5">
        <v>1342133760</v>
      </c>
    </row>
    <row r="69" spans="2:17" ht="15.5" x14ac:dyDescent="0.35">
      <c r="C69" t="s">
        <v>90</v>
      </c>
      <c r="D69" s="5">
        <v>-1706196125</v>
      </c>
      <c r="E69" s="5">
        <v>-1316146979</v>
      </c>
      <c r="F69" s="5">
        <v>5587487338</v>
      </c>
      <c r="G69" s="5">
        <v>-521524734</v>
      </c>
      <c r="I69" s="5">
        <v>2937094823</v>
      </c>
      <c r="J69" s="5">
        <v>747443774</v>
      </c>
      <c r="K69" s="5">
        <v>-13655805783</v>
      </c>
      <c r="L69" s="5">
        <v>12664890228</v>
      </c>
      <c r="M69" s="5">
        <v>64303505543</v>
      </c>
      <c r="N69" s="5">
        <v>52686538339</v>
      </c>
      <c r="O69" s="5">
        <v>9274590831</v>
      </c>
      <c r="P69" s="5">
        <v>9264752868</v>
      </c>
      <c r="Q69" s="5">
        <v>1381910952</v>
      </c>
    </row>
    <row r="70" spans="2:17" ht="15.5" x14ac:dyDescent="0.35">
      <c r="C70" t="s">
        <v>8</v>
      </c>
      <c r="D70" s="5">
        <v>-1706196125</v>
      </c>
      <c r="E70" s="5">
        <v>-1316146979</v>
      </c>
      <c r="F70" s="5">
        <v>10508314282</v>
      </c>
      <c r="G70" s="5">
        <v>-521524734</v>
      </c>
      <c r="I70" s="5">
        <v>7857921767</v>
      </c>
      <c r="J70" s="5">
        <v>541821694</v>
      </c>
      <c r="K70" s="5">
        <v>-14837757372</v>
      </c>
      <c r="L70" s="5">
        <v>8627726863</v>
      </c>
      <c r="M70" s="5">
        <v>65806321180</v>
      </c>
      <c r="N70" s="5">
        <v>52606988623</v>
      </c>
      <c r="O70" s="5">
        <v>9193806583</v>
      </c>
      <c r="P70" s="5">
        <v>9297217141</v>
      </c>
      <c r="Q70" s="5">
        <v>1342133760</v>
      </c>
    </row>
    <row r="71" spans="2:17" ht="15.5" x14ac:dyDescent="0.35">
      <c r="C71" t="s">
        <v>284</v>
      </c>
    </row>
    <row r="72" spans="2:17" ht="15.5" x14ac:dyDescent="0.35">
      <c r="C72" t="s">
        <v>91</v>
      </c>
      <c r="D72" s="5">
        <v>-1706196125</v>
      </c>
      <c r="E72" s="5">
        <v>-1316146979</v>
      </c>
      <c r="F72" s="5">
        <v>5587487338</v>
      </c>
      <c r="G72" s="5">
        <v>-521524734</v>
      </c>
      <c r="I72" s="5">
        <v>2937094823</v>
      </c>
      <c r="J72" s="5">
        <v>747443774</v>
      </c>
      <c r="K72" s="5">
        <v>-13655805783</v>
      </c>
      <c r="L72" s="5">
        <v>12664890228</v>
      </c>
      <c r="M72" s="5">
        <v>64303505543</v>
      </c>
      <c r="N72" s="5">
        <v>52686538339</v>
      </c>
      <c r="O72" s="5">
        <v>9274590831</v>
      </c>
      <c r="P72" s="5">
        <v>9264752868</v>
      </c>
      <c r="Q72" s="5">
        <v>1381910952</v>
      </c>
    </row>
    <row r="73" spans="2:17" ht="15.5" x14ac:dyDescent="0.35">
      <c r="C73" t="s">
        <v>92</v>
      </c>
      <c r="D73" s="5">
        <v>-1706196125</v>
      </c>
      <c r="E73" s="5">
        <v>-1316146979</v>
      </c>
      <c r="F73" s="5">
        <v>10508314282</v>
      </c>
      <c r="G73" s="5">
        <v>-521524734</v>
      </c>
      <c r="I73" s="5">
        <v>7857921767</v>
      </c>
      <c r="J73" s="5">
        <v>541821694</v>
      </c>
      <c r="K73" s="5">
        <v>-14837757372</v>
      </c>
      <c r="L73" s="5">
        <v>8627726863</v>
      </c>
      <c r="M73" s="5">
        <v>65806321180</v>
      </c>
      <c r="N73" s="5">
        <v>52606988623</v>
      </c>
      <c r="O73" s="5">
        <v>9193806583</v>
      </c>
      <c r="P73" s="5">
        <v>9297217141</v>
      </c>
      <c r="Q73" s="5">
        <v>1342133760</v>
      </c>
    </row>
    <row r="74" spans="2:17" ht="15.5" x14ac:dyDescent="0.35">
      <c r="C74" t="s">
        <v>93</v>
      </c>
      <c r="D74" s="5">
        <v>-1706196125</v>
      </c>
      <c r="E74" s="5">
        <v>-1316146979</v>
      </c>
      <c r="F74" s="5">
        <v>10508314282</v>
      </c>
      <c r="G74" s="5">
        <v>-521524734</v>
      </c>
      <c r="I74" s="5">
        <v>7857921767</v>
      </c>
      <c r="J74" s="5">
        <v>541821694</v>
      </c>
      <c r="K74" s="5">
        <v>-14837757372</v>
      </c>
      <c r="L74" s="5">
        <v>8627726863</v>
      </c>
      <c r="M74" s="5">
        <v>65806321180</v>
      </c>
      <c r="N74" s="5">
        <v>52606988623</v>
      </c>
      <c r="O74" s="5">
        <v>9193806583</v>
      </c>
      <c r="P74" s="5">
        <v>9297217141</v>
      </c>
      <c r="Q74" s="5">
        <v>1342133760</v>
      </c>
    </row>
    <row r="76" spans="2:17" ht="15.5" x14ac:dyDescent="0.35">
      <c r="B76" t="s">
        <v>94</v>
      </c>
      <c r="C76" t="s">
        <v>95</v>
      </c>
    </row>
    <row r="77" spans="2:17" ht="15.5" x14ac:dyDescent="0.35">
      <c r="C77" t="s">
        <v>96</v>
      </c>
    </row>
    <row r="78" spans="2:17" ht="15.5" x14ac:dyDescent="0.35">
      <c r="C78" t="s">
        <v>20</v>
      </c>
      <c r="D78" s="5">
        <v>16742627956</v>
      </c>
      <c r="E78" s="5">
        <v>6112914283</v>
      </c>
      <c r="F78" s="5">
        <v>8474617061</v>
      </c>
      <c r="G78" s="5">
        <v>3516678088</v>
      </c>
      <c r="I78" s="5">
        <v>8474617061</v>
      </c>
      <c r="J78" s="5">
        <v>4209109917</v>
      </c>
      <c r="K78" s="5">
        <v>10244906393</v>
      </c>
      <c r="L78" s="5">
        <v>28010679032</v>
      </c>
      <c r="M78" s="5">
        <v>44719856095</v>
      </c>
      <c r="N78" s="5">
        <v>16538270350</v>
      </c>
      <c r="O78" s="5">
        <v>1393393419</v>
      </c>
      <c r="P78" s="5">
        <v>1537332580</v>
      </c>
      <c r="Q78" s="5">
        <v>1303441899</v>
      </c>
    </row>
    <row r="79" spans="2:17" ht="15.5" x14ac:dyDescent="0.35">
      <c r="C79" t="s">
        <v>479</v>
      </c>
      <c r="D79" s="5">
        <v>1458176648</v>
      </c>
      <c r="E79" s="5">
        <v>1458176648</v>
      </c>
      <c r="F79" s="5">
        <v>1458176648</v>
      </c>
      <c r="G79" s="5">
        <v>959585884</v>
      </c>
      <c r="I79" s="5">
        <v>1458176648</v>
      </c>
      <c r="J79" s="5">
        <v>959585884</v>
      </c>
      <c r="K79" s="5">
        <v>1695879297</v>
      </c>
      <c r="L79" s="5">
        <v>2542610677</v>
      </c>
      <c r="M79" s="5">
        <v>6507345595</v>
      </c>
    </row>
    <row r="80" spans="2:17" ht="15.5" x14ac:dyDescent="0.35">
      <c r="C80" t="s">
        <v>98</v>
      </c>
      <c r="D80" s="5">
        <v>46665863528</v>
      </c>
      <c r="E80" s="5">
        <v>44435393269</v>
      </c>
      <c r="F80" s="5">
        <v>46276133422</v>
      </c>
      <c r="G80" s="5">
        <v>48021499577</v>
      </c>
      <c r="I80" s="5">
        <v>46276133422</v>
      </c>
      <c r="J80" s="5">
        <v>41810136115</v>
      </c>
      <c r="K80" s="5">
        <v>38280328817</v>
      </c>
      <c r="L80" s="5">
        <v>42421776085</v>
      </c>
      <c r="M80" s="5">
        <v>41729829527</v>
      </c>
      <c r="N80" s="5">
        <v>50816180667</v>
      </c>
      <c r="O80" s="5">
        <v>7432984802</v>
      </c>
      <c r="P80" s="5">
        <v>8321063876</v>
      </c>
      <c r="Q80" s="5">
        <v>4951102987</v>
      </c>
    </row>
    <row r="81" spans="3:17" ht="15.5" x14ac:dyDescent="0.35">
      <c r="C81" t="s">
        <v>100</v>
      </c>
      <c r="D81" s="5">
        <v>6775741210</v>
      </c>
      <c r="E81" s="5">
        <v>6775741210</v>
      </c>
      <c r="F81" s="5">
        <v>6775741210</v>
      </c>
      <c r="G81" s="5">
        <v>6775741210</v>
      </c>
      <c r="I81" s="5">
        <v>6775741210</v>
      </c>
      <c r="J81" s="5">
        <v>6775741210</v>
      </c>
      <c r="K81" s="5">
        <v>6775741210</v>
      </c>
      <c r="L81" s="5">
        <v>6776245484</v>
      </c>
      <c r="M81" s="5">
        <v>6974244580</v>
      </c>
      <c r="N81" s="5">
        <v>677760032</v>
      </c>
      <c r="O81" s="5">
        <v>200798000</v>
      </c>
      <c r="P81" s="5">
        <v>97762898</v>
      </c>
      <c r="Q81" s="5">
        <v>1757010114</v>
      </c>
    </row>
    <row r="82" spans="3:17" ht="15.5" x14ac:dyDescent="0.35">
      <c r="C82" t="s">
        <v>99</v>
      </c>
      <c r="D82" s="5">
        <v>6324717</v>
      </c>
      <c r="E82" s="5">
        <v>6799517</v>
      </c>
      <c r="F82" s="5">
        <v>9289017</v>
      </c>
      <c r="G82" s="5">
        <v>6594018</v>
      </c>
      <c r="I82" s="5">
        <v>9289017</v>
      </c>
      <c r="J82" s="5">
        <v>246335000</v>
      </c>
      <c r="L82" s="5">
        <v>149220000</v>
      </c>
      <c r="N82" s="5">
        <v>1117200000</v>
      </c>
      <c r="O82" s="5">
        <v>1590250000</v>
      </c>
      <c r="P82" s="5">
        <v>6500000</v>
      </c>
      <c r="Q82" s="5">
        <v>18794162</v>
      </c>
    </row>
    <row r="83" spans="3:17" ht="15.5" x14ac:dyDescent="0.35">
      <c r="C83" t="s">
        <v>101</v>
      </c>
      <c r="D83" s="5">
        <v>46665863528</v>
      </c>
      <c r="E83" s="5">
        <v>44435393269</v>
      </c>
      <c r="F83" s="5">
        <v>46276133422</v>
      </c>
      <c r="G83" s="5">
        <v>48021499577</v>
      </c>
      <c r="I83" s="5">
        <v>46276133422</v>
      </c>
      <c r="J83" s="5">
        <v>41810136115</v>
      </c>
      <c r="K83" s="5">
        <v>38280328817</v>
      </c>
      <c r="L83" s="5">
        <v>42421776085</v>
      </c>
      <c r="M83" s="5">
        <v>41729829527</v>
      </c>
      <c r="N83" s="5">
        <v>50816180667</v>
      </c>
      <c r="O83" s="5">
        <v>7432984802</v>
      </c>
      <c r="P83" s="5">
        <v>8321063876</v>
      </c>
      <c r="Q83" s="5">
        <v>4951102987</v>
      </c>
    </row>
    <row r="84" spans="3:17" ht="15.5" x14ac:dyDescent="0.35">
      <c r="C84" t="s">
        <v>285</v>
      </c>
      <c r="O84" s="5">
        <v>28137649529</v>
      </c>
      <c r="P84" s="5">
        <v>4084451999</v>
      </c>
      <c r="Q84" s="5">
        <v>709000000</v>
      </c>
    </row>
    <row r="85" spans="3:17" ht="15.5" x14ac:dyDescent="0.35">
      <c r="C85" t="s">
        <v>286</v>
      </c>
      <c r="O85" s="5">
        <v>28137649529</v>
      </c>
      <c r="P85" s="5">
        <v>4084451999</v>
      </c>
      <c r="Q85" s="5">
        <v>709000000</v>
      </c>
    </row>
    <row r="86" spans="3:17" ht="15.5" x14ac:dyDescent="0.35">
      <c r="C86" t="s">
        <v>102</v>
      </c>
      <c r="D86" s="5">
        <v>5484116966</v>
      </c>
      <c r="E86" s="5">
        <v>7168233559</v>
      </c>
      <c r="F86" s="5">
        <v>6079431721</v>
      </c>
      <c r="G86" s="5">
        <v>4765196668</v>
      </c>
      <c r="I86" s="5">
        <v>6079431721</v>
      </c>
      <c r="J86" s="5">
        <v>5043165102</v>
      </c>
      <c r="K86" s="5">
        <v>5141949097</v>
      </c>
      <c r="L86" s="5">
        <v>6566943464</v>
      </c>
      <c r="M86" s="5">
        <v>7759935157</v>
      </c>
      <c r="N86" s="5">
        <v>5812860439</v>
      </c>
      <c r="O86" s="5">
        <v>2123153737</v>
      </c>
      <c r="P86" s="5">
        <v>1073601183</v>
      </c>
      <c r="Q86" s="5">
        <v>928376033</v>
      </c>
    </row>
    <row r="87" spans="3:17" ht="15.5" x14ac:dyDescent="0.35">
      <c r="C87" t="s">
        <v>85</v>
      </c>
      <c r="D87" s="5">
        <v>831258664</v>
      </c>
      <c r="E87" s="5">
        <v>831258664</v>
      </c>
      <c r="F87" s="5">
        <v>831258664</v>
      </c>
      <c r="G87" s="5">
        <v>-4089568280</v>
      </c>
      <c r="I87" s="5">
        <v>831258664</v>
      </c>
      <c r="J87" s="5">
        <v>-4089568280</v>
      </c>
      <c r="K87" s="5">
        <v>-3883946200</v>
      </c>
      <c r="L87" s="5">
        <v>-2701994611</v>
      </c>
      <c r="M87" s="5">
        <v>1335168754</v>
      </c>
      <c r="N87" s="5">
        <v>-167646883</v>
      </c>
      <c r="O87" s="5">
        <v>-88097167</v>
      </c>
      <c r="P87" s="5">
        <v>-7312919</v>
      </c>
      <c r="Q87" s="5">
        <v>-39777192</v>
      </c>
    </row>
    <row r="88" spans="3:17" ht="15.5" x14ac:dyDescent="0.35">
      <c r="C88" t="s">
        <v>103</v>
      </c>
      <c r="D88" s="5">
        <v>114577557443</v>
      </c>
      <c r="E88" s="5">
        <v>93509166652</v>
      </c>
      <c r="F88" s="5">
        <v>91197764340</v>
      </c>
      <c r="G88" s="5">
        <v>85474092310</v>
      </c>
      <c r="I88" s="5">
        <v>91197764340</v>
      </c>
      <c r="J88" s="5">
        <v>78608288414</v>
      </c>
      <c r="K88" s="5">
        <v>87805447262</v>
      </c>
      <c r="L88" s="5">
        <v>118372510689</v>
      </c>
      <c r="M88" s="5">
        <v>153863946450</v>
      </c>
      <c r="N88" s="5">
        <v>105154066429</v>
      </c>
      <c r="O88" s="5">
        <v>11419686979</v>
      </c>
      <c r="P88" s="5">
        <v>11135804430</v>
      </c>
      <c r="Q88" s="5">
        <v>7209729604</v>
      </c>
    </row>
    <row r="89" spans="3:17" ht="15.5" x14ac:dyDescent="0.35">
      <c r="C89" t="s">
        <v>104</v>
      </c>
    </row>
    <row r="90" spans="3:17" ht="15.5" x14ac:dyDescent="0.35">
      <c r="C90" t="s">
        <v>105</v>
      </c>
      <c r="D90" s="5">
        <v>183313506177</v>
      </c>
      <c r="E90" s="5">
        <v>185211855435</v>
      </c>
      <c r="F90" s="5">
        <v>187101524828</v>
      </c>
      <c r="G90" s="5">
        <v>179326604903</v>
      </c>
      <c r="I90" s="5">
        <v>187101524828</v>
      </c>
      <c r="J90" s="5">
        <v>178936819501</v>
      </c>
      <c r="K90" s="5">
        <v>140442500578</v>
      </c>
      <c r="L90" s="5">
        <v>106387090852</v>
      </c>
      <c r="M90" s="5">
        <v>80360183957</v>
      </c>
      <c r="N90" s="5">
        <v>20107634922</v>
      </c>
      <c r="O90" s="5">
        <v>16364828874</v>
      </c>
      <c r="P90" s="5">
        <v>9144151232</v>
      </c>
      <c r="Q90" s="5">
        <v>492977786</v>
      </c>
    </row>
    <row r="91" spans="3:17" ht="15.5" x14ac:dyDescent="0.35">
      <c r="C91" t="s">
        <v>323</v>
      </c>
      <c r="D91" s="5">
        <v>12950500000</v>
      </c>
      <c r="E91" s="5">
        <v>12950500000</v>
      </c>
      <c r="F91" s="5">
        <v>12950500000</v>
      </c>
      <c r="G91" s="5">
        <v>12950500000</v>
      </c>
      <c r="I91" s="5">
        <v>12950500000</v>
      </c>
      <c r="J91" s="5">
        <v>12950500000</v>
      </c>
      <c r="K91" s="5">
        <v>12950500000</v>
      </c>
      <c r="L91" s="5">
        <v>8444500000</v>
      </c>
    </row>
    <row r="92" spans="3:17" ht="15.5" x14ac:dyDescent="0.35">
      <c r="C92" t="s">
        <v>108</v>
      </c>
      <c r="D92" s="5">
        <v>697718391</v>
      </c>
      <c r="E92" s="5">
        <v>697718391</v>
      </c>
      <c r="F92" s="5">
        <v>697718391</v>
      </c>
      <c r="G92" s="5">
        <v>815568510</v>
      </c>
      <c r="I92" s="5">
        <v>697718391</v>
      </c>
      <c r="J92" s="5">
        <v>815568510</v>
      </c>
      <c r="K92" s="5">
        <v>1031487409</v>
      </c>
      <c r="L92" s="5">
        <v>1019942107</v>
      </c>
      <c r="M92" s="5">
        <v>1011904001</v>
      </c>
      <c r="N92" s="5">
        <v>762699370</v>
      </c>
      <c r="P92" s="5">
        <v>74135841</v>
      </c>
      <c r="Q92" s="5">
        <v>76437019</v>
      </c>
    </row>
    <row r="93" spans="3:17" ht="15.5" x14ac:dyDescent="0.35">
      <c r="C93" t="s">
        <v>109</v>
      </c>
      <c r="D93" s="5">
        <v>224792647907</v>
      </c>
      <c r="E93" s="5">
        <v>225221840351</v>
      </c>
      <c r="F93" s="5">
        <v>227474341415</v>
      </c>
      <c r="G93" s="5">
        <v>220163835682</v>
      </c>
      <c r="I93" s="5">
        <v>227474341415</v>
      </c>
      <c r="J93" s="5">
        <v>221413968926</v>
      </c>
      <c r="K93" s="5">
        <v>183669688724</v>
      </c>
      <c r="L93" s="5">
        <v>121563383619</v>
      </c>
      <c r="M93" s="5">
        <v>88118847396</v>
      </c>
      <c r="N93" s="5">
        <v>27420580731</v>
      </c>
      <c r="O93" s="5">
        <v>47802478403</v>
      </c>
      <c r="P93" s="5">
        <v>13302739072</v>
      </c>
      <c r="Q93" s="5">
        <v>1278414805</v>
      </c>
    </row>
    <row r="94" spans="3:17" ht="15.5" x14ac:dyDescent="0.35">
      <c r="C94" t="s">
        <v>110</v>
      </c>
      <c r="D94" s="5">
        <v>339370205350</v>
      </c>
      <c r="E94" s="5">
        <v>318731007003</v>
      </c>
      <c r="F94" s="5">
        <v>318672105755</v>
      </c>
      <c r="G94" s="5">
        <v>305637927992</v>
      </c>
      <c r="I94" s="5">
        <v>318672105755</v>
      </c>
      <c r="J94" s="5">
        <v>300022257340</v>
      </c>
      <c r="K94" s="5">
        <v>271475135986</v>
      </c>
      <c r="L94" s="5">
        <v>239935894308</v>
      </c>
      <c r="M94" s="5">
        <v>241982793846</v>
      </c>
      <c r="N94" s="5">
        <v>132574647160</v>
      </c>
      <c r="O94" s="5">
        <v>59222165382</v>
      </c>
      <c r="P94" s="5">
        <v>24438543502</v>
      </c>
      <c r="Q94" s="5">
        <v>8488144409</v>
      </c>
    </row>
    <row r="95" spans="3:17" ht="15.5" x14ac:dyDescent="0.35">
      <c r="C95" t="s">
        <v>111</v>
      </c>
    </row>
    <row r="96" spans="3:17" ht="15.5" x14ac:dyDescent="0.35">
      <c r="C96" t="s">
        <v>112</v>
      </c>
    </row>
    <row r="97" spans="3:17" ht="15.5" x14ac:dyDescent="0.35">
      <c r="C97" t="s">
        <v>113</v>
      </c>
      <c r="D97" s="5">
        <v>24298443081</v>
      </c>
      <c r="E97" s="5">
        <v>32329810200</v>
      </c>
      <c r="F97" s="5">
        <v>27615384254</v>
      </c>
      <c r="G97" s="5">
        <v>24676332101</v>
      </c>
      <c r="I97" s="5">
        <v>27615384254</v>
      </c>
      <c r="J97" s="5">
        <v>21606298878</v>
      </c>
      <c r="K97" s="5">
        <v>14444206959</v>
      </c>
      <c r="L97" s="5">
        <v>10491641344</v>
      </c>
      <c r="M97" s="5">
        <v>26628338548</v>
      </c>
      <c r="N97" s="5">
        <v>30611947544</v>
      </c>
      <c r="O97" s="5">
        <v>9116321145</v>
      </c>
      <c r="P97" s="5">
        <v>10778699919</v>
      </c>
      <c r="Q97" s="5">
        <v>3231744337</v>
      </c>
    </row>
    <row r="98" spans="3:17" ht="15.5" x14ac:dyDescent="0.35">
      <c r="C98" t="s">
        <v>114</v>
      </c>
    </row>
    <row r="99" spans="3:17" ht="15.5" x14ac:dyDescent="0.35">
      <c r="C99" t="s">
        <v>115</v>
      </c>
      <c r="D99" s="5">
        <v>7370289561</v>
      </c>
      <c r="E99" s="5">
        <v>12915219845</v>
      </c>
      <c r="F99" s="5">
        <v>8921498252</v>
      </c>
      <c r="G99" s="5">
        <v>8687748985</v>
      </c>
      <c r="I99" s="5">
        <v>8921498252</v>
      </c>
      <c r="J99" s="5">
        <v>9550541850</v>
      </c>
      <c r="K99" s="5">
        <v>6089967967</v>
      </c>
      <c r="L99" s="5">
        <v>3077767686</v>
      </c>
      <c r="M99" s="5">
        <v>4523618085</v>
      </c>
      <c r="N99" s="5">
        <v>15824615932</v>
      </c>
      <c r="O99" s="5">
        <v>2035439015</v>
      </c>
      <c r="P99" s="5">
        <v>1952257222</v>
      </c>
      <c r="Q99" s="5">
        <v>2544655873</v>
      </c>
    </row>
    <row r="100" spans="3:17" ht="15.5" x14ac:dyDescent="0.35">
      <c r="C100" t="s">
        <v>325</v>
      </c>
    </row>
    <row r="101" spans="3:17" ht="15.5" x14ac:dyDescent="0.35">
      <c r="C101" t="s">
        <v>326</v>
      </c>
      <c r="D101" s="5">
        <v>6775741210</v>
      </c>
      <c r="E101" s="5">
        <v>6775741210</v>
      </c>
      <c r="F101" s="5">
        <v>6775741210</v>
      </c>
      <c r="G101" s="5">
        <v>6775741210</v>
      </c>
      <c r="I101" s="5">
        <v>6775741210</v>
      </c>
      <c r="J101" s="5">
        <v>6775741210</v>
      </c>
      <c r="K101" s="5">
        <v>6775741210</v>
      </c>
      <c r="L101" s="5">
        <v>6776245484</v>
      </c>
      <c r="M101" s="5">
        <v>6974244580</v>
      </c>
      <c r="N101" s="5">
        <v>677760032</v>
      </c>
      <c r="O101" s="5">
        <v>200798000</v>
      </c>
      <c r="P101" s="5">
        <v>97762898</v>
      </c>
      <c r="Q101" s="5">
        <v>1757010114</v>
      </c>
    </row>
    <row r="102" spans="3:17" ht="15.5" x14ac:dyDescent="0.35">
      <c r="C102" t="s">
        <v>119</v>
      </c>
      <c r="D102" s="5">
        <v>486089204</v>
      </c>
      <c r="E102" s="5">
        <v>646102610</v>
      </c>
      <c r="F102" s="5">
        <v>153705760</v>
      </c>
      <c r="G102" s="5">
        <v>352163822</v>
      </c>
      <c r="I102" s="5">
        <v>153705760</v>
      </c>
      <c r="J102" s="5">
        <v>255120552</v>
      </c>
      <c r="K102" s="5">
        <v>268872790</v>
      </c>
      <c r="L102" s="5">
        <v>674834997</v>
      </c>
      <c r="M102" s="5">
        <v>16013388584</v>
      </c>
      <c r="N102" s="5">
        <v>12763241833</v>
      </c>
      <c r="O102" s="5">
        <v>4534936453</v>
      </c>
      <c r="P102" s="5">
        <v>3456363822</v>
      </c>
      <c r="Q102" s="5">
        <v>542120256</v>
      </c>
    </row>
    <row r="103" spans="3:17" ht="15.5" x14ac:dyDescent="0.35">
      <c r="C103" t="s">
        <v>288</v>
      </c>
      <c r="D103" s="5">
        <v>4761774467</v>
      </c>
      <c r="E103" s="5">
        <v>4836431235</v>
      </c>
      <c r="F103" s="5">
        <v>6445693156</v>
      </c>
      <c r="G103" s="5">
        <v>4178387257</v>
      </c>
      <c r="I103" s="5">
        <v>6445693156</v>
      </c>
      <c r="J103" s="5">
        <v>4115575775</v>
      </c>
      <c r="K103" s="5">
        <v>3178438986</v>
      </c>
      <c r="L103" s="5">
        <v>1555704660</v>
      </c>
      <c r="M103" s="5">
        <v>3125393703</v>
      </c>
      <c r="N103" s="5">
        <v>140087479</v>
      </c>
      <c r="O103" s="5">
        <v>393090543</v>
      </c>
      <c r="P103" s="5">
        <v>139738628</v>
      </c>
      <c r="Q103" s="5">
        <v>13369046</v>
      </c>
    </row>
    <row r="104" spans="3:17" ht="15.5" x14ac:dyDescent="0.35">
      <c r="C104" t="s">
        <v>289</v>
      </c>
    </row>
    <row r="105" spans="3:17" ht="15.5" x14ac:dyDescent="0.35">
      <c r="C105" t="s">
        <v>970</v>
      </c>
      <c r="D105" s="5">
        <v>1360422549</v>
      </c>
      <c r="E105" s="5">
        <v>1367228694</v>
      </c>
      <c r="F105" s="5">
        <v>1802020194</v>
      </c>
      <c r="G105" s="5">
        <v>1677262711</v>
      </c>
      <c r="I105" s="5">
        <v>1802020194</v>
      </c>
      <c r="J105" s="5">
        <v>1178252656</v>
      </c>
      <c r="K105" s="5">
        <v>1504571370</v>
      </c>
      <c r="L105" s="5">
        <v>786682407</v>
      </c>
      <c r="M105" s="5">
        <v>588570680</v>
      </c>
      <c r="N105" s="5">
        <v>237089580</v>
      </c>
      <c r="O105" s="5">
        <v>342509580</v>
      </c>
    </row>
    <row r="106" spans="3:17" ht="15.5" x14ac:dyDescent="0.35">
      <c r="C106" t="s">
        <v>327</v>
      </c>
      <c r="D106" s="5">
        <v>49266666667</v>
      </c>
      <c r="E106" s="5">
        <v>49350000000</v>
      </c>
      <c r="F106" s="5">
        <v>49508333331</v>
      </c>
      <c r="G106" s="5">
        <v>49608333333</v>
      </c>
      <c r="I106" s="5">
        <v>49508333331</v>
      </c>
      <c r="J106" s="5">
        <v>44816666667</v>
      </c>
      <c r="K106" s="5">
        <v>30000000000</v>
      </c>
      <c r="L106" s="5">
        <v>9357925623</v>
      </c>
    </row>
    <row r="107" spans="3:17" ht="15.5" x14ac:dyDescent="0.35">
      <c r="C107" t="s">
        <v>293</v>
      </c>
      <c r="D107" s="5">
        <v>4743769045</v>
      </c>
      <c r="E107" s="5">
        <v>10968990488</v>
      </c>
      <c r="F107" s="5">
        <v>7307098215</v>
      </c>
      <c r="G107" s="5">
        <v>7531475964</v>
      </c>
      <c r="I107" s="5">
        <v>7307098215</v>
      </c>
      <c r="J107" s="5">
        <v>5690534329</v>
      </c>
      <c r="K107" s="5">
        <v>4255393170</v>
      </c>
      <c r="L107" s="5">
        <v>4140344843</v>
      </c>
      <c r="M107" s="5">
        <v>2965938176</v>
      </c>
      <c r="N107" s="5">
        <v>766802300</v>
      </c>
      <c r="O107" s="5">
        <v>562605134</v>
      </c>
      <c r="P107" s="5">
        <v>5223840247</v>
      </c>
      <c r="Q107" s="5">
        <v>112805000</v>
      </c>
    </row>
    <row r="108" spans="3:17" ht="15.5" x14ac:dyDescent="0.35">
      <c r="C108" t="s">
        <v>121</v>
      </c>
      <c r="D108" s="5">
        <v>84852979410</v>
      </c>
      <c r="E108" s="5">
        <v>83727180409</v>
      </c>
      <c r="F108" s="5">
        <v>87066558128</v>
      </c>
      <c r="G108" s="5">
        <v>87479746800</v>
      </c>
      <c r="I108" s="5">
        <v>87066558128</v>
      </c>
      <c r="J108" s="5">
        <v>82283716856</v>
      </c>
      <c r="K108" s="5">
        <v>61440509115</v>
      </c>
      <c r="L108" s="5">
        <v>19016075680</v>
      </c>
      <c r="M108" s="5">
        <v>13554004877</v>
      </c>
      <c r="N108" s="5">
        <v>2896318474</v>
      </c>
      <c r="O108" s="5">
        <v>3646451717</v>
      </c>
      <c r="P108" s="5">
        <v>394257646</v>
      </c>
      <c r="Q108" s="5">
        <v>2038031276</v>
      </c>
    </row>
    <row r="109" spans="3:17" ht="15.5" x14ac:dyDescent="0.35">
      <c r="C109" t="s">
        <v>122</v>
      </c>
      <c r="D109" s="5">
        <v>84852979410</v>
      </c>
      <c r="E109" s="5">
        <v>83727180409</v>
      </c>
      <c r="F109" s="5">
        <v>87066558128</v>
      </c>
      <c r="G109" s="5">
        <v>87479746800</v>
      </c>
      <c r="I109" s="5">
        <v>87066558128</v>
      </c>
      <c r="J109" s="5">
        <v>82283716856</v>
      </c>
      <c r="K109" s="5">
        <v>61440509115</v>
      </c>
      <c r="L109" s="5">
        <v>19016075680</v>
      </c>
      <c r="M109" s="5">
        <v>13554004877</v>
      </c>
      <c r="N109" s="5">
        <v>2896318474</v>
      </c>
      <c r="O109" s="5">
        <v>3646451717</v>
      </c>
      <c r="P109" s="5">
        <v>394257646</v>
      </c>
      <c r="Q109" s="5">
        <v>2038031276</v>
      </c>
    </row>
    <row r="110" spans="3:17" ht="15.5" x14ac:dyDescent="0.35">
      <c r="C110" t="s">
        <v>294</v>
      </c>
    </row>
    <row r="111" spans="3:17" ht="15.5" x14ac:dyDescent="0.35">
      <c r="C111" t="s">
        <v>295</v>
      </c>
      <c r="D111" s="5">
        <v>70058769881</v>
      </c>
      <c r="E111" s="5">
        <v>68767970880</v>
      </c>
      <c r="F111" s="5">
        <v>71942348599</v>
      </c>
      <c r="G111" s="5">
        <v>72155786366</v>
      </c>
      <c r="I111" s="5">
        <v>71942348599</v>
      </c>
      <c r="J111" s="5">
        <v>66396006422</v>
      </c>
      <c r="K111" s="5">
        <v>52508898486</v>
      </c>
      <c r="L111" s="5">
        <v>10553645548</v>
      </c>
      <c r="M111" s="5">
        <v>3476394650</v>
      </c>
      <c r="N111" s="5">
        <v>1510365682</v>
      </c>
      <c r="O111" s="5">
        <v>2926631688</v>
      </c>
    </row>
    <row r="112" spans="3:17" ht="15.5" x14ac:dyDescent="0.35">
      <c r="C112" t="s">
        <v>117</v>
      </c>
      <c r="O112" s="5">
        <v>7117191</v>
      </c>
    </row>
    <row r="113" spans="2:17" ht="15.5" x14ac:dyDescent="0.35">
      <c r="C113" t="s">
        <v>123</v>
      </c>
      <c r="D113" s="5">
        <v>109151422491</v>
      </c>
      <c r="E113" s="5">
        <v>116056990609</v>
      </c>
      <c r="F113" s="5">
        <v>114681942382</v>
      </c>
      <c r="G113" s="5">
        <v>112156078901</v>
      </c>
      <c r="I113" s="5">
        <v>114681942382</v>
      </c>
      <c r="J113" s="5">
        <v>103890015734</v>
      </c>
      <c r="K113" s="5">
        <v>75884716074</v>
      </c>
      <c r="L113" s="5">
        <v>29507717024</v>
      </c>
      <c r="M113" s="5">
        <v>40182343425</v>
      </c>
      <c r="N113" s="5">
        <v>33508266018</v>
      </c>
      <c r="O113" s="5">
        <v>12762772862</v>
      </c>
      <c r="P113" s="5">
        <v>11172957565</v>
      </c>
      <c r="Q113" s="5">
        <v>5269775613</v>
      </c>
    </row>
    <row r="114" spans="2:17" ht="15.5" x14ac:dyDescent="0.35">
      <c r="C114" t="s">
        <v>124</v>
      </c>
    </row>
    <row r="115" spans="2:17" ht="15.5" x14ac:dyDescent="0.35">
      <c r="C115" t="s">
        <v>125</v>
      </c>
      <c r="D115" s="5">
        <v>34375000000</v>
      </c>
      <c r="E115" s="5">
        <v>31250000000</v>
      </c>
      <c r="F115" s="5">
        <v>31250000000</v>
      </c>
      <c r="G115" s="5">
        <v>31250000000</v>
      </c>
      <c r="I115" s="5">
        <v>31250000000</v>
      </c>
      <c r="J115" s="5">
        <v>31250000000</v>
      </c>
      <c r="K115" s="5">
        <v>31250000000</v>
      </c>
      <c r="L115" s="5">
        <v>31250000000</v>
      </c>
      <c r="M115" s="5">
        <v>31250000000</v>
      </c>
      <c r="N115" s="5">
        <v>25000000000</v>
      </c>
      <c r="O115" s="5">
        <v>25000000000</v>
      </c>
      <c r="P115" s="5">
        <v>1000000000</v>
      </c>
      <c r="Q115" s="5">
        <v>250000000</v>
      </c>
    </row>
    <row r="116" spans="2:17" ht="15.5" x14ac:dyDescent="0.35">
      <c r="C116" t="s">
        <v>126</v>
      </c>
      <c r="D116" s="5">
        <v>62832685689</v>
      </c>
      <c r="E116" s="5">
        <v>36706723099</v>
      </c>
      <c r="F116" s="5">
        <v>36706723099</v>
      </c>
      <c r="G116" s="5">
        <v>36706723099</v>
      </c>
      <c r="I116" s="5">
        <v>36706723099</v>
      </c>
      <c r="J116" s="5">
        <v>36706723099</v>
      </c>
      <c r="K116" s="5">
        <v>36706723099</v>
      </c>
      <c r="L116" s="5">
        <v>36706723099</v>
      </c>
      <c r="M116" s="5">
        <v>36706723099</v>
      </c>
      <c r="N116" s="5">
        <v>28975000</v>
      </c>
      <c r="O116" s="5">
        <v>28975000</v>
      </c>
      <c r="P116" s="5">
        <v>28975000</v>
      </c>
      <c r="Q116" s="5">
        <v>28975000</v>
      </c>
    </row>
    <row r="117" spans="2:17" ht="15.5" x14ac:dyDescent="0.35">
      <c r="C117" t="s">
        <v>127</v>
      </c>
      <c r="D117" s="5">
        <v>132179838506</v>
      </c>
      <c r="E117" s="5">
        <v>133886034631</v>
      </c>
      <c r="F117" s="5">
        <v>135202181610</v>
      </c>
      <c r="G117" s="5">
        <v>129614694272</v>
      </c>
      <c r="I117" s="5">
        <v>135202181610</v>
      </c>
      <c r="J117" s="5">
        <v>132265086787</v>
      </c>
      <c r="K117" s="5">
        <v>131517643013</v>
      </c>
      <c r="L117" s="5">
        <v>145173448796</v>
      </c>
      <c r="M117" s="5">
        <v>132508558568</v>
      </c>
      <c r="N117" s="5">
        <v>74205053025</v>
      </c>
      <c r="O117" s="5">
        <v>21518514686</v>
      </c>
      <c r="P117" s="5">
        <v>12243923856</v>
      </c>
      <c r="Q117" s="5">
        <v>2979170988</v>
      </c>
    </row>
    <row r="118" spans="2:17" ht="15.5" x14ac:dyDescent="0.35">
      <c r="C118" t="s">
        <v>10</v>
      </c>
      <c r="D118" s="5">
        <v>230218782859</v>
      </c>
      <c r="E118" s="5">
        <v>202674016394</v>
      </c>
      <c r="F118" s="5">
        <v>203990163373</v>
      </c>
      <c r="G118" s="5">
        <v>193481849091</v>
      </c>
      <c r="I118" s="5">
        <v>203990163373</v>
      </c>
      <c r="J118" s="5">
        <v>196132241606</v>
      </c>
      <c r="K118" s="5">
        <v>195590419912</v>
      </c>
      <c r="L118" s="5">
        <v>210428177284</v>
      </c>
      <c r="M118" s="5">
        <v>201800450421</v>
      </c>
      <c r="N118" s="5">
        <v>99066381142</v>
      </c>
      <c r="O118" s="5">
        <v>46459392519</v>
      </c>
      <c r="P118" s="5">
        <v>13265585937</v>
      </c>
      <c r="Q118" s="5">
        <v>3218368796</v>
      </c>
    </row>
    <row r="119" spans="2:17" ht="15.5" x14ac:dyDescent="0.35">
      <c r="C119" t="s">
        <v>132</v>
      </c>
      <c r="D119" s="5">
        <v>339370205350</v>
      </c>
      <c r="E119" s="5">
        <v>318731007003</v>
      </c>
      <c r="F119" s="5">
        <v>318672105755</v>
      </c>
      <c r="G119" s="5">
        <v>305637927992</v>
      </c>
      <c r="I119" s="5">
        <v>318672105755</v>
      </c>
      <c r="J119" s="5">
        <v>300022257340</v>
      </c>
      <c r="K119" s="5">
        <v>271475135986</v>
      </c>
      <c r="L119" s="5">
        <v>239935894308</v>
      </c>
      <c r="M119" s="5">
        <v>241982793846</v>
      </c>
      <c r="N119" s="5">
        <v>132574647160</v>
      </c>
      <c r="O119" s="5">
        <v>59222165381</v>
      </c>
      <c r="P119" s="5">
        <v>24438543502</v>
      </c>
      <c r="Q119" s="5">
        <v>8488144409</v>
      </c>
    </row>
    <row r="120" spans="2:17" ht="15.5" x14ac:dyDescent="0.35">
      <c r="C120" t="s">
        <v>133</v>
      </c>
      <c r="D120" s="5">
        <v>1375000000</v>
      </c>
      <c r="E120" s="5">
        <v>1250000000</v>
      </c>
      <c r="F120" s="5">
        <v>1250000000</v>
      </c>
      <c r="G120" s="5">
        <v>1250000000</v>
      </c>
      <c r="I120" s="5">
        <v>1250000000</v>
      </c>
      <c r="J120" s="5">
        <v>1250000000</v>
      </c>
      <c r="K120" s="5">
        <v>1250000000</v>
      </c>
      <c r="L120" s="5">
        <v>1250000000</v>
      </c>
      <c r="M120" s="5">
        <v>1250000000</v>
      </c>
      <c r="N120" s="5">
        <v>1000000000</v>
      </c>
      <c r="O120" s="5">
        <v>500000000</v>
      </c>
      <c r="P120" s="5">
        <v>2000</v>
      </c>
      <c r="Q120" s="5">
        <v>500</v>
      </c>
    </row>
    <row r="122" spans="2:17" ht="15.5" x14ac:dyDescent="0.35">
      <c r="B122" t="s">
        <v>134</v>
      </c>
      <c r="C122" t="s">
        <v>135</v>
      </c>
      <c r="D122" s="5">
        <v>-2163738902</v>
      </c>
      <c r="E122" s="5">
        <v>1636038747</v>
      </c>
      <c r="F122" s="5">
        <v>5606945473</v>
      </c>
      <c r="G122" s="5">
        <v>3591470670</v>
      </c>
      <c r="I122" s="5">
        <v>10657907140</v>
      </c>
      <c r="J122" s="5">
        <v>27298505983</v>
      </c>
      <c r="K122" s="5">
        <v>13183572963</v>
      </c>
      <c r="L122" s="5">
        <v>-6015922514</v>
      </c>
      <c r="M122" s="5">
        <v>58874908484</v>
      </c>
      <c r="N122" s="5">
        <v>26228470967</v>
      </c>
      <c r="O122" s="5">
        <v>11196333595</v>
      </c>
      <c r="P122" s="5">
        <v>8468099302</v>
      </c>
      <c r="Q122" s="5">
        <v>-712004676</v>
      </c>
    </row>
    <row r="123" spans="2:17" ht="15.5" x14ac:dyDescent="0.35">
      <c r="C123" t="s">
        <v>296</v>
      </c>
      <c r="D123" s="5">
        <v>39127302189</v>
      </c>
      <c r="E123" s="5">
        <v>46709983616</v>
      </c>
      <c r="F123" s="5">
        <v>46226245857</v>
      </c>
      <c r="G123" s="5">
        <v>40596086455</v>
      </c>
      <c r="I123" s="5">
        <v>160879478368</v>
      </c>
      <c r="J123" s="5">
        <v>168618908957</v>
      </c>
      <c r="K123" s="5">
        <v>149595228038</v>
      </c>
      <c r="L123" s="5">
        <v>193088173352</v>
      </c>
      <c r="M123" s="5">
        <v>311267859921</v>
      </c>
      <c r="N123" s="5">
        <v>137605435647</v>
      </c>
      <c r="O123" s="5">
        <v>51905414191</v>
      </c>
      <c r="P123" s="5">
        <v>34917146166</v>
      </c>
      <c r="Q123" s="5">
        <v>9924969602</v>
      </c>
    </row>
    <row r="124" spans="2:17" ht="15.5" x14ac:dyDescent="0.35">
      <c r="C124" t="s">
        <v>298</v>
      </c>
      <c r="D124" s="5">
        <v>-21283980508</v>
      </c>
      <c r="E124" s="5">
        <v>-27051502213</v>
      </c>
      <c r="F124" s="5">
        <v>-23857756677</v>
      </c>
      <c r="G124" s="5">
        <v>-20247712514</v>
      </c>
      <c r="I124" s="5">
        <v>-82436614166</v>
      </c>
      <c r="J124" s="5">
        <v>-76443035560</v>
      </c>
      <c r="K124" s="5">
        <v>-73186677082</v>
      </c>
      <c r="L124" s="5">
        <v>-118568373158</v>
      </c>
      <c r="M124" s="5">
        <v>-185777654314</v>
      </c>
      <c r="N124" s="5">
        <v>-83115819299</v>
      </c>
      <c r="O124" s="5">
        <v>-27032967931</v>
      </c>
      <c r="P124" s="5">
        <v>-17980676450</v>
      </c>
      <c r="Q124" s="5">
        <v>-6772725607</v>
      </c>
    </row>
    <row r="125" spans="2:17" ht="15.5" x14ac:dyDescent="0.35">
      <c r="C125" t="s">
        <v>330</v>
      </c>
      <c r="D125" s="5">
        <v>-19004282643</v>
      </c>
      <c r="E125" s="5">
        <v>-17041556129</v>
      </c>
      <c r="F125" s="5">
        <v>-15898548712</v>
      </c>
      <c r="G125" s="5">
        <v>-15783945534</v>
      </c>
      <c r="I125" s="5">
        <v>-64099813629</v>
      </c>
      <c r="J125" s="5">
        <v>-62330008293</v>
      </c>
      <c r="K125" s="5">
        <v>-63131908429</v>
      </c>
      <c r="L125" s="5">
        <v>-61203133817</v>
      </c>
      <c r="M125" s="5">
        <v>-52746433431</v>
      </c>
      <c r="N125" s="5">
        <v>-21472692636</v>
      </c>
      <c r="O125" s="5">
        <v>-11515769664</v>
      </c>
      <c r="P125" s="5">
        <v>-8420720714</v>
      </c>
      <c r="Q125" s="5">
        <v>-3858154204</v>
      </c>
    </row>
    <row r="126" spans="2:17" ht="15.5" x14ac:dyDescent="0.35">
      <c r="C126" t="s">
        <v>1073</v>
      </c>
      <c r="D126" s="5">
        <v>-998360788</v>
      </c>
      <c r="E126" s="5">
        <v>-991190137</v>
      </c>
      <c r="F126" s="5">
        <v>-878987152</v>
      </c>
      <c r="G126" s="5">
        <v>-972957737</v>
      </c>
      <c r="I126" s="5">
        <v>-3739061232</v>
      </c>
      <c r="J126" s="5">
        <v>-2613648038</v>
      </c>
      <c r="K126" s="5">
        <v>-475236455</v>
      </c>
    </row>
    <row r="127" spans="2:17" ht="15.5" x14ac:dyDescent="0.35">
      <c r="C127" t="s">
        <v>536</v>
      </c>
      <c r="D127" s="5">
        <v>15912132</v>
      </c>
      <c r="E127" s="5">
        <v>10303610</v>
      </c>
      <c r="F127" s="5">
        <v>15992157</v>
      </c>
      <c r="I127" s="5">
        <v>53917799</v>
      </c>
      <c r="J127" s="5">
        <v>66288917</v>
      </c>
      <c r="K127" s="5">
        <v>392243567</v>
      </c>
      <c r="L127" s="5">
        <v>749545901</v>
      </c>
      <c r="M127" s="5">
        <v>2316510439</v>
      </c>
      <c r="N127" s="5">
        <v>166555844</v>
      </c>
      <c r="O127" s="5">
        <v>29345331</v>
      </c>
      <c r="P127" s="5">
        <v>37250703</v>
      </c>
      <c r="Q127" s="5">
        <v>31546203</v>
      </c>
    </row>
    <row r="128" spans="2:17" ht="15.5" x14ac:dyDescent="0.35">
      <c r="C128" t="s">
        <v>143</v>
      </c>
      <c r="D128" s="5">
        <v>-20329284</v>
      </c>
      <c r="K128" s="5">
        <v>-10076676</v>
      </c>
      <c r="L128" s="5">
        <v>-20082134792</v>
      </c>
      <c r="M128" s="5">
        <v>-16185374131</v>
      </c>
      <c r="N128" s="5">
        <v>-6955008589</v>
      </c>
      <c r="O128" s="5">
        <v>-2189688332</v>
      </c>
      <c r="P128" s="5">
        <v>-84900403</v>
      </c>
      <c r="Q128" s="5">
        <v>-37640670</v>
      </c>
    </row>
    <row r="129" spans="3:17" ht="15.5" x14ac:dyDescent="0.35">
      <c r="C129" t="s">
        <v>144</v>
      </c>
      <c r="D129" s="5">
        <v>29660273927</v>
      </c>
      <c r="E129" s="5">
        <v>-3292331465</v>
      </c>
      <c r="F129" s="5">
        <v>-257634937</v>
      </c>
      <c r="G129" s="5">
        <v>-131615661</v>
      </c>
      <c r="I129" s="5">
        <v>2195882881</v>
      </c>
      <c r="J129" s="5">
        <v>10846493642</v>
      </c>
      <c r="K129" s="5">
        <v>11439423709</v>
      </c>
      <c r="L129" s="5">
        <v>6856929676</v>
      </c>
      <c r="M129" s="5">
        <v>44874238941</v>
      </c>
      <c r="N129" s="5">
        <v>-2933169330</v>
      </c>
      <c r="O129" s="5">
        <v>17898889181</v>
      </c>
      <c r="P129" s="5">
        <v>-1772052216</v>
      </c>
      <c r="Q129" s="5">
        <v>1757010114</v>
      </c>
    </row>
    <row r="130" spans="3:17" ht="15.5" x14ac:dyDescent="0.35">
      <c r="C130" t="s">
        <v>145</v>
      </c>
      <c r="D130" s="5">
        <v>-16866761353</v>
      </c>
      <c r="E130" s="5">
        <v>-705470059</v>
      </c>
      <c r="F130" s="5">
        <v>-391371563</v>
      </c>
      <c r="G130" s="5">
        <v>-3436192604</v>
      </c>
      <c r="I130" s="5">
        <v>-8588282877</v>
      </c>
      <c r="J130" s="5">
        <v>-44180796101</v>
      </c>
      <c r="K130" s="5">
        <v>-42388769311</v>
      </c>
      <c r="L130" s="5">
        <v>-17550184225</v>
      </c>
      <c r="M130" s="5">
        <v>-75567561680</v>
      </c>
      <c r="N130" s="5">
        <v>-8150424706</v>
      </c>
      <c r="O130" s="5">
        <v>-29239161937</v>
      </c>
      <c r="P130" s="5">
        <v>-6462156405</v>
      </c>
      <c r="Q130" s="5">
        <v>-1036481004</v>
      </c>
    </row>
    <row r="131" spans="3:17" ht="15.5" x14ac:dyDescent="0.35">
      <c r="C131" t="s">
        <v>151</v>
      </c>
      <c r="D131" s="5">
        <v>-431937028</v>
      </c>
      <c r="E131" s="5">
        <v>-567883633</v>
      </c>
      <c r="F131" s="5">
        <v>-218667181</v>
      </c>
      <c r="G131" s="5">
        <v>-3257128626</v>
      </c>
      <c r="I131" s="5">
        <v>-8073188180</v>
      </c>
      <c r="J131" s="5">
        <v>-43393735592</v>
      </c>
      <c r="K131" s="5">
        <v>-38324419311</v>
      </c>
      <c r="L131" s="5">
        <v>-34096192532</v>
      </c>
      <c r="M131" s="5">
        <v>-67841032639</v>
      </c>
      <c r="N131" s="5">
        <v>-5863647999</v>
      </c>
      <c r="O131" s="5">
        <v>-2782305066</v>
      </c>
      <c r="P131" s="5">
        <v>-3836704406</v>
      </c>
      <c r="Q131" s="5">
        <v>-327481004</v>
      </c>
    </row>
    <row r="132" spans="3:17" ht="15.5" x14ac:dyDescent="0.35">
      <c r="C132" t="s">
        <v>723</v>
      </c>
      <c r="D132" s="5">
        <v>-1286061194</v>
      </c>
      <c r="E132" s="5">
        <v>-137586426</v>
      </c>
      <c r="F132" s="5">
        <v>-172704382</v>
      </c>
      <c r="G132" s="5">
        <v>-179063978</v>
      </c>
      <c r="I132" s="5">
        <v>-625815766</v>
      </c>
      <c r="J132" s="5">
        <v>-904177626</v>
      </c>
      <c r="K132" s="5">
        <v>-208000000</v>
      </c>
      <c r="L132" s="5">
        <v>-756800000</v>
      </c>
    </row>
    <row r="133" spans="3:17" ht="15.5" x14ac:dyDescent="0.35">
      <c r="C133" t="s">
        <v>302</v>
      </c>
    </row>
    <row r="134" spans="3:17" ht="15.5" x14ac:dyDescent="0.35">
      <c r="C134" t="s">
        <v>1074</v>
      </c>
      <c r="L134" s="5">
        <v>25354115168</v>
      </c>
      <c r="M134" s="5">
        <v>-1219183446</v>
      </c>
      <c r="N134" s="5">
        <v>28137649529</v>
      </c>
      <c r="O134" s="5">
        <v>110000000</v>
      </c>
    </row>
    <row r="135" spans="3:17" ht="15.5" x14ac:dyDescent="0.35">
      <c r="C135" t="s">
        <v>340</v>
      </c>
      <c r="I135" s="5">
        <v>110721069</v>
      </c>
      <c r="J135" s="5">
        <v>117117117</v>
      </c>
      <c r="K135" s="5">
        <v>649650000</v>
      </c>
    </row>
    <row r="136" spans="3:17" ht="15.5" x14ac:dyDescent="0.35">
      <c r="C136" t="s">
        <v>512</v>
      </c>
      <c r="K136" s="5">
        <v>-4506000000</v>
      </c>
      <c r="L136" s="5">
        <v>-7194500000</v>
      </c>
    </row>
    <row r="137" spans="3:17" ht="15.5" x14ac:dyDescent="0.35">
      <c r="C137" t="s">
        <v>1075</v>
      </c>
      <c r="D137" s="5">
        <v>-15148763131</v>
      </c>
    </row>
    <row r="138" spans="3:17" ht="15.5" x14ac:dyDescent="0.35">
      <c r="C138" t="s">
        <v>1076</v>
      </c>
      <c r="L138" s="5">
        <v>-856806861</v>
      </c>
      <c r="M138" s="5">
        <v>-6507345595</v>
      </c>
    </row>
    <row r="139" spans="3:17" ht="15.5" x14ac:dyDescent="0.35">
      <c r="C139" t="s">
        <v>710</v>
      </c>
      <c r="N139" s="5">
        <v>-30424426236</v>
      </c>
      <c r="O139" s="5">
        <v>-26566856871</v>
      </c>
      <c r="P139" s="5">
        <v>-2625451999</v>
      </c>
      <c r="Q139" s="5">
        <v>-709000000</v>
      </c>
    </row>
    <row r="140" spans="3:17" ht="15.5" x14ac:dyDescent="0.35">
      <c r="C140" t="s">
        <v>153</v>
      </c>
      <c r="D140" s="5">
        <v>29660273927</v>
      </c>
      <c r="E140" s="5">
        <v>-3292331465</v>
      </c>
      <c r="F140" s="5">
        <v>-257634937</v>
      </c>
      <c r="G140" s="5">
        <v>-131615661</v>
      </c>
      <c r="I140" s="5">
        <v>2195882881</v>
      </c>
      <c r="J140" s="5">
        <v>10846493642</v>
      </c>
      <c r="K140" s="5">
        <v>11439423709</v>
      </c>
      <c r="L140" s="5">
        <v>6856929676</v>
      </c>
      <c r="M140" s="5">
        <v>44874238941</v>
      </c>
      <c r="N140" s="5">
        <v>-2933169330</v>
      </c>
      <c r="O140" s="5">
        <v>17898889181</v>
      </c>
      <c r="P140" s="5">
        <v>-1772052216</v>
      </c>
      <c r="Q140" s="5">
        <v>1757010114</v>
      </c>
    </row>
    <row r="141" spans="3:17" ht="15.5" x14ac:dyDescent="0.35">
      <c r="C141" t="s">
        <v>461</v>
      </c>
      <c r="M141" s="5">
        <v>6296484548</v>
      </c>
      <c r="P141" s="5">
        <v>97762898</v>
      </c>
      <c r="Q141" s="5">
        <v>1757010114</v>
      </c>
    </row>
    <row r="142" spans="3:17" ht="15.5" x14ac:dyDescent="0.35">
      <c r="C142" t="s">
        <v>596</v>
      </c>
      <c r="I142" s="5">
        <v>5000000000</v>
      </c>
      <c r="J142" s="5">
        <v>15000000000</v>
      </c>
      <c r="K142" s="5">
        <v>38977881907</v>
      </c>
      <c r="L142" s="5">
        <v>11606017875</v>
      </c>
    </row>
    <row r="143" spans="3:17" ht="15.5" x14ac:dyDescent="0.35">
      <c r="C143" t="s">
        <v>159</v>
      </c>
      <c r="D143" s="5">
        <v>-62499999</v>
      </c>
      <c r="E143" s="5">
        <v>-58333333</v>
      </c>
      <c r="F143" s="5">
        <v>-50000000</v>
      </c>
      <c r="G143" s="5">
        <v>-43750000</v>
      </c>
      <c r="I143" s="5">
        <v>-152083333</v>
      </c>
      <c r="J143" s="5">
        <v>-31250000</v>
      </c>
      <c r="K143" s="5">
        <v>-21686359170</v>
      </c>
      <c r="L143" s="5">
        <v>-832932427</v>
      </c>
    </row>
    <row r="144" spans="3:17" ht="15.5" x14ac:dyDescent="0.35">
      <c r="C144" t="s">
        <v>454</v>
      </c>
      <c r="P144" s="5">
        <v>-1757010114</v>
      </c>
    </row>
    <row r="145" spans="2:17" ht="15.5" x14ac:dyDescent="0.35">
      <c r="C145" t="s">
        <v>1077</v>
      </c>
    </row>
    <row r="146" spans="2:17" ht="15.5" x14ac:dyDescent="0.35">
      <c r="C146" t="s">
        <v>450</v>
      </c>
      <c r="D146" s="5">
        <v>-374287145</v>
      </c>
      <c r="E146" s="5">
        <v>-454066500</v>
      </c>
      <c r="F146" s="5">
        <v>-182955500</v>
      </c>
      <c r="G146" s="5">
        <v>-75525000</v>
      </c>
      <c r="I146" s="5">
        <v>-431030500</v>
      </c>
      <c r="J146" s="5">
        <v>-1409213413</v>
      </c>
      <c r="K146" s="5">
        <v>-3810122825</v>
      </c>
      <c r="L146" s="5">
        <v>-714595052</v>
      </c>
      <c r="M146" s="5">
        <v>-4253976560</v>
      </c>
      <c r="N146" s="5">
        <v>-369846785</v>
      </c>
      <c r="O146" s="5">
        <v>-5096090517</v>
      </c>
      <c r="P146" s="5">
        <v>-112805000</v>
      </c>
    </row>
    <row r="147" spans="2:17" ht="15.5" x14ac:dyDescent="0.35">
      <c r="C147" t="s">
        <v>1070</v>
      </c>
      <c r="F147" s="5">
        <v>2196323849</v>
      </c>
      <c r="G147" s="5">
        <v>-2196323849</v>
      </c>
    </row>
    <row r="148" spans="2:17" ht="15.5" x14ac:dyDescent="0.35">
      <c r="C148" t="s">
        <v>399</v>
      </c>
      <c r="M148" s="5">
        <v>-6000000000</v>
      </c>
    </row>
    <row r="149" spans="2:17" ht="15.5" x14ac:dyDescent="0.35">
      <c r="C149" t="s">
        <v>583</v>
      </c>
      <c r="D149" s="5">
        <v>846098481</v>
      </c>
      <c r="E149" s="5">
        <v>-2779931632</v>
      </c>
      <c r="F149" s="5">
        <v>-2221003286</v>
      </c>
      <c r="G149" s="5">
        <v>2183983188</v>
      </c>
      <c r="I149" s="5">
        <v>-2221003286</v>
      </c>
      <c r="J149" s="5">
        <v>-2713042945</v>
      </c>
      <c r="K149" s="5">
        <v>-2041976203</v>
      </c>
      <c r="L149" s="5">
        <v>-3201560720</v>
      </c>
      <c r="M149" s="5">
        <v>-646263585</v>
      </c>
      <c r="N149" s="5">
        <v>-2563322545</v>
      </c>
      <c r="O149" s="5">
        <v>-1755020302</v>
      </c>
    </row>
    <row r="150" spans="2:17" ht="15.5" x14ac:dyDescent="0.35">
      <c r="C150" t="s">
        <v>1078</v>
      </c>
      <c r="M150" s="5">
        <v>6250000000</v>
      </c>
    </row>
    <row r="151" spans="2:17" ht="15.5" x14ac:dyDescent="0.35">
      <c r="C151" t="s">
        <v>1079</v>
      </c>
      <c r="D151" s="5">
        <v>29250962590</v>
      </c>
    </row>
    <row r="152" spans="2:17" ht="15.5" x14ac:dyDescent="0.35">
      <c r="C152" t="s">
        <v>1080</v>
      </c>
      <c r="M152" s="5">
        <v>43227994538</v>
      </c>
      <c r="O152" s="5">
        <v>24750000000</v>
      </c>
    </row>
    <row r="153" spans="2:17" ht="15.5" x14ac:dyDescent="0.35">
      <c r="C153" t="s">
        <v>164</v>
      </c>
      <c r="D153" s="5">
        <v>10629773672</v>
      </c>
      <c r="E153" s="5">
        <v>-2361762777</v>
      </c>
      <c r="F153" s="5">
        <v>4957938973</v>
      </c>
      <c r="G153" s="5">
        <v>23662405</v>
      </c>
      <c r="I153" s="5">
        <v>4265507144</v>
      </c>
      <c r="J153" s="5">
        <v>-6035796476</v>
      </c>
      <c r="K153" s="5">
        <v>-17765772639</v>
      </c>
      <c r="L153" s="5">
        <v>-16709177063</v>
      </c>
      <c r="M153" s="5">
        <v>28181585745</v>
      </c>
      <c r="N153" s="5">
        <v>15144876931</v>
      </c>
      <c r="O153" s="5">
        <v>-143939161</v>
      </c>
      <c r="P153" s="5">
        <v>233890681</v>
      </c>
      <c r="Q153" s="5">
        <v>8524434</v>
      </c>
    </row>
    <row r="154" spans="2:17" ht="15.5" x14ac:dyDescent="0.35">
      <c r="C154" t="s">
        <v>165</v>
      </c>
      <c r="E154" s="5">
        <v>8474617061</v>
      </c>
      <c r="I154" s="5">
        <v>4209109917</v>
      </c>
      <c r="J154" s="5">
        <v>10244906393</v>
      </c>
      <c r="K154" s="5">
        <v>28010679032</v>
      </c>
      <c r="L154" s="5">
        <v>44719856095</v>
      </c>
      <c r="M154" s="5">
        <v>16538270350</v>
      </c>
      <c r="N154" s="5">
        <v>1393393419</v>
      </c>
      <c r="O154" s="5">
        <v>1537332580</v>
      </c>
      <c r="P154" s="5">
        <v>1303441899</v>
      </c>
      <c r="Q154" s="5">
        <v>1294917465</v>
      </c>
    </row>
    <row r="155" spans="2:17" ht="15.5" x14ac:dyDescent="0.35">
      <c r="C155" t="s">
        <v>166</v>
      </c>
      <c r="D155" s="5">
        <v>10629773672</v>
      </c>
      <c r="E155" s="5">
        <v>6112854284</v>
      </c>
      <c r="F155" s="5">
        <v>4957938973</v>
      </c>
      <c r="G155" s="5">
        <v>23662405</v>
      </c>
      <c r="I155" s="5">
        <v>8474617061</v>
      </c>
      <c r="J155" s="5">
        <v>4209109917</v>
      </c>
      <c r="K155" s="5">
        <v>10244906393</v>
      </c>
      <c r="L155" s="5">
        <v>28010679032</v>
      </c>
      <c r="M155" s="5">
        <v>44719856095</v>
      </c>
      <c r="N155" s="5">
        <v>16538270350</v>
      </c>
      <c r="O155" s="5">
        <v>1393393419</v>
      </c>
      <c r="P155" s="5">
        <v>1537332580</v>
      </c>
      <c r="Q155" s="5">
        <v>1303441899</v>
      </c>
    </row>
    <row r="157" spans="2:17" ht="15.5" x14ac:dyDescent="0.35">
      <c r="B157" t="s">
        <v>167</v>
      </c>
      <c r="C157" t="s">
        <v>12</v>
      </c>
      <c r="D157" s="5">
        <v>1380000000</v>
      </c>
      <c r="E157" s="5">
        <v>1250000000</v>
      </c>
      <c r="F157" s="5">
        <v>1250000000</v>
      </c>
      <c r="G157" s="5">
        <v>1250000000</v>
      </c>
      <c r="I157" s="5">
        <v>1250000000</v>
      </c>
      <c r="J157" s="5">
        <v>1250000000</v>
      </c>
      <c r="K157" s="5">
        <v>1250000000</v>
      </c>
      <c r="L157" s="5">
        <v>1250000000</v>
      </c>
      <c r="M157" s="5">
        <v>1250000000</v>
      </c>
      <c r="N157" s="5">
        <v>1000000000</v>
      </c>
      <c r="O157" s="5">
        <v>500000000</v>
      </c>
      <c r="P157" s="5">
        <v>0</v>
      </c>
      <c r="Q157" s="5">
        <v>0</v>
      </c>
    </row>
    <row r="158" spans="2:17" ht="15.5" x14ac:dyDescent="0.35">
      <c r="C158" t="s">
        <v>168</v>
      </c>
      <c r="D158" s="6">
        <v>-1.24</v>
      </c>
      <c r="E158" s="6">
        <v>-1.05</v>
      </c>
      <c r="F158" s="6">
        <v>4.47</v>
      </c>
      <c r="G158" s="6">
        <v>-0.42</v>
      </c>
    </row>
    <row r="159" spans="2:17" ht="15.5" x14ac:dyDescent="0.35">
      <c r="C159" t="s">
        <v>169</v>
      </c>
      <c r="D159" s="6">
        <v>-182.26</v>
      </c>
      <c r="E159" s="6">
        <v>-287.62</v>
      </c>
      <c r="F159" s="6">
        <v>41.16</v>
      </c>
      <c r="G159" s="6">
        <v>-345.24</v>
      </c>
    </row>
    <row r="160" spans="2:17" ht="15.5" x14ac:dyDescent="0.35">
      <c r="C160" t="s">
        <v>62</v>
      </c>
      <c r="D160" s="6">
        <v>6.89</v>
      </c>
      <c r="E160" s="6">
        <v>9.07</v>
      </c>
      <c r="F160" s="6">
        <v>4.76</v>
      </c>
      <c r="G160" s="6">
        <v>4.38</v>
      </c>
    </row>
    <row r="161" spans="3:7" ht="15.5" x14ac:dyDescent="0.35">
      <c r="C161" t="s">
        <v>170</v>
      </c>
      <c r="D161" s="5">
        <v>2650000000</v>
      </c>
      <c r="E161" s="5">
        <v>2560000000</v>
      </c>
      <c r="F161" s="5">
        <v>7980000000</v>
      </c>
      <c r="G161" s="5">
        <v>3550000000</v>
      </c>
    </row>
    <row r="162" spans="3:7" ht="15.5" x14ac:dyDescent="0.35">
      <c r="C162" t="s">
        <v>171</v>
      </c>
      <c r="D162" s="6">
        <v>-5.0000000000000001E-3</v>
      </c>
      <c r="E162" s="6">
        <v>-4.0999999999999995E-3</v>
      </c>
      <c r="F162" s="6">
        <v>1.7500000000000002E-2</v>
      </c>
      <c r="G162" s="6">
        <v>-1.7000000000000001E-3</v>
      </c>
    </row>
    <row r="163" spans="3:7" ht="15.5" x14ac:dyDescent="0.35">
      <c r="C163" t="s">
        <v>172</v>
      </c>
      <c r="D163" s="6">
        <v>-7.4000000000000003E-3</v>
      </c>
      <c r="E163" s="6">
        <v>-6.5000000000000006E-3</v>
      </c>
      <c r="F163" s="6">
        <v>2.7400000000000001E-2</v>
      </c>
      <c r="G163" s="6">
        <v>-2.7000000000000001E-3</v>
      </c>
    </row>
    <row r="164" spans="3:7" ht="15.5" x14ac:dyDescent="0.35">
      <c r="C164" t="s">
        <v>173</v>
      </c>
      <c r="D164" s="6">
        <v>-3.0000000000000001E-3</v>
      </c>
      <c r="E164" s="6">
        <v>-1.6000000000000001E-3</v>
      </c>
      <c r="F164" s="6">
        <v>2.4900000000000002E-2</v>
      </c>
      <c r="G164" s="6">
        <v>1.9E-3</v>
      </c>
    </row>
    <row r="165" spans="3:7" ht="15.5" x14ac:dyDescent="0.35">
      <c r="C165" t="s">
        <v>174</v>
      </c>
    </row>
    <row r="166" spans="3:7" ht="15.5" x14ac:dyDescent="0.35">
      <c r="C166" t="s">
        <v>175</v>
      </c>
      <c r="D166" s="5">
        <v>230000000000</v>
      </c>
      <c r="E166" s="5">
        <v>203000000000</v>
      </c>
      <c r="F166" s="5">
        <v>204000000000</v>
      </c>
      <c r="G166" s="5">
        <v>193000000000</v>
      </c>
    </row>
    <row r="167" spans="3:7" ht="15.5" x14ac:dyDescent="0.35">
      <c r="C167" t="s">
        <v>176</v>
      </c>
      <c r="D167" s="6">
        <v>1.35</v>
      </c>
      <c r="E167" s="6">
        <v>1.86</v>
      </c>
      <c r="F167" s="6">
        <v>1.1299999999999999</v>
      </c>
      <c r="G167" s="6">
        <v>0.94</v>
      </c>
    </row>
    <row r="168" spans="3:7" ht="15.5" x14ac:dyDescent="0.35">
      <c r="C168" t="s">
        <v>177</v>
      </c>
      <c r="D168" s="6">
        <v>167.43</v>
      </c>
      <c r="E168" s="6">
        <v>162.13999999999999</v>
      </c>
      <c r="F168" s="6">
        <v>163.19</v>
      </c>
      <c r="G168" s="6">
        <v>154.79</v>
      </c>
    </row>
    <row r="169" spans="3:7" ht="15.5" x14ac:dyDescent="0.35">
      <c r="C169" t="s">
        <v>178</v>
      </c>
      <c r="D169" s="6">
        <v>1.35</v>
      </c>
      <c r="E169" s="6">
        <v>1.86</v>
      </c>
      <c r="F169" s="6">
        <v>1.1299999999999999</v>
      </c>
      <c r="G169" s="6">
        <v>0.94</v>
      </c>
    </row>
    <row r="170" spans="3:7" ht="15.5" x14ac:dyDescent="0.35">
      <c r="C170" t="s">
        <v>179</v>
      </c>
      <c r="D170" s="6">
        <v>167.43</v>
      </c>
      <c r="E170" s="6">
        <v>162.13999999999999</v>
      </c>
      <c r="F170" s="6">
        <v>163.19</v>
      </c>
      <c r="G170" s="6">
        <v>154.79</v>
      </c>
    </row>
    <row r="171" spans="3:7" ht="15.5" x14ac:dyDescent="0.35">
      <c r="C171" t="s">
        <v>180</v>
      </c>
      <c r="D171" s="5">
        <v>2000000000</v>
      </c>
      <c r="E171" s="5">
        <v>7000000000</v>
      </c>
      <c r="F171" s="5">
        <v>3000000000</v>
      </c>
      <c r="G171" s="5">
        <v>4000000000</v>
      </c>
    </row>
    <row r="172" spans="3:7" ht="15.5" x14ac:dyDescent="0.35">
      <c r="C172" t="s">
        <v>181</v>
      </c>
      <c r="D172" s="5">
        <v>51000000000</v>
      </c>
      <c r="E172" s="5">
        <v>51000000000</v>
      </c>
      <c r="F172" s="5">
        <v>51000000000</v>
      </c>
      <c r="G172" s="5">
        <v>51000000000</v>
      </c>
    </row>
    <row r="173" spans="3:7" ht="15.5" x14ac:dyDescent="0.35">
      <c r="C173" t="s">
        <v>182</v>
      </c>
      <c r="D173" s="5">
        <v>230000000000</v>
      </c>
      <c r="E173" s="5">
        <v>203000000000</v>
      </c>
      <c r="F173" s="5">
        <v>204000000000</v>
      </c>
      <c r="G173" s="5">
        <v>193000000000</v>
      </c>
    </row>
    <row r="174" spans="3:7" ht="15.5" x14ac:dyDescent="0.35">
      <c r="C174" t="s">
        <v>24</v>
      </c>
      <c r="D174" s="5">
        <v>53000000000</v>
      </c>
      <c r="E174" s="5">
        <v>57000000000</v>
      </c>
      <c r="F174" s="5">
        <v>54000000000</v>
      </c>
      <c r="G174" s="5">
        <v>55000000000</v>
      </c>
    </row>
    <row r="175" spans="3:7" ht="15.5" x14ac:dyDescent="0.35">
      <c r="C175" t="s">
        <v>21</v>
      </c>
      <c r="D175" s="5">
        <v>36000000000</v>
      </c>
      <c r="E175" s="5">
        <v>51000000000</v>
      </c>
      <c r="F175" s="5">
        <v>46000000000</v>
      </c>
      <c r="G175" s="5">
        <v>51000000000</v>
      </c>
    </row>
    <row r="176" spans="3:7" ht="15.5" x14ac:dyDescent="0.35">
      <c r="C176" t="s">
        <v>183</v>
      </c>
      <c r="D176" s="5">
        <v>90000000000</v>
      </c>
      <c r="E176" s="5">
        <v>61000000000</v>
      </c>
      <c r="F176" s="5">
        <v>64000000000</v>
      </c>
      <c r="G176" s="5">
        <v>61000000000</v>
      </c>
    </row>
    <row r="177" spans="3:17" ht="15.5" x14ac:dyDescent="0.35">
      <c r="C177" t="s">
        <v>184</v>
      </c>
      <c r="D177" s="5">
        <v>-2000000000</v>
      </c>
      <c r="E177" s="5">
        <v>2000000000</v>
      </c>
      <c r="F177" s="5">
        <v>6000000000</v>
      </c>
      <c r="G177" s="5">
        <v>4000000000</v>
      </c>
    </row>
    <row r="178" spans="3:17" ht="15.5" x14ac:dyDescent="0.35">
      <c r="C178" t="s">
        <v>185</v>
      </c>
      <c r="D178" s="5">
        <v>0</v>
      </c>
      <c r="E178" s="5">
        <v>-1000000000</v>
      </c>
      <c r="F178" s="5">
        <v>0</v>
      </c>
      <c r="G178" s="5">
        <v>-3000000000</v>
      </c>
    </row>
    <row r="179" spans="3:17" ht="15.5" x14ac:dyDescent="0.35">
      <c r="C179" t="s">
        <v>13</v>
      </c>
      <c r="D179" s="5">
        <v>-3000000000</v>
      </c>
      <c r="E179" s="5">
        <v>1000000000</v>
      </c>
      <c r="F179" s="5">
        <v>5000000000</v>
      </c>
      <c r="G179" s="5">
        <v>0</v>
      </c>
    </row>
    <row r="180" spans="3:17" ht="15.5" x14ac:dyDescent="0.35">
      <c r="C180" t="s">
        <v>16</v>
      </c>
      <c r="D180" s="6">
        <v>-1.89</v>
      </c>
      <c r="E180" s="6">
        <v>0.85</v>
      </c>
      <c r="F180" s="6">
        <v>4.3099999999999996</v>
      </c>
      <c r="G180" s="6">
        <v>0.27</v>
      </c>
    </row>
    <row r="181" spans="3:17" ht="15.5" x14ac:dyDescent="0.35">
      <c r="C181" t="s">
        <v>47</v>
      </c>
      <c r="I181" s="6">
        <v>2.35</v>
      </c>
      <c r="J181" s="6">
        <v>0.6</v>
      </c>
      <c r="K181" s="6">
        <v>-10.92</v>
      </c>
      <c r="L181" s="6">
        <v>10.130000000000001</v>
      </c>
      <c r="M181" s="6">
        <v>51.44</v>
      </c>
      <c r="N181" s="6">
        <v>52.69</v>
      </c>
      <c r="O181" s="6">
        <v>18.55</v>
      </c>
      <c r="P181" s="6">
        <v>4632376.43</v>
      </c>
      <c r="Q181" s="6">
        <v>2763821.9</v>
      </c>
    </row>
    <row r="182" spans="3:17" ht="15.5" x14ac:dyDescent="0.35">
      <c r="C182" t="s">
        <v>61</v>
      </c>
      <c r="I182" s="6">
        <v>78.3</v>
      </c>
      <c r="J182" s="5">
        <v>325</v>
      </c>
      <c r="K182" s="6">
        <v>-22.53</v>
      </c>
      <c r="L182" s="6">
        <v>24.09</v>
      </c>
      <c r="M182" s="6">
        <v>14.48</v>
      </c>
      <c r="N182" s="5">
        <v>0</v>
      </c>
      <c r="O182" s="5">
        <v>0</v>
      </c>
      <c r="P182" s="5">
        <v>0</v>
      </c>
      <c r="Q182" s="5">
        <v>0</v>
      </c>
    </row>
    <row r="183" spans="3:17" ht="15.5" x14ac:dyDescent="0.35">
      <c r="C183" t="s">
        <v>64</v>
      </c>
      <c r="I183" s="6">
        <v>1.38</v>
      </c>
      <c r="J183" s="6">
        <v>1.49</v>
      </c>
      <c r="K183" s="6">
        <v>2.11</v>
      </c>
      <c r="L183" s="6">
        <v>1.58</v>
      </c>
      <c r="M183" s="6">
        <v>3.08</v>
      </c>
      <c r="N183" s="5">
        <v>0</v>
      </c>
      <c r="O183" s="5">
        <v>0</v>
      </c>
      <c r="P183" s="5">
        <v>0</v>
      </c>
      <c r="Q183" s="5">
        <v>0</v>
      </c>
    </row>
    <row r="184" spans="3:17" ht="15.5" x14ac:dyDescent="0.35">
      <c r="C184" t="s">
        <v>186</v>
      </c>
      <c r="I184" s="6">
        <v>16620000000.000002</v>
      </c>
      <c r="J184" s="5">
        <v>16840000000</v>
      </c>
      <c r="K184" s="5">
        <v>530000000</v>
      </c>
      <c r="L184" s="6">
        <v>32979999999.999996</v>
      </c>
      <c r="M184" s="5">
        <v>90280000000</v>
      </c>
      <c r="N184" s="5">
        <v>76600000000</v>
      </c>
      <c r="O184" s="5">
        <v>15430000000</v>
      </c>
      <c r="P184" s="5">
        <v>12830000000</v>
      </c>
    </row>
    <row r="185" spans="3:17" ht="15.5" x14ac:dyDescent="0.35">
      <c r="C185" t="s">
        <v>187</v>
      </c>
      <c r="I185" s="6">
        <v>9.1999999999999998E-3</v>
      </c>
      <c r="J185" s="6">
        <v>2.5000000000000001E-3</v>
      </c>
      <c r="K185" s="6">
        <v>-5.0300000000000004E-2</v>
      </c>
      <c r="L185" s="6">
        <v>5.28E-2</v>
      </c>
      <c r="M185" s="6">
        <v>0.26569999999999999</v>
      </c>
      <c r="N185" s="6">
        <v>0.39740000000000003</v>
      </c>
      <c r="O185" s="6">
        <v>0.15659999999999999</v>
      </c>
      <c r="P185" s="6">
        <v>0.37909999999999999</v>
      </c>
      <c r="Q185" s="6">
        <v>0.1628</v>
      </c>
    </row>
    <row r="186" spans="3:17" ht="15.5" x14ac:dyDescent="0.35">
      <c r="C186" t="s">
        <v>188</v>
      </c>
      <c r="I186" s="6">
        <v>1.44E-2</v>
      </c>
      <c r="J186" s="6">
        <v>3.8E-3</v>
      </c>
      <c r="K186" s="6">
        <v>-6.9800000000000001E-2</v>
      </c>
      <c r="L186" s="6">
        <v>6.0199999999999997E-2</v>
      </c>
      <c r="M186" s="6">
        <v>0.31859999999999999</v>
      </c>
      <c r="N186" s="6">
        <v>0.53180000000000005</v>
      </c>
      <c r="O186" s="6">
        <v>0.1996</v>
      </c>
      <c r="P186" s="6">
        <v>0.69840000000000002</v>
      </c>
      <c r="Q186" s="6">
        <v>0.4294</v>
      </c>
    </row>
    <row r="187" spans="3:17" ht="15.5" x14ac:dyDescent="0.35">
      <c r="C187" t="s">
        <v>189</v>
      </c>
      <c r="I187" s="6">
        <v>1.8600000000000002E-2</v>
      </c>
      <c r="J187" s="6">
        <v>7.3000000000000001E-3</v>
      </c>
      <c r="K187" s="6">
        <v>-5.7999999999999996E-2</v>
      </c>
      <c r="L187" s="6">
        <v>6.9400000000000003E-2</v>
      </c>
      <c r="M187" s="6">
        <v>0.51200000000000001</v>
      </c>
      <c r="N187" s="6">
        <v>0.90969999999999995</v>
      </c>
      <c r="O187" s="6">
        <v>0.41320000000000001</v>
      </c>
      <c r="P187" s="6">
        <v>1.3129</v>
      </c>
      <c r="Q187" s="6">
        <v>0.73260000000000003</v>
      </c>
    </row>
    <row r="188" spans="3:17" ht="15.5" x14ac:dyDescent="0.35">
      <c r="C188" t="s">
        <v>190</v>
      </c>
    </row>
    <row r="189" spans="3:17" ht="15.5" x14ac:dyDescent="0.35">
      <c r="C189" t="s">
        <v>58</v>
      </c>
      <c r="I189" s="6">
        <v>1.1299999999999999</v>
      </c>
      <c r="J189" s="6">
        <v>1.24</v>
      </c>
      <c r="K189" s="6">
        <v>1.57</v>
      </c>
      <c r="L189" s="6">
        <v>1.45</v>
      </c>
      <c r="M189" s="6">
        <v>4.6100000000000003</v>
      </c>
      <c r="N189" s="5">
        <v>0</v>
      </c>
      <c r="O189" s="5">
        <v>0</v>
      </c>
      <c r="P189" s="5">
        <v>0</v>
      </c>
      <c r="Q189" s="5">
        <v>0</v>
      </c>
    </row>
    <row r="190" spans="3:17" ht="15.5" x14ac:dyDescent="0.35">
      <c r="C190" t="s">
        <v>55</v>
      </c>
      <c r="I190" s="6">
        <v>163.19</v>
      </c>
      <c r="J190" s="6">
        <v>156.91</v>
      </c>
      <c r="K190" s="6">
        <v>156.47</v>
      </c>
      <c r="L190" s="6">
        <v>168.34</v>
      </c>
      <c r="M190" s="6">
        <v>161.44</v>
      </c>
      <c r="N190" s="6">
        <v>99.07</v>
      </c>
      <c r="O190" s="6">
        <v>92.92</v>
      </c>
      <c r="P190" s="6">
        <v>6632792.9699999997</v>
      </c>
      <c r="Q190" s="6">
        <v>6436737.5899999999</v>
      </c>
    </row>
    <row r="191" spans="3:17" ht="15.5" x14ac:dyDescent="0.35">
      <c r="C191" t="s">
        <v>191</v>
      </c>
      <c r="I191" s="6">
        <v>1.1299999999999999</v>
      </c>
      <c r="J191" s="6">
        <v>1.24</v>
      </c>
      <c r="K191" s="6">
        <v>1.57</v>
      </c>
      <c r="L191" s="6">
        <v>1.45</v>
      </c>
      <c r="M191" s="6">
        <v>4.6100000000000003</v>
      </c>
      <c r="N191" s="5">
        <v>0</v>
      </c>
      <c r="O191" s="5">
        <v>0</v>
      </c>
      <c r="P191" s="5">
        <v>0</v>
      </c>
      <c r="Q191" s="5">
        <v>0</v>
      </c>
    </row>
    <row r="192" spans="3:17" ht="15.5" x14ac:dyDescent="0.35">
      <c r="C192" t="s">
        <v>192</v>
      </c>
      <c r="I192" s="6">
        <v>163.19</v>
      </c>
      <c r="J192" s="6">
        <v>156.91</v>
      </c>
      <c r="K192" s="6">
        <v>156.47</v>
      </c>
      <c r="L192" s="6">
        <v>168.34</v>
      </c>
      <c r="M192" s="6">
        <v>161.44</v>
      </c>
      <c r="N192" s="6">
        <v>99.07</v>
      </c>
      <c r="O192" s="6">
        <v>92.92</v>
      </c>
      <c r="P192" s="6">
        <v>6632792.9699999997</v>
      </c>
      <c r="Q192" s="6">
        <v>6436737.5899999999</v>
      </c>
    </row>
    <row r="193" spans="2:17" ht="15.5" x14ac:dyDescent="0.35">
      <c r="C193" t="s">
        <v>193</v>
      </c>
      <c r="I193" s="5">
        <v>3000000000</v>
      </c>
      <c r="J193" s="5">
        <v>1000000000</v>
      </c>
      <c r="K193" s="5">
        <v>1000000000</v>
      </c>
      <c r="L193" s="5">
        <v>2000000000</v>
      </c>
      <c r="M193" s="5">
        <v>1000000000</v>
      </c>
      <c r="N193" s="5">
        <v>0</v>
      </c>
      <c r="O193" s="5">
        <v>0</v>
      </c>
      <c r="P193" s="5">
        <v>5000000000</v>
      </c>
      <c r="Q193" s="5">
        <v>0</v>
      </c>
    </row>
    <row r="194" spans="2:17" ht="15.5" x14ac:dyDescent="0.35">
      <c r="C194" t="s">
        <v>194</v>
      </c>
      <c r="I194" s="5">
        <v>51000000000</v>
      </c>
      <c r="J194" s="5">
        <v>46000000000</v>
      </c>
      <c r="K194" s="5">
        <v>32000000000</v>
      </c>
      <c r="L194" s="5">
        <v>10000000000</v>
      </c>
      <c r="M194" s="5">
        <v>1000000000</v>
      </c>
      <c r="N194" s="5">
        <v>0</v>
      </c>
      <c r="O194" s="5">
        <v>0</v>
      </c>
    </row>
    <row r="195" spans="2:17" ht="15.5" x14ac:dyDescent="0.35">
      <c r="C195" t="s">
        <v>26</v>
      </c>
      <c r="I195" s="5">
        <v>54000000000</v>
      </c>
      <c r="J195" s="5">
        <v>47000000000</v>
      </c>
      <c r="K195" s="5">
        <v>32000000000</v>
      </c>
      <c r="L195" s="5">
        <v>12000000000</v>
      </c>
      <c r="M195" s="5">
        <v>1000000000</v>
      </c>
      <c r="N195" s="5">
        <v>0</v>
      </c>
      <c r="O195" s="5">
        <v>1000000000</v>
      </c>
      <c r="P195" s="5">
        <v>5000000000</v>
      </c>
      <c r="Q195" s="5">
        <v>0</v>
      </c>
    </row>
    <row r="196" spans="2:17" ht="15.5" x14ac:dyDescent="0.35">
      <c r="C196" t="s">
        <v>23</v>
      </c>
      <c r="I196" s="5">
        <v>46000000000</v>
      </c>
      <c r="J196" s="5">
        <v>42000000000</v>
      </c>
      <c r="K196" s="5">
        <v>22000000000</v>
      </c>
      <c r="L196" s="5">
        <v>-16000000000</v>
      </c>
      <c r="M196" s="5">
        <v>-44000000000</v>
      </c>
      <c r="N196" s="5">
        <v>-16000000000</v>
      </c>
      <c r="O196" s="5">
        <v>-1000000000</v>
      </c>
      <c r="P196" s="5">
        <v>4000000000</v>
      </c>
      <c r="Q196" s="5">
        <v>-1000000000</v>
      </c>
    </row>
    <row r="197" spans="2:17" ht="15.5" x14ac:dyDescent="0.35">
      <c r="C197" t="s">
        <v>195</v>
      </c>
      <c r="I197" s="5">
        <v>64000000000</v>
      </c>
      <c r="J197" s="5">
        <v>57000000000</v>
      </c>
      <c r="K197" s="5">
        <v>73000000000</v>
      </c>
      <c r="L197" s="5">
        <v>108000000000</v>
      </c>
      <c r="M197" s="5">
        <v>127000000000</v>
      </c>
      <c r="N197" s="5">
        <v>75000000000</v>
      </c>
      <c r="O197" s="5">
        <v>2000000000</v>
      </c>
      <c r="P197" s="5">
        <v>0</v>
      </c>
      <c r="Q197" s="5">
        <v>4000000000</v>
      </c>
    </row>
    <row r="198" spans="2:17" ht="15.5" x14ac:dyDescent="0.35">
      <c r="C198" t="s">
        <v>196</v>
      </c>
      <c r="I198" s="5">
        <v>11000000000</v>
      </c>
      <c r="J198" s="5">
        <v>27000000000</v>
      </c>
      <c r="K198" s="5">
        <v>13000000000</v>
      </c>
      <c r="L198" s="5">
        <v>-6000000000</v>
      </c>
      <c r="M198" s="5">
        <v>59000000000</v>
      </c>
      <c r="N198" s="5">
        <v>26000000000</v>
      </c>
      <c r="O198" s="5">
        <v>11000000000</v>
      </c>
      <c r="P198" s="5">
        <v>8000000000</v>
      </c>
      <c r="Q198" s="5">
        <v>-1000000000</v>
      </c>
    </row>
    <row r="199" spans="2:17" ht="15.5" x14ac:dyDescent="0.35">
      <c r="C199" t="s">
        <v>197</v>
      </c>
      <c r="I199" s="5">
        <v>-8000000000</v>
      </c>
      <c r="J199" s="5">
        <v>-43000000000</v>
      </c>
      <c r="K199" s="5">
        <v>-38000000000</v>
      </c>
      <c r="L199" s="5">
        <v>-34000000000</v>
      </c>
      <c r="M199" s="5">
        <v>-68000000000</v>
      </c>
      <c r="N199" s="5">
        <v>-6000000000</v>
      </c>
      <c r="O199" s="5">
        <v>-3000000000</v>
      </c>
      <c r="P199" s="5">
        <v>-4000000000</v>
      </c>
      <c r="Q199" s="5">
        <v>0</v>
      </c>
    </row>
    <row r="200" spans="2:17" ht="15.5" x14ac:dyDescent="0.35">
      <c r="C200" t="s">
        <v>15</v>
      </c>
      <c r="I200" s="5">
        <v>3000000000</v>
      </c>
      <c r="J200" s="5">
        <v>-16000000000</v>
      </c>
      <c r="K200" s="5">
        <v>-25000000000</v>
      </c>
      <c r="L200" s="5">
        <v>-40000000000</v>
      </c>
      <c r="M200" s="5">
        <v>-9000000000</v>
      </c>
      <c r="N200" s="5">
        <v>20000000000</v>
      </c>
      <c r="O200" s="5">
        <v>8000000000</v>
      </c>
      <c r="P200" s="5">
        <v>5000000000</v>
      </c>
      <c r="Q200" s="5">
        <v>-1000000000</v>
      </c>
    </row>
    <row r="201" spans="2:17" ht="15.5" x14ac:dyDescent="0.35">
      <c r="C201" t="s">
        <v>17</v>
      </c>
      <c r="I201" s="6">
        <v>2.0699999999999998</v>
      </c>
      <c r="J201" s="6">
        <v>-12.88</v>
      </c>
      <c r="K201" s="6">
        <v>-20.11</v>
      </c>
      <c r="L201" s="6">
        <v>-32.090000000000003</v>
      </c>
      <c r="M201" s="6">
        <v>-7.17</v>
      </c>
      <c r="N201" s="6">
        <v>20.36</v>
      </c>
      <c r="O201" s="6">
        <v>16.829999999999998</v>
      </c>
      <c r="P201" s="6">
        <v>2315697.4500000002</v>
      </c>
      <c r="Q201" s="6">
        <v>-2078971.36</v>
      </c>
    </row>
    <row r="203" spans="2:17" ht="15.5" x14ac:dyDescent="0.35">
      <c r="B203" t="s">
        <v>198</v>
      </c>
      <c r="C203" t="s">
        <v>199</v>
      </c>
      <c r="D203" s="5">
        <v>-2000000000</v>
      </c>
      <c r="E203" s="5">
        <v>-1000000000</v>
      </c>
      <c r="F203" s="5">
        <v>6000000000</v>
      </c>
      <c r="G203" s="5">
        <v>-522000000</v>
      </c>
      <c r="H203" s="5">
        <v>-6000000000</v>
      </c>
      <c r="I203" s="5">
        <v>3000000000</v>
      </c>
      <c r="J203" s="5">
        <v>747000000</v>
      </c>
      <c r="K203" s="5">
        <v>-14000000000</v>
      </c>
      <c r="L203" s="5">
        <v>13000000000</v>
      </c>
      <c r="M203" s="5">
        <v>64000000000</v>
      </c>
      <c r="N203" s="5">
        <v>53000000000</v>
      </c>
      <c r="O203" s="5">
        <v>9000000000</v>
      </c>
      <c r="P203" s="5">
        <v>9000000000</v>
      </c>
      <c r="Q203" s="5">
        <v>1000000000</v>
      </c>
    </row>
    <row r="204" spans="2:17" ht="15.5" x14ac:dyDescent="0.35">
      <c r="C204" t="s">
        <v>200</v>
      </c>
      <c r="N204" s="6">
        <v>4.8</v>
      </c>
    </row>
    <row r="205" spans="2:17" ht="15.5" x14ac:dyDescent="0.35">
      <c r="C205" t="s">
        <v>66</v>
      </c>
      <c r="N205" s="6">
        <v>0.12529999999999999</v>
      </c>
    </row>
    <row r="206" spans="2:17" ht="15.5" x14ac:dyDescent="0.35">
      <c r="C206" t="s">
        <v>201</v>
      </c>
      <c r="N206" s="6">
        <v>4.4000000000000003E-3</v>
      </c>
    </row>
    <row r="207" spans="2:17" ht="15.5" x14ac:dyDescent="0.35">
      <c r="C207" t="s">
        <v>46</v>
      </c>
      <c r="D207" s="6">
        <v>-1.24</v>
      </c>
      <c r="E207" s="6">
        <v>-0.96</v>
      </c>
      <c r="F207" s="6">
        <v>4.0599999999999996</v>
      </c>
      <c r="G207" s="6">
        <v>-0.38</v>
      </c>
      <c r="H207" s="6">
        <v>-4.4000000000000004</v>
      </c>
      <c r="I207" s="6">
        <v>2.14</v>
      </c>
      <c r="J207" s="6">
        <v>0.54</v>
      </c>
      <c r="K207" s="6">
        <v>-9.93</v>
      </c>
      <c r="L207" s="6">
        <v>9.2100000000000009</v>
      </c>
      <c r="M207" s="6">
        <v>46.77</v>
      </c>
      <c r="N207" s="6">
        <v>38.32</v>
      </c>
      <c r="O207" s="6">
        <v>6.75</v>
      </c>
      <c r="P207" s="6">
        <v>6.74</v>
      </c>
      <c r="Q207" s="6">
        <v>1.01</v>
      </c>
    </row>
    <row r="208" spans="2:17" ht="15.5" x14ac:dyDescent="0.35">
      <c r="C208" t="s">
        <v>68</v>
      </c>
      <c r="N208" s="6">
        <v>4.8</v>
      </c>
    </row>
    <row r="209" spans="3:17" ht="15.5" x14ac:dyDescent="0.35">
      <c r="C209" t="s">
        <v>202</v>
      </c>
      <c r="N209" s="6">
        <v>0.12529999999999999</v>
      </c>
    </row>
    <row r="210" spans="3:17" ht="15.5" x14ac:dyDescent="0.35">
      <c r="C210" t="s">
        <v>203</v>
      </c>
      <c r="N210" s="6">
        <v>4.4000000000000003E-3</v>
      </c>
    </row>
    <row r="211" spans="3:17" ht="15.5" x14ac:dyDescent="0.35">
      <c r="C211" t="s">
        <v>204</v>
      </c>
      <c r="D211" s="5">
        <v>45000000000</v>
      </c>
      <c r="E211" s="5">
        <v>42000000000</v>
      </c>
      <c r="F211" s="5">
        <v>48000000000</v>
      </c>
      <c r="G211" s="5">
        <v>41000000000</v>
      </c>
      <c r="H211" s="5">
        <v>173000000000</v>
      </c>
      <c r="I211" s="5">
        <v>167000000000</v>
      </c>
      <c r="J211" s="5">
        <v>163000000000</v>
      </c>
      <c r="K211" s="5">
        <v>146000000000</v>
      </c>
      <c r="L211" s="5">
        <v>193000000000</v>
      </c>
      <c r="M211" s="5">
        <v>302000000000</v>
      </c>
      <c r="N211" s="5">
        <v>183000000000</v>
      </c>
      <c r="O211" s="5">
        <v>51000000000</v>
      </c>
      <c r="P211" s="5">
        <v>39000000000</v>
      </c>
      <c r="Q211" s="5">
        <v>14000000000</v>
      </c>
    </row>
    <row r="212" spans="3:17" ht="15.5" x14ac:dyDescent="0.35">
      <c r="C212" t="s">
        <v>205</v>
      </c>
      <c r="N212" s="6">
        <v>4.8</v>
      </c>
    </row>
    <row r="213" spans="3:17" ht="15.5" x14ac:dyDescent="0.35">
      <c r="C213" t="s">
        <v>206</v>
      </c>
      <c r="N213" s="6">
        <v>0.12529999999999999</v>
      </c>
    </row>
    <row r="214" spans="3:17" ht="15.5" x14ac:dyDescent="0.35">
      <c r="C214" t="s">
        <v>207</v>
      </c>
      <c r="N214" s="6">
        <v>4.4000000000000003E-3</v>
      </c>
    </row>
    <row r="215" spans="3:17" ht="15.5" x14ac:dyDescent="0.35">
      <c r="C215" t="s">
        <v>208</v>
      </c>
      <c r="I215" s="6">
        <v>-67.790000000000006</v>
      </c>
    </row>
    <row r="216" spans="3:17" ht="15.5" x14ac:dyDescent="0.35">
      <c r="C216" t="s">
        <v>209</v>
      </c>
      <c r="I216" s="6">
        <v>200.5</v>
      </c>
    </row>
    <row r="217" spans="3:17" ht="15.5" x14ac:dyDescent="0.35">
      <c r="C217" t="s">
        <v>210</v>
      </c>
      <c r="I217" s="6">
        <v>6.95</v>
      </c>
    </row>
    <row r="218" spans="3:17" ht="15.5" x14ac:dyDescent="0.35">
      <c r="C218" t="s">
        <v>211</v>
      </c>
      <c r="I218" s="6">
        <v>5.0000000000000001E-3</v>
      </c>
    </row>
    <row r="219" spans="3:17" ht="15.5" x14ac:dyDescent="0.35">
      <c r="C219" t="s">
        <v>212</v>
      </c>
      <c r="I219" s="6">
        <v>2.3199999999999998</v>
      </c>
    </row>
    <row r="220" spans="3:17" ht="15.5" x14ac:dyDescent="0.35">
      <c r="C220" t="s">
        <v>213</v>
      </c>
      <c r="I220" s="6">
        <v>1.78</v>
      </c>
    </row>
    <row r="221" spans="3:17" ht="15.5" x14ac:dyDescent="0.35">
      <c r="C221" t="s">
        <v>214</v>
      </c>
      <c r="I221" s="6">
        <v>47.26</v>
      </c>
    </row>
    <row r="222" spans="3:17" ht="15.5" x14ac:dyDescent="0.35">
      <c r="C222" t="s">
        <v>215</v>
      </c>
      <c r="I222" s="6">
        <v>97.67</v>
      </c>
    </row>
    <row r="223" spans="3:17" ht="15.5" x14ac:dyDescent="0.35">
      <c r="C223" t="s">
        <v>216</v>
      </c>
      <c r="I223" s="6">
        <v>70.75</v>
      </c>
    </row>
    <row r="224" spans="3:17" ht="15.5" x14ac:dyDescent="0.35">
      <c r="C224" t="s">
        <v>217</v>
      </c>
      <c r="I224" s="6">
        <v>26.65</v>
      </c>
    </row>
    <row r="225" spans="3:9" ht="15.5" x14ac:dyDescent="0.35">
      <c r="C225" t="s">
        <v>218</v>
      </c>
      <c r="I225" s="6">
        <v>0.69</v>
      </c>
    </row>
    <row r="226" spans="3:9" ht="15.5" x14ac:dyDescent="0.35">
      <c r="C226" t="s">
        <v>219</v>
      </c>
      <c r="I226" s="6">
        <v>-5.2</v>
      </c>
    </row>
    <row r="227" spans="3:9" ht="15.5" x14ac:dyDescent="0.35">
      <c r="C227" t="s">
        <v>220</v>
      </c>
      <c r="I227" s="6">
        <v>1.49</v>
      </c>
    </row>
    <row r="228" spans="3:9" ht="15.5" x14ac:dyDescent="0.35">
      <c r="C228" t="s">
        <v>221</v>
      </c>
      <c r="I228" s="6">
        <v>-4.4000000000000004</v>
      </c>
    </row>
    <row r="229" spans="3:9" ht="15.5" x14ac:dyDescent="0.35">
      <c r="C229" t="s">
        <v>222</v>
      </c>
      <c r="I229" s="6">
        <v>128.35</v>
      </c>
    </row>
    <row r="230" spans="3:9" ht="15.5" x14ac:dyDescent="0.35">
      <c r="C230" t="s">
        <v>223</v>
      </c>
      <c r="D230" s="6">
        <v>12.18</v>
      </c>
    </row>
    <row r="231" spans="3:9" ht="15.5" x14ac:dyDescent="0.35">
      <c r="C231" t="s">
        <v>224</v>
      </c>
      <c r="I231" s="6">
        <v>167.43</v>
      </c>
    </row>
    <row r="232" spans="3:9" ht="15.5" x14ac:dyDescent="0.35">
      <c r="C232" t="s">
        <v>225</v>
      </c>
      <c r="I232" s="6">
        <v>3.05</v>
      </c>
    </row>
    <row r="233" spans="3:9" ht="15.5" x14ac:dyDescent="0.35">
      <c r="C233" t="s">
        <v>226</v>
      </c>
      <c r="D233" s="6">
        <v>4.72</v>
      </c>
    </row>
    <row r="234" spans="3:9" ht="15.5" x14ac:dyDescent="0.35">
      <c r="C234" t="s">
        <v>227</v>
      </c>
      <c r="D234" s="6">
        <v>4.49</v>
      </c>
    </row>
    <row r="235" spans="3:9" ht="15.5" x14ac:dyDescent="0.35">
      <c r="C235" t="s">
        <v>228</v>
      </c>
      <c r="D235" s="6">
        <v>0.23</v>
      </c>
    </row>
    <row r="236" spans="3:9" ht="15.5" x14ac:dyDescent="0.35">
      <c r="C236" t="s">
        <v>229</v>
      </c>
      <c r="D236" s="6">
        <v>0.22</v>
      </c>
    </row>
    <row r="237" spans="3:9" ht="15.5" x14ac:dyDescent="0.35">
      <c r="C237" t="s">
        <v>230</v>
      </c>
      <c r="D237" s="6">
        <v>0.47</v>
      </c>
    </row>
    <row r="238" spans="3:9" ht="15.5" x14ac:dyDescent="0.35">
      <c r="C238" t="s">
        <v>231</v>
      </c>
      <c r="D238" s="6">
        <v>0.16</v>
      </c>
    </row>
    <row r="239" spans="3:9" ht="15.5" x14ac:dyDescent="0.35">
      <c r="C239" t="s">
        <v>232</v>
      </c>
      <c r="D239" s="6">
        <v>1.47</v>
      </c>
    </row>
    <row r="240" spans="3:9" ht="15.5" x14ac:dyDescent="0.35">
      <c r="C240" t="s">
        <v>13</v>
      </c>
      <c r="D240" s="5">
        <v>-3000000000</v>
      </c>
    </row>
    <row r="241" spans="3:9" ht="15.5" x14ac:dyDescent="0.35">
      <c r="C241" t="s">
        <v>234</v>
      </c>
      <c r="I241" s="6">
        <v>5.35</v>
      </c>
    </row>
    <row r="242" spans="3:9" ht="15.5" x14ac:dyDescent="0.35">
      <c r="C242" t="s">
        <v>235</v>
      </c>
      <c r="I242" s="6">
        <v>6.0000000000000001E-3</v>
      </c>
    </row>
    <row r="243" spans="3:9" ht="15.5" x14ac:dyDescent="0.35">
      <c r="C243" t="s">
        <v>236</v>
      </c>
      <c r="I243" s="6">
        <v>8.8999999999999999E-3</v>
      </c>
    </row>
    <row r="244" spans="3:9" ht="15.5" x14ac:dyDescent="0.35">
      <c r="C244" t="s">
        <v>237</v>
      </c>
      <c r="I244" s="6">
        <v>2.1000000000000001E-2</v>
      </c>
    </row>
    <row r="245" spans="3:9" ht="15.5" x14ac:dyDescent="0.35">
      <c r="C245" t="s">
        <v>238</v>
      </c>
      <c r="I245" s="6">
        <v>1.0500000000000001E-2</v>
      </c>
    </row>
    <row r="246" spans="3:9" ht="15.5" x14ac:dyDescent="0.35">
      <c r="C246" t="s">
        <v>239</v>
      </c>
      <c r="D246" s="6">
        <v>91.88</v>
      </c>
    </row>
    <row r="247" spans="3:9" ht="15.5" x14ac:dyDescent="0.35">
      <c r="C247" t="s">
        <v>240</v>
      </c>
      <c r="D247" s="6">
        <v>23.25</v>
      </c>
    </row>
    <row r="248" spans="3:9" ht="15.5" x14ac:dyDescent="0.35">
      <c r="C248" t="s">
        <v>241</v>
      </c>
      <c r="D248" s="6">
        <v>37.270000000000003</v>
      </c>
    </row>
    <row r="249" spans="3:9" ht="15.5" x14ac:dyDescent="0.35">
      <c r="C249" t="s">
        <v>242</v>
      </c>
      <c r="D249" s="6">
        <v>77.86</v>
      </c>
    </row>
    <row r="250" spans="3:9" ht="15.5" x14ac:dyDescent="0.35">
      <c r="C250" t="s">
        <v>243</v>
      </c>
      <c r="D250" s="6">
        <v>0.99</v>
      </c>
    </row>
    <row r="251" spans="3:9" ht="15.5" x14ac:dyDescent="0.35">
      <c r="C251" t="s">
        <v>244</v>
      </c>
      <c r="I251" s="6">
        <v>0.54</v>
      </c>
    </row>
    <row r="252" spans="3:9" ht="15.5" x14ac:dyDescent="0.35">
      <c r="C252" t="s">
        <v>245</v>
      </c>
      <c r="I252" s="6">
        <v>14.53</v>
      </c>
    </row>
    <row r="253" spans="3:9" ht="15.5" x14ac:dyDescent="0.35">
      <c r="C253" t="s">
        <v>42</v>
      </c>
      <c r="I253" s="5">
        <v>410000000000</v>
      </c>
    </row>
    <row r="254" spans="3:9" ht="15.5" x14ac:dyDescent="0.35">
      <c r="C254" t="s">
        <v>246</v>
      </c>
      <c r="I254" s="5">
        <v>446000000000</v>
      </c>
    </row>
    <row r="255" spans="3:9" ht="15.5" x14ac:dyDescent="0.35">
      <c r="C255" t="s">
        <v>247</v>
      </c>
      <c r="I255" s="5">
        <v>1380000000</v>
      </c>
    </row>
    <row r="256" spans="3:9" ht="15.5" x14ac:dyDescent="0.35">
      <c r="C256" t="s">
        <v>248</v>
      </c>
      <c r="I256" s="6">
        <v>0.29980000000000001</v>
      </c>
    </row>
    <row r="257" spans="3:9" ht="15.5" x14ac:dyDescent="0.35">
      <c r="C257" t="s">
        <v>249</v>
      </c>
      <c r="D257" s="6">
        <v>0.45100000000000001</v>
      </c>
    </row>
    <row r="258" spans="3:9" ht="15.5" x14ac:dyDescent="0.35">
      <c r="C258" t="s">
        <v>250</v>
      </c>
      <c r="D258" s="6">
        <v>-1.9900000000000001E-2</v>
      </c>
    </row>
    <row r="259" spans="3:9" ht="15.5" x14ac:dyDescent="0.35">
      <c r="C259" t="s">
        <v>251</v>
      </c>
      <c r="D259" s="6">
        <v>-3.78E-2</v>
      </c>
    </row>
    <row r="260" spans="3:9" ht="15.5" x14ac:dyDescent="0.35">
      <c r="C260" t="s">
        <v>252</v>
      </c>
      <c r="D260" s="6">
        <v>0.13669999999999999</v>
      </c>
    </row>
    <row r="261" spans="3:9" ht="15.5" x14ac:dyDescent="0.35">
      <c r="C261" t="s">
        <v>253</v>
      </c>
      <c r="D261" s="6">
        <v>0.13</v>
      </c>
    </row>
    <row r="262" spans="3:9" ht="15.5" x14ac:dyDescent="0.35">
      <c r="C262" t="s">
        <v>254</v>
      </c>
      <c r="D262" s="6">
        <v>-3.2279</v>
      </c>
    </row>
    <row r="263" spans="3:9" ht="15.5" x14ac:dyDescent="0.35">
      <c r="C263" t="s">
        <v>255</v>
      </c>
      <c r="I263" s="6">
        <v>4.8</v>
      </c>
    </row>
    <row r="264" spans="3:9" ht="15.5" x14ac:dyDescent="0.35">
      <c r="C264" t="s">
        <v>259</v>
      </c>
      <c r="I264" t="s">
        <v>1081</v>
      </c>
    </row>
    <row r="265" spans="3:9" ht="15.5" x14ac:dyDescent="0.35">
      <c r="C265" t="s">
        <v>261</v>
      </c>
      <c r="I265" s="5">
        <v>9</v>
      </c>
    </row>
    <row r="266" spans="3:9" ht="15.5" x14ac:dyDescent="0.35">
      <c r="C266" t="s">
        <v>262</v>
      </c>
      <c r="I266" s="6">
        <v>0.91</v>
      </c>
    </row>
    <row r="267" spans="3:9" ht="15.5" x14ac:dyDescent="0.35">
      <c r="C267" t="s">
        <v>263</v>
      </c>
      <c r="I267" s="6">
        <v>0.34</v>
      </c>
    </row>
    <row r="268" spans="3:9" ht="15.5" x14ac:dyDescent="0.35">
      <c r="C268" t="s">
        <v>264</v>
      </c>
      <c r="I268" s="6">
        <v>0.05</v>
      </c>
    </row>
    <row r="269" spans="3:9" ht="15.5" x14ac:dyDescent="0.35">
      <c r="C269" t="s">
        <v>265</v>
      </c>
      <c r="I269" s="6">
        <v>0.25</v>
      </c>
    </row>
    <row r="270" spans="3:9" ht="15.5" x14ac:dyDescent="0.35">
      <c r="C270" t="s">
        <v>266</v>
      </c>
      <c r="I270" s="6">
        <v>0.36</v>
      </c>
    </row>
    <row r="271" spans="3:9" ht="15.5" x14ac:dyDescent="0.35">
      <c r="C271" t="s">
        <v>267</v>
      </c>
      <c r="I271" s="6">
        <v>0.35</v>
      </c>
    </row>
    <row r="272" spans="3:9" ht="15.5" x14ac:dyDescent="0.35">
      <c r="C272" t="s">
        <v>268</v>
      </c>
      <c r="I272" s="6">
        <v>0.77</v>
      </c>
    </row>
    <row r="273" spans="3:9" ht="15.5" x14ac:dyDescent="0.35">
      <c r="C273" t="s">
        <v>269</v>
      </c>
      <c r="I273" s="5">
        <v>176000000000</v>
      </c>
    </row>
    <row r="274" spans="3:9" ht="15.5" x14ac:dyDescent="0.35">
      <c r="C274" t="s">
        <v>270</v>
      </c>
      <c r="I274" s="5">
        <v>85000000000</v>
      </c>
    </row>
    <row r="275" spans="3:9" ht="15.5" x14ac:dyDescent="0.35">
      <c r="C275" t="s">
        <v>271</v>
      </c>
      <c r="I275" s="5">
        <v>17000000000</v>
      </c>
    </row>
    <row r="276" spans="3:9" ht="15.5" x14ac:dyDescent="0.35">
      <c r="C276" t="s">
        <v>272</v>
      </c>
      <c r="I276" s="5">
        <v>2000000000</v>
      </c>
    </row>
    <row r="277" spans="3:9" ht="15.5" x14ac:dyDescent="0.35">
      <c r="C277" t="s">
        <v>273</v>
      </c>
      <c r="D277" s="5">
        <v>17000000000</v>
      </c>
    </row>
    <row r="278" spans="3:9" ht="15.5" x14ac:dyDescent="0.35">
      <c r="C278" t="s">
        <v>274</v>
      </c>
      <c r="D278" s="5">
        <v>339000000000</v>
      </c>
    </row>
    <row r="279" spans="3:9" ht="15.5" x14ac:dyDescent="0.35">
      <c r="C279" t="s">
        <v>275</v>
      </c>
      <c r="D279" s="5">
        <v>109000000000</v>
      </c>
    </row>
    <row r="280" spans="3:9" ht="15.5" x14ac:dyDescent="0.35">
      <c r="C280" t="s">
        <v>183</v>
      </c>
      <c r="D280" s="5">
        <v>90000000000</v>
      </c>
    </row>
    <row r="281" spans="3:9" ht="15.5" x14ac:dyDescent="0.35">
      <c r="C281" t="s">
        <v>182</v>
      </c>
      <c r="I281" s="5">
        <v>230000000000</v>
      </c>
    </row>
    <row r="282" spans="3:9" ht="15.5" x14ac:dyDescent="0.35">
      <c r="C282" t="s">
        <v>181</v>
      </c>
      <c r="D282" s="5">
        <v>51000000000</v>
      </c>
    </row>
    <row r="283" spans="3:9" ht="15.5" x14ac:dyDescent="0.35">
      <c r="C283" t="s">
        <v>180</v>
      </c>
      <c r="D283" s="5">
        <v>2000000000</v>
      </c>
    </row>
    <row r="284" spans="3:9" ht="15.5" x14ac:dyDescent="0.35">
      <c r="C284" t="s">
        <v>24</v>
      </c>
      <c r="D284" s="5">
        <v>53000000000</v>
      </c>
    </row>
    <row r="285" spans="3:9" ht="15.5" x14ac:dyDescent="0.35">
      <c r="C285" t="s">
        <v>21</v>
      </c>
      <c r="D285" s="5">
        <v>36000000000</v>
      </c>
    </row>
    <row r="286" spans="3:9" ht="15.5" x14ac:dyDescent="0.35">
      <c r="C286" t="s">
        <v>276</v>
      </c>
      <c r="I286" s="5">
        <v>230000000000</v>
      </c>
    </row>
    <row r="287" spans="3:9" ht="15.5" x14ac:dyDescent="0.35">
      <c r="C287" t="s">
        <v>277</v>
      </c>
      <c r="I287" s="5">
        <v>9000000000</v>
      </c>
    </row>
    <row r="288" spans="3:9" ht="15.5" x14ac:dyDescent="0.35">
      <c r="C288" t="s">
        <v>278</v>
      </c>
      <c r="I288" s="5">
        <v>-21000000000</v>
      </c>
    </row>
    <row r="289" spans="3:9" ht="15.5" x14ac:dyDescent="0.35">
      <c r="C289" t="s">
        <v>279</v>
      </c>
      <c r="I289" s="5">
        <v>26000000000</v>
      </c>
    </row>
    <row r="290" spans="3:9" ht="15.5" x14ac:dyDescent="0.35">
      <c r="C290" t="s">
        <v>280</v>
      </c>
      <c r="I290" s="5">
        <v>-4000000000</v>
      </c>
    </row>
    <row r="291" spans="3:9" ht="15.5" x14ac:dyDescent="0.35">
      <c r="C291" t="s">
        <v>281</v>
      </c>
      <c r="I291" s="5">
        <v>4000000000</v>
      </c>
    </row>
  </sheetData>
  <pageMargins left="0.7" right="0.7" top="0.75" bottom="0.75" header="0.3" footer="0.3"/>
  <ignoredErrors>
    <ignoredError sqref="A1:Q292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1082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1083</v>
      </c>
      <c r="D2" s="2" vm="251">
        <f ca="1">IFERROR(_xlfn.STOCKHISTORY("XIDX:" &amp; $C$1, D3, , 0, 0, 1), "Libur")</f>
        <v>145</v>
      </c>
      <c r="E2" s="2" vm="252">
        <f ca="1">IFERROR(_xlfn.STOCKHISTORY("XIDX:" &amp; $C$1, E3, , 0, 0, 1), "Libur")</f>
        <v>136</v>
      </c>
      <c r="H2" s="2" vm="252">
        <f ca="1">IFERROR(INDEX(D2:G2,COUNT(D2:G2)),"")</f>
        <v>136</v>
      </c>
      <c r="I2" s="2" vm="140">
        <f t="shared" ref="I2:Q2" ca="1" si="0">IFERROR(_xlfn.STOCKHISTORY("XIDX:" &amp; $C$1, I1, , 0, 0, 1), "Libur")</f>
        <v>184</v>
      </c>
      <c r="J2" s="2" vm="196">
        <f t="shared" ca="1" si="0"/>
        <v>220</v>
      </c>
      <c r="K2" s="2" vm="253">
        <f t="shared" ca="1" si="0"/>
        <v>154.6969</v>
      </c>
      <c r="L2" s="2" vm="254">
        <f t="shared" ca="1" si="0"/>
        <v>187.84630000000001</v>
      </c>
      <c r="M2" s="2" vm="255">
        <f t="shared" ca="1" si="0"/>
        <v>1282.5637999999999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330680250143</v>
      </c>
      <c r="E4" s="2">
        <f>IFERROR(INDEX(E51:E500,MATCH($C$4,$C$51:$C$500,0)),"")</f>
        <v>318835320502</v>
      </c>
      <c r="H4" s="2">
        <f>IFERROR(SUM(D4:G4)*(4/MAX(1,COUNT(D4:G4))),"")</f>
        <v>1299031141290</v>
      </c>
      <c r="I4" s="2">
        <f t="shared" ref="I4:Q4" si="1">IFERROR(INDEX(I51:I500,MATCH($C$4,$C$51:$C$500,0)),"")</f>
        <v>1168223855091</v>
      </c>
      <c r="J4" s="2">
        <f t="shared" si="1"/>
        <v>1011703216884</v>
      </c>
      <c r="K4" s="2">
        <f t="shared" si="1"/>
        <v>881782218431</v>
      </c>
      <c r="L4" s="2">
        <f t="shared" si="1"/>
        <v>770201918908</v>
      </c>
      <c r="M4" s="2">
        <f t="shared" si="1"/>
        <v>699754460946</v>
      </c>
      <c r="N4" s="2">
        <f t="shared" si="1"/>
        <v>695490107908</v>
      </c>
      <c r="O4" s="2">
        <f t="shared" si="1"/>
        <v>630225656438</v>
      </c>
      <c r="P4" s="2">
        <f t="shared" si="1"/>
        <v>593174550805</v>
      </c>
      <c r="Q4" s="2">
        <f t="shared" si="1"/>
        <v>528800320954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6783200047</v>
      </c>
      <c r="E5" s="2">
        <f>IFERROR(INDEX(E51:E500,MATCH($C$5,$C$51:$C$500,0)),"")</f>
        <v>2340227916</v>
      </c>
      <c r="H5" s="2">
        <f>IFERROR(SUM(D5:G5)*(4/MAX(1,COUNT(D5:G5))),"")</f>
        <v>18246855926</v>
      </c>
      <c r="I5" s="2">
        <f t="shared" ref="I5:Q5" si="2">IFERROR(INDEX(I51:I500,MATCH($C$5,$C$51:$C$500,0)),"")</f>
        <v>18396091243</v>
      </c>
      <c r="J5" s="2">
        <f t="shared" si="2"/>
        <v>19011708636</v>
      </c>
      <c r="K5" s="2">
        <f t="shared" si="2"/>
        <v>13669093536</v>
      </c>
      <c r="L5" s="2">
        <f t="shared" si="2"/>
        <v>17289917887</v>
      </c>
      <c r="M5" s="2">
        <f t="shared" si="2"/>
        <v>12441642079</v>
      </c>
      <c r="N5" s="2">
        <f t="shared" si="2"/>
        <v>8801612768</v>
      </c>
      <c r="O5" s="2">
        <f t="shared" si="2"/>
        <v>5430691575</v>
      </c>
      <c r="P5" s="2">
        <f t="shared" si="2"/>
        <v>3128726534</v>
      </c>
      <c r="Q5" s="2">
        <f t="shared" si="2"/>
        <v>1364873335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254469046506</v>
      </c>
      <c r="E6" s="2">
        <f>IFERROR(INDEX(E51:E500,MATCH($C$6,$C$51:$C$500,0)),"")</f>
        <v>247649799140</v>
      </c>
      <c r="H6" s="2">
        <f>IFERROR(INDEX(D6:G6,COUNT(D6:G6)),"")</f>
        <v>247649799140</v>
      </c>
      <c r="I6" s="2">
        <f t="shared" ref="I6:Q6" si="3">IFERROR(INDEX(I51:I500,MATCH($C$6,$C$51:$C$500,0)),"")</f>
        <v>245289614682</v>
      </c>
      <c r="J6" s="2">
        <f t="shared" si="3"/>
        <v>226763009138</v>
      </c>
      <c r="K6" s="2">
        <f t="shared" si="3"/>
        <v>210789397700</v>
      </c>
      <c r="L6" s="2">
        <f t="shared" si="3"/>
        <v>197004496050</v>
      </c>
      <c r="M6" s="2">
        <f t="shared" si="3"/>
        <v>179615534476</v>
      </c>
      <c r="N6" s="2">
        <f t="shared" si="3"/>
        <v>125674036021</v>
      </c>
      <c r="O6" s="2">
        <f t="shared" si="3"/>
        <v>116824947978</v>
      </c>
      <c r="P6" s="2">
        <f t="shared" si="3"/>
        <v>41684493413</v>
      </c>
      <c r="Q6" s="2">
        <f t="shared" si="3"/>
        <v>37384463777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2.9</v>
      </c>
      <c r="E7" s="3">
        <f>IFERROR(INDEX(E51:E500,MATCH($C$7,$C$51:$C$500,0))/1000000000,"")</f>
        <v>2.9</v>
      </c>
      <c r="H7" s="3">
        <f>IFERROR(INDEX(D7:G7,COUNT(D7:G7)),"")</f>
        <v>2.9</v>
      </c>
      <c r="I7" s="3">
        <f t="shared" ref="I7:Q7" si="4">IFERROR(INDEX(I51:I500,MATCH($C$7,$C$51:$C$500,0))/1000000000,"")</f>
        <v>2.9</v>
      </c>
      <c r="J7" s="3">
        <f t="shared" si="4"/>
        <v>2.9</v>
      </c>
      <c r="K7" s="3">
        <f t="shared" si="4"/>
        <v>2.29</v>
      </c>
      <c r="L7" s="3">
        <f t="shared" si="4"/>
        <v>2.29</v>
      </c>
      <c r="M7" s="3">
        <f t="shared" si="4"/>
        <v>2.29</v>
      </c>
      <c r="N7" s="3">
        <f t="shared" si="4"/>
        <v>1.83</v>
      </c>
      <c r="O7" s="3">
        <f t="shared" si="4"/>
        <v>1.83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-16000000000</v>
      </c>
      <c r="E8" s="2">
        <f>IFERROR(INDEX(E51:E500,MATCH("Free cash flow (Quarter)",$C$51:$C$500,0)),"")</f>
        <v>-10000000000</v>
      </c>
      <c r="H8" s="2">
        <f>IFERROR(INDEX(D8:G8,COUNT(D8:G8)),"")</f>
        <v>-10000000000</v>
      </c>
      <c r="I8" s="2">
        <f t="shared" ref="I8:Q8" si="5">IFERROR(INDEX(I51:I500,MATCH($C$8,$C$51:$C$500,0)),"")</f>
        <v>-4000000000</v>
      </c>
      <c r="J8" s="2">
        <f t="shared" si="5"/>
        <v>-5000000000</v>
      </c>
      <c r="K8" s="2">
        <f t="shared" si="5"/>
        <v>2000000000</v>
      </c>
      <c r="L8" s="2">
        <f t="shared" si="5"/>
        <v>27000000000</v>
      </c>
      <c r="M8" s="2">
        <f t="shared" si="5"/>
        <v>-47000000000</v>
      </c>
      <c r="N8" s="2">
        <f t="shared" si="5"/>
        <v>-16000000000</v>
      </c>
      <c r="O8" s="2">
        <f t="shared" si="5"/>
        <v>-48000000000</v>
      </c>
      <c r="P8" s="2">
        <f t="shared" si="5"/>
        <v>1000000000</v>
      </c>
      <c r="Q8" s="2">
        <f t="shared" si="5"/>
        <v>1000000000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-5.47</v>
      </c>
      <c r="E9" s="3">
        <f>IFERROR(INDEX(E51:E500,MATCH("Free cash flow per share (Quarter)",$C$51:$C$500,0)),"")</f>
        <v>-3.31</v>
      </c>
      <c r="H9" s="3">
        <f>IFERROR(INDEX(D9:G9,COUNT(D9:G9)),"")</f>
        <v>-3.31</v>
      </c>
      <c r="I9" s="3">
        <f t="shared" ref="I9:Q9" si="6">IFERROR(INDEX(I51:I500,MATCH($C$9,$C$51:$C$500,0)),"")</f>
        <v>-1.5</v>
      </c>
      <c r="J9" s="3">
        <f t="shared" si="6"/>
        <v>-1.6</v>
      </c>
      <c r="K9" s="3">
        <f t="shared" si="6"/>
        <v>0.68</v>
      </c>
      <c r="L9" s="3">
        <f t="shared" si="6"/>
        <v>11.63</v>
      </c>
      <c r="M9" s="3">
        <f t="shared" si="6"/>
        <v>-20.39</v>
      </c>
      <c r="N9" s="3">
        <f t="shared" si="6"/>
        <v>-8.75</v>
      </c>
      <c r="O9" s="3">
        <f t="shared" si="6"/>
        <v>-26.23</v>
      </c>
      <c r="P9" s="3">
        <f t="shared" si="6"/>
        <v>569157.87</v>
      </c>
      <c r="Q9" s="3">
        <f t="shared" si="6"/>
        <v>324455.62</v>
      </c>
    </row>
    <row r="10" spans="1:17" ht="15.5" x14ac:dyDescent="0.35">
      <c r="C10" t="s">
        <v>18</v>
      </c>
      <c r="D10" s="3">
        <f ca="1">IFERROR(IF(D9=0,"",D2/D9),"")</f>
        <v>-26.508226691042047</v>
      </c>
      <c r="E10" s="3">
        <f ca="1">IFERROR(IF(E9=0,"",E2/E9),"")</f>
        <v>-41.087613293051362</v>
      </c>
      <c r="I10" s="3">
        <f t="shared" ref="I10:Q10" ca="1" si="7">IFERROR(IF(I9=0,"",I2/I9),"")</f>
        <v>-122.66666666666667</v>
      </c>
      <c r="J10" s="3">
        <f t="shared" ca="1" si="7"/>
        <v>-137.5</v>
      </c>
      <c r="K10" s="3">
        <f t="shared" ca="1" si="7"/>
        <v>227.49544117647056</v>
      </c>
      <c r="L10" s="3">
        <f t="shared" ca="1" si="7"/>
        <v>16.151874462596734</v>
      </c>
      <c r="M10" s="3">
        <f t="shared" ca="1" si="7"/>
        <v>-62.901608631682194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5475249114</v>
      </c>
      <c r="E11" s="2">
        <f>IFERROR(INDEX(E51:E500,MATCH($C$11,$C$51:$C$500,0)),"")</f>
        <v>6234156017</v>
      </c>
      <c r="H11" s="2">
        <f>IFERROR(INDEX(D11:G11,COUNT(D11:G11)),"")</f>
        <v>6234156017</v>
      </c>
      <c r="I11" s="2">
        <f t="shared" ref="I11:Q11" si="8">IFERROR(INDEX(I51:I500,MATCH($C$11,$C$51:$C$500,0)),"")</f>
        <v>6240689920</v>
      </c>
      <c r="J11" s="2">
        <f t="shared" si="8"/>
        <v>8511445188</v>
      </c>
      <c r="K11" s="2">
        <f t="shared" si="8"/>
        <v>11394671479</v>
      </c>
      <c r="L11" s="2">
        <f t="shared" si="8"/>
        <v>13976092530</v>
      </c>
      <c r="M11" s="2">
        <f t="shared" si="8"/>
        <v>6826052023</v>
      </c>
      <c r="N11" s="2">
        <f t="shared" si="8"/>
        <v>6579681086</v>
      </c>
      <c r="O11" s="2">
        <f t="shared" si="8"/>
        <v>8638798979</v>
      </c>
      <c r="P11" s="2">
        <f t="shared" si="8"/>
        <v>8648530217</v>
      </c>
      <c r="Q11" s="2">
        <f t="shared" si="8"/>
        <v>11894481633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131000000000</v>
      </c>
      <c r="E12" s="2">
        <f>IFERROR(INDEX(E51:E500,MATCH("Net Debt (Quarter)",$C$51:$C$500,0)),"")</f>
        <v>114000000000</v>
      </c>
      <c r="H12" s="2">
        <f>IFERROR(INDEX(D12:G12,COUNT(D12:G12)),"")</f>
        <v>114000000000</v>
      </c>
      <c r="I12" s="2">
        <f t="shared" ref="I12:Q12" si="9">IFERROR(INDEX(I51:I500,MATCH($C$12,$C$51:$C$500,0)),"")</f>
        <v>105000000000</v>
      </c>
      <c r="J12" s="2">
        <f t="shared" si="9"/>
        <v>92000000000</v>
      </c>
      <c r="K12" s="2">
        <f t="shared" si="9"/>
        <v>83000000000</v>
      </c>
      <c r="L12" s="2">
        <f t="shared" si="9"/>
        <v>83000000000</v>
      </c>
      <c r="M12" s="2">
        <f t="shared" si="9"/>
        <v>133000000000</v>
      </c>
      <c r="N12" s="2">
        <f t="shared" si="9"/>
        <v>84000000000</v>
      </c>
      <c r="O12" s="2">
        <f t="shared" si="9"/>
        <v>63000000000</v>
      </c>
      <c r="P12" s="2">
        <f t="shared" si="9"/>
        <v>83000000000</v>
      </c>
      <c r="Q12" s="2">
        <f t="shared" si="9"/>
        <v>82000000000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137000000000</v>
      </c>
      <c r="E13" s="2">
        <f>IFERROR(INDEX(E51:E500,MATCH("Total Debt (Quarter)",$C$51:$C$500,0)),"")</f>
        <v>120000000000</v>
      </c>
      <c r="H13" s="2">
        <f>IFERROR(INDEX(D13:G13,COUNT(D13:G13)),"")</f>
        <v>120000000000</v>
      </c>
      <c r="I13" s="2">
        <f t="shared" ref="I13:Q13" si="10">IFERROR(INDEX(I51:I500,MATCH($C$13,$C$51:$C$500,0)),"")</f>
        <v>111000000000</v>
      </c>
      <c r="J13" s="2">
        <f t="shared" si="10"/>
        <v>101000000000</v>
      </c>
      <c r="K13" s="2">
        <f t="shared" si="10"/>
        <v>94000000000</v>
      </c>
      <c r="L13" s="2">
        <f t="shared" si="10"/>
        <v>97000000000</v>
      </c>
      <c r="M13" s="2">
        <f t="shared" si="10"/>
        <v>140000000000</v>
      </c>
      <c r="N13" s="2">
        <f t="shared" si="10"/>
        <v>90000000000</v>
      </c>
      <c r="O13" s="2">
        <f t="shared" si="10"/>
        <v>72000000000</v>
      </c>
      <c r="P13" s="2">
        <f t="shared" si="10"/>
        <v>92000000000</v>
      </c>
      <c r="Q13" s="2">
        <f t="shared" si="10"/>
        <v>94000000000</v>
      </c>
    </row>
    <row r="14" spans="1:17" ht="15.5" x14ac:dyDescent="0.35">
      <c r="C14" t="s">
        <v>27</v>
      </c>
      <c r="D14" s="2">
        <f>IFERROR(INDEX(D51:D500,MATCH($C$14,$C$51:$C$500,0)),"")</f>
        <v>-2393398732</v>
      </c>
      <c r="E14" s="2">
        <f>IFERROR(INDEX(E51:E500,MATCH($C$14,$C$51:$C$500,0)),"")</f>
        <v>-2641767988</v>
      </c>
      <c r="H14" s="2">
        <f>IFERROR(SUM(D14:G14)*(4/MAX(1,COUNT(D14:G14))),"")</f>
        <v>-10070333440</v>
      </c>
      <c r="I14" s="2">
        <f t="shared" ref="I14:Q14" si="11">IFERROR(INDEX(I51:I500,MATCH($C$14,$C$51:$C$500,0)),"")</f>
        <v>-9897507681</v>
      </c>
      <c r="J14" s="2">
        <f t="shared" si="11"/>
        <v>-8574565562</v>
      </c>
      <c r="K14" s="2">
        <f t="shared" si="11"/>
        <v>-8606461009</v>
      </c>
      <c r="L14" s="2">
        <f t="shared" si="11"/>
        <v>-8610941804</v>
      </c>
      <c r="M14" s="2">
        <f t="shared" si="11"/>
        <v>-12545185110</v>
      </c>
      <c r="N14" s="2">
        <f t="shared" si="11"/>
        <v>-9040059681</v>
      </c>
      <c r="O14" s="2">
        <f t="shared" si="11"/>
        <v>-8312363805</v>
      </c>
      <c r="P14" s="2">
        <f t="shared" si="11"/>
        <v>-8878814517</v>
      </c>
      <c r="Q14" s="2">
        <f t="shared" si="11"/>
        <v>-9585810868</v>
      </c>
    </row>
    <row r="15" spans="1:17" ht="15.5" x14ac:dyDescent="0.35">
      <c r="C15" t="s">
        <v>28</v>
      </c>
      <c r="D15" s="2">
        <f>IFERROR(INDEX(D51:D500,MATCH($C$15,$C$51:$C$500,0)),"")</f>
        <v>-1948953275</v>
      </c>
      <c r="E15" s="2">
        <f>IFERROR(INDEX(E51:E500,MATCH($C$15,$C$51:$C$500,0)),"")</f>
        <v>-892779915</v>
      </c>
      <c r="H15" s="2">
        <f>IFERROR(SUM(D15:G15)*(4/MAX(1,COUNT(D15:G15))),"")</f>
        <v>-5683466380</v>
      </c>
      <c r="I15" s="2">
        <f t="shared" ref="I15:Q15" si="12">IFERROR(INDEX(I51:I500,MATCH($C$15,$C$51:$C$500,0)),"")</f>
        <v>-6068487992</v>
      </c>
      <c r="J15" s="2">
        <f t="shared" si="12"/>
        <v>-5920468111</v>
      </c>
      <c r="K15" s="2">
        <f t="shared" si="12"/>
        <v>-5357803024</v>
      </c>
      <c r="L15" s="2">
        <f t="shared" si="12"/>
        <v>-4657791710</v>
      </c>
      <c r="M15" s="2">
        <f t="shared" si="12"/>
        <v>-3724945603</v>
      </c>
      <c r="N15" s="2">
        <f t="shared" si="12"/>
        <v>-2415569668</v>
      </c>
      <c r="O15" s="2">
        <f t="shared" si="12"/>
        <v>-1567852985</v>
      </c>
      <c r="P15" s="2">
        <f t="shared" si="12"/>
        <v>-1391887683</v>
      </c>
      <c r="Q15" s="2">
        <f t="shared" si="12"/>
        <v>-562179858</v>
      </c>
    </row>
    <row r="16" spans="1:17" ht="15.5" x14ac:dyDescent="0.35">
      <c r="C16" t="s">
        <v>29</v>
      </c>
      <c r="D16" s="2">
        <f>IFERROR(INDEX(D51:D500,MATCH($C$16,$C$51:$C$500,0)),"")</f>
        <v>9121624614</v>
      </c>
      <c r="E16" s="2">
        <f>IFERROR(INDEX(E51:E500,MATCH($C$16,$C$51:$C$500,0)),"")</f>
        <v>3612239041</v>
      </c>
      <c r="H16" s="2">
        <f>IFERROR(SUM(D16:G16)*(4/MAX(1,COUNT(D16:G16))),"")</f>
        <v>25467727310</v>
      </c>
      <c r="I16" s="2">
        <f t="shared" ref="I16:Q16" si="13">IFERROR(INDEX(I51:I500,MATCH($C$16,$C$51:$C$500,0)),"")</f>
        <v>25981258028</v>
      </c>
      <c r="J16" s="2">
        <f t="shared" si="13"/>
        <v>24981052043</v>
      </c>
      <c r="K16" s="2">
        <f t="shared" si="13"/>
        <v>18410279749</v>
      </c>
      <c r="L16" s="2">
        <f t="shared" si="13"/>
        <v>17325581425</v>
      </c>
      <c r="M16" s="2">
        <f t="shared" si="13"/>
        <v>15791695560</v>
      </c>
      <c r="N16" s="2">
        <f t="shared" si="13"/>
        <v>11860698209</v>
      </c>
      <c r="O16" s="2">
        <f t="shared" si="13"/>
        <v>6844496435</v>
      </c>
      <c r="P16" s="2">
        <f t="shared" si="13"/>
        <v>5936010598</v>
      </c>
      <c r="Q16" s="2">
        <f t="shared" si="13"/>
        <v>2461155737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  <c r="Q18" t="s">
        <v>985</v>
      </c>
    </row>
    <row r="19" spans="1:17" ht="15.5" x14ac:dyDescent="0.35">
      <c r="A19" t="s">
        <v>39</v>
      </c>
      <c r="C19" t="s">
        <v>40</v>
      </c>
    </row>
    <row r="20" spans="1:17" ht="15.5" x14ac:dyDescent="0.35">
      <c r="A20" t="s">
        <v>41</v>
      </c>
      <c r="C20" t="s">
        <v>42</v>
      </c>
      <c r="D20" s="2">
        <f ca="1">IFERROR(D21*D2,"")</f>
        <v>420500000000</v>
      </c>
      <c r="E20" s="2">
        <f ca="1">IFERROR(E21*E2,"")</f>
        <v>394400000000</v>
      </c>
      <c r="H20" s="2">
        <f t="shared" ref="H20:Q20" ca="1" si="14">IFERROR(H21*H2,"")</f>
        <v>394400000000</v>
      </c>
      <c r="I20" s="2">
        <f t="shared" ca="1" si="14"/>
        <v>533600000000</v>
      </c>
      <c r="J20" s="2">
        <f t="shared" ca="1" si="14"/>
        <v>638000000000</v>
      </c>
      <c r="K20" s="2">
        <f t="shared" ca="1" si="14"/>
        <v>354255901000</v>
      </c>
      <c r="L20" s="2">
        <f t="shared" ca="1" si="14"/>
        <v>430168027000.00006</v>
      </c>
      <c r="M20" s="2">
        <f t="shared" ca="1" si="14"/>
        <v>2937071102000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2900000000</v>
      </c>
      <c r="E21" s="2">
        <f>IFERROR(INDEX(E51:E500,MATCH($C$7,$C$51:$C$500,0)),"")</f>
        <v>2900000000</v>
      </c>
      <c r="H21" s="2">
        <f>IFERROR(INDEX(D21:G21,COUNT(D21:G21)),"")</f>
        <v>2900000000</v>
      </c>
      <c r="I21" s="2">
        <f t="shared" ref="I21:Q21" si="15">IFERROR(INDEX(I51:I500,MATCH($C$7,$C$51:$C$500,0)),"")</f>
        <v>2900000000</v>
      </c>
      <c r="J21" s="2">
        <f t="shared" si="15"/>
        <v>2900000000</v>
      </c>
      <c r="K21" s="2">
        <f t="shared" si="15"/>
        <v>2290000000</v>
      </c>
      <c r="L21" s="2">
        <f t="shared" si="15"/>
        <v>2290000000</v>
      </c>
      <c r="M21" s="2">
        <f t="shared" si="15"/>
        <v>2290000000</v>
      </c>
      <c r="N21" s="2">
        <f t="shared" si="15"/>
        <v>1830000000</v>
      </c>
      <c r="O21" s="2">
        <f t="shared" si="15"/>
        <v>1830000000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43</v>
      </c>
      <c r="C23" t="s">
        <v>44</v>
      </c>
      <c r="D23" s="3">
        <f>IFERROR(D5/D6*100,"")</f>
        <v>2.665628743510092</v>
      </c>
      <c r="E23" s="3">
        <f>IFERROR(E5/E6*100,"")</f>
        <v>0.9449746876947942</v>
      </c>
      <c r="H23" s="3">
        <f t="shared" ref="H23:Q23" si="16">IFERROR(H5/H6*100,"")</f>
        <v>7.3680075612275342</v>
      </c>
      <c r="I23" s="3">
        <f t="shared" si="16"/>
        <v>7.4997432185823207</v>
      </c>
      <c r="J23" s="3">
        <f t="shared" si="16"/>
        <v>8.3839549970119425</v>
      </c>
      <c r="K23" s="3">
        <f t="shared" si="16"/>
        <v>6.4847158752520118</v>
      </c>
      <c r="L23" s="3">
        <f t="shared" si="16"/>
        <v>8.7764077641211795</v>
      </c>
      <c r="M23" s="3">
        <f t="shared" si="16"/>
        <v>6.9268185044776498</v>
      </c>
      <c r="N23" s="3">
        <f t="shared" si="16"/>
        <v>7.0035251883923415</v>
      </c>
      <c r="O23" s="3">
        <f t="shared" si="16"/>
        <v>4.6485717896683214</v>
      </c>
      <c r="P23" s="3">
        <f t="shared" si="16"/>
        <v>7.505732414692738</v>
      </c>
      <c r="Q23" s="3">
        <f t="shared" si="16"/>
        <v>3.65091055776948</v>
      </c>
    </row>
    <row r="24" spans="1:17" ht="15.5" x14ac:dyDescent="0.35">
      <c r="C24" t="s">
        <v>45</v>
      </c>
      <c r="D24" s="4">
        <f>IFERROR(_xlfn.RRI(5,I23,D23),"")</f>
        <v>-0.18688746963082459</v>
      </c>
      <c r="E24" s="4">
        <f>IFERROR(_xlfn.RRI(5,J23,E23),"")</f>
        <v>-0.35375938754017167</v>
      </c>
      <c r="H24" s="4">
        <f t="shared" ref="H24:Q24" si="17">IFERROR(_xlfn.RRI(5,M23,H23),"")</f>
        <v>1.2425909512154165E-2</v>
      </c>
      <c r="I24" s="4">
        <f t="shared" si="17"/>
        <v>1.378518372930948E-2</v>
      </c>
      <c r="J24" s="4">
        <f t="shared" si="17"/>
        <v>0.12519004005699763</v>
      </c>
      <c r="K24" s="4">
        <f t="shared" si="17"/>
        <v>-2.8820347003479019E-2</v>
      </c>
      <c r="L24" s="4">
        <f t="shared" si="17"/>
        <v>0.1917444001147548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46</v>
      </c>
      <c r="C25" t="s">
        <v>47</v>
      </c>
      <c r="D25" s="3">
        <f>IFERROR(INDEX(D51:D500,MATCH($A$25,$C$51:$C$500,0)),"")</f>
        <v>2.46</v>
      </c>
      <c r="E25" s="3">
        <f>IFERROR(INDEX(E51:E500,MATCH($A$25,$C$51:$C$500,0)),"")</f>
        <v>0.93</v>
      </c>
      <c r="H25" s="3">
        <f>IFERROR(INDEX(D25:G25,COUNT(D25:G25)),"")</f>
        <v>0.93</v>
      </c>
      <c r="I25" s="3">
        <f t="shared" ref="I25:Q25" si="18">IFERROR(INDEX(I51:I500,MATCH($C$25,$C$51:$C$500,0)),"")</f>
        <v>6.82</v>
      </c>
      <c r="J25" s="3">
        <f t="shared" si="18"/>
        <v>6.52</v>
      </c>
      <c r="K25" s="3">
        <f t="shared" si="18"/>
        <v>5.66</v>
      </c>
      <c r="L25" s="3">
        <f t="shared" si="18"/>
        <v>5.5</v>
      </c>
      <c r="M25" s="3">
        <f t="shared" si="18"/>
        <v>5.24</v>
      </c>
      <c r="N25" s="3">
        <f t="shared" si="18"/>
        <v>5.13</v>
      </c>
      <c r="O25" s="3">
        <f t="shared" si="18"/>
        <v>2.87</v>
      </c>
      <c r="P25" s="3">
        <f t="shared" si="18"/>
        <v>1373451.53</v>
      </c>
      <c r="Q25" s="3">
        <f t="shared" si="18"/>
        <v>599084.77</v>
      </c>
    </row>
    <row r="26" spans="1:17" ht="15.5" x14ac:dyDescent="0.35">
      <c r="C26" t="s">
        <v>48</v>
      </c>
      <c r="D26" s="4">
        <f>IFERROR(_xlfn.RRI(5,I25,D25),"")</f>
        <v>-0.18448839328197264</v>
      </c>
      <c r="E26" s="4">
        <f>IFERROR(_xlfn.RRI(5,J25,E25),"")</f>
        <v>-0.32259707034448393</v>
      </c>
      <c r="H26" s="4">
        <f t="shared" ref="H26:Q26" si="19">IFERROR(_xlfn.RRI(5,M25,H25),"")</f>
        <v>-0.29233073781003382</v>
      </c>
      <c r="I26" s="4">
        <f t="shared" si="19"/>
        <v>5.860368614984357E-2</v>
      </c>
      <c r="J26" s="4">
        <f t="shared" si="19"/>
        <v>0.17834683540561835</v>
      </c>
      <c r="K26" s="4">
        <f t="shared" si="19"/>
        <v>-0.91624695246443211</v>
      </c>
      <c r="L26" s="4">
        <f t="shared" si="19"/>
        <v>-0.90169516420718843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49</v>
      </c>
      <c r="D27" s="3">
        <f>IFERROR(D4/D21,"")</f>
        <v>114.02767246310344</v>
      </c>
      <c r="E27" s="3">
        <f>IFERROR(E4/E21,"")</f>
        <v>109.9432139662069</v>
      </c>
      <c r="H27" s="3">
        <f t="shared" ref="H27:Q27" si="20">IFERROR(H4/H21,"")</f>
        <v>447.94177285862071</v>
      </c>
      <c r="I27" s="3">
        <f t="shared" si="20"/>
        <v>402.83581210034481</v>
      </c>
      <c r="J27" s="3">
        <f t="shared" si="20"/>
        <v>348.86317823586205</v>
      </c>
      <c r="K27" s="3">
        <f t="shared" si="20"/>
        <v>385.05773730611355</v>
      </c>
      <c r="L27" s="3">
        <f t="shared" si="20"/>
        <v>336.33271568034934</v>
      </c>
      <c r="M27" s="3">
        <f t="shared" si="20"/>
        <v>305.56963360087337</v>
      </c>
      <c r="N27" s="3">
        <f t="shared" si="20"/>
        <v>380.04923929398905</v>
      </c>
      <c r="O27" s="3">
        <f t="shared" si="20"/>
        <v>344.38560461092897</v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50</v>
      </c>
      <c r="D28" s="4">
        <f>IFERROR(_xlfn.RRI(5,I27,D27),"")</f>
        <v>-0.22307975680143977</v>
      </c>
      <c r="E28" s="4">
        <f>IFERROR(_xlfn.RRI(5,J27,E27),"")</f>
        <v>-0.20621541813005073</v>
      </c>
      <c r="H28" s="4">
        <f t="shared" ref="H28:Q28" si="21">IFERROR(_xlfn.RRI(5,M27,H27),"")</f>
        <v>7.9499074208402298E-2</v>
      </c>
      <c r="I28" s="4">
        <f t="shared" si="21"/>
        <v>1.1713723241857599E-2</v>
      </c>
      <c r="J28" s="4">
        <f t="shared" si="21"/>
        <v>2.5869068189128264E-3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51</v>
      </c>
      <c r="H29" s="4">
        <f t="shared" ref="H29:Q29" si="22">IFERROR(((H25-I25)/I25)*100%,"")</f>
        <v>-0.86363636363636365</v>
      </c>
      <c r="I29" s="4">
        <f t="shared" si="22"/>
        <v>4.6012269938650416E-2</v>
      </c>
      <c r="J29" s="4">
        <f t="shared" si="22"/>
        <v>0.15194346289752639</v>
      </c>
      <c r="K29" s="4">
        <f t="shared" si="22"/>
        <v>2.9090909090909115E-2</v>
      </c>
      <c r="L29" s="4">
        <f t="shared" si="22"/>
        <v>4.9618320610686981E-2</v>
      </c>
      <c r="M29" s="4">
        <f t="shared" si="22"/>
        <v>2.1442495126705714E-2</v>
      </c>
      <c r="N29" s="4">
        <f t="shared" si="22"/>
        <v>0.78745644599303122</v>
      </c>
      <c r="O29" s="4">
        <f t="shared" si="22"/>
        <v>-0.99999791037401942</v>
      </c>
      <c r="P29" s="4">
        <f t="shared" si="22"/>
        <v>1.2925829511573128</v>
      </c>
      <c r="Q29" s="4" t="str">
        <f t="shared" si="22"/>
        <v/>
      </c>
    </row>
    <row r="30" spans="1:17" ht="15.5" x14ac:dyDescent="0.35">
      <c r="C30" t="s">
        <v>52</v>
      </c>
      <c r="H30" s="4">
        <f t="shared" ref="H30:Q30" si="23">IFERROR(((H27-I27)/I27)*100%,"")</f>
        <v>0.11197107954006875</v>
      </c>
      <c r="I30" s="4">
        <f t="shared" si="23"/>
        <v>0.15471003313508924</v>
      </c>
      <c r="J30" s="4">
        <f t="shared" si="23"/>
        <v>-9.3997745178348455E-2</v>
      </c>
      <c r="K30" s="4">
        <f t="shared" si="23"/>
        <v>0.14487148990903545</v>
      </c>
      <c r="L30" s="4">
        <f t="shared" si="23"/>
        <v>0.10067453927590807</v>
      </c>
      <c r="M30" s="4">
        <f t="shared" si="23"/>
        <v>-0.19597356866566859</v>
      </c>
      <c r="N30" s="4">
        <f t="shared" si="23"/>
        <v>0.1035572747686455</v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87.47</v>
      </c>
      <c r="E32" s="3">
        <f>IFERROR(INDEX(E51:E500,MATCH($A$32,$C$51:$C$500,0)),"")</f>
        <v>85.13</v>
      </c>
      <c r="H32" s="3">
        <f>IFERROR(INDEX(D32:G32,COUNT(D32:G32)),"")</f>
        <v>85.13</v>
      </c>
      <c r="I32" s="3">
        <f t="shared" ref="I32:Q32" si="24">IFERROR(INDEX(I51:I500,MATCH($C$32,$C$51:$C$500,0)),"")</f>
        <v>84.32</v>
      </c>
      <c r="J32" s="3">
        <f t="shared" si="24"/>
        <v>77.97</v>
      </c>
      <c r="K32" s="3">
        <f t="shared" si="24"/>
        <v>91.88</v>
      </c>
      <c r="L32" s="3">
        <f t="shared" si="24"/>
        <v>85.9</v>
      </c>
      <c r="M32" s="3">
        <f t="shared" si="24"/>
        <v>78.349999999999994</v>
      </c>
      <c r="N32" s="3">
        <f t="shared" si="24"/>
        <v>68.61</v>
      </c>
      <c r="O32" s="3">
        <f t="shared" si="24"/>
        <v>63.8</v>
      </c>
      <c r="P32" s="3">
        <f t="shared" si="24"/>
        <v>16673797.369999999</v>
      </c>
      <c r="Q32" s="3">
        <f t="shared" si="24"/>
        <v>14953785.51</v>
      </c>
    </row>
    <row r="33" spans="1:17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1.55</v>
      </c>
      <c r="E33" s="3">
        <f>IFERROR(INDEX(E51:E500,MATCH($A$33,$C$51:$C$500,0)),"")</f>
        <v>1.73</v>
      </c>
      <c r="H33" s="3">
        <f>IFERROR(INDEX(D33:G33,COUNT(D33:G33)),"")</f>
        <v>1.73</v>
      </c>
      <c r="I33" s="3">
        <f t="shared" ref="I33:Q33" si="25">IFERROR(INDEX(I51:I500,MATCH($C$33,$C$51:$C$500,0)),"")</f>
        <v>2.1800000000000002</v>
      </c>
      <c r="J33" s="3">
        <f t="shared" si="25"/>
        <v>2.82</v>
      </c>
      <c r="K33" s="3">
        <f t="shared" si="25"/>
        <v>2.13</v>
      </c>
      <c r="L33" s="3">
        <f t="shared" si="25"/>
        <v>2.77</v>
      </c>
      <c r="M33" s="3">
        <f t="shared" si="25"/>
        <v>20.74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55.28</v>
      </c>
      <c r="E34" s="3">
        <f>IFERROR(INDEX(E51:E500,MATCH($A$34,$C$51:$C$500,0)),"")</f>
        <v>158.06</v>
      </c>
      <c r="H34" s="3">
        <f>IFERROR(INDEX(D34:G34,COUNT(D34:G34)),"")</f>
        <v>158.06</v>
      </c>
      <c r="I34" s="3">
        <f t="shared" ref="I34:Q34" si="26">IFERROR(INDEX(I51:I500,MATCH($C$34,$C$51:$C$500,0)),"")</f>
        <v>26.98</v>
      </c>
      <c r="J34" s="3">
        <f t="shared" si="26"/>
        <v>33.74</v>
      </c>
      <c r="K34" s="3">
        <f t="shared" si="26"/>
        <v>34.630000000000003</v>
      </c>
      <c r="L34" s="3">
        <f t="shared" si="26"/>
        <v>43.27</v>
      </c>
      <c r="M34" s="3">
        <f t="shared" si="26"/>
        <v>310.11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1.19</v>
      </c>
      <c r="E35" s="3">
        <f>IFERROR(INDEX(E51:E500,MATCH($A$35,$C$51:$C$500,0)),"")</f>
        <v>1.34</v>
      </c>
      <c r="H35" s="3">
        <f>IFERROR(INDEX(D35:G35,COUNT(D35:G35)),"")</f>
        <v>1.34</v>
      </c>
      <c r="I35" s="3">
        <f t="shared" ref="I35:Q35" si="27">IFERROR(INDEX(I51:I500,MATCH($C$35,$C$51:$C$500,0)),"")</f>
        <v>0.46</v>
      </c>
      <c r="J35" s="3">
        <f t="shared" si="27"/>
        <v>0.63</v>
      </c>
      <c r="K35" s="3">
        <f t="shared" si="27"/>
        <v>0.51</v>
      </c>
      <c r="L35" s="3">
        <f t="shared" si="27"/>
        <v>0.71</v>
      </c>
      <c r="M35" s="3">
        <f t="shared" si="27"/>
        <v>5.31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Q36" si="28">IFERROR(INDEX(H51:H500,MATCH($C$36,$C$51:$C$500,0)),"")</f>
        <v>0</v>
      </c>
      <c r="I36" s="4">
        <f t="shared" si="28"/>
        <v>0.16949999999999998</v>
      </c>
      <c r="J36" s="4">
        <f t="shared" si="28"/>
        <v>0</v>
      </c>
      <c r="K36" s="4">
        <f t="shared" si="28"/>
        <v>0.2475</v>
      </c>
      <c r="L36" s="4">
        <f t="shared" si="28"/>
        <v>0</v>
      </c>
      <c r="M36" s="4">
        <f t="shared" si="28"/>
        <v>0</v>
      </c>
      <c r="N36" s="4">
        <f t="shared" si="28"/>
        <v>0.1598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Q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1.1000000000000001</v>
      </c>
      <c r="L37" s="3">
        <f t="shared" si="29"/>
        <v>0</v>
      </c>
      <c r="M37" s="3">
        <f t="shared" si="29"/>
        <v>0</v>
      </c>
      <c r="N37" s="3">
        <f t="shared" si="29"/>
        <v>0.52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  <c r="Q50" t="s">
        <v>985</v>
      </c>
    </row>
    <row r="51" spans="2:17" ht="15.5" x14ac:dyDescent="0.35">
      <c r="B51" t="s">
        <v>74</v>
      </c>
      <c r="C51" t="s">
        <v>6</v>
      </c>
      <c r="D51" s="5">
        <v>330680250143</v>
      </c>
      <c r="E51" s="5">
        <v>318835320502</v>
      </c>
      <c r="F51" s="5">
        <v>347549370882</v>
      </c>
      <c r="G51" s="5">
        <v>265990103760</v>
      </c>
      <c r="I51" s="5">
        <v>1168223855091</v>
      </c>
      <c r="J51" s="5">
        <v>1011703216884</v>
      </c>
      <c r="K51" s="5">
        <v>881782218431</v>
      </c>
      <c r="L51" s="5">
        <v>770201918908</v>
      </c>
      <c r="M51" s="5">
        <v>699754460946</v>
      </c>
      <c r="N51" s="5">
        <v>695490107908</v>
      </c>
      <c r="O51" s="5">
        <v>630225656438</v>
      </c>
      <c r="P51" s="5">
        <v>593174550805</v>
      </c>
      <c r="Q51" s="5">
        <v>528800320954</v>
      </c>
    </row>
    <row r="52" spans="2:17" ht="15.5" x14ac:dyDescent="0.35">
      <c r="C52" t="s">
        <v>75</v>
      </c>
      <c r="D52" s="5">
        <v>-288860449864</v>
      </c>
      <c r="E52" s="5">
        <v>-281174014020</v>
      </c>
      <c r="F52" s="5">
        <v>-275821356105</v>
      </c>
      <c r="G52" s="5">
        <v>-240938848043</v>
      </c>
      <c r="I52" s="5">
        <v>-1017480350693</v>
      </c>
      <c r="J52" s="5">
        <v>-913486532304</v>
      </c>
      <c r="K52" s="5">
        <v>-796263234703</v>
      </c>
      <c r="L52" s="5">
        <v>-696843449247</v>
      </c>
      <c r="M52" s="5">
        <v>-625493213327</v>
      </c>
      <c r="N52" s="5">
        <v>-630313006986</v>
      </c>
      <c r="O52" s="5">
        <v>-579241523708</v>
      </c>
      <c r="P52" s="5">
        <v>-549812365049</v>
      </c>
      <c r="Q52" s="5">
        <v>-496939633538</v>
      </c>
    </row>
    <row r="53" spans="2:17" ht="15.5" x14ac:dyDescent="0.35">
      <c r="C53" t="s">
        <v>76</v>
      </c>
      <c r="D53" s="5">
        <v>41819800279</v>
      </c>
      <c r="E53" s="5">
        <v>37661306482</v>
      </c>
      <c r="F53" s="5">
        <v>71728014777</v>
      </c>
      <c r="G53" s="5">
        <v>25051255717</v>
      </c>
      <c r="I53" s="5">
        <v>150743504398</v>
      </c>
      <c r="J53" s="5">
        <v>98216684580</v>
      </c>
      <c r="K53" s="5">
        <v>85518983728</v>
      </c>
      <c r="L53" s="5">
        <v>73358469661</v>
      </c>
      <c r="M53" s="5">
        <v>74261247619</v>
      </c>
      <c r="N53" s="5">
        <v>65177100922</v>
      </c>
      <c r="O53" s="5">
        <v>50984132730</v>
      </c>
      <c r="P53" s="5">
        <v>43362185756</v>
      </c>
      <c r="Q53" s="5">
        <v>31860687416</v>
      </c>
    </row>
    <row r="54" spans="2:17" ht="15.5" x14ac:dyDescent="0.35">
      <c r="C54" t="s">
        <v>77</v>
      </c>
      <c r="D54" s="5">
        <v>-26352223469</v>
      </c>
      <c r="E54" s="5">
        <v>-28912787521</v>
      </c>
      <c r="F54" s="5">
        <v>-29684597597</v>
      </c>
      <c r="G54" s="5">
        <v>-32196055803</v>
      </c>
      <c r="I54" s="5">
        <v>-108913141602</v>
      </c>
      <c r="J54" s="5">
        <v>-88547649683</v>
      </c>
      <c r="K54" s="5">
        <v>-78062211774</v>
      </c>
      <c r="L54" s="5">
        <v>-63723799887</v>
      </c>
      <c r="M54" s="5">
        <v>-62908746146</v>
      </c>
      <c r="N54" s="5">
        <v>-45239093104</v>
      </c>
      <c r="O54" s="5">
        <v>-35262643053</v>
      </c>
      <c r="P54" s="5">
        <v>-29288922326</v>
      </c>
      <c r="Q54" s="5">
        <v>-20611043958</v>
      </c>
    </row>
    <row r="55" spans="2:17" ht="15.5" x14ac:dyDescent="0.35">
      <c r="C55" t="s">
        <v>78</v>
      </c>
      <c r="D55" s="5">
        <v>-14777315746</v>
      </c>
      <c r="E55" s="5">
        <v>-15195831548</v>
      </c>
      <c r="F55" s="5">
        <v>-19562354264</v>
      </c>
      <c r="G55" s="5">
        <v>-16876071713</v>
      </c>
      <c r="I55" s="5">
        <v>-60530213907</v>
      </c>
      <c r="J55" s="5">
        <v>-47455179968</v>
      </c>
      <c r="K55" s="5">
        <v>-38365286240</v>
      </c>
      <c r="L55" s="5">
        <v>-34717974037</v>
      </c>
      <c r="M55" s="5">
        <v>-17829123874</v>
      </c>
      <c r="N55" s="5">
        <v>-13580239711</v>
      </c>
      <c r="O55" s="5">
        <v>-11070684545</v>
      </c>
      <c r="P55" s="5">
        <v>-8755301353</v>
      </c>
      <c r="Q55" s="5">
        <v>-8463741131</v>
      </c>
    </row>
    <row r="56" spans="2:17" ht="15.5" x14ac:dyDescent="0.35">
      <c r="C56" t="s">
        <v>79</v>
      </c>
      <c r="D56" s="5">
        <v>-11574907723</v>
      </c>
      <c r="E56" s="5">
        <v>-13716955973</v>
      </c>
      <c r="F56" s="5">
        <v>-10122243333</v>
      </c>
      <c r="G56" s="5">
        <v>-15319984090</v>
      </c>
      <c r="I56" s="5">
        <v>-48382927695</v>
      </c>
      <c r="J56" s="5">
        <v>-41092469715</v>
      </c>
      <c r="K56" s="5">
        <v>-39696925534</v>
      </c>
      <c r="L56" s="5">
        <v>-29005825850</v>
      </c>
      <c r="M56" s="5">
        <v>-45079622272</v>
      </c>
      <c r="N56" s="5">
        <v>-31658853393</v>
      </c>
      <c r="O56" s="5">
        <v>-24191958508</v>
      </c>
      <c r="P56" s="5">
        <v>-20533620973</v>
      </c>
      <c r="Q56" s="5">
        <v>-12147302827</v>
      </c>
    </row>
    <row r="57" spans="2:17" ht="15.5" x14ac:dyDescent="0.35">
      <c r="C57" t="s">
        <v>80</v>
      </c>
      <c r="D57" s="5">
        <v>15467576810</v>
      </c>
      <c r="E57" s="5">
        <v>8748518961</v>
      </c>
      <c r="F57" s="5">
        <v>42043417180</v>
      </c>
      <c r="G57" s="5">
        <v>-7144800086</v>
      </c>
      <c r="I57" s="5">
        <v>41830362796</v>
      </c>
      <c r="J57" s="5">
        <v>9669034897</v>
      </c>
      <c r="K57" s="5">
        <v>7456771954</v>
      </c>
      <c r="L57" s="5">
        <v>9634669774</v>
      </c>
      <c r="M57" s="5">
        <v>11352501473</v>
      </c>
      <c r="N57" s="5">
        <v>19938007818</v>
      </c>
      <c r="O57" s="5">
        <v>15721489677</v>
      </c>
      <c r="P57" s="5">
        <v>14073263430</v>
      </c>
      <c r="Q57" s="5">
        <v>11249643458</v>
      </c>
    </row>
    <row r="58" spans="2:17" ht="15.5" x14ac:dyDescent="0.35">
      <c r="C58" t="s">
        <v>81</v>
      </c>
      <c r="D58" s="5">
        <v>-6345952196</v>
      </c>
      <c r="E58" s="5">
        <v>-5136279920</v>
      </c>
      <c r="F58" s="5">
        <v>-32194352612</v>
      </c>
      <c r="G58" s="5">
        <v>12619137041</v>
      </c>
      <c r="I58" s="5">
        <v>-15849104768</v>
      </c>
      <c r="J58" s="5">
        <v>15312017146</v>
      </c>
      <c r="K58" s="5">
        <v>10953507795</v>
      </c>
      <c r="L58" s="5">
        <v>7690911651</v>
      </c>
      <c r="M58" s="5">
        <v>4439194087</v>
      </c>
      <c r="N58" s="5">
        <v>-8077309609</v>
      </c>
      <c r="O58" s="5">
        <v>-8876993242</v>
      </c>
      <c r="P58" s="5">
        <v>-8137252832</v>
      </c>
      <c r="Q58" s="5">
        <v>-8788487721</v>
      </c>
    </row>
    <row r="59" spans="2:17" ht="15.5" x14ac:dyDescent="0.35">
      <c r="C59" t="s">
        <v>27</v>
      </c>
      <c r="D59" s="5">
        <v>-2393398732</v>
      </c>
      <c r="E59" s="5">
        <v>-2641767988</v>
      </c>
      <c r="F59" s="5">
        <v>-2433857432</v>
      </c>
      <c r="G59" s="5">
        <v>-2665288091</v>
      </c>
      <c r="I59" s="5">
        <v>-9897507681</v>
      </c>
      <c r="J59" s="5">
        <v>-8574565562</v>
      </c>
      <c r="K59" s="5">
        <v>-8606461009</v>
      </c>
      <c r="L59" s="5">
        <v>-8610941804</v>
      </c>
      <c r="M59" s="5">
        <v>-12545185110</v>
      </c>
      <c r="N59" s="5">
        <v>-9040059681</v>
      </c>
      <c r="O59" s="5">
        <v>-8312363805</v>
      </c>
      <c r="P59" s="5">
        <v>-8878814517</v>
      </c>
      <c r="Q59" s="5">
        <v>-9585810868</v>
      </c>
    </row>
    <row r="60" spans="2:17" ht="15.5" x14ac:dyDescent="0.35">
      <c r="C60" t="s">
        <v>84</v>
      </c>
      <c r="D60" s="5">
        <v>169682545</v>
      </c>
      <c r="E60" s="5">
        <v>1011462757</v>
      </c>
      <c r="F60" s="5">
        <v>2236320615</v>
      </c>
      <c r="G60" s="5">
        <v>137687847</v>
      </c>
      <c r="I60" s="5">
        <v>3408808212</v>
      </c>
      <c r="J60" s="5">
        <v>4241882654</v>
      </c>
      <c r="K60" s="5">
        <v>3203539344</v>
      </c>
      <c r="L60" s="5">
        <v>1988948910</v>
      </c>
      <c r="M60" s="5">
        <v>1704462826</v>
      </c>
      <c r="N60" s="5">
        <v>1456347656</v>
      </c>
      <c r="O60" s="5">
        <v>789069820</v>
      </c>
      <c r="P60" s="5">
        <v>371186046</v>
      </c>
      <c r="Q60" s="5">
        <v>356121728</v>
      </c>
    </row>
    <row r="61" spans="2:17" ht="15.5" x14ac:dyDescent="0.35">
      <c r="C61" t="s">
        <v>85</v>
      </c>
      <c r="D61" s="5">
        <v>36047319</v>
      </c>
      <c r="E61" s="5">
        <v>19956542</v>
      </c>
      <c r="F61" s="5">
        <v>43266832</v>
      </c>
      <c r="G61" s="5">
        <v>40925687</v>
      </c>
      <c r="I61" s="5">
        <v>130514301</v>
      </c>
      <c r="J61" s="5">
        <v>164402802</v>
      </c>
      <c r="K61" s="5">
        <v>115808114</v>
      </c>
      <c r="L61" s="5">
        <v>99043687</v>
      </c>
      <c r="M61" s="5">
        <v>82918876</v>
      </c>
      <c r="N61" s="5">
        <v>47475275</v>
      </c>
      <c r="O61" s="5">
        <v>-237041</v>
      </c>
    </row>
    <row r="62" spans="2:17" ht="15.5" x14ac:dyDescent="0.35">
      <c r="C62" t="s">
        <v>86</v>
      </c>
      <c r="D62" s="5">
        <v>-6345952196</v>
      </c>
      <c r="E62" s="5">
        <v>-5136279920</v>
      </c>
      <c r="F62" s="5">
        <v>-32194352612</v>
      </c>
      <c r="G62" s="5">
        <v>12619137041</v>
      </c>
      <c r="I62" s="5">
        <v>-15849104768</v>
      </c>
      <c r="J62" s="5">
        <v>15312017146</v>
      </c>
      <c r="K62" s="5">
        <v>10953507795</v>
      </c>
      <c r="L62" s="5">
        <v>7690911651</v>
      </c>
      <c r="M62" s="5">
        <v>4439194087</v>
      </c>
      <c r="N62" s="5">
        <v>-8077309609</v>
      </c>
      <c r="O62" s="5">
        <v>-8876993242</v>
      </c>
      <c r="P62" s="5">
        <v>-8137252832</v>
      </c>
      <c r="Q62" s="5">
        <v>-8788487721</v>
      </c>
    </row>
    <row r="63" spans="2:17" ht="15.5" x14ac:dyDescent="0.35">
      <c r="C63" t="s">
        <v>29</v>
      </c>
      <c r="D63" s="5">
        <v>9121624614</v>
      </c>
      <c r="E63" s="5">
        <v>3612239041</v>
      </c>
      <c r="F63" s="5">
        <v>9849064568</v>
      </c>
      <c r="G63" s="5">
        <v>5474336955</v>
      </c>
      <c r="I63" s="5">
        <v>25981258028</v>
      </c>
      <c r="J63" s="5">
        <v>24981052043</v>
      </c>
      <c r="K63" s="5">
        <v>18410279749</v>
      </c>
      <c r="L63" s="5">
        <v>17325581425</v>
      </c>
      <c r="M63" s="5">
        <v>15791695560</v>
      </c>
      <c r="N63" s="5">
        <v>11860698209</v>
      </c>
      <c r="O63" s="5">
        <v>6844496435</v>
      </c>
      <c r="P63" s="5">
        <v>5936010598</v>
      </c>
      <c r="Q63" s="5">
        <v>2461155737</v>
      </c>
    </row>
    <row r="64" spans="2:17" ht="15.5" x14ac:dyDescent="0.35">
      <c r="C64" t="s">
        <v>28</v>
      </c>
      <c r="D64" s="5">
        <v>-1948953275</v>
      </c>
      <c r="E64" s="5">
        <v>-892779915</v>
      </c>
      <c r="F64" s="5">
        <v>-1980049589</v>
      </c>
      <c r="G64" s="5">
        <v>-1237609751</v>
      </c>
      <c r="I64" s="5">
        <v>-6068487992</v>
      </c>
      <c r="J64" s="5">
        <v>-5920468111</v>
      </c>
      <c r="K64" s="5">
        <v>-5357803024</v>
      </c>
      <c r="L64" s="5">
        <v>-4657791710</v>
      </c>
      <c r="M64" s="5">
        <v>-3724945603</v>
      </c>
      <c r="N64" s="5">
        <v>-2415569668</v>
      </c>
      <c r="O64" s="5">
        <v>-1567852985</v>
      </c>
      <c r="P64" s="5">
        <v>-1391887683</v>
      </c>
      <c r="Q64" s="5">
        <v>-562179858</v>
      </c>
    </row>
    <row r="65" spans="2:17" ht="15.5" x14ac:dyDescent="0.35">
      <c r="C65" t="s">
        <v>87</v>
      </c>
      <c r="D65" s="5">
        <v>7172671339</v>
      </c>
      <c r="E65" s="5">
        <v>2719459126</v>
      </c>
      <c r="F65" s="5">
        <v>7869014979</v>
      </c>
      <c r="G65" s="5">
        <v>4236727204</v>
      </c>
      <c r="I65" s="5">
        <v>19912770036</v>
      </c>
      <c r="J65" s="5">
        <v>19060583932</v>
      </c>
      <c r="K65" s="5">
        <v>13052476725</v>
      </c>
      <c r="L65" s="5">
        <v>12667789715</v>
      </c>
      <c r="M65" s="5">
        <v>12066749957</v>
      </c>
      <c r="N65" s="5">
        <v>9445128541</v>
      </c>
      <c r="O65" s="5">
        <v>5276643450</v>
      </c>
      <c r="P65" s="5">
        <v>3433628829</v>
      </c>
      <c r="Q65" s="5">
        <v>1497711917</v>
      </c>
    </row>
    <row r="66" spans="2:17" ht="15.5" x14ac:dyDescent="0.35">
      <c r="C66" t="s">
        <v>88</v>
      </c>
      <c r="D66" s="5">
        <v>-353423973</v>
      </c>
      <c r="E66" s="5">
        <v>-359274668</v>
      </c>
      <c r="F66" s="5">
        <v>-1472810121</v>
      </c>
      <c r="G66" s="5">
        <v>28881875</v>
      </c>
      <c r="I66" s="5">
        <v>-1386164492</v>
      </c>
      <c r="J66" s="5">
        <v>115527506</v>
      </c>
      <c r="K66" s="5">
        <v>732424925</v>
      </c>
      <c r="L66" s="5">
        <v>4721171859</v>
      </c>
      <c r="M66" s="5">
        <v>457810998</v>
      </c>
      <c r="N66" s="5">
        <v>-596040498</v>
      </c>
      <c r="O66" s="5">
        <v>153811084</v>
      </c>
      <c r="P66" s="5">
        <v>-304902295</v>
      </c>
      <c r="Q66" s="5">
        <v>-132838582</v>
      </c>
    </row>
    <row r="67" spans="2:17" ht="15.5" x14ac:dyDescent="0.35">
      <c r="C67" t="s">
        <v>89</v>
      </c>
      <c r="D67" s="5">
        <v>6819247366</v>
      </c>
      <c r="E67" s="5">
        <v>2360184458</v>
      </c>
      <c r="F67" s="5">
        <v>6396204858</v>
      </c>
      <c r="G67" s="5">
        <v>4265609079</v>
      </c>
      <c r="I67" s="5">
        <v>18526605544</v>
      </c>
      <c r="J67" s="5">
        <v>19176111438</v>
      </c>
      <c r="K67" s="5">
        <v>13784901650</v>
      </c>
      <c r="L67" s="5">
        <v>17388961574</v>
      </c>
      <c r="M67" s="5">
        <v>12524560955</v>
      </c>
      <c r="N67" s="5">
        <v>8849088043</v>
      </c>
      <c r="O67" s="5">
        <v>5430454534</v>
      </c>
      <c r="P67" s="5">
        <v>3128726534</v>
      </c>
      <c r="Q67" s="5">
        <v>1364873335</v>
      </c>
    </row>
    <row r="68" spans="2:17" ht="15.5" x14ac:dyDescent="0.35">
      <c r="C68" t="s">
        <v>90</v>
      </c>
      <c r="D68" s="5">
        <v>7172671339</v>
      </c>
      <c r="E68" s="5">
        <v>2719459126</v>
      </c>
      <c r="F68" s="5">
        <v>7869014979</v>
      </c>
      <c r="G68" s="5">
        <v>4236727204</v>
      </c>
      <c r="I68" s="5">
        <v>19912770036</v>
      </c>
      <c r="J68" s="5">
        <v>19060583932</v>
      </c>
      <c r="K68" s="5">
        <v>13052476725</v>
      </c>
      <c r="L68" s="5">
        <v>12667789715</v>
      </c>
      <c r="M68" s="5">
        <v>12066749957</v>
      </c>
      <c r="N68" s="5">
        <v>9445128541</v>
      </c>
      <c r="O68" s="5">
        <v>5276643450</v>
      </c>
      <c r="P68" s="5">
        <v>3433628829</v>
      </c>
      <c r="Q68" s="5">
        <v>1497711917</v>
      </c>
    </row>
    <row r="69" spans="2:17" ht="15.5" x14ac:dyDescent="0.35">
      <c r="C69" t="s">
        <v>8</v>
      </c>
      <c r="D69" s="5">
        <v>6783200047</v>
      </c>
      <c r="E69" s="5">
        <v>2340227916</v>
      </c>
      <c r="F69" s="5">
        <v>6352938026</v>
      </c>
      <c r="G69" s="5">
        <v>4224683392</v>
      </c>
      <c r="I69" s="5">
        <v>18396091243</v>
      </c>
      <c r="J69" s="5">
        <v>19011708636</v>
      </c>
      <c r="K69" s="5">
        <v>13669093536</v>
      </c>
      <c r="L69" s="5">
        <v>17289917887</v>
      </c>
      <c r="M69" s="5">
        <v>12441642079</v>
      </c>
      <c r="N69" s="5">
        <v>8801612768</v>
      </c>
      <c r="O69" s="5">
        <v>5430691575</v>
      </c>
      <c r="P69" s="5">
        <v>3128726534</v>
      </c>
      <c r="Q69" s="5">
        <v>1364873335</v>
      </c>
    </row>
    <row r="70" spans="2:17" ht="15.5" x14ac:dyDescent="0.35">
      <c r="C70" t="s">
        <v>91</v>
      </c>
      <c r="D70" s="5">
        <v>7172671339</v>
      </c>
      <c r="E70" s="5">
        <v>2719459126</v>
      </c>
      <c r="F70" s="5">
        <v>7869014979</v>
      </c>
      <c r="G70" s="5">
        <v>4236727204</v>
      </c>
      <c r="I70" s="5">
        <v>19912770036</v>
      </c>
      <c r="J70" s="5">
        <v>19060583932</v>
      </c>
      <c r="K70" s="5">
        <v>13052476725</v>
      </c>
      <c r="L70" s="5">
        <v>12667789715</v>
      </c>
      <c r="M70" s="5">
        <v>12066749957</v>
      </c>
      <c r="N70" s="5">
        <v>9445128541</v>
      </c>
      <c r="O70" s="5">
        <v>5276643450</v>
      </c>
      <c r="P70" s="5">
        <v>3433628829</v>
      </c>
      <c r="Q70" s="5">
        <v>1497711917</v>
      </c>
    </row>
    <row r="71" spans="2:17" ht="15.5" x14ac:dyDescent="0.35">
      <c r="C71" t="s">
        <v>92</v>
      </c>
      <c r="D71" s="5">
        <v>6819247366</v>
      </c>
      <c r="E71" s="5">
        <v>2360184458</v>
      </c>
      <c r="F71" s="5">
        <v>6396204858</v>
      </c>
      <c r="G71" s="5">
        <v>4265609079</v>
      </c>
      <c r="I71" s="5">
        <v>18526605544</v>
      </c>
      <c r="J71" s="5">
        <v>19176111438</v>
      </c>
      <c r="K71" s="5">
        <v>13784901650</v>
      </c>
      <c r="L71" s="5">
        <v>17388961574</v>
      </c>
      <c r="M71" s="5">
        <v>12524560955</v>
      </c>
      <c r="N71" s="5">
        <v>8849088043</v>
      </c>
      <c r="O71" s="5">
        <v>5430454534</v>
      </c>
      <c r="P71" s="5">
        <v>3128726534</v>
      </c>
      <c r="Q71" s="5">
        <v>1364873335</v>
      </c>
    </row>
    <row r="72" spans="2:17" ht="15.5" x14ac:dyDescent="0.35">
      <c r="C72" t="s">
        <v>93</v>
      </c>
      <c r="D72" s="5">
        <v>6819247366</v>
      </c>
      <c r="E72" s="5">
        <v>2360184458</v>
      </c>
      <c r="F72" s="5">
        <v>6396204858</v>
      </c>
      <c r="G72" s="5">
        <v>4265609079</v>
      </c>
      <c r="I72" s="5">
        <v>18526605544</v>
      </c>
      <c r="J72" s="5">
        <v>19176111438</v>
      </c>
      <c r="K72" s="5">
        <v>13784901650</v>
      </c>
      <c r="L72" s="5">
        <v>17388961574</v>
      </c>
      <c r="M72" s="5">
        <v>12524560955</v>
      </c>
      <c r="N72" s="5">
        <v>8849088043</v>
      </c>
      <c r="O72" s="5">
        <v>5430454534</v>
      </c>
      <c r="P72" s="5">
        <v>3128726534</v>
      </c>
      <c r="Q72" s="5">
        <v>1364873335</v>
      </c>
    </row>
    <row r="74" spans="2:17" ht="15.5" x14ac:dyDescent="0.35">
      <c r="B74" t="s">
        <v>94</v>
      </c>
      <c r="C74" t="s">
        <v>95</v>
      </c>
    </row>
    <row r="75" spans="2:17" ht="15.5" x14ac:dyDescent="0.35">
      <c r="C75" t="s">
        <v>96</v>
      </c>
    </row>
    <row r="76" spans="2:17" ht="15.5" x14ac:dyDescent="0.35">
      <c r="C76" t="s">
        <v>20</v>
      </c>
      <c r="D76" s="5">
        <v>5475249114</v>
      </c>
      <c r="E76" s="5">
        <v>6234156017</v>
      </c>
      <c r="F76" s="5">
        <v>6240689920</v>
      </c>
      <c r="G76" s="5">
        <v>5871274186</v>
      </c>
      <c r="I76" s="5">
        <v>6240689920</v>
      </c>
      <c r="J76" s="5">
        <v>8511445188</v>
      </c>
      <c r="K76" s="5">
        <v>11394671479</v>
      </c>
      <c r="L76" s="5">
        <v>13976092530</v>
      </c>
      <c r="M76" s="5">
        <v>6826052023</v>
      </c>
      <c r="N76" s="5">
        <v>6579681086</v>
      </c>
      <c r="O76" s="5">
        <v>8638798979</v>
      </c>
      <c r="P76" s="5">
        <v>8648530217</v>
      </c>
      <c r="Q76" s="5">
        <v>11894481633</v>
      </c>
    </row>
    <row r="77" spans="2:17" ht="15.5" x14ac:dyDescent="0.35">
      <c r="C77" t="s">
        <v>98</v>
      </c>
      <c r="D77" s="5">
        <v>25374166943</v>
      </c>
      <c r="E77" s="5">
        <v>30681416173</v>
      </c>
      <c r="F77" s="5">
        <v>24418916897</v>
      </c>
      <c r="G77" s="5">
        <v>21827302208</v>
      </c>
      <c r="I77" s="5">
        <v>24418916897</v>
      </c>
      <c r="J77" s="5">
        <v>21261452641</v>
      </c>
      <c r="K77" s="5">
        <v>23095657102</v>
      </c>
      <c r="L77" s="5">
        <v>23656756778</v>
      </c>
      <c r="M77" s="5">
        <v>19598869166</v>
      </c>
      <c r="N77" s="5">
        <v>16847215032</v>
      </c>
      <c r="O77" s="5">
        <v>23368353263</v>
      </c>
      <c r="P77" s="5">
        <v>21008029432</v>
      </c>
      <c r="Q77" s="5">
        <v>9888217977</v>
      </c>
    </row>
    <row r="78" spans="2:17" ht="15.5" x14ac:dyDescent="0.35">
      <c r="C78" t="s">
        <v>99</v>
      </c>
    </row>
    <row r="79" spans="2:17" ht="15.5" x14ac:dyDescent="0.35">
      <c r="C79" t="s">
        <v>100</v>
      </c>
      <c r="N79" s="5">
        <v>5300000000</v>
      </c>
      <c r="O79" s="5">
        <v>7000000000</v>
      </c>
      <c r="P79" s="5">
        <v>7633086850</v>
      </c>
      <c r="Q79" s="5">
        <v>9050534000</v>
      </c>
    </row>
    <row r="80" spans="2:17" ht="15.5" x14ac:dyDescent="0.35">
      <c r="C80" t="s">
        <v>101</v>
      </c>
      <c r="D80" s="5">
        <v>25374166943</v>
      </c>
      <c r="E80" s="5">
        <v>30681416173</v>
      </c>
      <c r="F80" s="5">
        <v>24418916897</v>
      </c>
      <c r="G80" s="5">
        <v>21827302208</v>
      </c>
      <c r="I80" s="5">
        <v>24418916897</v>
      </c>
      <c r="J80" s="5">
        <v>21261452641</v>
      </c>
      <c r="K80" s="5">
        <v>23095657102</v>
      </c>
      <c r="L80" s="5">
        <v>23656756778</v>
      </c>
      <c r="M80" s="5">
        <v>19598869166</v>
      </c>
      <c r="N80" s="5">
        <v>16847215032</v>
      </c>
      <c r="O80" s="5">
        <v>23368353263</v>
      </c>
      <c r="P80" s="5">
        <v>21008029432</v>
      </c>
      <c r="Q80" s="5">
        <v>9888217977</v>
      </c>
    </row>
    <row r="81" spans="3:17" ht="15.5" x14ac:dyDescent="0.35">
      <c r="C81" t="s">
        <v>285</v>
      </c>
      <c r="D81" s="5">
        <v>19681491652</v>
      </c>
      <c r="E81" s="5">
        <v>15911500264</v>
      </c>
      <c r="F81" s="5">
        <v>11794723448</v>
      </c>
      <c r="G81" s="5">
        <v>10086807801</v>
      </c>
      <c r="I81" s="5">
        <v>11794723448</v>
      </c>
      <c r="J81" s="5">
        <v>8505149256</v>
      </c>
      <c r="K81" s="5">
        <v>2314322575</v>
      </c>
      <c r="L81" s="5">
        <v>1918588895</v>
      </c>
      <c r="M81" s="5">
        <v>642777771</v>
      </c>
      <c r="N81" s="5">
        <v>1236111105</v>
      </c>
    </row>
    <row r="82" spans="3:17" ht="15.5" x14ac:dyDescent="0.35">
      <c r="C82" t="s">
        <v>286</v>
      </c>
      <c r="D82" s="5">
        <v>19681491652</v>
      </c>
      <c r="E82" s="5">
        <v>15911500264</v>
      </c>
      <c r="F82" s="5">
        <v>11794723448</v>
      </c>
      <c r="G82" s="5">
        <v>10086807801</v>
      </c>
      <c r="I82" s="5">
        <v>11794723448</v>
      </c>
      <c r="J82" s="5">
        <v>8505149256</v>
      </c>
      <c r="K82" s="5">
        <v>2314322575</v>
      </c>
      <c r="L82" s="5">
        <v>1918588895</v>
      </c>
      <c r="M82" s="5">
        <v>642777771</v>
      </c>
      <c r="N82" s="5">
        <v>1236111105</v>
      </c>
    </row>
    <row r="83" spans="3:17" ht="15.5" x14ac:dyDescent="0.35">
      <c r="C83" t="s">
        <v>102</v>
      </c>
      <c r="D83" s="5">
        <v>272383874288</v>
      </c>
      <c r="E83" s="5">
        <v>220285005865</v>
      </c>
      <c r="F83" s="5">
        <v>210470635274</v>
      </c>
      <c r="G83" s="5">
        <v>206897421260</v>
      </c>
      <c r="I83" s="5">
        <v>210470635274</v>
      </c>
      <c r="J83" s="5">
        <v>202624331254</v>
      </c>
      <c r="K83" s="5">
        <v>171252781239</v>
      </c>
      <c r="L83" s="5">
        <v>159037252063</v>
      </c>
      <c r="M83" s="5">
        <v>150614570738</v>
      </c>
      <c r="N83" s="5">
        <v>127389248057</v>
      </c>
      <c r="O83" s="5">
        <v>119231480115</v>
      </c>
      <c r="P83" s="5">
        <v>115984296079</v>
      </c>
      <c r="Q83" s="5">
        <v>122743461251</v>
      </c>
    </row>
    <row r="84" spans="3:17" ht="15.5" x14ac:dyDescent="0.35">
      <c r="C84" t="s">
        <v>85</v>
      </c>
      <c r="D84" s="5">
        <v>23237201247</v>
      </c>
      <c r="E84" s="5">
        <v>23587074264</v>
      </c>
      <c r="F84" s="5">
        <v>23942797976</v>
      </c>
      <c r="G84" s="5">
        <v>25398460127</v>
      </c>
      <c r="I84" s="5">
        <v>23942797976</v>
      </c>
      <c r="J84" s="5">
        <v>25312342676</v>
      </c>
      <c r="K84" s="5">
        <v>25197519407</v>
      </c>
      <c r="L84" s="5">
        <v>24466699936</v>
      </c>
      <c r="M84" s="5">
        <v>19750286483</v>
      </c>
      <c r="N84" s="5">
        <v>19292558757</v>
      </c>
      <c r="O84" s="5">
        <v>19880147815</v>
      </c>
      <c r="P84" s="5">
        <v>19687899395</v>
      </c>
      <c r="Q84" s="5">
        <v>19992801690</v>
      </c>
    </row>
    <row r="85" spans="3:17" ht="15.5" x14ac:dyDescent="0.35">
      <c r="C85" t="s">
        <v>103</v>
      </c>
      <c r="D85" s="5">
        <v>336429984255</v>
      </c>
      <c r="E85" s="5">
        <v>296351485536</v>
      </c>
      <c r="F85" s="5">
        <v>275435571256</v>
      </c>
      <c r="G85" s="5">
        <v>254425918185</v>
      </c>
      <c r="I85" s="5">
        <v>275435571256</v>
      </c>
      <c r="J85" s="5">
        <v>247747445886</v>
      </c>
      <c r="K85" s="5">
        <v>215835582207</v>
      </c>
      <c r="L85" s="5">
        <v>212189362474</v>
      </c>
      <c r="M85" s="5">
        <v>184990461303</v>
      </c>
      <c r="N85" s="5">
        <v>160702460374</v>
      </c>
      <c r="O85" s="5">
        <v>223667976594</v>
      </c>
      <c r="P85" s="5">
        <v>150616694671</v>
      </c>
      <c r="Q85" s="5">
        <v>152089027977</v>
      </c>
    </row>
    <row r="86" spans="3:17" ht="15.5" x14ac:dyDescent="0.35">
      <c r="C86" t="s">
        <v>104</v>
      </c>
    </row>
    <row r="87" spans="3:17" ht="15.5" x14ac:dyDescent="0.35">
      <c r="C87" t="s">
        <v>107</v>
      </c>
      <c r="D87" s="5">
        <v>25284350369</v>
      </c>
      <c r="E87" s="5">
        <v>25114667824</v>
      </c>
      <c r="F87" s="5">
        <v>24103205067</v>
      </c>
      <c r="G87" s="5">
        <v>22616884449</v>
      </c>
      <c r="I87" s="5">
        <v>24103205067</v>
      </c>
      <c r="J87" s="5">
        <v>21444396855</v>
      </c>
      <c r="K87" s="5">
        <v>17202514201</v>
      </c>
      <c r="L87" s="5">
        <v>13998974857</v>
      </c>
      <c r="M87" s="5">
        <v>12010025947</v>
      </c>
      <c r="N87" s="5">
        <v>5805563121</v>
      </c>
      <c r="O87" s="5">
        <v>3224215465</v>
      </c>
      <c r="P87" s="5">
        <v>2435145645</v>
      </c>
      <c r="Q87" s="5">
        <v>2063959599</v>
      </c>
    </row>
    <row r="88" spans="3:17" ht="15.5" x14ac:dyDescent="0.35">
      <c r="C88" t="s">
        <v>108</v>
      </c>
      <c r="D88" s="5">
        <v>2982342200</v>
      </c>
      <c r="E88" s="5">
        <v>2782570949</v>
      </c>
      <c r="F88" s="5">
        <v>2581149504</v>
      </c>
      <c r="G88" s="5">
        <v>2680092963</v>
      </c>
      <c r="I88" s="5">
        <v>2581149504</v>
      </c>
      <c r="J88" s="5">
        <v>2491698397</v>
      </c>
      <c r="K88" s="5">
        <v>2004606929</v>
      </c>
      <c r="L88" s="5">
        <v>1963581642</v>
      </c>
      <c r="M88" s="5">
        <v>2149249742</v>
      </c>
      <c r="N88" s="5">
        <v>2022069744</v>
      </c>
      <c r="O88" s="5">
        <v>1525517027</v>
      </c>
      <c r="P88" s="5">
        <v>985187373</v>
      </c>
      <c r="Q88" s="5">
        <v>743698380</v>
      </c>
    </row>
    <row r="89" spans="3:17" ht="15.5" x14ac:dyDescent="0.35">
      <c r="C89" t="s">
        <v>105</v>
      </c>
      <c r="D89" s="5">
        <v>222986727329</v>
      </c>
      <c r="E89" s="5">
        <v>222243519177</v>
      </c>
      <c r="F89" s="5">
        <v>222454633705</v>
      </c>
      <c r="G89" s="5">
        <v>224259892228</v>
      </c>
      <c r="I89" s="5">
        <v>222454633705</v>
      </c>
      <c r="J89" s="5">
        <v>212430428379</v>
      </c>
      <c r="K89" s="5">
        <v>201137992197</v>
      </c>
      <c r="L89" s="5">
        <v>189762843991</v>
      </c>
      <c r="M89" s="5">
        <v>189051450409</v>
      </c>
      <c r="N89" s="5">
        <v>145008574011</v>
      </c>
      <c r="O89" s="5">
        <v>59884406485</v>
      </c>
      <c r="P89" s="5">
        <v>51218312503</v>
      </c>
      <c r="Q89" s="5">
        <v>51816465697</v>
      </c>
    </row>
    <row r="90" spans="3:17" ht="15.5" x14ac:dyDescent="0.35">
      <c r="C90" t="s">
        <v>109</v>
      </c>
      <c r="D90" s="5">
        <v>271626322789</v>
      </c>
      <c r="E90" s="5">
        <v>269120878339</v>
      </c>
      <c r="F90" s="5">
        <v>269339356837</v>
      </c>
      <c r="G90" s="5">
        <v>265756662393</v>
      </c>
      <c r="I90" s="5">
        <v>269339356837</v>
      </c>
      <c r="J90" s="5">
        <v>249683336764</v>
      </c>
      <c r="K90" s="5">
        <v>235156059236</v>
      </c>
      <c r="L90" s="5">
        <v>218025013682</v>
      </c>
      <c r="M90" s="5">
        <v>238684362064</v>
      </c>
      <c r="N90" s="5">
        <v>157888140933</v>
      </c>
      <c r="O90" s="5">
        <v>72472068096</v>
      </c>
      <c r="P90" s="5">
        <v>64108500039</v>
      </c>
      <c r="Q90" s="5">
        <v>65815932952</v>
      </c>
    </row>
    <row r="91" spans="3:17" ht="15.5" x14ac:dyDescent="0.35">
      <c r="C91" t="s">
        <v>110</v>
      </c>
      <c r="D91" s="5">
        <v>608056307044</v>
      </c>
      <c r="E91" s="5">
        <v>565472363875</v>
      </c>
      <c r="F91" s="5">
        <v>544774928093</v>
      </c>
      <c r="G91" s="5">
        <v>520182580578</v>
      </c>
      <c r="I91" s="5">
        <v>544774928093</v>
      </c>
      <c r="J91" s="5">
        <v>497430782650</v>
      </c>
      <c r="K91" s="5">
        <v>450991641443</v>
      </c>
      <c r="L91" s="5">
        <v>430214376156</v>
      </c>
      <c r="M91" s="5">
        <v>423674823367</v>
      </c>
      <c r="N91" s="5">
        <v>318590601307</v>
      </c>
      <c r="O91" s="5">
        <v>296140044690</v>
      </c>
      <c r="P91" s="5">
        <v>214725194710</v>
      </c>
      <c r="Q91" s="5">
        <v>217904960929</v>
      </c>
    </row>
    <row r="92" spans="3:17" ht="15.5" x14ac:dyDescent="0.35">
      <c r="C92" t="s">
        <v>111</v>
      </c>
    </row>
    <row r="93" spans="3:17" ht="15.5" x14ac:dyDescent="0.35">
      <c r="C93" t="s">
        <v>112</v>
      </c>
    </row>
    <row r="94" spans="3:17" ht="15.5" x14ac:dyDescent="0.35">
      <c r="C94" t="s">
        <v>113</v>
      </c>
      <c r="D94" s="5">
        <v>328343141203</v>
      </c>
      <c r="E94" s="5">
        <v>294546954797</v>
      </c>
      <c r="F94" s="5">
        <v>277039093911</v>
      </c>
      <c r="G94" s="5">
        <v>257467961378</v>
      </c>
      <c r="I94" s="5">
        <v>277039093911</v>
      </c>
      <c r="J94" s="5">
        <v>254829720979</v>
      </c>
      <c r="K94" s="5">
        <v>222759848340</v>
      </c>
      <c r="L94" s="5">
        <v>208554013948</v>
      </c>
      <c r="M94" s="5">
        <v>214309760854</v>
      </c>
      <c r="N94" s="5">
        <v>172759950273</v>
      </c>
      <c r="O94" s="5">
        <v>163692728971</v>
      </c>
      <c r="P94" s="5">
        <v>160785287454</v>
      </c>
      <c r="Q94" s="5">
        <v>160540147833</v>
      </c>
    </row>
    <row r="95" spans="3:17" ht="15.5" x14ac:dyDescent="0.35">
      <c r="C95" t="s">
        <v>116</v>
      </c>
      <c r="D95" s="5">
        <v>120647276365</v>
      </c>
      <c r="E95" s="5">
        <v>99793096304</v>
      </c>
      <c r="F95" s="5">
        <v>84800925409</v>
      </c>
      <c r="G95" s="5">
        <v>102614011443</v>
      </c>
      <c r="I95" s="5">
        <v>84800925409</v>
      </c>
      <c r="J95" s="5">
        <v>80661136312</v>
      </c>
      <c r="K95" s="5">
        <v>73425427046</v>
      </c>
      <c r="L95" s="5">
        <v>66994660910</v>
      </c>
      <c r="M95" s="5">
        <v>111724172780</v>
      </c>
      <c r="N95" s="5">
        <v>76426799641</v>
      </c>
      <c r="O95" s="5">
        <v>67314486704</v>
      </c>
      <c r="P95" s="5">
        <v>86244312922</v>
      </c>
      <c r="Q95" s="5">
        <v>79625061338</v>
      </c>
    </row>
    <row r="96" spans="3:17" ht="15.5" x14ac:dyDescent="0.35">
      <c r="C96" t="s">
        <v>114</v>
      </c>
    </row>
    <row r="97" spans="3:17" ht="15.5" x14ac:dyDescent="0.35">
      <c r="C97" t="s">
        <v>115</v>
      </c>
      <c r="D97" s="5">
        <v>189379750599</v>
      </c>
      <c r="E97" s="5">
        <v>172013914973</v>
      </c>
      <c r="F97" s="5">
        <v>160175494902</v>
      </c>
      <c r="G97" s="5">
        <v>127671894387</v>
      </c>
      <c r="I97" s="5">
        <v>160175494902</v>
      </c>
      <c r="J97" s="5">
        <v>145431734395</v>
      </c>
      <c r="K97" s="5">
        <v>128451681965</v>
      </c>
      <c r="L97" s="5">
        <v>121433852398</v>
      </c>
      <c r="M97" s="5">
        <v>92057105538</v>
      </c>
      <c r="N97" s="5">
        <v>87210576953</v>
      </c>
      <c r="O97" s="5">
        <v>94084674878</v>
      </c>
      <c r="P97" s="5">
        <v>68117532407</v>
      </c>
      <c r="Q97" s="5">
        <v>73691525291</v>
      </c>
    </row>
    <row r="98" spans="3:17" ht="15.5" x14ac:dyDescent="0.35">
      <c r="C98" t="s">
        <v>325</v>
      </c>
    </row>
    <row r="99" spans="3:17" ht="15.5" x14ac:dyDescent="0.35">
      <c r="C99" t="s">
        <v>326</v>
      </c>
      <c r="N99" s="5">
        <v>5300000000</v>
      </c>
      <c r="O99" s="5">
        <v>7000000000</v>
      </c>
      <c r="P99" s="5">
        <v>7633086850</v>
      </c>
      <c r="Q99" s="5">
        <v>9050534000</v>
      </c>
    </row>
    <row r="100" spans="3:17" ht="15.5" x14ac:dyDescent="0.35">
      <c r="C100" t="s">
        <v>119</v>
      </c>
      <c r="D100" s="5">
        <v>596090389</v>
      </c>
      <c r="E100" s="5">
        <v>2950347270</v>
      </c>
      <c r="F100" s="5">
        <v>2145298093</v>
      </c>
      <c r="G100" s="5">
        <v>2284401607</v>
      </c>
      <c r="I100" s="5">
        <v>2145298093</v>
      </c>
      <c r="J100" s="5">
        <v>2174475309</v>
      </c>
      <c r="K100" s="5">
        <v>2356012499</v>
      </c>
      <c r="L100" s="5">
        <v>1504054510</v>
      </c>
      <c r="M100" s="5">
        <v>1841719752</v>
      </c>
      <c r="N100" s="5">
        <v>875739749</v>
      </c>
      <c r="O100" s="5">
        <v>492443145</v>
      </c>
      <c r="P100" s="5">
        <v>158597331</v>
      </c>
      <c r="Q100" s="5">
        <v>155999159</v>
      </c>
    </row>
    <row r="101" spans="3:17" ht="15.5" x14ac:dyDescent="0.35">
      <c r="C101" t="s">
        <v>288</v>
      </c>
      <c r="D101" s="5">
        <v>1746314485</v>
      </c>
      <c r="E101" s="5">
        <v>2999384190</v>
      </c>
      <c r="F101" s="5">
        <v>3920508986</v>
      </c>
      <c r="G101" s="5">
        <v>803130131</v>
      </c>
      <c r="I101" s="5">
        <v>3920508986</v>
      </c>
      <c r="J101" s="5">
        <v>296002297</v>
      </c>
      <c r="K101" s="5">
        <v>1011540930</v>
      </c>
      <c r="L101" s="5">
        <v>1202381646</v>
      </c>
      <c r="M101" s="5">
        <v>647186360</v>
      </c>
      <c r="N101" s="5">
        <v>1458099826</v>
      </c>
      <c r="O101" s="5">
        <v>824551779</v>
      </c>
      <c r="P101" s="5">
        <v>729292516</v>
      </c>
      <c r="Q101" s="5">
        <v>362370000</v>
      </c>
    </row>
    <row r="102" spans="3:17" ht="15.5" x14ac:dyDescent="0.35">
      <c r="C102" t="s">
        <v>289</v>
      </c>
    </row>
    <row r="103" spans="3:17" ht="15.5" x14ac:dyDescent="0.35">
      <c r="C103" t="s">
        <v>290</v>
      </c>
      <c r="D103" s="5">
        <v>13851366407</v>
      </c>
      <c r="E103" s="5">
        <v>12526615819</v>
      </c>
      <c r="F103" s="5">
        <v>12526615819</v>
      </c>
      <c r="G103" s="5">
        <v>15804520133</v>
      </c>
      <c r="I103" s="5">
        <v>12526615819</v>
      </c>
      <c r="J103" s="5">
        <v>8304046155</v>
      </c>
      <c r="K103" s="5">
        <v>10896834705</v>
      </c>
      <c r="L103" s="5">
        <v>18880085858</v>
      </c>
      <c r="M103" s="5">
        <v>22962289310</v>
      </c>
      <c r="N103" s="5">
        <v>8577487437</v>
      </c>
      <c r="O103" s="5">
        <v>3883333333</v>
      </c>
      <c r="P103" s="5">
        <v>601557848</v>
      </c>
      <c r="Q103" s="5">
        <v>7955021801</v>
      </c>
    </row>
    <row r="104" spans="3:17" ht="15.5" x14ac:dyDescent="0.35">
      <c r="C104" t="s">
        <v>328</v>
      </c>
      <c r="N104" s="5">
        <v>39241749</v>
      </c>
      <c r="O104" s="5">
        <v>176464240</v>
      </c>
      <c r="P104" s="5">
        <v>80019653</v>
      </c>
    </row>
    <row r="105" spans="3:17" ht="15.5" x14ac:dyDescent="0.35">
      <c r="C105" t="s">
        <v>293</v>
      </c>
      <c r="D105" s="5">
        <v>3091538852</v>
      </c>
      <c r="E105" s="5">
        <v>8160367312</v>
      </c>
      <c r="F105" s="5">
        <v>14089970740</v>
      </c>
      <c r="G105" s="5">
        <v>16279157439</v>
      </c>
      <c r="I105" s="5">
        <v>14089970740</v>
      </c>
      <c r="J105" s="5">
        <v>12361675687</v>
      </c>
      <c r="K105" s="5">
        <v>10012518548</v>
      </c>
      <c r="L105" s="5">
        <v>11010165493</v>
      </c>
      <c r="M105" s="5">
        <v>5181530833</v>
      </c>
      <c r="N105" s="5">
        <v>5187130160</v>
      </c>
      <c r="O105" s="5">
        <v>896472165</v>
      </c>
      <c r="P105" s="5">
        <v>5251713825</v>
      </c>
      <c r="Q105" s="5">
        <v>6185192045</v>
      </c>
    </row>
    <row r="106" spans="3:17" ht="15.5" x14ac:dyDescent="0.35">
      <c r="C106" t="s">
        <v>121</v>
      </c>
      <c r="D106" s="5">
        <v>25244119335</v>
      </c>
      <c r="E106" s="5">
        <v>23275609938</v>
      </c>
      <c r="F106" s="5">
        <v>22446219500</v>
      </c>
      <c r="G106" s="5">
        <v>23821209376</v>
      </c>
      <c r="I106" s="5">
        <v>22446219500</v>
      </c>
      <c r="J106" s="5">
        <v>15838052533</v>
      </c>
      <c r="K106" s="5">
        <v>17442395403</v>
      </c>
      <c r="L106" s="5">
        <v>24655866158</v>
      </c>
      <c r="M106" s="5">
        <v>29749528037</v>
      </c>
      <c r="N106" s="5">
        <v>20156615013</v>
      </c>
      <c r="O106" s="5">
        <v>15622367741</v>
      </c>
      <c r="P106" s="5">
        <v>12255413843</v>
      </c>
      <c r="Q106" s="5">
        <v>19980349319</v>
      </c>
    </row>
    <row r="107" spans="3:17" ht="15.5" x14ac:dyDescent="0.35">
      <c r="C107" t="s">
        <v>122</v>
      </c>
      <c r="D107" s="5">
        <v>25244119335</v>
      </c>
      <c r="E107" s="5">
        <v>23275609938</v>
      </c>
      <c r="F107" s="5">
        <v>22446219500</v>
      </c>
      <c r="G107" s="5">
        <v>23821209376</v>
      </c>
      <c r="I107" s="5">
        <v>22446219500</v>
      </c>
      <c r="J107" s="5">
        <v>15838052533</v>
      </c>
      <c r="K107" s="5">
        <v>17442395403</v>
      </c>
      <c r="L107" s="5">
        <v>24655866158</v>
      </c>
      <c r="M107" s="5">
        <v>29749528037</v>
      </c>
      <c r="N107" s="5">
        <v>20156615013</v>
      </c>
      <c r="O107" s="5">
        <v>15622367741</v>
      </c>
      <c r="P107" s="5">
        <v>12255413843</v>
      </c>
      <c r="Q107" s="5">
        <v>19980349319</v>
      </c>
    </row>
    <row r="108" spans="3:17" ht="15.5" x14ac:dyDescent="0.35">
      <c r="C108" t="s">
        <v>294</v>
      </c>
    </row>
    <row r="109" spans="3:17" ht="15.5" x14ac:dyDescent="0.35">
      <c r="C109" t="s">
        <v>295</v>
      </c>
      <c r="D109" s="5">
        <v>13961964955</v>
      </c>
      <c r="E109" s="5">
        <v>12716020814</v>
      </c>
      <c r="F109" s="5">
        <v>12802182401</v>
      </c>
      <c r="G109" s="5">
        <v>16181869346</v>
      </c>
      <c r="I109" s="5">
        <v>12802182401</v>
      </c>
      <c r="J109" s="5">
        <v>9002684255</v>
      </c>
      <c r="K109" s="5">
        <v>11559355460</v>
      </c>
      <c r="L109" s="5">
        <v>18880085858</v>
      </c>
      <c r="M109" s="5">
        <v>22962289310</v>
      </c>
      <c r="N109" s="5">
        <v>8616729186</v>
      </c>
      <c r="O109" s="5">
        <v>4059797573</v>
      </c>
      <c r="P109" s="5">
        <v>681577501</v>
      </c>
      <c r="Q109" s="5">
        <v>7955021801</v>
      </c>
    </row>
    <row r="110" spans="3:17" ht="15.5" x14ac:dyDescent="0.35">
      <c r="C110" t="s">
        <v>123</v>
      </c>
      <c r="D110" s="5">
        <v>353587260538</v>
      </c>
      <c r="E110" s="5">
        <v>317822564735</v>
      </c>
      <c r="F110" s="5">
        <v>299485313411</v>
      </c>
      <c r="G110" s="5">
        <v>281289170754</v>
      </c>
      <c r="I110" s="5">
        <v>299485313411</v>
      </c>
      <c r="J110" s="5">
        <v>270667773512</v>
      </c>
      <c r="K110" s="5">
        <v>240202243743</v>
      </c>
      <c r="L110" s="5">
        <v>233209880106</v>
      </c>
      <c r="M110" s="5">
        <v>244059288891</v>
      </c>
      <c r="N110" s="5">
        <v>192916565286</v>
      </c>
      <c r="O110" s="5">
        <v>179315096712</v>
      </c>
      <c r="P110" s="5">
        <v>173040701297</v>
      </c>
      <c r="Q110" s="5">
        <v>180520497152</v>
      </c>
    </row>
    <row r="111" spans="3:17" ht="15.5" x14ac:dyDescent="0.35">
      <c r="C111" t="s">
        <v>124</v>
      </c>
    </row>
    <row r="112" spans="3:17" ht="15.5" x14ac:dyDescent="0.35">
      <c r="C112" t="s">
        <v>125</v>
      </c>
      <c r="D112" s="5">
        <v>115930467720</v>
      </c>
      <c r="E112" s="5">
        <v>115930467720</v>
      </c>
      <c r="F112" s="5">
        <v>115930467720</v>
      </c>
      <c r="G112" s="5">
        <v>115930467720</v>
      </c>
      <c r="I112" s="5">
        <v>115930467720</v>
      </c>
      <c r="J112" s="5">
        <v>115930467720</v>
      </c>
      <c r="K112" s="5">
        <v>91500000000</v>
      </c>
      <c r="L112" s="5">
        <v>91500000000</v>
      </c>
      <c r="M112" s="5">
        <v>91500000000</v>
      </c>
      <c r="N112" s="5">
        <v>73200000000</v>
      </c>
      <c r="O112" s="5">
        <v>73200000000</v>
      </c>
      <c r="P112" s="5">
        <v>2500000000</v>
      </c>
      <c r="Q112" s="5">
        <v>2500000000</v>
      </c>
    </row>
    <row r="113" spans="2:17" ht="15.5" x14ac:dyDescent="0.35">
      <c r="C113" t="s">
        <v>126</v>
      </c>
      <c r="D113" s="5">
        <v>7697518510</v>
      </c>
      <c r="E113" s="5">
        <v>7697518510</v>
      </c>
      <c r="F113" s="5">
        <v>7697518510</v>
      </c>
      <c r="G113" s="5">
        <v>7697518510</v>
      </c>
      <c r="I113" s="5">
        <v>7697518510</v>
      </c>
      <c r="J113" s="5">
        <v>7697518510</v>
      </c>
      <c r="K113" s="5">
        <v>32127986230</v>
      </c>
      <c r="L113" s="5">
        <v>32127986230</v>
      </c>
      <c r="M113" s="5">
        <v>32127986230</v>
      </c>
      <c r="N113" s="5">
        <v>7686048730</v>
      </c>
      <c r="O113" s="5">
        <v>7686048730</v>
      </c>
      <c r="P113" s="5">
        <v>7238603123</v>
      </c>
      <c r="Q113" s="5">
        <v>6067300021</v>
      </c>
    </row>
    <row r="114" spans="2:17" ht="15.5" x14ac:dyDescent="0.35">
      <c r="C114" t="s">
        <v>719</v>
      </c>
      <c r="D114" s="5">
        <v>7697518510</v>
      </c>
      <c r="E114" s="5">
        <v>7697518510</v>
      </c>
      <c r="F114" s="5">
        <v>7697518510</v>
      </c>
      <c r="G114" s="5">
        <v>7697518510</v>
      </c>
      <c r="I114" s="5">
        <v>7697518510</v>
      </c>
      <c r="J114" s="5">
        <v>7697518510</v>
      </c>
      <c r="K114" s="5">
        <v>32127986230</v>
      </c>
      <c r="L114" s="5">
        <v>32127986230</v>
      </c>
      <c r="M114" s="5">
        <v>32127986230</v>
      </c>
      <c r="N114" s="5">
        <v>7686048730</v>
      </c>
      <c r="O114" s="5">
        <v>7686048730</v>
      </c>
      <c r="P114" s="5">
        <v>7238603123</v>
      </c>
      <c r="Q114" s="5">
        <v>6067300021</v>
      </c>
    </row>
    <row r="115" spans="2:17" ht="15.5" x14ac:dyDescent="0.35">
      <c r="C115" t="s">
        <v>127</v>
      </c>
      <c r="D115" s="5">
        <v>106640140336</v>
      </c>
      <c r="E115" s="5">
        <v>99507067272</v>
      </c>
      <c r="F115" s="5">
        <v>96811115644</v>
      </c>
      <c r="G115" s="5">
        <v>89002515467</v>
      </c>
      <c r="I115" s="5">
        <v>96811115644</v>
      </c>
      <c r="J115" s="5">
        <v>77045479701</v>
      </c>
      <c r="K115" s="5">
        <v>61351094334</v>
      </c>
      <c r="L115" s="5">
        <v>48412820269</v>
      </c>
      <c r="M115" s="5">
        <v>35839315835</v>
      </c>
      <c r="N115" s="5">
        <v>25370401482</v>
      </c>
      <c r="O115" s="5">
        <v>15981199656</v>
      </c>
      <c r="P115" s="5">
        <v>12257990895</v>
      </c>
      <c r="Q115" s="5">
        <v>8824362066</v>
      </c>
    </row>
    <row r="116" spans="2:17" ht="15.5" x14ac:dyDescent="0.35">
      <c r="C116" t="s">
        <v>128</v>
      </c>
      <c r="D116" s="5">
        <v>9000000000</v>
      </c>
      <c r="E116" s="5">
        <v>8500000000</v>
      </c>
      <c r="F116" s="5">
        <v>8500000000</v>
      </c>
      <c r="G116" s="5">
        <v>8500000000</v>
      </c>
      <c r="I116" s="5">
        <v>8500000000</v>
      </c>
      <c r="J116" s="5">
        <v>8000000000</v>
      </c>
      <c r="K116" s="5">
        <v>4000000000</v>
      </c>
      <c r="L116" s="5">
        <v>4000000000</v>
      </c>
      <c r="M116" s="5">
        <v>4000000000</v>
      </c>
      <c r="N116" s="5">
        <v>2000000000</v>
      </c>
    </row>
    <row r="117" spans="2:17" ht="15.5" x14ac:dyDescent="0.35">
      <c r="C117" t="s">
        <v>129</v>
      </c>
      <c r="D117" s="5">
        <v>97640140336</v>
      </c>
      <c r="E117" s="5">
        <v>91007067272</v>
      </c>
      <c r="F117" s="5">
        <v>88311115644</v>
      </c>
      <c r="G117" s="5">
        <v>80502515467</v>
      </c>
      <c r="I117" s="5">
        <v>88311115644</v>
      </c>
      <c r="J117" s="5">
        <v>69045479701</v>
      </c>
      <c r="K117" s="5">
        <v>57351094334</v>
      </c>
      <c r="L117" s="5">
        <v>44412820269</v>
      </c>
      <c r="M117" s="5">
        <v>31839315835</v>
      </c>
      <c r="N117" s="5">
        <v>23370401482</v>
      </c>
      <c r="O117" s="5">
        <v>15981199656</v>
      </c>
      <c r="P117" s="5">
        <v>12257990895</v>
      </c>
      <c r="Q117" s="5">
        <v>8824362066</v>
      </c>
    </row>
    <row r="118" spans="2:17" ht="15.5" x14ac:dyDescent="0.35">
      <c r="C118" t="s">
        <v>130</v>
      </c>
      <c r="D118" s="5">
        <v>106640140336</v>
      </c>
      <c r="E118" s="5">
        <v>99507067272</v>
      </c>
      <c r="F118" s="5">
        <v>96811115644</v>
      </c>
      <c r="G118" s="5">
        <v>89002515467</v>
      </c>
      <c r="I118" s="5">
        <v>96811115644</v>
      </c>
      <c r="J118" s="5">
        <v>77045479701</v>
      </c>
      <c r="K118" s="5">
        <v>61351094334</v>
      </c>
      <c r="L118" s="5">
        <v>48412820269</v>
      </c>
      <c r="M118" s="5">
        <v>35839315835</v>
      </c>
      <c r="N118" s="5">
        <v>25370401482</v>
      </c>
      <c r="O118" s="5">
        <v>15981199656</v>
      </c>
      <c r="P118" s="5">
        <v>12257990895</v>
      </c>
      <c r="Q118" s="5">
        <v>8824362066</v>
      </c>
    </row>
    <row r="119" spans="2:17" ht="15.5" x14ac:dyDescent="0.35">
      <c r="C119" t="s">
        <v>131</v>
      </c>
      <c r="D119" s="5">
        <v>963718693</v>
      </c>
      <c r="E119" s="5">
        <v>927671374</v>
      </c>
      <c r="F119" s="5">
        <v>907714832</v>
      </c>
      <c r="G119" s="5">
        <v>864448000</v>
      </c>
      <c r="I119" s="5">
        <v>907714832</v>
      </c>
      <c r="J119" s="5">
        <v>777200531</v>
      </c>
      <c r="K119" s="5">
        <v>612797729</v>
      </c>
      <c r="L119" s="5">
        <v>496989615</v>
      </c>
      <c r="M119" s="5">
        <v>397945928</v>
      </c>
      <c r="N119" s="5">
        <v>125027052</v>
      </c>
      <c r="O119" s="5">
        <v>77551777</v>
      </c>
    </row>
    <row r="120" spans="2:17" ht="15.5" x14ac:dyDescent="0.35">
      <c r="C120" t="s">
        <v>10</v>
      </c>
      <c r="D120" s="5">
        <v>254469046506</v>
      </c>
      <c r="E120" s="5">
        <v>247649799140</v>
      </c>
      <c r="F120" s="5">
        <v>245289614682</v>
      </c>
      <c r="G120" s="5">
        <v>238893409824</v>
      </c>
      <c r="I120" s="5">
        <v>245289614682</v>
      </c>
      <c r="J120" s="5">
        <v>226763009138</v>
      </c>
      <c r="K120" s="5">
        <v>210789397700</v>
      </c>
      <c r="L120" s="5">
        <v>197004496050</v>
      </c>
      <c r="M120" s="5">
        <v>179615534476</v>
      </c>
      <c r="N120" s="5">
        <v>125674036021</v>
      </c>
      <c r="O120" s="5">
        <v>116824947978</v>
      </c>
      <c r="P120" s="5">
        <v>41684493413</v>
      </c>
      <c r="Q120" s="5">
        <v>37384463777</v>
      </c>
    </row>
    <row r="121" spans="2:17" ht="15.5" x14ac:dyDescent="0.35">
      <c r="C121" t="s">
        <v>132</v>
      </c>
      <c r="D121" s="5">
        <v>608056307044</v>
      </c>
      <c r="E121" s="5">
        <v>565472363875</v>
      </c>
      <c r="F121" s="5">
        <v>544774928093</v>
      </c>
      <c r="G121" s="5">
        <v>520182580578</v>
      </c>
      <c r="I121" s="5">
        <v>544774928093</v>
      </c>
      <c r="J121" s="5">
        <v>497430782650</v>
      </c>
      <c r="K121" s="5">
        <v>450991641443</v>
      </c>
      <c r="L121" s="5">
        <v>430214376156</v>
      </c>
      <c r="M121" s="5">
        <v>423674823367</v>
      </c>
      <c r="N121" s="5">
        <v>318590601307</v>
      </c>
      <c r="O121" s="5">
        <v>296140044690</v>
      </c>
      <c r="P121" s="5">
        <v>214725194710</v>
      </c>
      <c r="Q121" s="5">
        <v>217904960929</v>
      </c>
    </row>
    <row r="122" spans="2:17" ht="15.5" x14ac:dyDescent="0.35">
      <c r="C122" t="s">
        <v>133</v>
      </c>
      <c r="D122" s="5">
        <v>2898261693</v>
      </c>
      <c r="E122" s="5">
        <v>2898261693</v>
      </c>
      <c r="F122" s="5">
        <v>2898261693</v>
      </c>
      <c r="G122" s="5">
        <v>2898261693</v>
      </c>
      <c r="I122" s="5">
        <v>2898261693</v>
      </c>
      <c r="J122" s="5">
        <v>2898261693</v>
      </c>
      <c r="K122" s="5">
        <v>2287500000</v>
      </c>
      <c r="L122" s="5">
        <v>2287500000</v>
      </c>
      <c r="M122" s="5">
        <v>2287500000</v>
      </c>
      <c r="N122" s="5">
        <v>1830000000</v>
      </c>
      <c r="O122" s="5">
        <v>1830000000</v>
      </c>
      <c r="P122" s="5">
        <v>2500</v>
      </c>
      <c r="Q122" s="5">
        <v>2500</v>
      </c>
    </row>
    <row r="124" spans="2:17" ht="15.5" x14ac:dyDescent="0.35">
      <c r="B124" t="s">
        <v>134</v>
      </c>
      <c r="C124" t="s">
        <v>135</v>
      </c>
      <c r="D124" s="5">
        <v>-12189201607</v>
      </c>
      <c r="E124" s="5">
        <v>-6956213913</v>
      </c>
      <c r="F124" s="5">
        <v>24653909577</v>
      </c>
      <c r="G124" s="5">
        <v>-4005225172</v>
      </c>
      <c r="I124" s="5">
        <v>16144141100</v>
      </c>
      <c r="J124" s="5">
        <v>16212714637</v>
      </c>
      <c r="K124" s="5">
        <v>12569841065</v>
      </c>
      <c r="L124" s="5">
        <v>31468457481</v>
      </c>
      <c r="M124" s="5">
        <v>4364564917</v>
      </c>
      <c r="N124" s="5">
        <v>3631760164</v>
      </c>
      <c r="O124" s="5">
        <v>32495668898</v>
      </c>
      <c r="P124" s="5">
        <v>2533198034</v>
      </c>
      <c r="Q124" s="5">
        <v>3273057561</v>
      </c>
    </row>
    <row r="125" spans="2:17" ht="15.5" x14ac:dyDescent="0.35">
      <c r="C125" t="s">
        <v>296</v>
      </c>
      <c r="D125" s="5">
        <v>340239825138</v>
      </c>
      <c r="E125" s="5">
        <v>309295770193</v>
      </c>
      <c r="F125" s="5">
        <v>349031267585</v>
      </c>
      <c r="G125" s="5">
        <v>265078149755</v>
      </c>
      <c r="I125" s="5">
        <v>1163050571619</v>
      </c>
      <c r="J125" s="5">
        <v>1014340596049</v>
      </c>
      <c r="K125" s="5">
        <v>883437086468</v>
      </c>
      <c r="L125" s="5">
        <v>769694884696</v>
      </c>
      <c r="M125" s="5">
        <v>698259248459</v>
      </c>
      <c r="N125" s="5">
        <v>703532749783</v>
      </c>
      <c r="O125" s="5">
        <v>626122096516</v>
      </c>
      <c r="P125" s="5">
        <v>581818577803</v>
      </c>
      <c r="Q125" s="5">
        <v>545358391286</v>
      </c>
    </row>
    <row r="126" spans="2:17" ht="15.5" x14ac:dyDescent="0.35">
      <c r="C126" t="s">
        <v>298</v>
      </c>
      <c r="D126" s="5">
        <v>-334911151615</v>
      </c>
      <c r="E126" s="5">
        <v>-302040599434</v>
      </c>
      <c r="F126" s="5">
        <v>-303456498357</v>
      </c>
      <c r="G126" s="5">
        <v>-258296280469</v>
      </c>
      <c r="I126" s="5">
        <v>-1090702398530</v>
      </c>
      <c r="J126" s="5">
        <v>-949274500146</v>
      </c>
      <c r="K126" s="5">
        <v>-830375092740</v>
      </c>
      <c r="L126" s="5">
        <v>-700554908573</v>
      </c>
      <c r="M126" s="5">
        <v>-659259505289</v>
      </c>
      <c r="N126" s="5">
        <v>-669272670871</v>
      </c>
      <c r="O126" s="5">
        <v>-570822807781</v>
      </c>
      <c r="P126" s="5">
        <v>-559859166321</v>
      </c>
      <c r="Q126" s="5">
        <v>-526026415091</v>
      </c>
    </row>
    <row r="127" spans="2:17" ht="15.5" x14ac:dyDescent="0.35">
      <c r="C127" t="s">
        <v>330</v>
      </c>
      <c r="D127" s="5">
        <v>-9930022242</v>
      </c>
      <c r="E127" s="5">
        <v>-10710465863</v>
      </c>
      <c r="F127" s="5">
        <v>-17057772115</v>
      </c>
      <c r="G127" s="5">
        <v>-8154067284</v>
      </c>
      <c r="I127" s="5">
        <v>-40081874893</v>
      </c>
      <c r="J127" s="5">
        <v>-31187107888</v>
      </c>
      <c r="K127" s="5">
        <v>-27199403877</v>
      </c>
      <c r="L127" s="5">
        <v>-23967253086</v>
      </c>
      <c r="M127" s="5">
        <v>-19771378351</v>
      </c>
      <c r="N127" s="5">
        <v>-19537322970</v>
      </c>
      <c r="O127" s="5">
        <v>-12665339040</v>
      </c>
      <c r="P127" s="5">
        <v>-9028791734</v>
      </c>
      <c r="Q127" s="5">
        <v>-5822274104</v>
      </c>
    </row>
    <row r="128" spans="2:17" ht="15.5" x14ac:dyDescent="0.35">
      <c r="C128" t="s">
        <v>1084</v>
      </c>
      <c r="L128" s="5">
        <v>-24000359</v>
      </c>
      <c r="M128" s="5">
        <v>44436362</v>
      </c>
      <c r="N128" s="5">
        <v>24437823</v>
      </c>
      <c r="O128" s="5">
        <v>26821582</v>
      </c>
      <c r="P128" s="5">
        <v>17918902</v>
      </c>
      <c r="Q128" s="5">
        <v>17739832</v>
      </c>
    </row>
    <row r="129" spans="3:17" ht="15.5" x14ac:dyDescent="0.35">
      <c r="C129" t="s">
        <v>488</v>
      </c>
      <c r="D129" s="5">
        <v>-2393398732</v>
      </c>
      <c r="E129" s="5">
        <v>-2641767988</v>
      </c>
      <c r="F129" s="5">
        <v>-2433857432</v>
      </c>
      <c r="G129" s="5">
        <v>-2665288091</v>
      </c>
      <c r="I129" s="5">
        <v>-9897507681</v>
      </c>
      <c r="J129" s="5">
        <v>-8574565562</v>
      </c>
      <c r="K129" s="5">
        <v>-8606461009</v>
      </c>
      <c r="L129" s="5">
        <v>-8610941804</v>
      </c>
      <c r="M129" s="5">
        <v>-12545185110</v>
      </c>
      <c r="N129" s="5">
        <v>-9040059681</v>
      </c>
      <c r="O129" s="5">
        <v>-8312363805</v>
      </c>
      <c r="P129" s="5">
        <v>-8878814517</v>
      </c>
      <c r="Q129" s="5">
        <v>-9585810868</v>
      </c>
    </row>
    <row r="130" spans="3:17" ht="15.5" x14ac:dyDescent="0.35">
      <c r="C130" t="s">
        <v>489</v>
      </c>
      <c r="D130" s="5">
        <v>-5194454156</v>
      </c>
      <c r="E130" s="5">
        <v>-859150821</v>
      </c>
      <c r="F130" s="5">
        <v>-1429230104</v>
      </c>
      <c r="G130" s="5">
        <v>32260917</v>
      </c>
      <c r="I130" s="5">
        <v>-6224649415</v>
      </c>
      <c r="J130" s="5">
        <v>-9091707816</v>
      </c>
      <c r="K130" s="5">
        <v>-4686287777</v>
      </c>
      <c r="L130" s="5">
        <v>-5069323393</v>
      </c>
      <c r="M130" s="5">
        <v>-2363051154</v>
      </c>
      <c r="N130" s="5">
        <v>-2075373920</v>
      </c>
      <c r="O130" s="5">
        <v>-1852738574</v>
      </c>
      <c r="P130" s="5">
        <v>-1536526099</v>
      </c>
      <c r="Q130" s="5">
        <v>-668573494</v>
      </c>
    </row>
    <row r="131" spans="3:17" ht="15.5" x14ac:dyDescent="0.35">
      <c r="C131" t="s">
        <v>144</v>
      </c>
      <c r="D131" s="5">
        <v>18039351297</v>
      </c>
      <c r="E131" s="5">
        <v>9900850325</v>
      </c>
      <c r="F131" s="5">
        <v>-20279106880</v>
      </c>
      <c r="G131" s="5">
        <v>305250955</v>
      </c>
      <c r="I131" s="5">
        <v>8046114815</v>
      </c>
      <c r="J131" s="5">
        <v>3544634271</v>
      </c>
      <c r="K131" s="5">
        <v>-1446980098</v>
      </c>
      <c r="L131" s="5">
        <v>-46427628430</v>
      </c>
      <c r="M131" s="5">
        <v>82288708937</v>
      </c>
      <c r="N131" s="5">
        <v>16259902545</v>
      </c>
      <c r="O131" s="5">
        <v>49809751461</v>
      </c>
      <c r="P131" s="5">
        <v>-3610096092</v>
      </c>
      <c r="Q131" s="5">
        <v>8020107320</v>
      </c>
    </row>
    <row r="132" spans="3:17" ht="15.5" x14ac:dyDescent="0.35">
      <c r="C132" t="s">
        <v>145</v>
      </c>
      <c r="D132" s="5">
        <v>-6609056593</v>
      </c>
      <c r="E132" s="5">
        <v>-2951170315</v>
      </c>
      <c r="F132" s="5">
        <v>-4005386963</v>
      </c>
      <c r="G132" s="5">
        <v>1035682926</v>
      </c>
      <c r="I132" s="5">
        <v>-26461011183</v>
      </c>
      <c r="J132" s="5">
        <v>-22640575199</v>
      </c>
      <c r="K132" s="5">
        <v>-13704282018</v>
      </c>
      <c r="L132" s="5">
        <v>22109211456</v>
      </c>
      <c r="M132" s="5">
        <v>-86406902917</v>
      </c>
      <c r="N132" s="5">
        <v>-21950780602</v>
      </c>
      <c r="O132" s="5">
        <v>-82315151597</v>
      </c>
      <c r="P132" s="5">
        <v>-2169053358</v>
      </c>
      <c r="Q132" s="5">
        <v>-4219001838</v>
      </c>
    </row>
    <row r="133" spans="3:17" ht="15.5" x14ac:dyDescent="0.35">
      <c r="C133" t="s">
        <v>151</v>
      </c>
      <c r="D133" s="5">
        <v>-3670791771</v>
      </c>
      <c r="E133" s="5">
        <v>-2634604269</v>
      </c>
      <c r="F133" s="5">
        <v>-1059506306</v>
      </c>
      <c r="G133" s="5">
        <v>-2514452123</v>
      </c>
      <c r="I133" s="5">
        <v>-20503192633</v>
      </c>
      <c r="J133" s="5">
        <v>-20856836002</v>
      </c>
      <c r="K133" s="5">
        <v>-11016954679</v>
      </c>
      <c r="L133" s="5">
        <v>-4870975422</v>
      </c>
      <c r="M133" s="5">
        <v>-50997746379</v>
      </c>
      <c r="N133" s="5">
        <v>-19650725047</v>
      </c>
      <c r="O133" s="5">
        <v>-10782451861</v>
      </c>
      <c r="P133" s="5">
        <v>-1110303358</v>
      </c>
      <c r="Q133" s="5">
        <v>-2461918505</v>
      </c>
    </row>
    <row r="134" spans="3:17" ht="15.5" x14ac:dyDescent="0.35">
      <c r="C134" t="s">
        <v>358</v>
      </c>
      <c r="F134" s="5">
        <v>2634333454</v>
      </c>
      <c r="I134" s="5">
        <v>2634333454</v>
      </c>
      <c r="J134" s="5">
        <v>90015426</v>
      </c>
      <c r="K134" s="5">
        <v>50450450</v>
      </c>
      <c r="L134" s="5">
        <v>562686878</v>
      </c>
      <c r="M134" s="5">
        <v>122727272</v>
      </c>
      <c r="N134" s="5">
        <v>65000000</v>
      </c>
    </row>
    <row r="135" spans="3:17" ht="15.5" x14ac:dyDescent="0.35">
      <c r="C135" t="s">
        <v>1085</v>
      </c>
    </row>
    <row r="136" spans="3:17" ht="15.5" x14ac:dyDescent="0.35">
      <c r="C136" t="s">
        <v>1086</v>
      </c>
      <c r="L136" s="5">
        <v>30000000000</v>
      </c>
      <c r="M136" s="5">
        <v>-30000000000</v>
      </c>
      <c r="N136" s="5">
        <v>135500000</v>
      </c>
    </row>
    <row r="137" spans="3:17" ht="15.5" x14ac:dyDescent="0.35">
      <c r="C137" t="s">
        <v>1087</v>
      </c>
      <c r="F137" s="5">
        <v>750000000</v>
      </c>
      <c r="I137" s="5">
        <v>750000000</v>
      </c>
      <c r="M137" s="5">
        <v>-4500000000</v>
      </c>
      <c r="N137" s="5">
        <v>-1125000000</v>
      </c>
      <c r="O137" s="5">
        <v>-990000000</v>
      </c>
    </row>
    <row r="138" spans="3:17" ht="15.5" x14ac:dyDescent="0.35">
      <c r="C138" t="s">
        <v>359</v>
      </c>
      <c r="O138" s="5">
        <v>-69710000000</v>
      </c>
    </row>
    <row r="139" spans="3:17" ht="15.5" x14ac:dyDescent="0.35">
      <c r="C139" t="s">
        <v>1088</v>
      </c>
      <c r="M139" s="5">
        <v>1485000000</v>
      </c>
    </row>
    <row r="140" spans="3:17" ht="15.5" x14ac:dyDescent="0.35">
      <c r="C140" t="s">
        <v>1089</v>
      </c>
      <c r="D140" s="5">
        <v>-2115000000</v>
      </c>
      <c r="E140" s="5">
        <v>-948555555</v>
      </c>
      <c r="F140" s="5">
        <v>-6707777759</v>
      </c>
      <c r="G140" s="5">
        <v>3182256755</v>
      </c>
      <c r="I140" s="5">
        <v>-10819212157</v>
      </c>
      <c r="J140" s="5">
        <v>-2874328503</v>
      </c>
      <c r="K140" s="5">
        <v>-2737777789</v>
      </c>
      <c r="L140" s="5">
        <v>-3582500000</v>
      </c>
      <c r="M140" s="5">
        <v>-2516883810</v>
      </c>
      <c r="N140" s="5">
        <v>-1375555555</v>
      </c>
      <c r="O140" s="5">
        <v>-832699736</v>
      </c>
      <c r="P140" s="5">
        <v>-1058750000</v>
      </c>
      <c r="Q140" s="5">
        <v>-1757083333</v>
      </c>
    </row>
    <row r="141" spans="3:17" ht="15.5" x14ac:dyDescent="0.35">
      <c r="C141" t="s">
        <v>1090</v>
      </c>
      <c r="D141" s="5">
        <v>-823264822</v>
      </c>
      <c r="E141" s="5">
        <v>631989509</v>
      </c>
      <c r="F141" s="5">
        <v>377563648</v>
      </c>
      <c r="G141" s="5">
        <v>367878294</v>
      </c>
      <c r="I141" s="5">
        <v>1477060153</v>
      </c>
      <c r="J141" s="5">
        <v>1000573880</v>
      </c>
    </row>
    <row r="142" spans="3:17" ht="15.5" x14ac:dyDescent="0.35">
      <c r="C142" t="s">
        <v>153</v>
      </c>
      <c r="D142" s="5">
        <v>18039351297</v>
      </c>
      <c r="E142" s="5">
        <v>9900850325</v>
      </c>
      <c r="F142" s="5">
        <v>-20279106880</v>
      </c>
      <c r="G142" s="5">
        <v>305250955</v>
      </c>
      <c r="I142" s="5">
        <v>8046114815</v>
      </c>
      <c r="J142" s="5">
        <v>3544634271</v>
      </c>
      <c r="K142" s="5">
        <v>-1446980098</v>
      </c>
      <c r="L142" s="5">
        <v>-46427628430</v>
      </c>
      <c r="M142" s="5">
        <v>82288708937</v>
      </c>
      <c r="N142" s="5">
        <v>16259902545</v>
      </c>
      <c r="O142" s="5">
        <v>49809751461</v>
      </c>
      <c r="P142" s="5">
        <v>-3610096092</v>
      </c>
      <c r="Q142" s="5">
        <v>8020107320</v>
      </c>
    </row>
    <row r="143" spans="3:17" ht="15.5" x14ac:dyDescent="0.35">
      <c r="C143" t="s">
        <v>494</v>
      </c>
      <c r="D143" s="5">
        <v>451103026718</v>
      </c>
      <c r="E143" s="5">
        <v>442503698969</v>
      </c>
      <c r="F143" s="5">
        <v>392257790297</v>
      </c>
      <c r="G143" s="5">
        <v>363748122373</v>
      </c>
      <c r="I143" s="5">
        <v>1518625789922</v>
      </c>
      <c r="J143" s="5">
        <v>1789343690039</v>
      </c>
      <c r="K143" s="5">
        <v>1020313695133</v>
      </c>
      <c r="L143" s="5">
        <v>1088100915161</v>
      </c>
      <c r="M143" s="5">
        <v>594879249752</v>
      </c>
      <c r="N143" s="5">
        <v>783414799090</v>
      </c>
      <c r="O143" s="5">
        <v>801318915027</v>
      </c>
      <c r="P143" s="5">
        <v>523869022086</v>
      </c>
      <c r="Q143" s="5">
        <v>487777873318</v>
      </c>
    </row>
    <row r="144" spans="3:17" ht="15.5" x14ac:dyDescent="0.35">
      <c r="C144" t="s">
        <v>495</v>
      </c>
      <c r="D144" s="5">
        <v>-433063331835</v>
      </c>
      <c r="E144" s="5">
        <v>-432390719293</v>
      </c>
      <c r="F144" s="5">
        <v>-412284267308</v>
      </c>
      <c r="G144" s="5">
        <v>-363208594157</v>
      </c>
      <c r="I144" s="5">
        <v>-1509686230569</v>
      </c>
      <c r="J144" s="5">
        <v>-1782084957143</v>
      </c>
      <c r="K144" s="5">
        <v>-1021544504780</v>
      </c>
      <c r="L144" s="5">
        <v>-1134405913842</v>
      </c>
      <c r="M144" s="5">
        <v>-545104693325</v>
      </c>
      <c r="N144" s="5">
        <v>-765276648894</v>
      </c>
      <c r="O144" s="5">
        <v>-821288913522</v>
      </c>
      <c r="P144" s="5">
        <v>-525715847443</v>
      </c>
      <c r="Q144" s="5">
        <v>-482865932323</v>
      </c>
    </row>
    <row r="145" spans="2:17" ht="15.5" x14ac:dyDescent="0.35">
      <c r="C145" t="s">
        <v>461</v>
      </c>
      <c r="O145" s="5">
        <v>7000000000</v>
      </c>
      <c r="P145" s="5">
        <v>7633086850</v>
      </c>
      <c r="Q145" s="5">
        <v>9376260313</v>
      </c>
    </row>
    <row r="146" spans="2:17" ht="15.5" x14ac:dyDescent="0.35">
      <c r="C146" t="s">
        <v>454</v>
      </c>
      <c r="M146" s="5">
        <v>-5300000000</v>
      </c>
      <c r="N146" s="5">
        <v>-1700000000</v>
      </c>
      <c r="O146" s="5">
        <v>-7633086850</v>
      </c>
      <c r="P146" s="5">
        <v>-9050534000</v>
      </c>
      <c r="Q146" s="5">
        <v>-5899020791</v>
      </c>
    </row>
    <row r="147" spans="2:17" ht="15.5" x14ac:dyDescent="0.35">
      <c r="C147" t="s">
        <v>383</v>
      </c>
      <c r="M147" s="5">
        <v>42741937500</v>
      </c>
      <c r="O147" s="5">
        <v>70700000000</v>
      </c>
    </row>
    <row r="148" spans="2:17" ht="15.5" x14ac:dyDescent="0.35">
      <c r="C148" t="s">
        <v>368</v>
      </c>
      <c r="M148" s="5">
        <v>-3275562500</v>
      </c>
    </row>
    <row r="149" spans="2:17" ht="15.5" x14ac:dyDescent="0.35">
      <c r="C149" t="s">
        <v>161</v>
      </c>
      <c r="J149" s="5">
        <v>-3202500000</v>
      </c>
      <c r="M149" s="5">
        <v>-1515000000</v>
      </c>
    </row>
    <row r="150" spans="2:17" ht="15.5" x14ac:dyDescent="0.35">
      <c r="C150" t="s">
        <v>711</v>
      </c>
      <c r="D150" s="5">
        <v>-343586</v>
      </c>
      <c r="E150" s="5">
        <v>-212129351</v>
      </c>
      <c r="F150" s="5">
        <v>-252629869</v>
      </c>
      <c r="G150" s="5">
        <v>-234277261</v>
      </c>
      <c r="I150" s="5">
        <v>-893444538</v>
      </c>
      <c r="J150" s="5">
        <v>-511598625</v>
      </c>
      <c r="K150" s="5">
        <v>-216170451</v>
      </c>
      <c r="L150" s="5">
        <v>-122629749</v>
      </c>
      <c r="M150" s="5">
        <v>-137222490</v>
      </c>
      <c r="N150" s="5">
        <v>-178247651</v>
      </c>
      <c r="O150" s="5">
        <v>-287163194</v>
      </c>
      <c r="P150" s="5">
        <v>-345823585</v>
      </c>
      <c r="Q150" s="5">
        <v>-369073197</v>
      </c>
    </row>
    <row r="151" spans="2:17" ht="15.5" x14ac:dyDescent="0.35">
      <c r="C151" t="s">
        <v>164</v>
      </c>
      <c r="D151" s="5">
        <v>-758906903</v>
      </c>
      <c r="E151" s="5">
        <v>-6533903</v>
      </c>
      <c r="F151" s="5">
        <v>369415734</v>
      </c>
      <c r="G151" s="5">
        <v>-2664291291</v>
      </c>
      <c r="I151" s="5">
        <v>-2270755268</v>
      </c>
      <c r="J151" s="5">
        <v>-2883226291</v>
      </c>
      <c r="K151" s="5">
        <v>-2581421051</v>
      </c>
      <c r="L151" s="5">
        <v>7150040507</v>
      </c>
      <c r="M151" s="5">
        <v>246370937</v>
      </c>
      <c r="N151" s="5">
        <v>-2059117893</v>
      </c>
      <c r="O151" s="5">
        <v>-9731238</v>
      </c>
      <c r="P151" s="5">
        <v>-3245951416</v>
      </c>
      <c r="Q151" s="5">
        <v>7074163043</v>
      </c>
    </row>
    <row r="152" spans="2:17" ht="15.5" x14ac:dyDescent="0.35">
      <c r="C152" t="s">
        <v>165</v>
      </c>
      <c r="E152" s="5">
        <v>6240689920</v>
      </c>
      <c r="I152" s="5">
        <v>8511445188</v>
      </c>
      <c r="J152" s="5">
        <v>11394671479</v>
      </c>
      <c r="K152" s="5">
        <v>13976092530</v>
      </c>
      <c r="L152" s="5">
        <v>6826052023</v>
      </c>
      <c r="M152" s="5">
        <v>6579681086</v>
      </c>
      <c r="N152" s="5">
        <v>8638798979</v>
      </c>
      <c r="O152" s="5">
        <v>8648530217</v>
      </c>
      <c r="P152" s="5">
        <v>11894481633</v>
      </c>
      <c r="Q152" s="5">
        <v>4820318590</v>
      </c>
    </row>
    <row r="153" spans="2:17" ht="15.5" x14ac:dyDescent="0.35">
      <c r="C153" t="s">
        <v>166</v>
      </c>
      <c r="D153" s="5">
        <v>-758906903</v>
      </c>
      <c r="E153" s="5">
        <v>6234156017</v>
      </c>
      <c r="F153" s="5">
        <v>369415734</v>
      </c>
      <c r="G153" s="5">
        <v>-2664291291</v>
      </c>
      <c r="I153" s="5">
        <v>6240689920</v>
      </c>
      <c r="J153" s="5">
        <v>8511445188</v>
      </c>
      <c r="K153" s="5">
        <v>11394671479</v>
      </c>
      <c r="L153" s="5">
        <v>13976092530</v>
      </c>
      <c r="M153" s="5">
        <v>6826052023</v>
      </c>
      <c r="N153" s="5">
        <v>6579681086</v>
      </c>
      <c r="O153" s="5">
        <v>8638798979</v>
      </c>
      <c r="P153" s="5">
        <v>8648530217</v>
      </c>
      <c r="Q153" s="5">
        <v>11894481633</v>
      </c>
    </row>
    <row r="155" spans="2:17" ht="15.5" x14ac:dyDescent="0.35">
      <c r="B155" t="s">
        <v>167</v>
      </c>
      <c r="C155" t="s">
        <v>12</v>
      </c>
      <c r="D155" s="5">
        <v>2900000000</v>
      </c>
      <c r="E155" s="5">
        <v>2900000000</v>
      </c>
      <c r="F155" s="5">
        <v>2900000000</v>
      </c>
      <c r="G155" s="5">
        <v>2900000000</v>
      </c>
      <c r="I155" s="5">
        <v>2900000000</v>
      </c>
      <c r="J155" s="5">
        <v>2900000000</v>
      </c>
      <c r="K155" s="5">
        <v>2290000000</v>
      </c>
      <c r="L155" s="5">
        <v>2290000000</v>
      </c>
      <c r="M155" s="5">
        <v>2290000000</v>
      </c>
      <c r="N155" s="5">
        <v>1830000000</v>
      </c>
      <c r="O155" s="5">
        <v>1830000000</v>
      </c>
      <c r="P155" s="5">
        <v>0</v>
      </c>
      <c r="Q155" s="5">
        <v>0</v>
      </c>
    </row>
    <row r="156" spans="2:17" ht="15.5" x14ac:dyDescent="0.35">
      <c r="C156" t="s">
        <v>168</v>
      </c>
      <c r="D156" s="6">
        <v>2.46</v>
      </c>
      <c r="E156" s="6">
        <v>0.93</v>
      </c>
      <c r="F156" s="6">
        <v>2.69</v>
      </c>
      <c r="G156" s="6">
        <v>1.45</v>
      </c>
    </row>
    <row r="157" spans="2:17" ht="15.5" x14ac:dyDescent="0.35">
      <c r="C157" t="s">
        <v>169</v>
      </c>
      <c r="D157" s="6">
        <v>55.28</v>
      </c>
      <c r="E157" s="6">
        <v>158.06</v>
      </c>
      <c r="F157" s="6">
        <v>68.400000000000006</v>
      </c>
      <c r="G157" s="6">
        <v>133.1</v>
      </c>
    </row>
    <row r="158" spans="2:17" ht="15.5" x14ac:dyDescent="0.35">
      <c r="C158" t="s">
        <v>62</v>
      </c>
      <c r="D158" s="6">
        <v>1.19</v>
      </c>
      <c r="E158" s="6">
        <v>1.34</v>
      </c>
      <c r="F158" s="6">
        <v>1.53</v>
      </c>
      <c r="G158" s="6">
        <v>2.1</v>
      </c>
    </row>
    <row r="159" spans="2:17" ht="15.5" x14ac:dyDescent="0.35">
      <c r="C159" t="s">
        <v>170</v>
      </c>
      <c r="D159" s="5">
        <v>19820000000</v>
      </c>
      <c r="E159" s="5">
        <v>13080000000</v>
      </c>
      <c r="F159" s="5">
        <v>45000000000</v>
      </c>
      <c r="G159" s="5">
        <v>-2710000000</v>
      </c>
    </row>
    <row r="160" spans="2:17" ht="15.5" x14ac:dyDescent="0.35">
      <c r="C160" t="s">
        <v>171</v>
      </c>
      <c r="D160" s="6">
        <v>1.1699999999999999E-2</v>
      </c>
      <c r="E160" s="6">
        <v>4.7999999999999996E-3</v>
      </c>
      <c r="F160" s="6">
        <v>1.43E-2</v>
      </c>
      <c r="G160" s="6">
        <v>8.1000000000000013E-3</v>
      </c>
    </row>
    <row r="161" spans="3:7" ht="15.5" x14ac:dyDescent="0.35">
      <c r="C161" t="s">
        <v>172</v>
      </c>
      <c r="D161" s="6">
        <v>2.81E-2</v>
      </c>
      <c r="E161" s="6">
        <v>1.09E-2</v>
      </c>
      <c r="F161" s="6">
        <v>3.2000000000000001E-2</v>
      </c>
      <c r="G161" s="6">
        <v>1.7600000000000001E-2</v>
      </c>
    </row>
    <row r="162" spans="3:7" ht="15.5" x14ac:dyDescent="0.35">
      <c r="C162" t="s">
        <v>173</v>
      </c>
      <c r="D162" s="6">
        <v>5.62E-2</v>
      </c>
      <c r="E162" s="6">
        <v>3.2500000000000001E-2</v>
      </c>
      <c r="F162" s="6">
        <v>0.1585</v>
      </c>
      <c r="G162" s="6">
        <v>-2.81E-2</v>
      </c>
    </row>
    <row r="163" spans="3:7" ht="15.5" x14ac:dyDescent="0.35">
      <c r="C163" t="s">
        <v>174</v>
      </c>
      <c r="D163" s="6">
        <v>6.46</v>
      </c>
      <c r="E163" s="6">
        <v>3.31</v>
      </c>
      <c r="F163" s="6">
        <v>17.27</v>
      </c>
      <c r="G163" s="6">
        <v>-2.68</v>
      </c>
    </row>
    <row r="164" spans="3:7" ht="15.5" x14ac:dyDescent="0.35">
      <c r="C164" t="s">
        <v>175</v>
      </c>
      <c r="D164" s="5">
        <v>254000000000</v>
      </c>
      <c r="E164" s="5">
        <v>248000000000</v>
      </c>
      <c r="F164" s="5">
        <v>245000000000</v>
      </c>
      <c r="G164" s="5">
        <v>239000000000</v>
      </c>
    </row>
    <row r="165" spans="3:7" ht="15.5" x14ac:dyDescent="0.35">
      <c r="C165" t="s">
        <v>176</v>
      </c>
      <c r="D165" s="6">
        <v>1.55</v>
      </c>
      <c r="E165" s="6">
        <v>1.73</v>
      </c>
      <c r="F165" s="6">
        <v>2.1800000000000002</v>
      </c>
      <c r="G165" s="6">
        <v>2.35</v>
      </c>
    </row>
    <row r="166" spans="3:7" ht="15.5" x14ac:dyDescent="0.35">
      <c r="C166" t="s">
        <v>177</v>
      </c>
      <c r="D166" s="6">
        <v>87.47</v>
      </c>
      <c r="E166" s="6">
        <v>85.13</v>
      </c>
      <c r="F166" s="6">
        <v>84.32</v>
      </c>
      <c r="G166" s="6">
        <v>82.13</v>
      </c>
    </row>
    <row r="167" spans="3:7" ht="15.5" x14ac:dyDescent="0.35">
      <c r="C167" t="s">
        <v>178</v>
      </c>
      <c r="D167" s="6">
        <v>1.55</v>
      </c>
      <c r="E167" s="6">
        <v>1.73</v>
      </c>
      <c r="F167" s="6">
        <v>2.1800000000000002</v>
      </c>
      <c r="G167" s="6">
        <v>2.35</v>
      </c>
    </row>
    <row r="168" spans="3:7" ht="15.5" x14ac:dyDescent="0.35">
      <c r="C168" t="s">
        <v>179</v>
      </c>
      <c r="D168" s="6">
        <v>87.47</v>
      </c>
      <c r="E168" s="6">
        <v>85.13</v>
      </c>
      <c r="F168" s="6">
        <v>84.32</v>
      </c>
      <c r="G168" s="6">
        <v>82.13</v>
      </c>
    </row>
    <row r="169" spans="3:7" ht="15.5" x14ac:dyDescent="0.35">
      <c r="C169" t="s">
        <v>180</v>
      </c>
      <c r="D169" s="5">
        <v>123000000000</v>
      </c>
      <c r="E169" s="5">
        <v>107000000000</v>
      </c>
      <c r="F169" s="5">
        <v>98000000000</v>
      </c>
      <c r="G169" s="5">
        <v>118000000000</v>
      </c>
    </row>
    <row r="170" spans="3:7" ht="15.5" x14ac:dyDescent="0.35">
      <c r="C170" t="s">
        <v>181</v>
      </c>
      <c r="D170" s="5">
        <v>14000000000</v>
      </c>
      <c r="E170" s="5">
        <v>13000000000</v>
      </c>
      <c r="F170" s="5">
        <v>13000000000</v>
      </c>
      <c r="G170" s="5">
        <v>16000000000</v>
      </c>
    </row>
    <row r="171" spans="3:7" ht="15.5" x14ac:dyDescent="0.35">
      <c r="C171" t="s">
        <v>182</v>
      </c>
      <c r="D171" s="5">
        <v>254000000000</v>
      </c>
      <c r="E171" s="5">
        <v>247000000000</v>
      </c>
      <c r="F171" s="5">
        <v>244000000000</v>
      </c>
      <c r="G171" s="5">
        <v>238000000000</v>
      </c>
    </row>
    <row r="172" spans="3:7" ht="15.5" x14ac:dyDescent="0.35">
      <c r="C172" t="s">
        <v>24</v>
      </c>
      <c r="D172" s="5">
        <v>137000000000</v>
      </c>
      <c r="E172" s="5">
        <v>120000000000</v>
      </c>
      <c r="F172" s="5">
        <v>111000000000</v>
      </c>
      <c r="G172" s="5">
        <v>134000000000</v>
      </c>
    </row>
    <row r="173" spans="3:7" ht="15.5" x14ac:dyDescent="0.35">
      <c r="C173" t="s">
        <v>21</v>
      </c>
      <c r="D173" s="5">
        <v>131000000000</v>
      </c>
      <c r="E173" s="5">
        <v>114000000000</v>
      </c>
      <c r="F173" s="5">
        <v>105000000000</v>
      </c>
      <c r="G173" s="5">
        <v>128000000000</v>
      </c>
    </row>
    <row r="174" spans="3:7" ht="15.5" x14ac:dyDescent="0.35">
      <c r="C174" t="s">
        <v>183</v>
      </c>
      <c r="D174" s="5">
        <v>8000000000</v>
      </c>
      <c r="E174" s="5">
        <v>2000000000</v>
      </c>
      <c r="F174" s="5">
        <v>-2000000000</v>
      </c>
      <c r="G174" s="5">
        <v>-3000000000</v>
      </c>
    </row>
    <row r="175" spans="3:7" ht="15.5" x14ac:dyDescent="0.35">
      <c r="C175" t="s">
        <v>184</v>
      </c>
      <c r="D175" s="5">
        <v>-12000000000</v>
      </c>
      <c r="E175" s="5">
        <v>-7000000000</v>
      </c>
      <c r="F175" s="5">
        <v>25000000000</v>
      </c>
      <c r="G175" s="5">
        <v>-4000000000</v>
      </c>
    </row>
    <row r="176" spans="3:7" ht="15.5" x14ac:dyDescent="0.35">
      <c r="C176" t="s">
        <v>185</v>
      </c>
      <c r="D176" s="5">
        <v>-4000000000</v>
      </c>
      <c r="E176" s="5">
        <v>-3000000000</v>
      </c>
      <c r="F176" s="5">
        <v>-1000000000</v>
      </c>
      <c r="G176" s="5">
        <v>-3000000000</v>
      </c>
    </row>
    <row r="177" spans="3:17" ht="15.5" x14ac:dyDescent="0.35">
      <c r="C177" t="s">
        <v>13</v>
      </c>
      <c r="D177" s="5">
        <v>-16000000000</v>
      </c>
      <c r="E177" s="5">
        <v>-10000000000</v>
      </c>
      <c r="F177" s="5">
        <v>24000000000</v>
      </c>
      <c r="G177" s="5">
        <v>-7000000000</v>
      </c>
    </row>
    <row r="178" spans="3:17" ht="15.5" x14ac:dyDescent="0.35">
      <c r="C178" t="s">
        <v>16</v>
      </c>
      <c r="D178" s="6">
        <v>-5.47</v>
      </c>
      <c r="E178" s="6">
        <v>-3.31</v>
      </c>
      <c r="F178" s="6">
        <v>8.14</v>
      </c>
      <c r="G178" s="6">
        <v>-2.25</v>
      </c>
    </row>
    <row r="179" spans="3:17" ht="15.5" x14ac:dyDescent="0.35">
      <c r="C179" t="s">
        <v>47</v>
      </c>
      <c r="I179" s="6">
        <v>6.82</v>
      </c>
      <c r="J179" s="6">
        <v>6.52</v>
      </c>
      <c r="K179" s="6">
        <v>5.66</v>
      </c>
      <c r="L179" s="6">
        <v>5.5</v>
      </c>
      <c r="M179" s="6">
        <v>5.24</v>
      </c>
      <c r="N179" s="6">
        <v>5.13</v>
      </c>
      <c r="O179" s="6">
        <v>2.87</v>
      </c>
      <c r="P179" s="6">
        <v>1373451.53</v>
      </c>
      <c r="Q179" s="6">
        <v>599084.77</v>
      </c>
    </row>
    <row r="180" spans="3:17" ht="15.5" x14ac:dyDescent="0.35">
      <c r="C180" t="s">
        <v>61</v>
      </c>
      <c r="I180" s="6">
        <v>26.98</v>
      </c>
      <c r="J180" s="6">
        <v>33.74</v>
      </c>
      <c r="K180" s="6">
        <v>34.630000000000003</v>
      </c>
      <c r="L180" s="6">
        <v>43.27</v>
      </c>
      <c r="M180" s="6">
        <v>310.11</v>
      </c>
      <c r="N180" s="5">
        <v>0</v>
      </c>
      <c r="O180" s="5">
        <v>0</v>
      </c>
      <c r="P180" s="5">
        <v>0</v>
      </c>
      <c r="Q180" s="5">
        <v>0</v>
      </c>
    </row>
    <row r="181" spans="3:17" ht="15.5" x14ac:dyDescent="0.35">
      <c r="C181" t="s">
        <v>64</v>
      </c>
      <c r="I181" s="6">
        <v>0.46</v>
      </c>
      <c r="J181" s="6">
        <v>0.63</v>
      </c>
      <c r="K181" s="6">
        <v>0.51</v>
      </c>
      <c r="L181" s="6">
        <v>0.71</v>
      </c>
      <c r="M181" s="6">
        <v>5.31</v>
      </c>
      <c r="N181" s="5">
        <v>0</v>
      </c>
      <c r="O181" s="5">
        <v>0</v>
      </c>
      <c r="P181" s="5">
        <v>0</v>
      </c>
      <c r="Q181" s="5">
        <v>0</v>
      </c>
    </row>
    <row r="182" spans="3:17" ht="15.5" x14ac:dyDescent="0.35">
      <c r="C182" t="s">
        <v>186</v>
      </c>
      <c r="I182" s="5">
        <v>56860000000</v>
      </c>
      <c r="J182" s="5">
        <v>24540000000</v>
      </c>
      <c r="K182" s="5">
        <v>19650000000</v>
      </c>
      <c r="L182" s="5">
        <v>21700000000</v>
      </c>
      <c r="M182" s="5">
        <v>21340000000</v>
      </c>
      <c r="N182" s="5">
        <v>28120000000</v>
      </c>
      <c r="O182" s="5">
        <v>20750000000</v>
      </c>
      <c r="P182" s="5">
        <v>19250000000</v>
      </c>
    </row>
    <row r="183" spans="3:17" ht="15.5" x14ac:dyDescent="0.35">
      <c r="C183" t="s">
        <v>187</v>
      </c>
      <c r="I183" s="6">
        <v>3.6299999999999999E-2</v>
      </c>
      <c r="J183" s="6">
        <v>3.7999999999999999E-2</v>
      </c>
      <c r="K183" s="6">
        <v>2.87E-2</v>
      </c>
      <c r="L183" s="6">
        <v>2.92E-2</v>
      </c>
      <c r="M183" s="6">
        <v>2.8300000000000002E-2</v>
      </c>
      <c r="N183" s="6">
        <v>2.9500000000000002E-2</v>
      </c>
      <c r="O183" s="6">
        <v>1.78E-2</v>
      </c>
      <c r="P183" s="6">
        <v>1.6E-2</v>
      </c>
      <c r="Q183" s="6">
        <v>6.8999999999999999E-3</v>
      </c>
    </row>
    <row r="184" spans="3:17" ht="15.5" x14ac:dyDescent="0.35">
      <c r="C184" t="s">
        <v>188</v>
      </c>
      <c r="I184" s="6">
        <v>8.09E-2</v>
      </c>
      <c r="J184" s="6">
        <v>8.3599999999999994E-2</v>
      </c>
      <c r="K184" s="6">
        <v>6.1600000000000002E-2</v>
      </c>
      <c r="L184" s="6">
        <v>6.4000000000000001E-2</v>
      </c>
      <c r="M184" s="6">
        <v>6.6900000000000001E-2</v>
      </c>
      <c r="N184" s="6">
        <v>7.4800000000000005E-2</v>
      </c>
      <c r="O184" s="6">
        <v>4.4999999999999998E-2</v>
      </c>
      <c r="P184" s="6">
        <v>8.2400000000000001E-2</v>
      </c>
      <c r="Q184" s="6">
        <v>4.0099999999999997E-2</v>
      </c>
    </row>
    <row r="185" spans="3:17" ht="15.5" x14ac:dyDescent="0.35">
      <c r="C185" t="s">
        <v>189</v>
      </c>
      <c r="I185" s="6">
        <v>0.16390000000000002</v>
      </c>
      <c r="J185" s="6">
        <v>4.1100000000000005E-2</v>
      </c>
      <c r="K185" s="6">
        <v>3.3099999999999997E-2</v>
      </c>
      <c r="L185" s="6">
        <v>4.4699999999999997E-2</v>
      </c>
      <c r="M185" s="6">
        <v>6.3899999999999998E-2</v>
      </c>
      <c r="N185" s="6">
        <v>0.14330000000000001</v>
      </c>
      <c r="O185" s="6">
        <v>0.16870000000000002</v>
      </c>
      <c r="P185" s="6">
        <v>0.25290000000000001</v>
      </c>
      <c r="Q185" s="6">
        <v>0.39219999999999999</v>
      </c>
    </row>
    <row r="186" spans="3:17" ht="15.5" x14ac:dyDescent="0.35">
      <c r="C186" t="s">
        <v>190</v>
      </c>
      <c r="I186" s="6">
        <v>4.2300000000000004</v>
      </c>
      <c r="J186" s="6">
        <v>1.1299999999999999</v>
      </c>
      <c r="K186" s="6">
        <v>0.87</v>
      </c>
      <c r="L186" s="6">
        <v>1.1200000000000001</v>
      </c>
      <c r="M186" s="6">
        <v>0.9</v>
      </c>
      <c r="N186" s="6">
        <v>2.21</v>
      </c>
      <c r="O186" s="6">
        <v>1.89</v>
      </c>
      <c r="P186" s="6">
        <v>1.59</v>
      </c>
      <c r="Q186" s="6">
        <v>1.17</v>
      </c>
    </row>
    <row r="187" spans="3:17" ht="15.5" x14ac:dyDescent="0.35">
      <c r="C187" t="s">
        <v>58</v>
      </c>
      <c r="I187" s="6">
        <v>2.1800000000000002</v>
      </c>
      <c r="J187" s="6">
        <v>2.82</v>
      </c>
      <c r="K187" s="6">
        <v>2.13</v>
      </c>
      <c r="L187" s="6">
        <v>2.77</v>
      </c>
      <c r="M187" s="6">
        <v>20.74</v>
      </c>
      <c r="N187" s="5">
        <v>0</v>
      </c>
      <c r="O187" s="5">
        <v>0</v>
      </c>
      <c r="P187" s="5">
        <v>0</v>
      </c>
      <c r="Q187" s="5">
        <v>0</v>
      </c>
    </row>
    <row r="188" spans="3:17" ht="15.5" x14ac:dyDescent="0.35">
      <c r="C188" t="s">
        <v>55</v>
      </c>
      <c r="I188" s="6">
        <v>84.32</v>
      </c>
      <c r="J188" s="6">
        <v>77.97</v>
      </c>
      <c r="K188" s="6">
        <v>91.88</v>
      </c>
      <c r="L188" s="6">
        <v>85.9</v>
      </c>
      <c r="M188" s="6">
        <v>78.349999999999994</v>
      </c>
      <c r="N188" s="6">
        <v>68.61</v>
      </c>
      <c r="O188" s="6">
        <v>63.8</v>
      </c>
      <c r="P188" s="6">
        <v>16673797.369999999</v>
      </c>
      <c r="Q188" s="6">
        <v>14953785.51</v>
      </c>
    </row>
    <row r="189" spans="3:17" ht="15.5" x14ac:dyDescent="0.35">
      <c r="C189" t="s">
        <v>191</v>
      </c>
      <c r="I189" s="6">
        <v>2.1800000000000002</v>
      </c>
      <c r="J189" s="6">
        <v>2.82</v>
      </c>
      <c r="K189" s="6">
        <v>2.13</v>
      </c>
      <c r="L189" s="6">
        <v>2.77</v>
      </c>
      <c r="M189" s="6">
        <v>20.74</v>
      </c>
      <c r="N189" s="5">
        <v>0</v>
      </c>
      <c r="O189" s="5">
        <v>0</v>
      </c>
      <c r="P189" s="5">
        <v>0</v>
      </c>
      <c r="Q189" s="5">
        <v>0</v>
      </c>
    </row>
    <row r="190" spans="3:17" ht="15.5" x14ac:dyDescent="0.35">
      <c r="C190" t="s">
        <v>192</v>
      </c>
      <c r="I190" s="6">
        <v>84.32</v>
      </c>
      <c r="J190" s="6">
        <v>77.97</v>
      </c>
      <c r="K190" s="6">
        <v>91.88</v>
      </c>
      <c r="L190" s="6">
        <v>85.9</v>
      </c>
      <c r="M190" s="6">
        <v>78.349999999999994</v>
      </c>
      <c r="N190" s="6">
        <v>68.61</v>
      </c>
      <c r="O190" s="6">
        <v>63.8</v>
      </c>
      <c r="P190" s="6">
        <v>16673797.369999999</v>
      </c>
      <c r="Q190" s="6">
        <v>14953785.51</v>
      </c>
    </row>
    <row r="191" spans="3:17" ht="15.5" x14ac:dyDescent="0.35">
      <c r="C191" t="s">
        <v>193</v>
      </c>
      <c r="I191" s="5">
        <v>98000000000</v>
      </c>
      <c r="J191" s="5">
        <v>92000000000</v>
      </c>
      <c r="K191" s="5">
        <v>83000000000</v>
      </c>
      <c r="L191" s="5">
        <v>78000000000</v>
      </c>
      <c r="M191" s="5">
        <v>117000000000</v>
      </c>
      <c r="N191" s="5">
        <v>81000000000</v>
      </c>
      <c r="O191" s="5">
        <v>68000000000</v>
      </c>
      <c r="P191" s="5">
        <v>91000000000</v>
      </c>
      <c r="Q191" s="5">
        <v>86000000000</v>
      </c>
    </row>
    <row r="192" spans="3:17" ht="15.5" x14ac:dyDescent="0.35">
      <c r="C192" t="s">
        <v>194</v>
      </c>
      <c r="I192" s="5">
        <v>13000000000</v>
      </c>
      <c r="J192" s="5">
        <v>8000000000</v>
      </c>
      <c r="K192" s="5">
        <v>11000000000</v>
      </c>
      <c r="L192" s="5">
        <v>19000000000</v>
      </c>
      <c r="M192" s="5">
        <v>23000000000</v>
      </c>
      <c r="N192" s="5">
        <v>9000000000</v>
      </c>
      <c r="O192" s="5">
        <v>4000000000</v>
      </c>
      <c r="P192" s="5">
        <v>1000000000</v>
      </c>
      <c r="Q192" s="5">
        <v>8000000000</v>
      </c>
    </row>
    <row r="193" spans="2:17" ht="15.5" x14ac:dyDescent="0.35">
      <c r="C193" t="s">
        <v>26</v>
      </c>
      <c r="I193" s="5">
        <v>111000000000</v>
      </c>
      <c r="J193" s="5">
        <v>101000000000</v>
      </c>
      <c r="K193" s="5">
        <v>94000000000</v>
      </c>
      <c r="L193" s="5">
        <v>97000000000</v>
      </c>
      <c r="M193" s="5">
        <v>140000000000</v>
      </c>
      <c r="N193" s="5">
        <v>90000000000</v>
      </c>
      <c r="O193" s="5">
        <v>72000000000</v>
      </c>
      <c r="P193" s="5">
        <v>92000000000</v>
      </c>
      <c r="Q193" s="5">
        <v>94000000000</v>
      </c>
    </row>
    <row r="194" spans="2:17" ht="15.5" x14ac:dyDescent="0.35">
      <c r="C194" t="s">
        <v>23</v>
      </c>
      <c r="I194" s="5">
        <v>105000000000</v>
      </c>
      <c r="J194" s="5">
        <v>92000000000</v>
      </c>
      <c r="K194" s="5">
        <v>83000000000</v>
      </c>
      <c r="L194" s="5">
        <v>83000000000</v>
      </c>
      <c r="M194" s="5">
        <v>133000000000</v>
      </c>
      <c r="N194" s="5">
        <v>84000000000</v>
      </c>
      <c r="O194" s="5">
        <v>63000000000</v>
      </c>
      <c r="P194" s="5">
        <v>83000000000</v>
      </c>
      <c r="Q194" s="5">
        <v>82000000000</v>
      </c>
    </row>
    <row r="195" spans="2:17" ht="15.5" x14ac:dyDescent="0.35">
      <c r="C195" t="s">
        <v>195</v>
      </c>
      <c r="I195" s="5">
        <v>-2000000000</v>
      </c>
      <c r="J195" s="5">
        <v>-7000000000</v>
      </c>
      <c r="K195" s="5">
        <v>-7000000000</v>
      </c>
      <c r="L195" s="5">
        <v>4000000000</v>
      </c>
      <c r="M195" s="5">
        <v>-29000000000</v>
      </c>
      <c r="N195" s="5">
        <v>-12000000000</v>
      </c>
      <c r="O195" s="5">
        <v>60000000000</v>
      </c>
      <c r="P195" s="5">
        <v>-10000000000</v>
      </c>
      <c r="Q195" s="5">
        <v>-8000000000</v>
      </c>
    </row>
    <row r="196" spans="2:17" ht="15.5" x14ac:dyDescent="0.35">
      <c r="C196" t="s">
        <v>196</v>
      </c>
      <c r="I196" s="5">
        <v>16000000000</v>
      </c>
      <c r="J196" s="5">
        <v>16000000000</v>
      </c>
      <c r="K196" s="5">
        <v>13000000000</v>
      </c>
      <c r="L196" s="5">
        <v>31000000000</v>
      </c>
      <c r="M196" s="5">
        <v>4000000000</v>
      </c>
      <c r="N196" s="5">
        <v>4000000000</v>
      </c>
      <c r="O196" s="5">
        <v>32000000000</v>
      </c>
      <c r="P196" s="5">
        <v>3000000000</v>
      </c>
      <c r="Q196" s="5">
        <v>3000000000</v>
      </c>
    </row>
    <row r="197" spans="2:17" ht="15.5" x14ac:dyDescent="0.35">
      <c r="C197" t="s">
        <v>197</v>
      </c>
      <c r="I197" s="5">
        <v>-21000000000</v>
      </c>
      <c r="J197" s="5">
        <v>-21000000000</v>
      </c>
      <c r="K197" s="5">
        <v>-11000000000</v>
      </c>
      <c r="L197" s="5">
        <v>-5000000000</v>
      </c>
      <c r="M197" s="5">
        <v>-51000000000</v>
      </c>
      <c r="N197" s="5">
        <v>-20000000000</v>
      </c>
      <c r="O197" s="5">
        <v>-80000000000</v>
      </c>
      <c r="P197" s="5">
        <v>-1000000000</v>
      </c>
      <c r="Q197" s="5">
        <v>-2000000000</v>
      </c>
    </row>
    <row r="198" spans="2:17" ht="15.5" x14ac:dyDescent="0.35">
      <c r="C198" t="s">
        <v>15</v>
      </c>
      <c r="I198" s="5">
        <v>-4000000000</v>
      </c>
      <c r="J198" s="5">
        <v>-5000000000</v>
      </c>
      <c r="K198" s="5">
        <v>2000000000</v>
      </c>
      <c r="L198" s="5">
        <v>27000000000</v>
      </c>
      <c r="M198" s="5">
        <v>-47000000000</v>
      </c>
      <c r="N198" s="5">
        <v>-16000000000</v>
      </c>
      <c r="O198" s="5">
        <v>-48000000000</v>
      </c>
      <c r="P198" s="5">
        <v>1000000000</v>
      </c>
      <c r="Q198" s="5">
        <v>1000000000</v>
      </c>
    </row>
    <row r="199" spans="2:17" ht="15.5" x14ac:dyDescent="0.35">
      <c r="C199" t="s">
        <v>17</v>
      </c>
      <c r="I199" s="6">
        <v>-1.5</v>
      </c>
      <c r="J199" s="6">
        <v>-1.6</v>
      </c>
      <c r="K199" s="6">
        <v>0.68</v>
      </c>
      <c r="L199" s="6">
        <v>11.63</v>
      </c>
      <c r="M199" s="6">
        <v>-20.39</v>
      </c>
      <c r="N199" s="6">
        <v>-8.75</v>
      </c>
      <c r="O199" s="6">
        <v>-26.23</v>
      </c>
      <c r="P199" s="6">
        <v>569157.87</v>
      </c>
      <c r="Q199" s="6">
        <v>324455.62</v>
      </c>
    </row>
    <row r="201" spans="2:17" ht="15.5" x14ac:dyDescent="0.35">
      <c r="B201" t="s">
        <v>198</v>
      </c>
      <c r="C201" t="s">
        <v>199</v>
      </c>
      <c r="D201" s="5">
        <v>7000000000</v>
      </c>
      <c r="E201" s="5">
        <v>3000000000</v>
      </c>
      <c r="F201" s="5">
        <v>8000000000</v>
      </c>
      <c r="G201" s="5">
        <v>4000000000</v>
      </c>
      <c r="H201" s="5">
        <v>20000000000</v>
      </c>
      <c r="I201" s="5">
        <v>20000000000</v>
      </c>
      <c r="J201" s="5">
        <v>19000000000</v>
      </c>
      <c r="K201" s="5">
        <v>13000000000</v>
      </c>
      <c r="L201" s="5">
        <v>13000000000</v>
      </c>
      <c r="M201" s="5">
        <v>12000000000</v>
      </c>
      <c r="N201" s="5">
        <v>9000000000</v>
      </c>
      <c r="O201" s="5">
        <v>5000000000</v>
      </c>
      <c r="P201" s="5">
        <v>3000000000</v>
      </c>
      <c r="Q201" s="5">
        <v>1000000000</v>
      </c>
    </row>
    <row r="202" spans="2:17" ht="15.5" x14ac:dyDescent="0.35">
      <c r="C202" t="s">
        <v>200</v>
      </c>
      <c r="K202" s="6">
        <v>1.1000000000000001</v>
      </c>
      <c r="N202" s="6">
        <v>0.52</v>
      </c>
    </row>
    <row r="203" spans="2:17" ht="15.5" x14ac:dyDescent="0.35">
      <c r="C203" t="s">
        <v>66</v>
      </c>
      <c r="I203" s="6">
        <v>0.16949999999999998</v>
      </c>
      <c r="K203" s="6">
        <v>0.2475</v>
      </c>
      <c r="N203" s="6">
        <v>0.1598</v>
      </c>
    </row>
    <row r="204" spans="2:17" ht="15.5" x14ac:dyDescent="0.35">
      <c r="C204" t="s">
        <v>201</v>
      </c>
      <c r="I204" s="6">
        <v>6.4000000000000003E-3</v>
      </c>
      <c r="K204" s="6">
        <v>6.4000000000000003E-3</v>
      </c>
      <c r="N204" s="6">
        <v>5.0000000000000001E-4</v>
      </c>
    </row>
    <row r="205" spans="2:17" ht="15.5" x14ac:dyDescent="0.35">
      <c r="C205" t="s">
        <v>46</v>
      </c>
      <c r="D205" s="6">
        <v>2.46</v>
      </c>
      <c r="E205" s="6">
        <v>0.93</v>
      </c>
      <c r="F205" s="6">
        <v>2.69</v>
      </c>
      <c r="G205" s="6">
        <v>1.45</v>
      </c>
      <c r="H205" s="6">
        <v>6.78</v>
      </c>
      <c r="I205" s="6">
        <v>6.82</v>
      </c>
      <c r="J205" s="6">
        <v>6.52</v>
      </c>
      <c r="K205" s="6">
        <v>4.46</v>
      </c>
      <c r="L205" s="6">
        <v>4.34</v>
      </c>
      <c r="M205" s="6">
        <v>4.13</v>
      </c>
      <c r="N205" s="6">
        <v>3.24</v>
      </c>
      <c r="O205" s="6">
        <v>1.81</v>
      </c>
      <c r="P205" s="6">
        <v>1.18</v>
      </c>
      <c r="Q205" s="6">
        <v>0.52</v>
      </c>
    </row>
    <row r="206" spans="2:17" ht="15.5" x14ac:dyDescent="0.35">
      <c r="C206" t="s">
        <v>68</v>
      </c>
      <c r="K206" s="6">
        <v>1.1000000000000001</v>
      </c>
      <c r="N206" s="6">
        <v>0.52</v>
      </c>
    </row>
    <row r="207" spans="2:17" ht="15.5" x14ac:dyDescent="0.35">
      <c r="C207" t="s">
        <v>202</v>
      </c>
      <c r="I207" s="6">
        <v>0.16949999999999998</v>
      </c>
      <c r="K207" s="6">
        <v>0.2475</v>
      </c>
      <c r="N207" s="6">
        <v>0.1598</v>
      </c>
    </row>
    <row r="208" spans="2:17" ht="15.5" x14ac:dyDescent="0.35">
      <c r="C208" t="s">
        <v>203</v>
      </c>
      <c r="I208" s="6">
        <v>6.4000000000000003E-3</v>
      </c>
      <c r="K208" s="6">
        <v>6.4000000000000003E-3</v>
      </c>
      <c r="N208" s="6">
        <v>5.0000000000000001E-4</v>
      </c>
    </row>
    <row r="209" spans="3:17" ht="15.5" x14ac:dyDescent="0.35">
      <c r="C209" t="s">
        <v>204</v>
      </c>
      <c r="D209" s="5">
        <v>331000000000</v>
      </c>
      <c r="E209" s="5">
        <v>319000000000</v>
      </c>
      <c r="F209" s="5">
        <v>348000000000</v>
      </c>
      <c r="G209" s="5">
        <v>266000000000</v>
      </c>
      <c r="H209" s="5">
        <v>1299000000000</v>
      </c>
      <c r="I209" s="5">
        <v>1168000000000</v>
      </c>
      <c r="J209" s="5">
        <v>1012000000000</v>
      </c>
      <c r="K209" s="5">
        <v>882000000000</v>
      </c>
      <c r="L209" s="5">
        <v>770000000000</v>
      </c>
      <c r="M209" s="5">
        <v>700000000000</v>
      </c>
      <c r="N209" s="5">
        <v>695000000000</v>
      </c>
      <c r="O209" s="5">
        <v>630000000000</v>
      </c>
      <c r="P209" s="5">
        <v>593000000000</v>
      </c>
      <c r="Q209" s="5">
        <v>529000000000</v>
      </c>
    </row>
    <row r="210" spans="3:17" ht="15.5" x14ac:dyDescent="0.35">
      <c r="C210" t="s">
        <v>205</v>
      </c>
      <c r="K210" s="6">
        <v>1.1000000000000001</v>
      </c>
      <c r="N210" s="6">
        <v>0.52</v>
      </c>
    </row>
    <row r="211" spans="3:17" ht="15.5" x14ac:dyDescent="0.35">
      <c r="C211" t="s">
        <v>206</v>
      </c>
      <c r="I211" s="6">
        <v>0.16949999999999998</v>
      </c>
      <c r="K211" s="6">
        <v>0.2475</v>
      </c>
      <c r="N211" s="6">
        <v>0.1598</v>
      </c>
    </row>
    <row r="212" spans="3:17" ht="15.5" x14ac:dyDescent="0.35">
      <c r="C212" t="s">
        <v>207</v>
      </c>
      <c r="I212" s="6">
        <v>6.4000000000000003E-3</v>
      </c>
      <c r="K212" s="6">
        <v>6.4000000000000003E-3</v>
      </c>
      <c r="N212" s="6">
        <v>5.0000000000000001E-4</v>
      </c>
    </row>
    <row r="213" spans="3:17" ht="15.5" x14ac:dyDescent="0.35">
      <c r="C213" t="s">
        <v>208</v>
      </c>
      <c r="I213" s="6">
        <v>19.309999999999999</v>
      </c>
    </row>
    <row r="214" spans="3:17" ht="15.5" x14ac:dyDescent="0.35">
      <c r="C214" t="s">
        <v>209</v>
      </c>
      <c r="I214" s="6">
        <v>17.39</v>
      </c>
    </row>
    <row r="215" spans="3:17" ht="15.5" x14ac:dyDescent="0.35">
      <c r="C215" t="s">
        <v>210</v>
      </c>
      <c r="I215" s="6">
        <v>6.95</v>
      </c>
    </row>
    <row r="216" spans="3:17" ht="15.5" x14ac:dyDescent="0.35">
      <c r="C216" t="s">
        <v>211</v>
      </c>
      <c r="I216" s="6">
        <v>5.7500000000000002E-2</v>
      </c>
    </row>
    <row r="217" spans="3:17" ht="15.5" x14ac:dyDescent="0.35">
      <c r="C217" t="s">
        <v>212</v>
      </c>
      <c r="I217" s="6">
        <v>0.3</v>
      </c>
    </row>
    <row r="218" spans="3:17" ht="15.5" x14ac:dyDescent="0.35">
      <c r="C218" t="s">
        <v>213</v>
      </c>
      <c r="I218" s="6">
        <v>1.5</v>
      </c>
    </row>
    <row r="219" spans="3:17" ht="15.5" x14ac:dyDescent="0.35">
      <c r="C219" t="s">
        <v>214</v>
      </c>
      <c r="I219" s="6">
        <v>252.56</v>
      </c>
    </row>
    <row r="220" spans="3:17" ht="15.5" x14ac:dyDescent="0.35">
      <c r="C220" t="s">
        <v>215</v>
      </c>
      <c r="I220" s="6">
        <v>-45.33</v>
      </c>
    </row>
    <row r="221" spans="3:17" ht="15.5" x14ac:dyDescent="0.35">
      <c r="C221" t="s">
        <v>216</v>
      </c>
      <c r="I221" s="6">
        <v>8.66</v>
      </c>
    </row>
    <row r="222" spans="3:17" ht="15.5" x14ac:dyDescent="0.35">
      <c r="C222" t="s">
        <v>217</v>
      </c>
      <c r="I222" s="6">
        <v>6.81</v>
      </c>
    </row>
    <row r="223" spans="3:17" ht="15.5" x14ac:dyDescent="0.35">
      <c r="C223" t="s">
        <v>218</v>
      </c>
      <c r="I223" s="6">
        <v>3.78</v>
      </c>
    </row>
    <row r="224" spans="3:17" ht="15.5" x14ac:dyDescent="0.35">
      <c r="C224" t="s">
        <v>219</v>
      </c>
      <c r="I224" s="6">
        <v>2.34</v>
      </c>
    </row>
    <row r="225" spans="3:9" ht="15.5" x14ac:dyDescent="0.35">
      <c r="C225" t="s">
        <v>220</v>
      </c>
      <c r="I225" s="6">
        <v>7.53</v>
      </c>
    </row>
    <row r="226" spans="3:9" ht="15.5" x14ac:dyDescent="0.35">
      <c r="C226" t="s">
        <v>221</v>
      </c>
      <c r="I226" s="6">
        <v>6.78</v>
      </c>
    </row>
    <row r="227" spans="3:9" ht="15.5" x14ac:dyDescent="0.35">
      <c r="C227" t="s">
        <v>222</v>
      </c>
      <c r="I227" s="6">
        <v>435.8</v>
      </c>
    </row>
    <row r="228" spans="3:9" ht="15.5" x14ac:dyDescent="0.35">
      <c r="C228" t="s">
        <v>223</v>
      </c>
      <c r="D228" s="6">
        <v>1.89</v>
      </c>
    </row>
    <row r="229" spans="3:9" ht="15.5" x14ac:dyDescent="0.35">
      <c r="C229" t="s">
        <v>224</v>
      </c>
      <c r="I229" s="6">
        <v>87.47</v>
      </c>
    </row>
    <row r="230" spans="3:9" ht="15.5" x14ac:dyDescent="0.35">
      <c r="C230" t="s">
        <v>225</v>
      </c>
      <c r="I230" s="6">
        <v>-2.89</v>
      </c>
    </row>
    <row r="231" spans="3:9" ht="15.5" x14ac:dyDescent="0.35">
      <c r="C231" t="s">
        <v>226</v>
      </c>
      <c r="D231" s="6">
        <v>1.02</v>
      </c>
    </row>
    <row r="232" spans="3:9" ht="15.5" x14ac:dyDescent="0.35">
      <c r="C232" t="s">
        <v>227</v>
      </c>
      <c r="D232" s="6">
        <v>0.2</v>
      </c>
    </row>
    <row r="233" spans="3:9" ht="15.5" x14ac:dyDescent="0.35">
      <c r="C233" t="s">
        <v>228</v>
      </c>
      <c r="D233" s="6">
        <v>0.54</v>
      </c>
    </row>
    <row r="234" spans="3:9" ht="15.5" x14ac:dyDescent="0.35">
      <c r="C234" t="s">
        <v>229</v>
      </c>
      <c r="D234" s="6">
        <v>0.05</v>
      </c>
    </row>
    <row r="235" spans="3:9" ht="15.5" x14ac:dyDescent="0.35">
      <c r="C235" t="s">
        <v>230</v>
      </c>
      <c r="D235" s="6">
        <v>1.39</v>
      </c>
    </row>
    <row r="236" spans="3:9" ht="15.5" x14ac:dyDescent="0.35">
      <c r="C236" t="s">
        <v>231</v>
      </c>
      <c r="D236" s="6">
        <v>0.23</v>
      </c>
    </row>
    <row r="237" spans="3:9" ht="15.5" x14ac:dyDescent="0.35">
      <c r="C237" t="s">
        <v>232</v>
      </c>
      <c r="D237" s="6">
        <v>2.4</v>
      </c>
    </row>
    <row r="238" spans="3:9" ht="15.5" x14ac:dyDescent="0.35">
      <c r="C238" t="s">
        <v>233</v>
      </c>
      <c r="I238" s="6">
        <v>5.83</v>
      </c>
    </row>
    <row r="239" spans="3:9" ht="15.5" x14ac:dyDescent="0.35">
      <c r="C239" t="s">
        <v>13</v>
      </c>
      <c r="D239" s="5">
        <v>-16000000000</v>
      </c>
    </row>
    <row r="240" spans="3:9" ht="15.5" x14ac:dyDescent="0.35">
      <c r="C240" t="s">
        <v>234</v>
      </c>
      <c r="I240" s="6">
        <v>2.0699999999999998</v>
      </c>
    </row>
    <row r="241" spans="3:9" ht="15.5" x14ac:dyDescent="0.35">
      <c r="C241" t="s">
        <v>235</v>
      </c>
      <c r="I241" s="6">
        <v>3.5900000000000001E-2</v>
      </c>
    </row>
    <row r="242" spans="3:9" ht="15.5" x14ac:dyDescent="0.35">
      <c r="C242" t="s">
        <v>236</v>
      </c>
      <c r="I242" s="6">
        <v>8.6099999999999996E-2</v>
      </c>
    </row>
    <row r="243" spans="3:9" ht="15.5" x14ac:dyDescent="0.35">
      <c r="C243" t="s">
        <v>237</v>
      </c>
      <c r="I243" s="6">
        <v>0.2147</v>
      </c>
    </row>
    <row r="244" spans="3:9" ht="15.5" x14ac:dyDescent="0.35">
      <c r="C244" t="s">
        <v>238</v>
      </c>
      <c r="I244" s="6">
        <v>0.12210000000000001</v>
      </c>
    </row>
    <row r="245" spans="3:9" ht="15.5" x14ac:dyDescent="0.35">
      <c r="C245" t="s">
        <v>239</v>
      </c>
      <c r="D245" s="6">
        <v>7.71</v>
      </c>
    </row>
    <row r="246" spans="3:9" ht="15.5" x14ac:dyDescent="0.35">
      <c r="C246" t="s">
        <v>240</v>
      </c>
      <c r="D246" s="6">
        <v>77.599999999999994</v>
      </c>
    </row>
    <row r="247" spans="3:9" ht="15.5" x14ac:dyDescent="0.35">
      <c r="C247" t="s">
        <v>241</v>
      </c>
      <c r="D247" s="6">
        <v>56.93</v>
      </c>
    </row>
    <row r="248" spans="3:9" ht="15.5" x14ac:dyDescent="0.35">
      <c r="C248" t="s">
        <v>242</v>
      </c>
      <c r="D248" s="6">
        <v>28.38</v>
      </c>
    </row>
    <row r="249" spans="3:9" ht="15.5" x14ac:dyDescent="0.35">
      <c r="C249" t="s">
        <v>243</v>
      </c>
      <c r="D249" s="6">
        <v>11.8</v>
      </c>
    </row>
    <row r="250" spans="3:9" ht="15.5" x14ac:dyDescent="0.35">
      <c r="C250" t="s">
        <v>244</v>
      </c>
      <c r="I250" s="6">
        <v>2.15</v>
      </c>
    </row>
    <row r="251" spans="3:9" ht="15.5" x14ac:dyDescent="0.35">
      <c r="C251" t="s">
        <v>245</v>
      </c>
      <c r="I251" s="6">
        <v>4.41</v>
      </c>
    </row>
    <row r="252" spans="3:9" ht="15.5" x14ac:dyDescent="0.35">
      <c r="C252" t="s">
        <v>42</v>
      </c>
      <c r="I252" s="5">
        <v>380000000000</v>
      </c>
    </row>
    <row r="253" spans="3:9" ht="15.5" x14ac:dyDescent="0.35">
      <c r="C253" t="s">
        <v>246</v>
      </c>
      <c r="I253" s="5">
        <v>512000000000</v>
      </c>
    </row>
    <row r="254" spans="3:9" ht="15.5" x14ac:dyDescent="0.35">
      <c r="C254" t="s">
        <v>247</v>
      </c>
      <c r="I254" s="5">
        <v>2900000000</v>
      </c>
    </row>
    <row r="255" spans="3:9" ht="15.5" x14ac:dyDescent="0.35">
      <c r="C255" t="s">
        <v>248</v>
      </c>
      <c r="I255" s="6">
        <v>0.1452</v>
      </c>
    </row>
    <row r="256" spans="3:9" ht="15.5" x14ac:dyDescent="0.35">
      <c r="C256" t="s">
        <v>249</v>
      </c>
      <c r="D256" s="6">
        <v>0.1265</v>
      </c>
    </row>
    <row r="257" spans="3:9" ht="15.5" x14ac:dyDescent="0.35">
      <c r="C257" t="s">
        <v>250</v>
      </c>
      <c r="D257" s="6">
        <v>4.6799999999999994E-2</v>
      </c>
    </row>
    <row r="258" spans="3:9" ht="15.5" x14ac:dyDescent="0.35">
      <c r="C258" t="s">
        <v>251</v>
      </c>
      <c r="D258" s="6">
        <v>2.1600000000000001E-2</v>
      </c>
    </row>
    <row r="259" spans="3:9" ht="15.5" x14ac:dyDescent="0.35">
      <c r="C259" t="s">
        <v>252</v>
      </c>
      <c r="D259" s="6">
        <v>0.16870000000000002</v>
      </c>
    </row>
    <row r="260" spans="3:9" ht="15.5" x14ac:dyDescent="0.35">
      <c r="C260" t="s">
        <v>253</v>
      </c>
      <c r="D260" s="6">
        <v>0.76819999999999988</v>
      </c>
    </row>
    <row r="261" spans="3:9" ht="15.5" x14ac:dyDescent="0.35">
      <c r="C261" t="s">
        <v>254</v>
      </c>
      <c r="D261" s="6">
        <v>0.4219</v>
      </c>
    </row>
    <row r="262" spans="3:9" ht="15.5" x14ac:dyDescent="0.35">
      <c r="C262" t="s">
        <v>255</v>
      </c>
      <c r="I262" s="6">
        <v>1.1000000000000001</v>
      </c>
    </row>
    <row r="263" spans="3:9" ht="15.5" x14ac:dyDescent="0.35">
      <c r="C263" t="s">
        <v>259</v>
      </c>
      <c r="I263" t="s">
        <v>1091</v>
      </c>
    </row>
    <row r="264" spans="3:9" ht="15.5" x14ac:dyDescent="0.35">
      <c r="C264" t="s">
        <v>261</v>
      </c>
      <c r="I264" s="5">
        <v>6</v>
      </c>
    </row>
    <row r="265" spans="3:9" ht="15.5" x14ac:dyDescent="0.35">
      <c r="C265" t="s">
        <v>262</v>
      </c>
      <c r="I265" s="6">
        <v>0.41</v>
      </c>
    </row>
    <row r="266" spans="3:9" ht="15.5" x14ac:dyDescent="0.35">
      <c r="C266" t="s">
        <v>263</v>
      </c>
      <c r="I266" s="6">
        <v>0.32</v>
      </c>
    </row>
    <row r="267" spans="3:9" ht="15.5" x14ac:dyDescent="0.35">
      <c r="C267" t="s">
        <v>264</v>
      </c>
      <c r="I267" s="6">
        <v>0.41</v>
      </c>
    </row>
    <row r="268" spans="3:9" ht="15.5" x14ac:dyDescent="0.35">
      <c r="C268" t="s">
        <v>265</v>
      </c>
      <c r="I268" s="6">
        <v>0.49</v>
      </c>
    </row>
    <row r="269" spans="3:9" ht="15.5" x14ac:dyDescent="0.35">
      <c r="C269" t="s">
        <v>266</v>
      </c>
      <c r="I269" s="6">
        <v>0.86</v>
      </c>
    </row>
    <row r="270" spans="3:9" ht="15.5" x14ac:dyDescent="0.35">
      <c r="C270" t="s">
        <v>267</v>
      </c>
      <c r="I270" s="6">
        <v>0.41</v>
      </c>
    </row>
    <row r="271" spans="3:9" ht="15.5" x14ac:dyDescent="0.35">
      <c r="C271" t="s">
        <v>268</v>
      </c>
      <c r="I271" s="6">
        <v>0.57999999999999996</v>
      </c>
    </row>
    <row r="272" spans="3:9" ht="15.5" x14ac:dyDescent="0.35">
      <c r="C272" t="s">
        <v>269</v>
      </c>
      <c r="I272" s="5">
        <v>1263000000000</v>
      </c>
    </row>
    <row r="273" spans="3:9" ht="15.5" x14ac:dyDescent="0.35">
      <c r="C273" t="s">
        <v>270</v>
      </c>
      <c r="I273" s="5">
        <v>176000000000</v>
      </c>
    </row>
    <row r="274" spans="3:9" ht="15.5" x14ac:dyDescent="0.35">
      <c r="C274" t="s">
        <v>271</v>
      </c>
      <c r="I274" s="5">
        <v>75000000000</v>
      </c>
    </row>
    <row r="275" spans="3:9" ht="15.5" x14ac:dyDescent="0.35">
      <c r="C275" t="s">
        <v>272</v>
      </c>
      <c r="I275" s="5">
        <v>22000000000</v>
      </c>
    </row>
    <row r="276" spans="3:9" ht="15.5" x14ac:dyDescent="0.35">
      <c r="C276" t="s">
        <v>273</v>
      </c>
      <c r="D276" s="5">
        <v>5000000000</v>
      </c>
    </row>
    <row r="277" spans="3:9" ht="15.5" x14ac:dyDescent="0.35">
      <c r="C277" t="s">
        <v>274</v>
      </c>
      <c r="D277" s="5">
        <v>608000000000</v>
      </c>
    </row>
    <row r="278" spans="3:9" ht="15.5" x14ac:dyDescent="0.35">
      <c r="C278" t="s">
        <v>275</v>
      </c>
      <c r="D278" s="5">
        <v>354000000000</v>
      </c>
    </row>
    <row r="279" spans="3:9" ht="15.5" x14ac:dyDescent="0.35">
      <c r="C279" t="s">
        <v>183</v>
      </c>
      <c r="D279" s="5">
        <v>8000000000</v>
      </c>
    </row>
    <row r="280" spans="3:9" ht="15.5" x14ac:dyDescent="0.35">
      <c r="C280" t="s">
        <v>182</v>
      </c>
      <c r="I280" s="5">
        <v>254000000000</v>
      </c>
    </row>
    <row r="281" spans="3:9" ht="15.5" x14ac:dyDescent="0.35">
      <c r="C281" t="s">
        <v>181</v>
      </c>
      <c r="D281" s="5">
        <v>14000000000</v>
      </c>
    </row>
    <row r="282" spans="3:9" ht="15.5" x14ac:dyDescent="0.35">
      <c r="C282" t="s">
        <v>180</v>
      </c>
      <c r="D282" s="5">
        <v>123000000000</v>
      </c>
    </row>
    <row r="283" spans="3:9" ht="15.5" x14ac:dyDescent="0.35">
      <c r="C283" t="s">
        <v>24</v>
      </c>
      <c r="D283" s="5">
        <v>137000000000</v>
      </c>
    </row>
    <row r="284" spans="3:9" ht="15.5" x14ac:dyDescent="0.35">
      <c r="C284" t="s">
        <v>21</v>
      </c>
      <c r="D284" s="5">
        <v>131000000000</v>
      </c>
    </row>
    <row r="285" spans="3:9" ht="15.5" x14ac:dyDescent="0.35">
      <c r="C285" t="s">
        <v>276</v>
      </c>
      <c r="I285" s="5">
        <v>254000000000</v>
      </c>
    </row>
    <row r="286" spans="3:9" ht="15.5" x14ac:dyDescent="0.35">
      <c r="C286" t="s">
        <v>277</v>
      </c>
      <c r="I286" s="5">
        <v>2000000000</v>
      </c>
    </row>
    <row r="287" spans="3:9" ht="15.5" x14ac:dyDescent="0.35">
      <c r="C287" t="s">
        <v>278</v>
      </c>
      <c r="I287" s="5">
        <v>-13000000000</v>
      </c>
    </row>
    <row r="288" spans="3:9" ht="15.5" x14ac:dyDescent="0.35">
      <c r="C288" t="s">
        <v>279</v>
      </c>
      <c r="I288" s="5">
        <v>8000000000</v>
      </c>
    </row>
    <row r="289" spans="3:9" ht="15.5" x14ac:dyDescent="0.35">
      <c r="C289" t="s">
        <v>280</v>
      </c>
      <c r="I289" s="5">
        <v>-10000000000</v>
      </c>
    </row>
    <row r="290" spans="3:9" ht="15.5" x14ac:dyDescent="0.35">
      <c r="C290" t="s">
        <v>281</v>
      </c>
      <c r="I290" s="5">
        <v>-8000000000</v>
      </c>
    </row>
  </sheetData>
  <pageMargins left="0.7" right="0.7" top="0.75" bottom="0.75" header="0.3" footer="0.3"/>
  <ignoredErrors>
    <ignoredError sqref="A1:Q291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1092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1093</v>
      </c>
      <c r="D2" s="2" vm="256">
        <f ca="1">IFERROR(_xlfn.STOCKHISTORY("XIDX:" &amp; $C$1, D3, , 0, 0, 1), "Libur")</f>
        <v>426</v>
      </c>
      <c r="E2" s="2" vm="132">
        <f ca="1">IFERROR(_xlfn.STOCKHISTORY("XIDX:" &amp; $C$1, E3, , 0, 0, 1), "Libur")</f>
        <v>250</v>
      </c>
      <c r="H2" s="2" vm="132">
        <f ca="1">IFERROR(INDEX(D2:G2,COUNT(D2:G2)),"")</f>
        <v>250</v>
      </c>
      <c r="I2" s="2" vm="257">
        <f t="shared" ref="I2:Q2" ca="1" si="0">IFERROR(_xlfn.STOCKHISTORY("XIDX:" &amp; $C$1, I1, , 0, 0, 1), "Libur")</f>
        <v>950</v>
      </c>
      <c r="J2" s="2" vm="258">
        <f t="shared" ca="1" si="0"/>
        <v>825</v>
      </c>
      <c r="K2" s="2" vm="259">
        <f t="shared" ca="1" si="0"/>
        <v>1240</v>
      </c>
      <c r="L2" s="2" vm="260">
        <f t="shared" ca="1" si="0"/>
        <v>1415</v>
      </c>
      <c r="M2" s="2" vm="261">
        <f t="shared" ca="1" si="0"/>
        <v>2290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0</v>
      </c>
      <c r="E4" s="2">
        <f>IFERROR(INDEX(E51:E500,MATCH($C$4,$C$51:$C$500,0)),"")</f>
        <v>0</v>
      </c>
      <c r="H4" s="2">
        <f>IFERROR(SUM(D4:G4)*(4/MAX(1,COUNT(D4:G4))),"")</f>
        <v>0</v>
      </c>
      <c r="I4" s="2">
        <f t="shared" ref="I4:Q4" si="1">IFERROR(INDEX(I51:I500,MATCH($C$4,$C$51:$C$500,0)),"")</f>
        <v>820588000000</v>
      </c>
      <c r="J4" s="2">
        <f t="shared" si="1"/>
        <v>613442000000</v>
      </c>
      <c r="K4" s="2">
        <f t="shared" si="1"/>
        <v>334502000000</v>
      </c>
      <c r="L4" s="2">
        <f t="shared" si="1"/>
        <v>81755000000</v>
      </c>
      <c r="M4" s="2">
        <f t="shared" si="1"/>
        <v>36111000000</v>
      </c>
      <c r="N4" s="2">
        <f t="shared" si="1"/>
        <v>31277000000</v>
      </c>
      <c r="O4" s="2">
        <f t="shared" si="1"/>
        <v>51471000000</v>
      </c>
      <c r="P4" s="2">
        <f t="shared" si="1"/>
        <v>61445000000</v>
      </c>
      <c r="Q4" s="2">
        <f t="shared" si="1"/>
        <v>104274000000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0</v>
      </c>
      <c r="E5" s="2">
        <f>IFERROR(INDEX(E51:E500,MATCH($C$5,$C$51:$C$500,0)),"")</f>
        <v>0</v>
      </c>
      <c r="H5" s="2">
        <f>IFERROR(SUM(D5:G5)*(4/MAX(1,COUNT(D5:G5))),"")</f>
        <v>0</v>
      </c>
      <c r="I5" s="2">
        <f t="shared" ref="I5:Q5" si="2">IFERROR(INDEX(I51:I500,MATCH($C$5,$C$51:$C$500,0)),"")</f>
        <v>149576000000</v>
      </c>
      <c r="J5" s="2">
        <f t="shared" si="2"/>
        <v>-69660000000</v>
      </c>
      <c r="K5" s="2">
        <f t="shared" si="2"/>
        <v>-222940000000</v>
      </c>
      <c r="L5" s="2">
        <f t="shared" si="2"/>
        <v>-270465000000</v>
      </c>
      <c r="M5" s="2">
        <f t="shared" si="2"/>
        <v>-113329000000</v>
      </c>
      <c r="N5" s="2">
        <f t="shared" si="2"/>
        <v>42651000000</v>
      </c>
      <c r="O5" s="2">
        <f t="shared" si="2"/>
        <v>65454000000</v>
      </c>
      <c r="P5" s="2">
        <f t="shared" si="2"/>
        <v>-53387000000</v>
      </c>
      <c r="Q5" s="2">
        <f t="shared" si="2"/>
        <v>-8461000000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3308256000000</v>
      </c>
      <c r="E6" s="2">
        <f>IFERROR(INDEX(E51:E500,MATCH($C$6,$C$51:$C$500,0)),"")</f>
        <v>3313068000000</v>
      </c>
      <c r="H6" s="2">
        <f>IFERROR(INDEX(D6:G6,COUNT(D6:G6)),"")</f>
        <v>3313068000000</v>
      </c>
      <c r="I6" s="2">
        <f t="shared" ref="I6:Q6" si="3">IFERROR(INDEX(I51:I500,MATCH($C$6,$C$51:$C$500,0)),"")</f>
        <v>3288169000000</v>
      </c>
      <c r="J6" s="2">
        <f t="shared" si="3"/>
        <v>3138593000000</v>
      </c>
      <c r="K6" s="2">
        <f t="shared" si="3"/>
        <v>3085241000000</v>
      </c>
      <c r="L6" s="2">
        <f t="shared" si="3"/>
        <v>3143276000000</v>
      </c>
      <c r="M6" s="2">
        <f t="shared" si="3"/>
        <v>1046327000000</v>
      </c>
      <c r="N6" s="2">
        <f t="shared" si="3"/>
        <v>641274000000</v>
      </c>
      <c r="O6" s="2">
        <f t="shared" si="3"/>
        <v>595717000000</v>
      </c>
      <c r="P6" s="2">
        <f t="shared" si="3"/>
        <v>530263000000</v>
      </c>
      <c r="Q6" s="2">
        <f t="shared" si="3"/>
        <v>583650000000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0</v>
      </c>
      <c r="E7" s="3">
        <f>IFERROR(INDEX(E51:E500,MATCH($C$7,$C$51:$C$500,0))/1000000000,"")</f>
        <v>0</v>
      </c>
      <c r="H7" s="3">
        <f>IFERROR(INDEX(D7:G7,COUNT(D7:G7)),"")</f>
        <v>0</v>
      </c>
      <c r="I7" s="3">
        <f t="shared" ref="I7:Q7" si="4">IFERROR(INDEX(I51:I500,MATCH($C$7,$C$51:$C$500,0))/1000000000,"")</f>
        <v>13.92</v>
      </c>
      <c r="J7" s="3">
        <f t="shared" si="4"/>
        <v>13.92</v>
      </c>
      <c r="K7" s="3">
        <f t="shared" si="4"/>
        <v>13.92</v>
      </c>
      <c r="L7" s="3">
        <f t="shared" si="4"/>
        <v>13.77</v>
      </c>
      <c r="M7" s="3">
        <f t="shared" si="4"/>
        <v>13.24</v>
      </c>
      <c r="N7" s="3">
        <f t="shared" si="4"/>
        <v>8.19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-249000000000</v>
      </c>
      <c r="E8" s="2">
        <f>IFERROR(INDEX(E51:E500,MATCH("Free cash flow (Quarter)",$C$51:$C$500,0)),"")</f>
        <v>642000000000</v>
      </c>
      <c r="H8" s="2">
        <f>IFERROR(INDEX(D8:G8,COUNT(D8:G8)),"")</f>
        <v>642000000000</v>
      </c>
      <c r="I8" s="2">
        <f t="shared" ref="I8:Q8" si="5">IFERROR(INDEX(I51:I500,MATCH($C$8,$C$51:$C$500,0)),"")</f>
        <v>4733000000000</v>
      </c>
      <c r="J8" s="2">
        <f t="shared" si="5"/>
        <v>623000000000</v>
      </c>
      <c r="K8" s="2">
        <f t="shared" si="5"/>
        <v>443000000000</v>
      </c>
      <c r="L8" s="2">
        <f t="shared" si="5"/>
        <v>-1335000000000</v>
      </c>
      <c r="M8" s="2">
        <f t="shared" si="5"/>
        <v>898000000000</v>
      </c>
      <c r="N8" s="2">
        <f t="shared" si="5"/>
        <v>8000000000</v>
      </c>
      <c r="O8" s="2">
        <f t="shared" si="5"/>
        <v>114000000000</v>
      </c>
      <c r="P8" s="2">
        <f t="shared" si="5"/>
        <v>-284000000000</v>
      </c>
      <c r="Q8" s="2">
        <f t="shared" si="5"/>
        <v>163000000000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-17.86</v>
      </c>
      <c r="E9" s="3">
        <f>IFERROR(INDEX(E51:E500,MATCH("Free cash flow per share (Quarter)",$C$51:$C$500,0)),"")</f>
        <v>46.13</v>
      </c>
      <c r="H9" s="3">
        <f>IFERROR(INDEX(D9:G9,COUNT(D9:G9)),"")</f>
        <v>46.13</v>
      </c>
      <c r="I9" s="3">
        <f t="shared" ref="I9:Q9" si="6">IFERROR(INDEX(I51:I500,MATCH($C$9,$C$51:$C$500,0)),"")</f>
        <v>340.04</v>
      </c>
      <c r="J9" s="3">
        <f t="shared" si="6"/>
        <v>44.73</v>
      </c>
      <c r="K9" s="3">
        <f t="shared" si="6"/>
        <v>31.8</v>
      </c>
      <c r="L9" s="3">
        <f t="shared" si="6"/>
        <v>-96.91</v>
      </c>
      <c r="M9" s="3">
        <f t="shared" si="6"/>
        <v>67.83</v>
      </c>
      <c r="N9" s="3">
        <f t="shared" si="6"/>
        <v>0.95</v>
      </c>
      <c r="O9" s="3">
        <f t="shared" si="6"/>
        <v>120665.26</v>
      </c>
      <c r="P9" s="3">
        <f t="shared" si="6"/>
        <v>-300116.71000000002</v>
      </c>
      <c r="Q9" s="3">
        <f t="shared" si="6"/>
        <v>172696.39</v>
      </c>
    </row>
    <row r="10" spans="1:17" ht="15.5" x14ac:dyDescent="0.35">
      <c r="C10" t="s">
        <v>18</v>
      </c>
      <c r="D10" s="3">
        <f ca="1">IFERROR(IF(D9=0,"",D2/D9),"")</f>
        <v>-23.852183650615903</v>
      </c>
      <c r="E10" s="3">
        <f ca="1">IFERROR(IF(E9=0,"",E2/E9),"")</f>
        <v>5.4194667244743115</v>
      </c>
      <c r="I10" s="3">
        <f t="shared" ref="I10:Q10" ca="1" si="7">IFERROR(IF(I9=0,"",I2/I9),"")</f>
        <v>2.7937889660039992</v>
      </c>
      <c r="J10" s="3">
        <f t="shared" ca="1" si="7"/>
        <v>18.443997317236754</v>
      </c>
      <c r="K10" s="3">
        <f t="shared" ca="1" si="7"/>
        <v>38.9937106918239</v>
      </c>
      <c r="L10" s="3">
        <f t="shared" ca="1" si="7"/>
        <v>-14.60117634918997</v>
      </c>
      <c r="M10" s="3">
        <f t="shared" ca="1" si="7"/>
        <v>33.760872770160695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518000000</v>
      </c>
      <c r="E11" s="2">
        <f>IFERROR(INDEX(E51:E500,MATCH($C$11,$C$51:$C$500,0)),"")</f>
        <v>530000000</v>
      </c>
      <c r="H11" s="2">
        <f>IFERROR(INDEX(D11:G11,COUNT(D11:G11)),"")</f>
        <v>530000000</v>
      </c>
      <c r="I11" s="2">
        <f t="shared" ref="I11:Q11" si="8">IFERROR(INDEX(I51:I500,MATCH($C$11,$C$51:$C$500,0)),"")</f>
        <v>482000000</v>
      </c>
      <c r="J11" s="2">
        <f t="shared" si="8"/>
        <v>233000000</v>
      </c>
      <c r="K11" s="2">
        <f t="shared" si="8"/>
        <v>1013000000</v>
      </c>
      <c r="L11" s="2">
        <f t="shared" si="8"/>
        <v>651000000</v>
      </c>
      <c r="M11" s="2">
        <f t="shared" si="8"/>
        <v>224000000</v>
      </c>
      <c r="N11" s="2">
        <f t="shared" si="8"/>
        <v>182000000</v>
      </c>
      <c r="O11" s="2">
        <f t="shared" si="8"/>
        <v>162000000</v>
      </c>
      <c r="P11" s="2">
        <f t="shared" si="8"/>
        <v>1419000000</v>
      </c>
      <c r="Q11" s="2">
        <f t="shared" si="8"/>
        <v>910000000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7340000000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330000000</v>
      </c>
      <c r="P15" s="2">
        <f t="shared" si="12"/>
        <v>-502000000</v>
      </c>
      <c r="Q15" s="2">
        <f t="shared" si="12"/>
        <v>-81278000000</v>
      </c>
    </row>
    <row r="16" spans="1:17" ht="15.5" x14ac:dyDescent="0.35">
      <c r="C16" t="s">
        <v>29</v>
      </c>
      <c r="D16" s="2">
        <f>IFERROR(INDEX(D51:D500,MATCH($C$16,$C$51:$C$500,0)),"")</f>
        <v>0</v>
      </c>
      <c r="E16" s="2">
        <f>IFERROR(INDEX(E51:E500,MATCH($C$16,$C$51:$C$500,0)),"")</f>
        <v>0</v>
      </c>
      <c r="H16" s="2">
        <f>IFERROR(SUM(D16:G16)*(4/MAX(1,COUNT(D16:G16))),"")</f>
        <v>0</v>
      </c>
      <c r="I16" s="2">
        <f t="shared" ref="I16:Q16" si="13">IFERROR(INDEX(I51:I500,MATCH($C$16,$C$51:$C$500,0)),"")</f>
        <v>143369000000</v>
      </c>
      <c r="J16" s="2">
        <f t="shared" si="13"/>
        <v>-73727000000</v>
      </c>
      <c r="K16" s="2">
        <f t="shared" si="13"/>
        <v>-226738000000</v>
      </c>
      <c r="L16" s="2">
        <f t="shared" si="13"/>
        <v>-264913000000</v>
      </c>
      <c r="M16" s="2">
        <f t="shared" si="13"/>
        <v>-121275000000</v>
      </c>
      <c r="N16" s="2">
        <f t="shared" si="13"/>
        <v>44868000000</v>
      </c>
      <c r="O16" s="2">
        <f t="shared" si="13"/>
        <v>76974000000</v>
      </c>
      <c r="P16" s="2">
        <f t="shared" si="13"/>
        <v>-64218000000</v>
      </c>
      <c r="Q16" s="2">
        <f t="shared" si="13"/>
        <v>71493000000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  <c r="Q18" t="s">
        <v>985</v>
      </c>
    </row>
    <row r="19" spans="1:17" ht="15.5" x14ac:dyDescent="0.35">
      <c r="A19" t="s">
        <v>39</v>
      </c>
      <c r="C19" t="s">
        <v>40</v>
      </c>
    </row>
    <row r="20" spans="1:17" ht="15.5" x14ac:dyDescent="0.35">
      <c r="A20" t="s">
        <v>41</v>
      </c>
      <c r="C20" t="s">
        <v>42</v>
      </c>
      <c r="D20" s="2">
        <f ca="1">IFERROR(D21*D2,"")</f>
        <v>0</v>
      </c>
      <c r="E20" s="2">
        <f ca="1">IFERROR(E21*E2,"")</f>
        <v>0</v>
      </c>
      <c r="H20" s="2">
        <f t="shared" ref="H20:Q20" ca="1" si="14">IFERROR(H21*H2,"")</f>
        <v>0</v>
      </c>
      <c r="I20" s="2">
        <f t="shared" ca="1" si="14"/>
        <v>13224000000000</v>
      </c>
      <c r="J20" s="2">
        <f t="shared" ca="1" si="14"/>
        <v>11484000000000</v>
      </c>
      <c r="K20" s="2">
        <f t="shared" ca="1" si="14"/>
        <v>17260800000000</v>
      </c>
      <c r="L20" s="2">
        <f t="shared" ca="1" si="14"/>
        <v>19484550000000</v>
      </c>
      <c r="M20" s="2">
        <f t="shared" ca="1" si="14"/>
        <v>30319600000000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0</v>
      </c>
      <c r="E21" s="2">
        <f>IFERROR(INDEX(E51:E500,MATCH($C$7,$C$51:$C$500,0)),"")</f>
        <v>0</v>
      </c>
      <c r="H21" s="2">
        <f>IFERROR(INDEX(D21:G21,COUNT(D21:G21)),"")</f>
        <v>0</v>
      </c>
      <c r="I21" s="2">
        <f t="shared" ref="I21:Q21" si="15">IFERROR(INDEX(I51:I500,MATCH($C$7,$C$51:$C$500,0)),"")</f>
        <v>13920000000</v>
      </c>
      <c r="J21" s="2">
        <f t="shared" si="15"/>
        <v>13920000000</v>
      </c>
      <c r="K21" s="2">
        <f t="shared" si="15"/>
        <v>13920000000</v>
      </c>
      <c r="L21" s="2">
        <f t="shared" si="15"/>
        <v>13770000000</v>
      </c>
      <c r="M21" s="2">
        <f t="shared" si="15"/>
        <v>13240000000</v>
      </c>
      <c r="N21" s="2">
        <f t="shared" si="15"/>
        <v>8189999999.999999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43</v>
      </c>
      <c r="C23" t="s">
        <v>44</v>
      </c>
      <c r="D23" s="3">
        <f>IFERROR(D5/D6*100,"")</f>
        <v>0</v>
      </c>
      <c r="E23" s="3">
        <f>IFERROR(E5/E6*100,"")</f>
        <v>0</v>
      </c>
      <c r="H23" s="3">
        <f t="shared" ref="H23:Q23" si="16">IFERROR(H5/H6*100,"")</f>
        <v>0</v>
      </c>
      <c r="I23" s="3">
        <f t="shared" si="16"/>
        <v>4.5489146087077641</v>
      </c>
      <c r="J23" s="3">
        <f t="shared" si="16"/>
        <v>-2.2194658561973468</v>
      </c>
      <c r="K23" s="3">
        <f t="shared" si="16"/>
        <v>-7.2260157310239297</v>
      </c>
      <c r="L23" s="3">
        <f t="shared" si="16"/>
        <v>-8.604557792570553</v>
      </c>
      <c r="M23" s="3">
        <f t="shared" si="16"/>
        <v>-10.831126406945438</v>
      </c>
      <c r="N23" s="3">
        <f t="shared" si="16"/>
        <v>6.6509791446402016</v>
      </c>
      <c r="O23" s="3">
        <f t="shared" si="16"/>
        <v>10.987431951748901</v>
      </c>
      <c r="P23" s="3">
        <f t="shared" si="16"/>
        <v>-10.068022849039062</v>
      </c>
      <c r="Q23" s="3">
        <f t="shared" si="16"/>
        <v>-1.449670179045661</v>
      </c>
    </row>
    <row r="24" spans="1:17" ht="15.5" x14ac:dyDescent="0.35">
      <c r="C24" t="s">
        <v>45</v>
      </c>
      <c r="D24" s="4">
        <f>IFERROR(_xlfn.RRI(5,I23,D23),"")</f>
        <v>-1</v>
      </c>
      <c r="E24" s="4">
        <f>IFERROR(_xlfn.RRI(5,J23,E23),"")</f>
        <v>-1</v>
      </c>
      <c r="H24" s="4">
        <f t="shared" ref="H24:Q24" si="17">IFERROR(_xlfn.RRI(5,M23,H23),"")</f>
        <v>-1</v>
      </c>
      <c r="I24" s="4">
        <f t="shared" si="17"/>
        <v>-7.3160701834032671E-2</v>
      </c>
      <c r="J24" s="4" t="str">
        <f t="shared" si="17"/>
        <v/>
      </c>
      <c r="K24" s="4">
        <f t="shared" si="17"/>
        <v>-6.4182974698311024E-2</v>
      </c>
      <c r="L24" s="4">
        <f t="shared" si="17"/>
        <v>0.42788052461912396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46</v>
      </c>
      <c r="C25" t="s">
        <v>47</v>
      </c>
      <c r="D25" s="3">
        <f>IFERROR(INDEX(D51:D500,MATCH($A$25,$C$51:$C$500,0)),"")</f>
        <v>1.02</v>
      </c>
      <c r="E25" s="3">
        <f>IFERROR(INDEX(E51:E500,MATCH($A$25,$C$51:$C$500,0)),"")</f>
        <v>1.58</v>
      </c>
      <c r="H25" s="3">
        <f>IFERROR(INDEX(D25:G25,COUNT(D25:G25)),"")</f>
        <v>1.58</v>
      </c>
      <c r="I25" s="3">
        <f t="shared" ref="I25:Q25" si="18">IFERROR(INDEX(I51:I500,MATCH($C$25,$C$51:$C$500,0)),"")</f>
        <v>10.83</v>
      </c>
      <c r="J25" s="3">
        <f t="shared" si="18"/>
        <v>-5.3</v>
      </c>
      <c r="K25" s="3">
        <f t="shared" si="18"/>
        <v>-16.29</v>
      </c>
      <c r="L25" s="3">
        <f t="shared" si="18"/>
        <v>-19.239999999999998</v>
      </c>
      <c r="M25" s="3">
        <f t="shared" si="18"/>
        <v>-9.16</v>
      </c>
      <c r="N25" s="3">
        <f t="shared" si="18"/>
        <v>5.48</v>
      </c>
      <c r="O25" s="3">
        <f t="shared" si="18"/>
        <v>81797.2</v>
      </c>
      <c r="P25" s="3">
        <f t="shared" si="18"/>
        <v>-68481.77</v>
      </c>
      <c r="Q25" s="3">
        <f t="shared" si="18"/>
        <v>-10353.74</v>
      </c>
    </row>
    <row r="26" spans="1:17" ht="15.5" x14ac:dyDescent="0.35">
      <c r="C26" t="s">
        <v>48</v>
      </c>
      <c r="D26" s="4">
        <f>IFERROR(_xlfn.RRI(5,I25,D25),"")</f>
        <v>-0.37656045965996821</v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0.1459603189678893</v>
      </c>
      <c r="J26" s="4" t="str">
        <f t="shared" si="19"/>
        <v/>
      </c>
      <c r="K26" s="4">
        <f t="shared" si="19"/>
        <v>-0.81151828641632684</v>
      </c>
      <c r="L26" s="4">
        <f t="shared" si="19"/>
        <v>-0.71567073488162403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49</v>
      </c>
      <c r="D27" s="3" t="str">
        <f>IFERROR(D4/D21,"")</f>
        <v/>
      </c>
      <c r="E27" s="3" t="str">
        <f>IFERROR(E4/E21,"")</f>
        <v/>
      </c>
      <c r="H27" s="3" t="str">
        <f t="shared" ref="H27:Q27" si="20">IFERROR(H4/H21,"")</f>
        <v/>
      </c>
      <c r="I27" s="3">
        <f t="shared" si="20"/>
        <v>58.950287356321837</v>
      </c>
      <c r="J27" s="3">
        <f t="shared" si="20"/>
        <v>44.069109195402298</v>
      </c>
      <c r="K27" s="3">
        <f t="shared" si="20"/>
        <v>24.030316091954024</v>
      </c>
      <c r="L27" s="3">
        <f t="shared" si="20"/>
        <v>5.9371822803195355</v>
      </c>
      <c r="M27" s="3">
        <f t="shared" si="20"/>
        <v>2.7274169184290029</v>
      </c>
      <c r="N27" s="3">
        <f t="shared" si="20"/>
        <v>3.8189255189255196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50</v>
      </c>
      <c r="D28" s="4" t="str">
        <f>IFERROR(_xlfn.RRI(5,I27,D27),"")</f>
        <v/>
      </c>
      <c r="E28" s="4" t="str">
        <f>IFERROR(_xlfn.RRI(5,J27,E27),"")</f>
        <v/>
      </c>
      <c r="H28" s="4" t="str">
        <f t="shared" ref="H28:Q28" si="21">IFERROR(_xlfn.RRI(5,M27,H27),"")</f>
        <v/>
      </c>
      <c r="I28" s="4">
        <f t="shared" si="21"/>
        <v>0.72865747157517813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51</v>
      </c>
      <c r="H29" s="4">
        <f t="shared" ref="H29:Q29" si="22">IFERROR(((H25-I25)/I25)*100%,"")</f>
        <v>-0.85410895660203134</v>
      </c>
      <c r="I29" s="4">
        <f t="shared" si="22"/>
        <v>-3.0433962264150942</v>
      </c>
      <c r="J29" s="4">
        <f t="shared" si="22"/>
        <v>-0.674647022713321</v>
      </c>
      <c r="K29" s="4">
        <f t="shared" si="22"/>
        <v>-0.15332640332640329</v>
      </c>
      <c r="L29" s="4">
        <f t="shared" si="22"/>
        <v>1.1004366812227073</v>
      </c>
      <c r="M29" s="4">
        <f t="shared" si="22"/>
        <v>-2.6715328467153285</v>
      </c>
      <c r="N29" s="4">
        <f t="shared" si="22"/>
        <v>-0.99993300504173743</v>
      </c>
      <c r="O29" s="4">
        <f t="shared" si="22"/>
        <v>-2.194437585360308</v>
      </c>
      <c r="P29" s="4">
        <f t="shared" si="22"/>
        <v>5.6142060743267654</v>
      </c>
      <c r="Q29" s="4" t="str">
        <f t="shared" si="22"/>
        <v/>
      </c>
    </row>
    <row r="30" spans="1:17" ht="15.5" x14ac:dyDescent="0.35">
      <c r="C30" t="s">
        <v>52</v>
      </c>
      <c r="H30" s="4" t="str">
        <f t="shared" ref="H30:Q30" si="23">IFERROR(((H27-I27)/I27)*100%,"")</f>
        <v/>
      </c>
      <c r="I30" s="4">
        <f t="shared" si="23"/>
        <v>0.33767821570743445</v>
      </c>
      <c r="J30" s="4">
        <f t="shared" si="23"/>
        <v>0.83389635936406947</v>
      </c>
      <c r="K30" s="4">
        <f t="shared" si="23"/>
        <v>3.0474277118978272</v>
      </c>
      <c r="L30" s="4">
        <f t="shared" si="23"/>
        <v>1.1768517457680667</v>
      </c>
      <c r="M30" s="4">
        <f t="shared" si="23"/>
        <v>-0.28581562931439941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237.69</v>
      </c>
      <c r="E32" s="3">
        <f>IFERROR(INDEX(E51:E500,MATCH($A$32,$C$51:$C$500,0)),"")</f>
        <v>238.03</v>
      </c>
      <c r="H32" s="3">
        <f>IFERROR(INDEX(D32:G32,COUNT(D32:G32)),"")</f>
        <v>238.03</v>
      </c>
      <c r="I32" s="3">
        <f t="shared" ref="I32:Q32" si="24">IFERROR(INDEX(I51:I500,MATCH($C$32,$C$51:$C$500,0)),"")</f>
        <v>236.24</v>
      </c>
      <c r="J32" s="3">
        <f t="shared" si="24"/>
        <v>225.5</v>
      </c>
      <c r="K32" s="3">
        <f t="shared" si="24"/>
        <v>221.67</v>
      </c>
      <c r="L32" s="3">
        <f t="shared" si="24"/>
        <v>228.26</v>
      </c>
      <c r="M32" s="3">
        <f t="shared" si="24"/>
        <v>79.02</v>
      </c>
      <c r="N32" s="3">
        <f t="shared" si="24"/>
        <v>78.27</v>
      </c>
      <c r="O32" s="3">
        <f t="shared" si="24"/>
        <v>630342.32999999996</v>
      </c>
      <c r="P32" s="3">
        <f t="shared" si="24"/>
        <v>561083.9</v>
      </c>
      <c r="Q32" s="3">
        <f t="shared" si="24"/>
        <v>617573.94999999995</v>
      </c>
    </row>
    <row r="33" spans="1:17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1.05</v>
      </c>
      <c r="E33" s="3">
        <f>IFERROR(INDEX(E51:E500,MATCH($A$33,$C$51:$C$500,0)),"")</f>
        <v>2.23</v>
      </c>
      <c r="H33" s="3">
        <f>IFERROR(INDEX(D33:G33,COUNT(D33:G33)),"")</f>
        <v>2.23</v>
      </c>
      <c r="I33" s="3">
        <f t="shared" ref="I33:Q33" si="25">IFERROR(INDEX(I51:I500,MATCH($C$33,$C$51:$C$500,0)),"")</f>
        <v>4.0199999999999996</v>
      </c>
      <c r="J33" s="3">
        <f t="shared" si="25"/>
        <v>3.66</v>
      </c>
      <c r="K33" s="3">
        <f t="shared" si="25"/>
        <v>5.59</v>
      </c>
      <c r="L33" s="3">
        <f t="shared" si="25"/>
        <v>6.2</v>
      </c>
      <c r="M33" s="3">
        <f t="shared" si="25"/>
        <v>28.98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59</v>
      </c>
      <c r="B34" t="s">
        <v>60</v>
      </c>
      <c r="C34" t="s">
        <v>61</v>
      </c>
      <c r="D34" s="3" t="str">
        <f>IFERROR(INDEX(D51:D500,MATCH($A$34,$C$51:$C$500,0)),"")</f>
        <v/>
      </c>
      <c r="E34" s="3" t="str">
        <f>IFERROR(INDEX(E51:E500,MATCH($A$34,$C$51:$C$500,0)),"")</f>
        <v/>
      </c>
      <c r="H34" s="3" t="str">
        <f>IFERROR(INDEX(D34:G34,COUNT(D34:G34)),"")</f>
        <v/>
      </c>
      <c r="I34" s="3">
        <f t="shared" ref="I34:Q34" si="26">IFERROR(INDEX(I51:I500,MATCH($C$34,$C$51:$C$500,0)),"")</f>
        <v>87.72</v>
      </c>
      <c r="J34" s="3">
        <f t="shared" si="26"/>
        <v>-155.66</v>
      </c>
      <c r="K34" s="3">
        <f t="shared" si="26"/>
        <v>-76.12</v>
      </c>
      <c r="L34" s="3">
        <f t="shared" si="26"/>
        <v>-73.540000000000006</v>
      </c>
      <c r="M34" s="3">
        <f t="shared" si="26"/>
        <v>-250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62</v>
      </c>
      <c r="B35" t="s">
        <v>63</v>
      </c>
      <c r="C35" t="s">
        <v>64</v>
      </c>
      <c r="D35" s="3" t="str">
        <f>IFERROR(INDEX(D51:D500,MATCH($A$35,$C$51:$C$500,0)),"")</f>
        <v/>
      </c>
      <c r="E35" s="3" t="str">
        <f>IFERROR(INDEX(E51:E500,MATCH($A$35,$C$51:$C$500,0)),"")</f>
        <v/>
      </c>
      <c r="H35" s="3" t="str">
        <f>IFERROR(INDEX(D35:G35,COUNT(D35:G35)),"")</f>
        <v/>
      </c>
      <c r="I35" s="3">
        <f t="shared" ref="I35:Q35" si="27">IFERROR(INDEX(I51:I500,MATCH($C$35,$C$51:$C$500,0)),"")</f>
        <v>16.11</v>
      </c>
      <c r="J35" s="3">
        <f t="shared" si="27"/>
        <v>18.72</v>
      </c>
      <c r="K35" s="3">
        <f t="shared" si="27"/>
        <v>51.6</v>
      </c>
      <c r="L35" s="3">
        <f t="shared" si="27"/>
        <v>238.34</v>
      </c>
      <c r="M35" s="3">
        <f t="shared" si="27"/>
        <v>839.71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  <c r="Q50" t="s">
        <v>985</v>
      </c>
    </row>
    <row r="51" spans="2:17" ht="15.5" x14ac:dyDescent="0.35">
      <c r="B51" t="s">
        <v>74</v>
      </c>
      <c r="C51" t="s">
        <v>6</v>
      </c>
      <c r="I51" s="5">
        <v>820588000000</v>
      </c>
      <c r="J51" s="5">
        <v>613442000000</v>
      </c>
      <c r="K51" s="5">
        <v>334502000000</v>
      </c>
      <c r="L51" s="5">
        <v>81755000000</v>
      </c>
      <c r="M51" s="5">
        <v>36111000000</v>
      </c>
      <c r="N51" s="5">
        <v>31277000000</v>
      </c>
      <c r="O51" s="5">
        <v>51471000000</v>
      </c>
      <c r="P51" s="5">
        <v>61445000000</v>
      </c>
      <c r="Q51" s="5">
        <v>104274000000</v>
      </c>
    </row>
    <row r="52" spans="2:17" ht="15.5" x14ac:dyDescent="0.35">
      <c r="C52" t="s">
        <v>85</v>
      </c>
      <c r="I52" s="5">
        <v>-1133000000</v>
      </c>
      <c r="J52" s="5">
        <v>4067000000</v>
      </c>
      <c r="K52" s="5">
        <v>3798000000</v>
      </c>
      <c r="L52" s="5">
        <v>-5552000000</v>
      </c>
      <c r="M52" s="5">
        <v>7946000000</v>
      </c>
      <c r="N52" s="5">
        <v>-2217000000</v>
      </c>
      <c r="O52" s="5">
        <v>-11850000000</v>
      </c>
      <c r="P52" s="5">
        <v>11333000000</v>
      </c>
      <c r="Q52" s="5">
        <v>1324000000</v>
      </c>
    </row>
    <row r="53" spans="2:17" ht="15.5" x14ac:dyDescent="0.35">
      <c r="C53" t="s">
        <v>75</v>
      </c>
      <c r="I53" s="5">
        <v>-514063000000</v>
      </c>
      <c r="J53" s="5">
        <v>-308801000000</v>
      </c>
      <c r="K53" s="5">
        <v>-121047000000</v>
      </c>
      <c r="L53" s="5">
        <v>-23982000000</v>
      </c>
      <c r="M53" s="5">
        <v>-403000000</v>
      </c>
      <c r="N53" s="5">
        <v>-158000000</v>
      </c>
      <c r="P53" s="5">
        <v>-4375000000</v>
      </c>
      <c r="Q53" s="5">
        <v>-14988000000</v>
      </c>
    </row>
    <row r="54" spans="2:17" ht="15.5" x14ac:dyDescent="0.35">
      <c r="C54" t="s">
        <v>823</v>
      </c>
      <c r="I54" s="5">
        <v>-514063000000</v>
      </c>
      <c r="J54" s="5">
        <v>-308801000000</v>
      </c>
      <c r="K54" s="5">
        <v>-121047000000</v>
      </c>
      <c r="L54" s="5">
        <v>-23982000000</v>
      </c>
      <c r="M54" s="5">
        <v>-403000000</v>
      </c>
      <c r="N54" s="5">
        <v>-158000000</v>
      </c>
      <c r="P54" s="5">
        <v>-4375000000</v>
      </c>
      <c r="Q54" s="5">
        <v>-14988000000</v>
      </c>
    </row>
    <row r="55" spans="2:17" ht="15.5" x14ac:dyDescent="0.35">
      <c r="C55" t="s">
        <v>76</v>
      </c>
      <c r="I55" s="5">
        <v>306525000000</v>
      </c>
      <c r="J55" s="5">
        <v>304641000000</v>
      </c>
      <c r="K55" s="5">
        <v>213455000000</v>
      </c>
      <c r="L55" s="5">
        <v>57773000000</v>
      </c>
      <c r="M55" s="5">
        <v>35708000000</v>
      </c>
      <c r="N55" s="5">
        <v>31119000000</v>
      </c>
      <c r="O55" s="5">
        <v>51471000000</v>
      </c>
      <c r="P55" s="5">
        <v>57070000000</v>
      </c>
      <c r="Q55" s="5">
        <v>89286000000</v>
      </c>
    </row>
    <row r="56" spans="2:17" ht="15.5" x14ac:dyDescent="0.35">
      <c r="C56" t="s">
        <v>77</v>
      </c>
      <c r="I56" s="5">
        <v>-158325000000</v>
      </c>
      <c r="J56" s="5">
        <v>-378128000000</v>
      </c>
      <c r="K56" s="5">
        <v>-456596000000</v>
      </c>
      <c r="L56" s="5">
        <v>-322132000000</v>
      </c>
      <c r="M56" s="5">
        <v>-158603000000</v>
      </c>
      <c r="N56" s="5">
        <v>11352000000</v>
      </c>
      <c r="O56" s="5">
        <v>-42915000000</v>
      </c>
      <c r="P56" s="5">
        <v>-145335000000</v>
      </c>
      <c r="Q56" s="5">
        <v>11061000000</v>
      </c>
    </row>
    <row r="57" spans="2:17" ht="15.5" x14ac:dyDescent="0.35">
      <c r="C57" t="s">
        <v>600</v>
      </c>
    </row>
    <row r="58" spans="2:17" ht="15.5" x14ac:dyDescent="0.35">
      <c r="C58" t="s">
        <v>824</v>
      </c>
      <c r="I58" s="5">
        <v>431849000000</v>
      </c>
      <c r="J58" s="5">
        <v>154743000000</v>
      </c>
      <c r="K58" s="5">
        <v>32734000000</v>
      </c>
      <c r="L58" s="5">
        <v>7272000000</v>
      </c>
      <c r="O58" s="5">
        <v>60000000</v>
      </c>
      <c r="P58" s="5">
        <v>52000000</v>
      </c>
      <c r="Q58" s="5">
        <v>108000000</v>
      </c>
    </row>
    <row r="59" spans="2:17" ht="15.5" x14ac:dyDescent="0.35">
      <c r="C59" t="s">
        <v>828</v>
      </c>
      <c r="I59" s="5">
        <v>-50757000000</v>
      </c>
    </row>
    <row r="60" spans="2:17" ht="15.5" x14ac:dyDescent="0.35">
      <c r="C60" t="s">
        <v>826</v>
      </c>
      <c r="I60" s="5">
        <v>448000000000</v>
      </c>
      <c r="J60" s="5">
        <v>158738000000</v>
      </c>
      <c r="K60" s="5">
        <v>21070000000</v>
      </c>
      <c r="L60" s="5">
        <v>-16989000000</v>
      </c>
      <c r="M60" s="5">
        <v>-2284000000</v>
      </c>
      <c r="N60" s="5">
        <v>65726000000</v>
      </c>
      <c r="O60" s="5">
        <v>4899000000</v>
      </c>
      <c r="P60" s="5">
        <v>-79039000000</v>
      </c>
      <c r="Q60" s="5">
        <v>105474000000</v>
      </c>
    </row>
    <row r="61" spans="2:17" ht="15.5" x14ac:dyDescent="0.35">
      <c r="C61" t="s">
        <v>601</v>
      </c>
    </row>
    <row r="62" spans="2:17" ht="15.5" x14ac:dyDescent="0.35">
      <c r="C62" t="s">
        <v>827</v>
      </c>
      <c r="I62" s="5">
        <v>-126663000000</v>
      </c>
      <c r="J62" s="5">
        <v>-205203000000</v>
      </c>
      <c r="K62" s="5">
        <v>-194251000000</v>
      </c>
      <c r="L62" s="5">
        <v>-161867000000</v>
      </c>
      <c r="M62" s="5">
        <v>-80351000000</v>
      </c>
      <c r="N62" s="5">
        <v>-23932000000</v>
      </c>
      <c r="O62" s="5">
        <v>-19950000000</v>
      </c>
      <c r="P62" s="5">
        <v>-34278000000</v>
      </c>
      <c r="Q62" s="5">
        <v>-47070000000</v>
      </c>
    </row>
    <row r="63" spans="2:17" ht="15.5" x14ac:dyDescent="0.35">
      <c r="C63" t="s">
        <v>637</v>
      </c>
      <c r="I63" s="5">
        <v>-335082000000</v>
      </c>
      <c r="J63" s="5">
        <v>-190734000000</v>
      </c>
      <c r="K63" s="5">
        <v>-137667000000</v>
      </c>
      <c r="L63" s="5">
        <v>-86734000000</v>
      </c>
      <c r="M63" s="5">
        <v>-45840000000</v>
      </c>
      <c r="N63" s="5">
        <v>-19550000000</v>
      </c>
      <c r="O63" s="5">
        <v>-24938000000</v>
      </c>
      <c r="P63" s="5">
        <v>-25667000000</v>
      </c>
      <c r="Q63" s="5">
        <v>-30106000000</v>
      </c>
    </row>
    <row r="64" spans="2:17" ht="15.5" x14ac:dyDescent="0.35">
      <c r="C64" t="s">
        <v>829</v>
      </c>
      <c r="I64" s="5">
        <v>-606325000000</v>
      </c>
      <c r="J64" s="5">
        <v>-536866000000</v>
      </c>
      <c r="K64" s="5">
        <v>-477666000000</v>
      </c>
      <c r="L64" s="5">
        <v>-305143000000</v>
      </c>
      <c r="M64" s="5">
        <v>-156319000000</v>
      </c>
      <c r="N64" s="5">
        <v>-54374000000</v>
      </c>
      <c r="O64" s="5">
        <v>-47814000000</v>
      </c>
      <c r="P64" s="5">
        <v>-66296000000</v>
      </c>
      <c r="Q64" s="5">
        <v>-94413000000</v>
      </c>
    </row>
    <row r="65" spans="3:17" ht="15.5" x14ac:dyDescent="0.35">
      <c r="C65" t="s">
        <v>80</v>
      </c>
      <c r="I65" s="5">
        <v>148200000000</v>
      </c>
      <c r="J65" s="5">
        <v>-73487000000</v>
      </c>
      <c r="K65" s="5">
        <v>-243141000000</v>
      </c>
      <c r="L65" s="5">
        <v>-264359000000</v>
      </c>
      <c r="M65" s="5">
        <v>-122895000000</v>
      </c>
      <c r="N65" s="5">
        <v>42471000000</v>
      </c>
      <c r="O65" s="5">
        <v>8556000000</v>
      </c>
      <c r="P65" s="5">
        <v>-88265000000</v>
      </c>
      <c r="Q65" s="5">
        <v>100347000000</v>
      </c>
    </row>
    <row r="66" spans="3:17" ht="15.5" x14ac:dyDescent="0.35">
      <c r="C66" t="s">
        <v>81</v>
      </c>
      <c r="I66" s="5">
        <v>-4831000000</v>
      </c>
      <c r="J66" s="5">
        <v>-240000000</v>
      </c>
      <c r="K66" s="5">
        <v>16403000000</v>
      </c>
      <c r="L66" s="5">
        <v>-554000000</v>
      </c>
      <c r="M66" s="5">
        <v>1620000000</v>
      </c>
      <c r="N66" s="5">
        <v>2397000000</v>
      </c>
      <c r="O66" s="5">
        <v>68418000000</v>
      </c>
      <c r="P66" s="5">
        <v>24047000000</v>
      </c>
      <c r="Q66" s="5">
        <v>-28854000000</v>
      </c>
    </row>
    <row r="67" spans="3:17" ht="15.5" x14ac:dyDescent="0.35">
      <c r="C67" t="s">
        <v>29</v>
      </c>
      <c r="I67" s="5">
        <v>143369000000</v>
      </c>
      <c r="J67" s="5">
        <v>-73727000000</v>
      </c>
      <c r="K67" s="5">
        <v>-226738000000</v>
      </c>
      <c r="L67" s="5">
        <v>-264913000000</v>
      </c>
      <c r="M67" s="5">
        <v>-121275000000</v>
      </c>
      <c r="N67" s="5">
        <v>44868000000</v>
      </c>
      <c r="O67" s="5">
        <v>76974000000</v>
      </c>
      <c r="P67" s="5">
        <v>-64218000000</v>
      </c>
      <c r="Q67" s="5">
        <v>71493000000</v>
      </c>
    </row>
    <row r="68" spans="3:17" ht="15.5" x14ac:dyDescent="0.35">
      <c r="C68" t="s">
        <v>28</v>
      </c>
      <c r="I68" s="5">
        <v>7340000000</v>
      </c>
      <c r="O68" s="5">
        <v>330000000</v>
      </c>
      <c r="P68" s="5">
        <v>-502000000</v>
      </c>
      <c r="Q68" s="5">
        <v>-81278000000</v>
      </c>
    </row>
    <row r="69" spans="3:17" ht="15.5" x14ac:dyDescent="0.35">
      <c r="C69" t="s">
        <v>374</v>
      </c>
      <c r="I69" s="5">
        <v>7340000000</v>
      </c>
      <c r="O69" s="5">
        <v>330000000</v>
      </c>
      <c r="P69" s="5">
        <v>-502000000</v>
      </c>
      <c r="Q69" s="5">
        <v>-81278000000</v>
      </c>
    </row>
    <row r="70" spans="3:17" ht="15.5" x14ac:dyDescent="0.35">
      <c r="C70" t="s">
        <v>375</v>
      </c>
    </row>
    <row r="71" spans="3:17" ht="15.5" x14ac:dyDescent="0.35">
      <c r="C71" t="s">
        <v>376</v>
      </c>
      <c r="I71" s="5">
        <v>7340000000</v>
      </c>
      <c r="O71" s="5">
        <v>330000000</v>
      </c>
      <c r="P71" s="5">
        <v>-502000000</v>
      </c>
      <c r="Q71" s="5">
        <v>-81278000000</v>
      </c>
    </row>
    <row r="72" spans="3:17" ht="15.5" x14ac:dyDescent="0.35">
      <c r="C72" t="s">
        <v>87</v>
      </c>
      <c r="I72" s="5">
        <v>150709000000</v>
      </c>
      <c r="J72" s="5">
        <v>-73727000000</v>
      </c>
      <c r="K72" s="5">
        <v>-226738000000</v>
      </c>
      <c r="L72" s="5">
        <v>-264913000000</v>
      </c>
      <c r="M72" s="5">
        <v>-121275000000</v>
      </c>
      <c r="N72" s="5">
        <v>44868000000</v>
      </c>
      <c r="O72" s="5">
        <v>77304000000</v>
      </c>
      <c r="P72" s="5">
        <v>-64720000000</v>
      </c>
      <c r="Q72" s="5">
        <v>-9785000000</v>
      </c>
    </row>
    <row r="73" spans="3:17" ht="15.5" x14ac:dyDescent="0.35">
      <c r="C73" t="s">
        <v>88</v>
      </c>
      <c r="I73" s="5">
        <v>-1133000000</v>
      </c>
      <c r="J73" s="5">
        <v>4067000000</v>
      </c>
      <c r="K73" s="5">
        <v>3798000000</v>
      </c>
      <c r="L73" s="5">
        <v>-5552000000</v>
      </c>
      <c r="M73" s="5">
        <v>7946000000</v>
      </c>
      <c r="N73" s="5">
        <v>-2217000000</v>
      </c>
      <c r="O73" s="5">
        <v>-11850000000</v>
      </c>
      <c r="P73" s="5">
        <v>11333000000</v>
      </c>
      <c r="Q73" s="5">
        <v>1324000000</v>
      </c>
    </row>
    <row r="74" spans="3:17" ht="15.5" x14ac:dyDescent="0.35">
      <c r="C74" t="s">
        <v>352</v>
      </c>
      <c r="I74" s="5">
        <v>-1133000000</v>
      </c>
      <c r="J74" s="5">
        <v>4067000000</v>
      </c>
      <c r="K74" s="5">
        <v>3798000000</v>
      </c>
      <c r="L74" s="5">
        <v>-5552000000</v>
      </c>
      <c r="M74" s="5">
        <v>7946000000</v>
      </c>
      <c r="N74" s="5">
        <v>-2217000000</v>
      </c>
      <c r="O74" s="5">
        <v>-11850000000</v>
      </c>
      <c r="P74" s="5">
        <v>11333000000</v>
      </c>
      <c r="Q74" s="5">
        <v>1324000000</v>
      </c>
    </row>
    <row r="75" spans="3:17" ht="15.5" x14ac:dyDescent="0.35">
      <c r="C75" t="s">
        <v>89</v>
      </c>
      <c r="I75" s="5">
        <v>149576000000</v>
      </c>
      <c r="J75" s="5">
        <v>-69660000000</v>
      </c>
      <c r="K75" s="5">
        <v>-222940000000</v>
      </c>
      <c r="L75" s="5">
        <v>-270465000000</v>
      </c>
      <c r="M75" s="5">
        <v>-113329000000</v>
      </c>
      <c r="N75" s="5">
        <v>42651000000</v>
      </c>
      <c r="O75" s="5">
        <v>65454000000</v>
      </c>
      <c r="P75" s="5">
        <v>-53387000000</v>
      </c>
      <c r="Q75" s="5">
        <v>-8461000000</v>
      </c>
    </row>
    <row r="76" spans="3:17" ht="15.5" x14ac:dyDescent="0.35">
      <c r="C76" t="s">
        <v>90</v>
      </c>
      <c r="I76" s="5">
        <v>150709000000</v>
      </c>
      <c r="J76" s="5">
        <v>-73727000000</v>
      </c>
      <c r="K76" s="5">
        <v>-226738000000</v>
      </c>
      <c r="L76" s="5">
        <v>-264913000000</v>
      </c>
      <c r="M76" s="5">
        <v>-121275000000</v>
      </c>
      <c r="N76" s="5">
        <v>44868000000</v>
      </c>
      <c r="O76" s="5">
        <v>77304000000</v>
      </c>
      <c r="P76" s="5">
        <v>-64720000000</v>
      </c>
      <c r="Q76" s="5">
        <v>-9785000000</v>
      </c>
    </row>
    <row r="77" spans="3:17" ht="15.5" x14ac:dyDescent="0.35">
      <c r="C77" t="s">
        <v>8</v>
      </c>
      <c r="I77" s="5">
        <v>149576000000</v>
      </c>
      <c r="J77" s="5">
        <v>-69660000000</v>
      </c>
      <c r="K77" s="5">
        <v>-222940000000</v>
      </c>
      <c r="L77" s="5">
        <v>-270465000000</v>
      </c>
      <c r="M77" s="5">
        <v>-113329000000</v>
      </c>
      <c r="N77" s="5">
        <v>42651000000</v>
      </c>
      <c r="O77" s="5">
        <v>65454000000</v>
      </c>
      <c r="P77" s="5">
        <v>-53387000000</v>
      </c>
      <c r="Q77" s="5">
        <v>-8461000000</v>
      </c>
    </row>
    <row r="78" spans="3:17" ht="15.5" x14ac:dyDescent="0.35">
      <c r="C78" t="s">
        <v>284</v>
      </c>
    </row>
    <row r="79" spans="3:17" ht="15.5" x14ac:dyDescent="0.35">
      <c r="C79" t="s">
        <v>91</v>
      </c>
      <c r="I79" s="5">
        <v>150709000000</v>
      </c>
      <c r="J79" s="5">
        <v>-73727000000</v>
      </c>
      <c r="K79" s="5">
        <v>-226738000000</v>
      </c>
      <c r="L79" s="5">
        <v>-264913000000</v>
      </c>
      <c r="M79" s="5">
        <v>-121275000000</v>
      </c>
      <c r="N79" s="5">
        <v>44868000000</v>
      </c>
      <c r="O79" s="5">
        <v>77304000000</v>
      </c>
      <c r="P79" s="5">
        <v>-64720000000</v>
      </c>
      <c r="Q79" s="5">
        <v>-9785000000</v>
      </c>
    </row>
    <row r="80" spans="3:17" ht="15.5" x14ac:dyDescent="0.35">
      <c r="C80" t="s">
        <v>92</v>
      </c>
      <c r="I80" s="5">
        <v>149576000000</v>
      </c>
      <c r="J80" s="5">
        <v>-69660000000</v>
      </c>
      <c r="K80" s="5">
        <v>-222940000000</v>
      </c>
      <c r="L80" s="5">
        <v>-270465000000</v>
      </c>
      <c r="M80" s="5">
        <v>-113329000000</v>
      </c>
      <c r="N80" s="5">
        <v>42651000000</v>
      </c>
      <c r="O80" s="5">
        <v>65454000000</v>
      </c>
      <c r="P80" s="5">
        <v>-53387000000</v>
      </c>
      <c r="Q80" s="5">
        <v>-8461000000</v>
      </c>
    </row>
    <row r="81" spans="2:17" ht="15.5" x14ac:dyDescent="0.35">
      <c r="C81" t="s">
        <v>93</v>
      </c>
      <c r="I81" s="5">
        <v>149576000000</v>
      </c>
      <c r="J81" s="5">
        <v>-69660000000</v>
      </c>
      <c r="K81" s="5">
        <v>-222940000000</v>
      </c>
      <c r="L81" s="5">
        <v>-270465000000</v>
      </c>
      <c r="M81" s="5">
        <v>-113329000000</v>
      </c>
      <c r="N81" s="5">
        <v>42651000000</v>
      </c>
      <c r="O81" s="5">
        <v>65454000000</v>
      </c>
      <c r="P81" s="5">
        <v>-53387000000</v>
      </c>
      <c r="Q81" s="5">
        <v>-8461000000</v>
      </c>
    </row>
    <row r="83" spans="2:17" ht="15.5" x14ac:dyDescent="0.35">
      <c r="B83" t="s">
        <v>94</v>
      </c>
      <c r="C83" t="s">
        <v>95</v>
      </c>
    </row>
    <row r="84" spans="2:17" ht="15.5" x14ac:dyDescent="0.35">
      <c r="C84" t="s">
        <v>20</v>
      </c>
      <c r="D84" s="5">
        <v>518000000</v>
      </c>
      <c r="E84" s="5">
        <v>530000000</v>
      </c>
      <c r="F84" s="5">
        <v>482000000</v>
      </c>
      <c r="G84" s="5">
        <v>552000000</v>
      </c>
      <c r="I84" s="5">
        <v>482000000</v>
      </c>
      <c r="J84" s="5">
        <v>233000000</v>
      </c>
      <c r="K84" s="5">
        <v>1013000000</v>
      </c>
      <c r="L84" s="5">
        <v>651000000</v>
      </c>
      <c r="M84" s="5">
        <v>224000000</v>
      </c>
      <c r="N84" s="5">
        <v>182000000</v>
      </c>
      <c r="O84" s="5">
        <v>162000000</v>
      </c>
      <c r="P84" s="5">
        <v>1419000000</v>
      </c>
      <c r="Q84" s="5">
        <v>910000000</v>
      </c>
    </row>
    <row r="85" spans="2:17" ht="15.5" x14ac:dyDescent="0.35">
      <c r="C85" t="s">
        <v>832</v>
      </c>
      <c r="D85" s="5">
        <v>3002084000000</v>
      </c>
      <c r="E85" s="5">
        <v>4605753000000</v>
      </c>
      <c r="F85" s="5">
        <v>4510166000000</v>
      </c>
      <c r="G85" s="5">
        <v>4190379000000</v>
      </c>
      <c r="I85" s="5">
        <v>4510166000000</v>
      </c>
      <c r="J85" s="5">
        <v>2200176000000</v>
      </c>
      <c r="K85" s="5">
        <v>1752700000000</v>
      </c>
      <c r="L85" s="5">
        <v>1734100000000</v>
      </c>
      <c r="M85" s="5">
        <v>1139500000000</v>
      </c>
      <c r="N85" s="5">
        <v>49100000000</v>
      </c>
      <c r="O85" s="5">
        <v>104200000000</v>
      </c>
      <c r="P85" s="5">
        <v>365100000000</v>
      </c>
      <c r="Q85" s="5">
        <v>244200000000</v>
      </c>
    </row>
    <row r="86" spans="2:17" ht="15.5" x14ac:dyDescent="0.35">
      <c r="C86" t="s">
        <v>1094</v>
      </c>
      <c r="K86" s="5">
        <v>423910000000</v>
      </c>
      <c r="L86" s="5">
        <v>83353000000</v>
      </c>
      <c r="M86" s="5">
        <v>16354000000</v>
      </c>
      <c r="N86" s="5">
        <v>4163000000</v>
      </c>
      <c r="O86" s="5">
        <v>9437000000</v>
      </c>
      <c r="P86" s="5">
        <v>4610000000</v>
      </c>
      <c r="Q86" s="5">
        <v>30437000000</v>
      </c>
    </row>
    <row r="87" spans="2:17" ht="15.5" x14ac:dyDescent="0.35">
      <c r="C87" t="s">
        <v>105</v>
      </c>
      <c r="D87" s="5">
        <v>12819000000</v>
      </c>
      <c r="E87" s="5">
        <v>15963000000</v>
      </c>
      <c r="F87" s="5">
        <v>19477000000</v>
      </c>
      <c r="G87" s="5">
        <v>22089000000</v>
      </c>
      <c r="I87" s="5">
        <v>19477000000</v>
      </c>
      <c r="J87" s="5">
        <v>34744000000</v>
      </c>
      <c r="K87" s="5">
        <v>47367000000</v>
      </c>
      <c r="L87" s="5">
        <v>45177000000</v>
      </c>
      <c r="M87" s="5">
        <v>51114000000</v>
      </c>
      <c r="N87" s="5">
        <v>12630000000</v>
      </c>
    </row>
    <row r="88" spans="2:17" ht="15.5" x14ac:dyDescent="0.35">
      <c r="C88" t="s">
        <v>108</v>
      </c>
      <c r="D88" s="5">
        <v>26529000000</v>
      </c>
      <c r="E88" s="5">
        <v>20320000000</v>
      </c>
      <c r="F88" s="5">
        <v>4572000000</v>
      </c>
      <c r="I88" s="5">
        <v>4572000000</v>
      </c>
    </row>
    <row r="89" spans="2:17" ht="15.5" x14ac:dyDescent="0.35">
      <c r="C89" t="s">
        <v>85</v>
      </c>
      <c r="D89" s="5">
        <v>-703599000000</v>
      </c>
      <c r="E89" s="5">
        <v>-698787000000</v>
      </c>
      <c r="F89" s="5">
        <v>-704851000000</v>
      </c>
      <c r="G89" s="5">
        <v>-719362000000</v>
      </c>
      <c r="I89" s="5">
        <v>-704851000000</v>
      </c>
      <c r="J89" s="5">
        <v>-854427000000</v>
      </c>
      <c r="K89" s="5">
        <v>-784767000000</v>
      </c>
      <c r="L89" s="5">
        <v>-561827000000</v>
      </c>
      <c r="M89" s="5">
        <v>-291362000000</v>
      </c>
      <c r="N89" s="5">
        <v>-178033000000</v>
      </c>
      <c r="O89" s="5">
        <v>-223590000000</v>
      </c>
      <c r="P89" s="5">
        <v>-290960000000</v>
      </c>
      <c r="Q89" s="5">
        <v>-239080000000</v>
      </c>
    </row>
    <row r="90" spans="2:17" ht="15.5" x14ac:dyDescent="0.35">
      <c r="C90" t="s">
        <v>110</v>
      </c>
      <c r="D90" s="5">
        <v>15238088000000</v>
      </c>
      <c r="E90" s="5">
        <v>15238414000000</v>
      </c>
      <c r="F90" s="5">
        <v>14491989000000</v>
      </c>
      <c r="G90" s="5">
        <v>12870407000000</v>
      </c>
      <c r="I90" s="5">
        <v>14491989000000</v>
      </c>
      <c r="J90" s="5">
        <v>9418365000000</v>
      </c>
      <c r="K90" s="5">
        <v>7114305000000</v>
      </c>
      <c r="L90" s="5">
        <v>4738467000000</v>
      </c>
      <c r="M90" s="5">
        <v>2173162000000</v>
      </c>
      <c r="N90" s="5">
        <v>721397000000</v>
      </c>
      <c r="O90" s="5">
        <v>715623000000</v>
      </c>
      <c r="P90" s="5">
        <v>661912000000</v>
      </c>
      <c r="Q90" s="5">
        <v>1276054000000</v>
      </c>
    </row>
    <row r="91" spans="2:17" ht="15.5" x14ac:dyDescent="0.35">
      <c r="C91" t="s">
        <v>111</v>
      </c>
    </row>
    <row r="92" spans="2:17" ht="15.5" x14ac:dyDescent="0.35">
      <c r="C92" t="s">
        <v>112</v>
      </c>
    </row>
    <row r="93" spans="2:17" ht="15.5" x14ac:dyDescent="0.35">
      <c r="C93" t="s">
        <v>836</v>
      </c>
      <c r="D93" s="5">
        <v>48819000000</v>
      </c>
      <c r="E93" s="5">
        <v>47359000000</v>
      </c>
      <c r="F93" s="5">
        <v>40204000000</v>
      </c>
      <c r="G93" s="5">
        <v>38759000000</v>
      </c>
      <c r="I93" s="5">
        <v>40204000000</v>
      </c>
      <c r="J93" s="5">
        <v>32612000000</v>
      </c>
      <c r="K93" s="5">
        <v>69839000000</v>
      </c>
      <c r="L93" s="5">
        <v>16392000000</v>
      </c>
      <c r="M93" s="5">
        <v>1003000000</v>
      </c>
      <c r="N93" s="5">
        <v>2000000</v>
      </c>
      <c r="O93" s="5">
        <v>2000000</v>
      </c>
      <c r="P93" s="5">
        <v>189000000</v>
      </c>
      <c r="Q93" s="5">
        <v>469000000</v>
      </c>
    </row>
    <row r="94" spans="2:17" ht="15.5" x14ac:dyDescent="0.35">
      <c r="C94" t="s">
        <v>841</v>
      </c>
      <c r="N94" s="5">
        <v>4000000</v>
      </c>
      <c r="Q94" s="5">
        <v>56629000000</v>
      </c>
    </row>
    <row r="95" spans="2:17" ht="15.5" x14ac:dyDescent="0.35">
      <c r="C95" t="s">
        <v>1095</v>
      </c>
      <c r="D95" s="5">
        <v>1000000000000</v>
      </c>
      <c r="E95" s="5">
        <v>500000000000</v>
      </c>
      <c r="G95" s="5">
        <v>150000000000</v>
      </c>
      <c r="J95" s="5">
        <v>600000000000</v>
      </c>
      <c r="L95" s="5">
        <v>684000000000</v>
      </c>
    </row>
    <row r="96" spans="2:17" ht="15.5" x14ac:dyDescent="0.35">
      <c r="C96" t="s">
        <v>1096</v>
      </c>
    </row>
    <row r="97" spans="2:17" ht="15.5" x14ac:dyDescent="0.35">
      <c r="C97" t="s">
        <v>119</v>
      </c>
      <c r="D97" s="5">
        <v>13225000000</v>
      </c>
      <c r="E97" s="5">
        <v>13049000000</v>
      </c>
      <c r="F97" s="5">
        <v>11420000000</v>
      </c>
      <c r="G97" s="5">
        <v>9790000000</v>
      </c>
      <c r="I97" s="5">
        <v>11420000000</v>
      </c>
      <c r="J97" s="5">
        <v>7853000000</v>
      </c>
      <c r="K97" s="5">
        <v>6973000000</v>
      </c>
      <c r="L97" s="5">
        <v>6066000000</v>
      </c>
      <c r="M97" s="5">
        <v>3042000000</v>
      </c>
      <c r="N97" s="5">
        <v>640000000</v>
      </c>
      <c r="O97" s="5">
        <v>400000000</v>
      </c>
      <c r="P97" s="5">
        <v>431000000</v>
      </c>
      <c r="Q97" s="5">
        <v>1181000000</v>
      </c>
    </row>
    <row r="98" spans="2:17" ht="15.5" x14ac:dyDescent="0.35">
      <c r="C98" t="s">
        <v>1097</v>
      </c>
      <c r="D98" s="5">
        <v>9967098000000</v>
      </c>
      <c r="E98" s="5">
        <v>10550003000000</v>
      </c>
      <c r="F98" s="5">
        <v>10399736000000</v>
      </c>
      <c r="G98" s="5">
        <v>8757607000000</v>
      </c>
      <c r="I98" s="5">
        <v>10399736000000</v>
      </c>
      <c r="J98" s="5">
        <v>5410031000000</v>
      </c>
      <c r="K98" s="5">
        <v>3254999000000</v>
      </c>
      <c r="L98" s="5">
        <v>794649000000</v>
      </c>
      <c r="M98" s="5">
        <v>1038184000000</v>
      </c>
      <c r="N98" s="5">
        <v>40162000000</v>
      </c>
      <c r="Q98" s="5">
        <v>286705000000</v>
      </c>
    </row>
    <row r="99" spans="2:17" ht="15.5" x14ac:dyDescent="0.35">
      <c r="C99" t="s">
        <v>1098</v>
      </c>
      <c r="D99" s="5">
        <v>9967098000000</v>
      </c>
      <c r="E99" s="5">
        <v>10550003000000</v>
      </c>
      <c r="F99" s="5">
        <v>10399736000000</v>
      </c>
      <c r="G99" s="5">
        <v>8757607000000</v>
      </c>
      <c r="I99" s="5">
        <v>10399736000000</v>
      </c>
      <c r="J99" s="5">
        <v>5410031000000</v>
      </c>
      <c r="K99" s="5">
        <v>3254999000000</v>
      </c>
      <c r="L99" s="5">
        <v>794649000000</v>
      </c>
      <c r="M99" s="5">
        <v>1038184000000</v>
      </c>
      <c r="N99" s="5">
        <v>40162000000</v>
      </c>
      <c r="Q99" s="5">
        <v>286705000000</v>
      </c>
    </row>
    <row r="100" spans="2:17" ht="15.5" x14ac:dyDescent="0.35">
      <c r="C100" t="s">
        <v>123</v>
      </c>
      <c r="D100" s="5">
        <v>11833753000000</v>
      </c>
      <c r="E100" s="5">
        <v>11841381000000</v>
      </c>
      <c r="F100" s="5">
        <v>11134010000000</v>
      </c>
      <c r="G100" s="5">
        <v>9518169000000</v>
      </c>
      <c r="I100" s="5">
        <v>11134010000000</v>
      </c>
      <c r="J100" s="5">
        <v>6223492000000</v>
      </c>
      <c r="K100" s="5">
        <v>4006879000000</v>
      </c>
      <c r="L100" s="5">
        <v>1590125000000</v>
      </c>
      <c r="M100" s="5">
        <v>1126835000000</v>
      </c>
      <c r="N100" s="5">
        <v>80123000000</v>
      </c>
      <c r="O100" s="5">
        <v>119906000000</v>
      </c>
      <c r="P100" s="5">
        <v>131649000000</v>
      </c>
      <c r="Q100" s="5">
        <v>691998000000</v>
      </c>
    </row>
    <row r="101" spans="2:17" ht="15.5" x14ac:dyDescent="0.35">
      <c r="C101" t="s">
        <v>124</v>
      </c>
    </row>
    <row r="102" spans="2:17" ht="15.5" x14ac:dyDescent="0.35">
      <c r="C102" t="s">
        <v>125</v>
      </c>
      <c r="D102" s="5">
        <v>1408973000000</v>
      </c>
      <c r="E102" s="5">
        <v>1391850000000</v>
      </c>
      <c r="F102" s="5">
        <v>1391850000000</v>
      </c>
      <c r="G102" s="5">
        <v>1391850000000</v>
      </c>
      <c r="I102" s="5">
        <v>1391850000000</v>
      </c>
      <c r="J102" s="5">
        <v>1391848000000</v>
      </c>
      <c r="K102" s="5">
        <v>1391838000000</v>
      </c>
      <c r="L102" s="5">
        <v>1377051000000</v>
      </c>
      <c r="M102" s="5">
        <v>1324135000000</v>
      </c>
      <c r="N102" s="5">
        <v>819307000000</v>
      </c>
      <c r="O102" s="5">
        <v>819307000000</v>
      </c>
      <c r="P102" s="5">
        <v>819307000000</v>
      </c>
      <c r="Q102" s="5">
        <v>819307000000</v>
      </c>
    </row>
    <row r="103" spans="2:17" ht="15.5" x14ac:dyDescent="0.35">
      <c r="C103" t="s">
        <v>126</v>
      </c>
      <c r="D103" s="5">
        <v>2602882000000</v>
      </c>
      <c r="E103" s="5">
        <v>2620005000000</v>
      </c>
      <c r="F103" s="5">
        <v>2601170000000</v>
      </c>
      <c r="G103" s="5">
        <v>2601170000000</v>
      </c>
      <c r="I103" s="5">
        <v>2601170000000</v>
      </c>
      <c r="J103" s="5">
        <v>2601172000000</v>
      </c>
      <c r="K103" s="5">
        <v>2478170000000</v>
      </c>
      <c r="L103" s="5">
        <v>2328052000000</v>
      </c>
      <c r="M103" s="5">
        <v>13554000000</v>
      </c>
      <c r="P103" s="5">
        <v>1916000000</v>
      </c>
      <c r="Q103" s="5">
        <v>3423000000</v>
      </c>
    </row>
    <row r="104" spans="2:17" ht="15.5" x14ac:dyDescent="0.35">
      <c r="C104" t="s">
        <v>131</v>
      </c>
    </row>
    <row r="105" spans="2:17" ht="15.5" x14ac:dyDescent="0.35">
      <c r="C105" t="s">
        <v>10</v>
      </c>
      <c r="D105" s="5">
        <v>3308256000000</v>
      </c>
      <c r="E105" s="5">
        <v>3313068000000</v>
      </c>
      <c r="F105" s="5">
        <v>3288169000000</v>
      </c>
      <c r="G105" s="5">
        <v>3273658000000</v>
      </c>
      <c r="I105" s="5">
        <v>3288169000000</v>
      </c>
      <c r="J105" s="5">
        <v>3138593000000</v>
      </c>
      <c r="K105" s="5">
        <v>3085241000000</v>
      </c>
      <c r="L105" s="5">
        <v>3143276000000</v>
      </c>
      <c r="M105" s="5">
        <v>1046327000000</v>
      </c>
      <c r="N105" s="5">
        <v>641274000000</v>
      </c>
      <c r="O105" s="5">
        <v>595717000000</v>
      </c>
      <c r="P105" s="5">
        <v>530263000000</v>
      </c>
      <c r="Q105" s="5">
        <v>583650000000</v>
      </c>
    </row>
    <row r="106" spans="2:17" ht="15.5" x14ac:dyDescent="0.35">
      <c r="C106" t="s">
        <v>132</v>
      </c>
      <c r="D106" s="5">
        <v>15142009000000</v>
      </c>
      <c r="E106" s="5">
        <v>15154449000000</v>
      </c>
      <c r="F106" s="5">
        <v>14422179000000</v>
      </c>
      <c r="G106" s="5">
        <v>12791827000000</v>
      </c>
      <c r="I106" s="5">
        <v>14422179000000</v>
      </c>
      <c r="J106" s="5">
        <v>9362085000000</v>
      </c>
      <c r="K106" s="5">
        <v>7092120000000</v>
      </c>
      <c r="L106" s="5">
        <v>4733401000000</v>
      </c>
      <c r="M106" s="5">
        <v>2173162000000</v>
      </c>
      <c r="N106" s="5">
        <v>721397000000</v>
      </c>
      <c r="O106" s="5">
        <v>715623000000</v>
      </c>
      <c r="P106" s="5">
        <v>661912000000</v>
      </c>
      <c r="Q106" s="5">
        <v>1275648000000</v>
      </c>
    </row>
    <row r="107" spans="2:17" ht="15.5" x14ac:dyDescent="0.35">
      <c r="C107" t="s">
        <v>133</v>
      </c>
      <c r="D107" s="5">
        <v>13918499863</v>
      </c>
      <c r="E107" s="5">
        <v>13918499863</v>
      </c>
      <c r="F107" s="5">
        <v>13918499863</v>
      </c>
      <c r="G107" s="5">
        <v>13918499863</v>
      </c>
      <c r="I107" s="5">
        <v>13918499863</v>
      </c>
      <c r="J107" s="5">
        <v>13918476817</v>
      </c>
      <c r="K107" s="5">
        <v>13918379517</v>
      </c>
      <c r="L107" s="5">
        <v>13770509989</v>
      </c>
      <c r="M107" s="5">
        <v>13241354364</v>
      </c>
      <c r="N107" s="5">
        <v>8193072560</v>
      </c>
      <c r="O107" s="5">
        <v>945069</v>
      </c>
      <c r="P107" s="5">
        <v>945069</v>
      </c>
      <c r="Q107" s="5">
        <v>945069</v>
      </c>
    </row>
    <row r="109" spans="2:17" ht="15.5" x14ac:dyDescent="0.35">
      <c r="B109" t="s">
        <v>134</v>
      </c>
      <c r="C109" t="s">
        <v>135</v>
      </c>
      <c r="D109" s="5">
        <v>-248635000000</v>
      </c>
      <c r="E109" s="5">
        <v>642012000000</v>
      </c>
      <c r="F109" s="5">
        <v>1684896000000</v>
      </c>
      <c r="G109" s="5">
        <v>2398922000000</v>
      </c>
      <c r="I109" s="5">
        <v>4732904000000</v>
      </c>
      <c r="J109" s="5">
        <v>622526000000</v>
      </c>
      <c r="K109" s="5">
        <v>442616000000</v>
      </c>
      <c r="L109" s="5">
        <v>-1334535000000</v>
      </c>
      <c r="M109" s="5">
        <v>898170000000</v>
      </c>
      <c r="N109" s="5">
        <v>7769000000</v>
      </c>
      <c r="O109" s="5">
        <v>114037000000</v>
      </c>
      <c r="P109" s="5">
        <v>-283631000000</v>
      </c>
      <c r="Q109" s="5">
        <v>163210000000</v>
      </c>
    </row>
    <row r="110" spans="2:17" ht="15.5" x14ac:dyDescent="0.35">
      <c r="C110" t="s">
        <v>1099</v>
      </c>
      <c r="D110" s="5">
        <v>192480000000</v>
      </c>
      <c r="E110" s="5">
        <v>232694000000</v>
      </c>
      <c r="F110" s="5">
        <v>213142000000</v>
      </c>
      <c r="G110" s="5">
        <v>204645000000</v>
      </c>
      <c r="I110" s="5">
        <v>789527000000</v>
      </c>
      <c r="J110" s="5">
        <v>606252000000</v>
      </c>
      <c r="K110" s="5">
        <v>336092000000</v>
      </c>
      <c r="L110" s="5">
        <v>73671000000</v>
      </c>
      <c r="M110" s="5">
        <v>3000000</v>
      </c>
      <c r="N110" s="5">
        <v>86000000</v>
      </c>
      <c r="O110" s="5">
        <v>3953000000</v>
      </c>
      <c r="P110" s="5">
        <v>28035000000</v>
      </c>
      <c r="Q110" s="5">
        <v>52022000000</v>
      </c>
    </row>
    <row r="111" spans="2:17" ht="15.5" x14ac:dyDescent="0.35">
      <c r="C111" t="s">
        <v>1100</v>
      </c>
      <c r="P111" s="5">
        <v>1000000</v>
      </c>
    </row>
    <row r="112" spans="2:17" ht="15.5" x14ac:dyDescent="0.35">
      <c r="C112" t="s">
        <v>1101</v>
      </c>
      <c r="D112" s="5">
        <v>134562000000</v>
      </c>
      <c r="E112" s="5">
        <v>124510000000</v>
      </c>
      <c r="F112" s="5">
        <v>129795000000</v>
      </c>
      <c r="G112" s="5">
        <v>189624000000</v>
      </c>
      <c r="I112" s="5">
        <v>498706000000</v>
      </c>
      <c r="J112" s="5">
        <v>179242000000</v>
      </c>
      <c r="K112" s="5">
        <v>36805000000</v>
      </c>
      <c r="L112" s="5">
        <v>446000000</v>
      </c>
      <c r="M112" s="5">
        <v>35045000000</v>
      </c>
      <c r="N112" s="5">
        <v>31191000000</v>
      </c>
      <c r="O112" s="5">
        <v>33175000000</v>
      </c>
      <c r="P112" s="5">
        <v>36913000000</v>
      </c>
      <c r="Q112" s="5">
        <v>34446000000</v>
      </c>
    </row>
    <row r="113" spans="3:17" ht="15.5" x14ac:dyDescent="0.35">
      <c r="C113" t="s">
        <v>1102</v>
      </c>
      <c r="F113" s="5">
        <v>-63000000</v>
      </c>
      <c r="G113" s="5">
        <v>59000000</v>
      </c>
    </row>
    <row r="114" spans="3:17" ht="15.5" x14ac:dyDescent="0.35">
      <c r="C114" t="s">
        <v>1103</v>
      </c>
      <c r="P114" s="5">
        <v>3784000000</v>
      </c>
      <c r="Q114" s="5">
        <v>15862000000</v>
      </c>
    </row>
    <row r="115" spans="3:17" ht="15.5" x14ac:dyDescent="0.35">
      <c r="C115" t="s">
        <v>1104</v>
      </c>
      <c r="D115" s="5">
        <v>-184385000000</v>
      </c>
      <c r="E115" s="5">
        <v>-181059000000</v>
      </c>
      <c r="F115" s="5">
        <v>-159880000000</v>
      </c>
      <c r="G115" s="5">
        <v>-137596000000</v>
      </c>
      <c r="I115" s="5">
        <v>-498284000000</v>
      </c>
      <c r="J115" s="5">
        <v>-302717000000</v>
      </c>
      <c r="K115" s="5">
        <v>-115011000000</v>
      </c>
      <c r="L115" s="5">
        <v>-23342000000</v>
      </c>
      <c r="M115" s="5">
        <v>-403000000</v>
      </c>
      <c r="N115" s="5">
        <v>-158000000</v>
      </c>
      <c r="P115" s="5">
        <v>-4375000000</v>
      </c>
      <c r="Q115" s="5">
        <v>-15307000000</v>
      </c>
    </row>
    <row r="116" spans="3:17" ht="15.5" x14ac:dyDescent="0.35">
      <c r="C116" t="s">
        <v>1105</v>
      </c>
      <c r="O116" s="5">
        <v>-406000000</v>
      </c>
      <c r="P116" s="5">
        <v>2218000000</v>
      </c>
      <c r="Q116" s="5">
        <v>4258000000</v>
      </c>
    </row>
    <row r="117" spans="3:17" ht="15.5" x14ac:dyDescent="0.35">
      <c r="C117" t="s">
        <v>1106</v>
      </c>
      <c r="D117" s="5">
        <v>1806000000</v>
      </c>
      <c r="E117" s="5">
        <v>5077000000</v>
      </c>
      <c r="F117" s="5">
        <v>-2682000000</v>
      </c>
      <c r="G117" s="5">
        <v>11877000000</v>
      </c>
      <c r="I117" s="5">
        <v>9355000000</v>
      </c>
      <c r="J117" s="5">
        <v>-1167000000</v>
      </c>
      <c r="K117" s="5">
        <v>-487000000</v>
      </c>
      <c r="L117" s="5">
        <v>-623000000</v>
      </c>
      <c r="M117" s="5">
        <v>1620000000</v>
      </c>
      <c r="N117" s="5">
        <v>2397000000</v>
      </c>
      <c r="O117" s="5">
        <v>68409000000</v>
      </c>
      <c r="P117" s="5">
        <v>24048000000</v>
      </c>
      <c r="Q117" s="5">
        <v>1324000000</v>
      </c>
    </row>
    <row r="118" spans="3:17" ht="15.5" x14ac:dyDescent="0.35">
      <c r="C118" t="s">
        <v>573</v>
      </c>
      <c r="D118" s="5">
        <v>-108733000000</v>
      </c>
      <c r="E118" s="5">
        <v>-85915000000</v>
      </c>
      <c r="F118" s="5">
        <v>-135078000000</v>
      </c>
      <c r="G118" s="5">
        <v>-162772000000</v>
      </c>
      <c r="I118" s="5">
        <v>-492243000000</v>
      </c>
      <c r="J118" s="5">
        <v>-408208000000</v>
      </c>
      <c r="K118" s="5">
        <v>-345060000000</v>
      </c>
      <c r="L118" s="5">
        <v>-283699000000</v>
      </c>
      <c r="M118" s="5">
        <v>-145215000000</v>
      </c>
      <c r="N118" s="5">
        <v>-48960000000</v>
      </c>
      <c r="O118" s="5">
        <v>-47412000000</v>
      </c>
      <c r="P118" s="5">
        <v>-175996000000</v>
      </c>
      <c r="Q118" s="5">
        <v>-324591000000</v>
      </c>
    </row>
    <row r="119" spans="3:17" ht="15.5" x14ac:dyDescent="0.35">
      <c r="C119" t="s">
        <v>1107</v>
      </c>
    </row>
    <row r="120" spans="3:17" ht="15.5" x14ac:dyDescent="0.35">
      <c r="C120" t="s">
        <v>1108</v>
      </c>
    </row>
    <row r="121" spans="3:17" ht="15.5" x14ac:dyDescent="0.35">
      <c r="C121" t="s">
        <v>1109</v>
      </c>
      <c r="D121" s="5">
        <v>335000000</v>
      </c>
      <c r="E121" s="5">
        <v>722000000</v>
      </c>
      <c r="F121" s="5">
        <v>-622000000</v>
      </c>
      <c r="G121" s="5">
        <v>-1757000000</v>
      </c>
      <c r="I121" s="5">
        <v>-4507000000</v>
      </c>
      <c r="J121" s="5">
        <v>769877000000</v>
      </c>
      <c r="K121" s="5">
        <v>12429000000</v>
      </c>
      <c r="L121" s="5">
        <v>-826998000000</v>
      </c>
      <c r="M121" s="5">
        <v>54000000</v>
      </c>
      <c r="N121" s="5">
        <v>5012000000</v>
      </c>
      <c r="O121" s="5">
        <v>67171000000</v>
      </c>
      <c r="P121" s="5">
        <v>372425000000</v>
      </c>
      <c r="Q121" s="5">
        <v>284392000000</v>
      </c>
    </row>
    <row r="122" spans="3:17" ht="15.5" x14ac:dyDescent="0.35">
      <c r="C122" t="s">
        <v>1110</v>
      </c>
      <c r="D122" s="5">
        <v>-2786000000</v>
      </c>
      <c r="E122" s="5">
        <v>-20357000000</v>
      </c>
      <c r="F122" s="5">
        <v>74523000000</v>
      </c>
      <c r="G122" s="5">
        <v>15531000000</v>
      </c>
      <c r="I122" s="5">
        <v>95747000000</v>
      </c>
      <c r="J122" s="5">
        <v>219367000000</v>
      </c>
      <c r="K122" s="5">
        <v>-273496000000</v>
      </c>
      <c r="L122" s="5">
        <v>-549866000000</v>
      </c>
    </row>
    <row r="123" spans="3:17" ht="15.5" x14ac:dyDescent="0.35">
      <c r="C123" t="s">
        <v>1111</v>
      </c>
      <c r="D123" s="5">
        <v>-258467000000</v>
      </c>
      <c r="E123" s="5">
        <v>-75885000000</v>
      </c>
      <c r="F123" s="5">
        <v>-44009000000</v>
      </c>
      <c r="G123" s="5">
        <v>-132574000000</v>
      </c>
      <c r="I123" s="5">
        <v>-546095000000</v>
      </c>
      <c r="J123" s="5">
        <v>-2635988000000</v>
      </c>
      <c r="K123" s="5">
        <v>-1464378000000</v>
      </c>
      <c r="P123" s="5">
        <v>37801000000</v>
      </c>
      <c r="Q123" s="5">
        <v>185151000000</v>
      </c>
    </row>
    <row r="124" spans="3:17" ht="15.5" x14ac:dyDescent="0.35">
      <c r="C124" t="s">
        <v>1112</v>
      </c>
      <c r="P124" s="5">
        <v>2778000000</v>
      </c>
      <c r="Q124" s="5">
        <v>7611000000</v>
      </c>
    </row>
    <row r="125" spans="3:17" ht="15.5" x14ac:dyDescent="0.35">
      <c r="C125" t="s">
        <v>1113</v>
      </c>
      <c r="P125" s="5">
        <v>1000000</v>
      </c>
      <c r="Q125" s="5">
        <v>1000000</v>
      </c>
    </row>
    <row r="126" spans="3:17" ht="15.5" x14ac:dyDescent="0.35">
      <c r="C126" t="s">
        <v>1114</v>
      </c>
      <c r="P126" s="5">
        <v>129000000</v>
      </c>
      <c r="Q126" s="5">
        <v>-58000000</v>
      </c>
    </row>
    <row r="127" spans="3:17" ht="15.5" x14ac:dyDescent="0.35">
      <c r="C127" t="s">
        <v>737</v>
      </c>
      <c r="D127" s="5">
        <v>-17827000000</v>
      </c>
      <c r="E127" s="5">
        <v>-56961000000</v>
      </c>
      <c r="F127" s="5">
        <v>448000000</v>
      </c>
      <c r="G127" s="5">
        <v>-2975000000</v>
      </c>
      <c r="I127" s="5">
        <v>-21985000000</v>
      </c>
      <c r="J127" s="5">
        <v>-25317000000</v>
      </c>
      <c r="K127" s="5">
        <v>-166112000000</v>
      </c>
      <c r="L127" s="5">
        <v>-190147000000</v>
      </c>
      <c r="M127" s="5">
        <v>-14420000000</v>
      </c>
      <c r="N127" s="5">
        <v>-2486000000</v>
      </c>
      <c r="O127" s="5">
        <v>-2598000000</v>
      </c>
      <c r="P127" s="5">
        <v>8355000000</v>
      </c>
      <c r="Q127" s="5">
        <v>6284000000</v>
      </c>
    </row>
    <row r="128" spans="3:17" ht="15.5" x14ac:dyDescent="0.35">
      <c r="C128" t="s">
        <v>1115</v>
      </c>
      <c r="D128" s="5">
        <v>-5620000000</v>
      </c>
      <c r="E128" s="5">
        <v>699186000000</v>
      </c>
      <c r="F128" s="5">
        <v>1609322000000</v>
      </c>
      <c r="G128" s="5">
        <v>2414860000000</v>
      </c>
      <c r="I128" s="5">
        <v>4902683000000</v>
      </c>
      <c r="J128" s="5">
        <v>2221185000000</v>
      </c>
      <c r="K128" s="5">
        <v>2421834000000</v>
      </c>
      <c r="L128" s="5">
        <v>466023000000</v>
      </c>
      <c r="M128" s="5">
        <v>1021486000000</v>
      </c>
      <c r="N128" s="5">
        <v>20687000000</v>
      </c>
      <c r="O128" s="5">
        <v>-8255000000</v>
      </c>
      <c r="P128" s="5">
        <v>-619748000000</v>
      </c>
      <c r="Q128" s="5">
        <v>-88185000000</v>
      </c>
    </row>
    <row r="129" spans="3:17" ht="15.5" x14ac:dyDescent="0.35">
      <c r="C129" t="s">
        <v>1116</v>
      </c>
    </row>
    <row r="130" spans="3:17" ht="15.5" x14ac:dyDescent="0.35">
      <c r="C130" t="s">
        <v>836</v>
      </c>
      <c r="D130" s="5">
        <v>1460000000</v>
      </c>
      <c r="E130" s="5">
        <v>7155000000</v>
      </c>
      <c r="F130" s="5">
        <v>1445000000</v>
      </c>
      <c r="G130" s="5">
        <v>-941000000</v>
      </c>
      <c r="I130" s="5">
        <v>7592000000</v>
      </c>
      <c r="J130" s="5">
        <v>-37227000000</v>
      </c>
      <c r="K130" s="5">
        <v>53447000000</v>
      </c>
      <c r="L130" s="5">
        <v>15389000000</v>
      </c>
      <c r="M130" s="5">
        <v>1001000000</v>
      </c>
      <c r="O130" s="5">
        <v>-187000000</v>
      </c>
      <c r="P130" s="5">
        <v>-280000000</v>
      </c>
      <c r="Q130" s="5">
        <v>-72000000</v>
      </c>
    </row>
    <row r="131" spans="3:17" ht="15.5" x14ac:dyDescent="0.35">
      <c r="C131" t="s">
        <v>1117</v>
      </c>
      <c r="J131" s="5">
        <v>5072000000</v>
      </c>
      <c r="K131" s="5">
        <v>584248000000</v>
      </c>
    </row>
    <row r="132" spans="3:17" ht="15.5" x14ac:dyDescent="0.35">
      <c r="C132" t="s">
        <v>1118</v>
      </c>
      <c r="D132" s="5">
        <v>500000000000</v>
      </c>
      <c r="E132" s="5">
        <v>500000000000</v>
      </c>
      <c r="F132" s="5">
        <v>-150000000000</v>
      </c>
      <c r="G132" s="5">
        <v>-350000000000</v>
      </c>
      <c r="I132" s="5">
        <v>-600000000000</v>
      </c>
      <c r="J132" s="5">
        <v>600000000000</v>
      </c>
      <c r="K132" s="5">
        <v>-684000000000</v>
      </c>
    </row>
    <row r="133" spans="3:17" ht="15.5" x14ac:dyDescent="0.35">
      <c r="C133" t="s">
        <v>1119</v>
      </c>
      <c r="D133" s="5">
        <v>-3198000000</v>
      </c>
      <c r="E133" s="5">
        <v>3369000000</v>
      </c>
      <c r="F133" s="5">
        <v>-4514000000</v>
      </c>
      <c r="G133" s="5">
        <v>3687000000</v>
      </c>
      <c r="I133" s="5">
        <v>492000000</v>
      </c>
      <c r="J133" s="5">
        <v>-584248000000</v>
      </c>
    </row>
    <row r="134" spans="3:17" ht="15.5" x14ac:dyDescent="0.35">
      <c r="C134" t="s">
        <v>852</v>
      </c>
      <c r="L134" s="5">
        <v>1000000</v>
      </c>
      <c r="M134" s="5">
        <v>-5000000</v>
      </c>
      <c r="N134" s="5">
        <v>4000000</v>
      </c>
      <c r="O134" s="5">
        <v>-16000000</v>
      </c>
      <c r="P134" s="5">
        <v>-274788000000</v>
      </c>
      <c r="Q134" s="5">
        <v>-10539000000</v>
      </c>
    </row>
    <row r="135" spans="3:17" ht="15.5" x14ac:dyDescent="0.35">
      <c r="C135" t="s">
        <v>1120</v>
      </c>
      <c r="L135" s="5">
        <v>684000000000</v>
      </c>
      <c r="M135" s="5">
        <v>-4000000</v>
      </c>
      <c r="N135" s="5">
        <v>4000000</v>
      </c>
      <c r="P135" s="5">
        <v>-56629000000</v>
      </c>
      <c r="Q135" s="5">
        <v>43839000000</v>
      </c>
    </row>
    <row r="136" spans="3:17" ht="15.5" x14ac:dyDescent="0.35">
      <c r="C136" t="s">
        <v>1121</v>
      </c>
    </row>
    <row r="137" spans="3:17" ht="15.5" x14ac:dyDescent="0.35">
      <c r="C137" t="s">
        <v>1122</v>
      </c>
      <c r="F137" s="5">
        <v>-3347576000000</v>
      </c>
      <c r="G137" s="5">
        <v>3347576000000</v>
      </c>
    </row>
    <row r="138" spans="3:17" ht="15.5" x14ac:dyDescent="0.35">
      <c r="C138" t="s">
        <v>1123</v>
      </c>
    </row>
    <row r="139" spans="3:17" ht="15.5" x14ac:dyDescent="0.35">
      <c r="C139" t="s">
        <v>1124</v>
      </c>
    </row>
    <row r="140" spans="3:17" ht="15.5" x14ac:dyDescent="0.35">
      <c r="C140" t="s">
        <v>119</v>
      </c>
      <c r="D140" s="5">
        <v>-1069000000</v>
      </c>
      <c r="E140" s="5">
        <v>9377000000</v>
      </c>
      <c r="F140" s="5">
        <v>1630000000</v>
      </c>
      <c r="G140" s="5">
        <v>231000000</v>
      </c>
      <c r="I140" s="5">
        <v>3567000000</v>
      </c>
      <c r="J140" s="5">
        <v>880000000</v>
      </c>
      <c r="K140" s="5">
        <v>907000000</v>
      </c>
      <c r="L140" s="5">
        <v>3024000000</v>
      </c>
      <c r="M140" s="5">
        <v>2402000000</v>
      </c>
      <c r="N140" s="5">
        <v>240000000</v>
      </c>
      <c r="O140" s="5">
        <v>-31000000</v>
      </c>
      <c r="P140" s="5">
        <v>-750000000</v>
      </c>
      <c r="Q140" s="5">
        <v>238000000</v>
      </c>
    </row>
    <row r="141" spans="3:17" ht="15.5" x14ac:dyDescent="0.35">
      <c r="C141" t="s">
        <v>854</v>
      </c>
      <c r="D141" s="5">
        <v>80092000000</v>
      </c>
      <c r="E141" s="5">
        <v>29018000000</v>
      </c>
      <c r="F141" s="5">
        <v>118632000000</v>
      </c>
      <c r="G141" s="5">
        <v>178646000000</v>
      </c>
      <c r="I141" s="5">
        <v>501327000000</v>
      </c>
      <c r="J141" s="5">
        <v>81676000000</v>
      </c>
      <c r="K141" s="5">
        <v>6882000000</v>
      </c>
      <c r="L141" s="5">
        <v>7144000000</v>
      </c>
      <c r="M141" s="5">
        <v>20070000000</v>
      </c>
      <c r="N141" s="5">
        <v>-19723000000</v>
      </c>
      <c r="O141" s="5">
        <v>-8021000000</v>
      </c>
      <c r="P141" s="5">
        <v>-596000000</v>
      </c>
      <c r="Q141" s="5">
        <v>21016000000</v>
      </c>
    </row>
    <row r="142" spans="3:17" ht="15.5" x14ac:dyDescent="0.35">
      <c r="C142" t="s">
        <v>1125</v>
      </c>
      <c r="D142" s="5">
        <v>-582905000000</v>
      </c>
      <c r="E142" s="5">
        <v>150267000000</v>
      </c>
      <c r="F142" s="5">
        <v>4989705000000</v>
      </c>
      <c r="G142" s="5">
        <v>-764339000000</v>
      </c>
      <c r="I142" s="5">
        <v>4989705000000</v>
      </c>
      <c r="J142" s="5">
        <v>2155032000000</v>
      </c>
      <c r="K142" s="5">
        <v>2460350000000</v>
      </c>
      <c r="L142" s="5">
        <v>-243535000000</v>
      </c>
      <c r="M142" s="5">
        <v>998022000000</v>
      </c>
      <c r="N142" s="5">
        <v>40162000000</v>
      </c>
      <c r="P142" s="5">
        <v>-286705000000</v>
      </c>
      <c r="Q142" s="5">
        <v>-142667000000</v>
      </c>
    </row>
    <row r="143" spans="3:17" ht="15.5" x14ac:dyDescent="0.35">
      <c r="C143" t="s">
        <v>355</v>
      </c>
    </row>
    <row r="144" spans="3:17" ht="15.5" x14ac:dyDescent="0.35">
      <c r="C144" t="s">
        <v>1126</v>
      </c>
      <c r="D144" s="5">
        <v>-284365000000</v>
      </c>
      <c r="E144" s="5">
        <v>546705000000</v>
      </c>
      <c r="F144" s="5">
        <v>1639662000000</v>
      </c>
      <c r="G144" s="5">
        <v>2293085000000</v>
      </c>
      <c r="I144" s="5">
        <v>4425843000000</v>
      </c>
      <c r="J144" s="5">
        <v>549124000000</v>
      </c>
      <c r="K144" s="5">
        <v>530277000000</v>
      </c>
      <c r="L144" s="5">
        <v>-1100988000000</v>
      </c>
      <c r="M144" s="5">
        <v>1007120000000</v>
      </c>
      <c r="N144" s="5">
        <v>23213000000</v>
      </c>
      <c r="O144" s="5">
        <v>56318000000</v>
      </c>
      <c r="P144" s="5">
        <v>-198259000000</v>
      </c>
      <c r="Q144" s="5">
        <v>395196000000</v>
      </c>
    </row>
    <row r="145" spans="3:17" ht="15.5" x14ac:dyDescent="0.35">
      <c r="C145" t="s">
        <v>144</v>
      </c>
      <c r="D145" s="5">
        <v>-3366000000</v>
      </c>
      <c r="E145" s="5">
        <v>15427000000</v>
      </c>
      <c r="F145" s="5">
        <v>-13819000000</v>
      </c>
      <c r="G145" s="5">
        <v>-3206000000</v>
      </c>
      <c r="I145" s="5">
        <v>-25799000000</v>
      </c>
      <c r="J145" s="5">
        <v>110286000000</v>
      </c>
      <c r="K145" s="5">
        <v>152529000000</v>
      </c>
      <c r="L145" s="5">
        <v>2355076000000</v>
      </c>
      <c r="M145" s="5">
        <v>509689000000</v>
      </c>
    </row>
    <row r="146" spans="3:17" ht="15.5" x14ac:dyDescent="0.35">
      <c r="C146" t="s">
        <v>145</v>
      </c>
      <c r="D146" s="5">
        <v>-1303116000000</v>
      </c>
      <c r="E146" s="5">
        <v>-536717000000</v>
      </c>
      <c r="F146" s="5">
        <v>-1347200000000</v>
      </c>
      <c r="G146" s="5">
        <v>-960520000000</v>
      </c>
      <c r="I146" s="5">
        <v>-2390944000000</v>
      </c>
      <c r="J146" s="5">
        <v>-722376000000</v>
      </c>
      <c r="K146" s="5">
        <v>-223992000000</v>
      </c>
      <c r="L146" s="5">
        <v>-359215000000</v>
      </c>
      <c r="M146" s="5">
        <v>-304857000000</v>
      </c>
      <c r="N146" s="5">
        <v>-74047000000</v>
      </c>
      <c r="O146" s="5">
        <v>-374690000000</v>
      </c>
      <c r="P146" s="5">
        <v>376676000000</v>
      </c>
      <c r="Q146" s="5">
        <v>-203282000000</v>
      </c>
    </row>
    <row r="147" spans="3:17" ht="15.5" x14ac:dyDescent="0.35">
      <c r="C147" t="s">
        <v>1127</v>
      </c>
      <c r="D147" s="5">
        <v>13015435000000</v>
      </c>
      <c r="E147" s="5">
        <v>-6499795000000</v>
      </c>
      <c r="F147" s="5">
        <v>-17292105000000</v>
      </c>
      <c r="G147" s="5">
        <v>1842769000000</v>
      </c>
      <c r="I147" s="5">
        <v>-13766121000000</v>
      </c>
      <c r="J147" s="5">
        <v>-19607936000000</v>
      </c>
      <c r="K147" s="5">
        <v>-842993000000</v>
      </c>
      <c r="L147" s="5">
        <v>-18315437000000</v>
      </c>
      <c r="M147" s="5">
        <v>-11208815000000</v>
      </c>
      <c r="N147" s="5">
        <v>-61330000000</v>
      </c>
      <c r="O147" s="5">
        <v>-374700000000</v>
      </c>
      <c r="Q147" s="5">
        <v>-213344000000</v>
      </c>
    </row>
    <row r="148" spans="3:17" ht="15.5" x14ac:dyDescent="0.35">
      <c r="C148" t="s">
        <v>612</v>
      </c>
      <c r="D148" s="5">
        <v>-3761474000000</v>
      </c>
      <c r="E148" s="5">
        <v>3761474000000</v>
      </c>
      <c r="F148" s="5">
        <v>7845983000000</v>
      </c>
      <c r="I148" s="5">
        <v>7845983000000</v>
      </c>
      <c r="J148" s="5">
        <v>2499084000000</v>
      </c>
      <c r="K148" s="5">
        <v>326000000000</v>
      </c>
      <c r="L148" s="5">
        <v>1422971000000</v>
      </c>
      <c r="P148" s="5">
        <v>213344000000</v>
      </c>
      <c r="Q148" s="5">
        <v>350570000000</v>
      </c>
    </row>
    <row r="149" spans="3:17" ht="15.5" x14ac:dyDescent="0.35">
      <c r="C149" t="s">
        <v>1128</v>
      </c>
      <c r="D149" s="5">
        <v>1691618000000</v>
      </c>
      <c r="E149" s="5">
        <v>2201627000000</v>
      </c>
      <c r="F149" s="5">
        <v>1208067000000</v>
      </c>
      <c r="G149" s="5">
        <v>-133196000000</v>
      </c>
      <c r="I149" s="5">
        <v>3533359000000</v>
      </c>
      <c r="J149" s="5">
        <v>16425813000000</v>
      </c>
      <c r="K149" s="5">
        <v>328674000000</v>
      </c>
      <c r="L149" s="5">
        <v>16586470000000</v>
      </c>
      <c r="M149" s="5">
        <v>10923278000000</v>
      </c>
    </row>
    <row r="150" spans="3:17" ht="15.5" x14ac:dyDescent="0.35">
      <c r="C150" t="s">
        <v>1129</v>
      </c>
      <c r="D150" s="5">
        <v>-12247175000000</v>
      </c>
      <c r="F150" s="5">
        <v>6878361000000</v>
      </c>
      <c r="G150" s="5">
        <v>-2656502000000</v>
      </c>
    </row>
    <row r="151" spans="3:17" ht="15.5" x14ac:dyDescent="0.35">
      <c r="C151" t="s">
        <v>1130</v>
      </c>
      <c r="P151" s="5">
        <v>167491000000</v>
      </c>
      <c r="Q151" s="5">
        <v>-339882000000</v>
      </c>
    </row>
    <row r="152" spans="3:17" ht="15.5" x14ac:dyDescent="0.35">
      <c r="C152" t="s">
        <v>992</v>
      </c>
      <c r="D152" s="5">
        <v>-1520000000</v>
      </c>
      <c r="E152" s="5">
        <v>-23000000</v>
      </c>
      <c r="F152" s="5">
        <v>12494000000</v>
      </c>
      <c r="G152" s="5">
        <v>-13591000000</v>
      </c>
      <c r="I152" s="5">
        <v>-4165000000</v>
      </c>
      <c r="J152" s="5">
        <v>-39337000000</v>
      </c>
      <c r="K152" s="5">
        <v>-35673000000</v>
      </c>
      <c r="L152" s="5">
        <v>-53219000000</v>
      </c>
      <c r="M152" s="5">
        <v>-19320000000</v>
      </c>
      <c r="N152" s="5">
        <v>-12717000000</v>
      </c>
      <c r="P152" s="5">
        <v>-4499000000</v>
      </c>
      <c r="Q152" s="5">
        <v>-626000000</v>
      </c>
    </row>
    <row r="153" spans="3:17" ht="15.5" x14ac:dyDescent="0.35">
      <c r="C153" t="s">
        <v>1131</v>
      </c>
    </row>
    <row r="154" spans="3:17" ht="15.5" x14ac:dyDescent="0.35">
      <c r="C154" t="s">
        <v>760</v>
      </c>
    </row>
    <row r="155" spans="3:17" ht="15.5" x14ac:dyDescent="0.35">
      <c r="C155" t="s">
        <v>358</v>
      </c>
      <c r="O155" s="5">
        <v>10000000</v>
      </c>
      <c r="P155" s="5">
        <v>340000000</v>
      </c>
    </row>
    <row r="156" spans="3:17" ht="15.5" x14ac:dyDescent="0.35">
      <c r="C156" t="s">
        <v>153</v>
      </c>
      <c r="D156" s="5">
        <v>-3366000000</v>
      </c>
      <c r="E156" s="5">
        <v>15427000000</v>
      </c>
      <c r="F156" s="5">
        <v>-13819000000</v>
      </c>
      <c r="G156" s="5">
        <v>-3206000000</v>
      </c>
      <c r="I156" s="5">
        <v>-25799000000</v>
      </c>
      <c r="J156" s="5">
        <v>110286000000</v>
      </c>
      <c r="K156" s="5">
        <v>152529000000</v>
      </c>
      <c r="L156" s="5">
        <v>2355076000000</v>
      </c>
      <c r="M156" s="5">
        <v>509689000000</v>
      </c>
    </row>
    <row r="157" spans="3:17" ht="15.5" x14ac:dyDescent="0.35">
      <c r="C157" t="s">
        <v>811</v>
      </c>
      <c r="M157" s="5">
        <v>515000000000</v>
      </c>
    </row>
    <row r="158" spans="3:17" ht="15.5" x14ac:dyDescent="0.35">
      <c r="C158" t="s">
        <v>1132</v>
      </c>
      <c r="L158" s="5">
        <v>1008529000000</v>
      </c>
    </row>
    <row r="159" spans="3:17" ht="15.5" x14ac:dyDescent="0.35">
      <c r="C159" t="s">
        <v>1133</v>
      </c>
      <c r="L159" s="5">
        <v>1190000000000</v>
      </c>
    </row>
    <row r="160" spans="3:17" ht="15.5" x14ac:dyDescent="0.35">
      <c r="C160" t="s">
        <v>158</v>
      </c>
      <c r="L160" s="5">
        <v>-5031000000</v>
      </c>
      <c r="M160" s="5">
        <v>-4612000000</v>
      </c>
    </row>
    <row r="161" spans="2:17" ht="15.5" x14ac:dyDescent="0.35">
      <c r="C161" t="s">
        <v>1134</v>
      </c>
      <c r="G161" s="5">
        <v>2000000</v>
      </c>
      <c r="J161" s="5">
        <v>123000000000</v>
      </c>
      <c r="K161" s="5">
        <v>152500000000</v>
      </c>
      <c r="L161" s="5">
        <v>170000000000</v>
      </c>
    </row>
    <row r="162" spans="2:17" ht="15.5" x14ac:dyDescent="0.35">
      <c r="C162" t="s">
        <v>473</v>
      </c>
      <c r="E162" s="5">
        <v>18835000000</v>
      </c>
      <c r="G162" s="5">
        <v>-2000000</v>
      </c>
      <c r="J162" s="5">
        <v>12000000</v>
      </c>
      <c r="K162" s="5">
        <v>12405000000</v>
      </c>
      <c r="L162" s="5">
        <v>3916000000</v>
      </c>
      <c r="M162" s="5">
        <v>7994000000</v>
      </c>
    </row>
    <row r="163" spans="2:17" ht="15.5" x14ac:dyDescent="0.35">
      <c r="C163" t="s">
        <v>915</v>
      </c>
    </row>
    <row r="164" spans="2:17" ht="15.5" x14ac:dyDescent="0.35">
      <c r="C164" t="s">
        <v>583</v>
      </c>
      <c r="D164" s="5">
        <v>3408000000</v>
      </c>
      <c r="E164" s="5">
        <v>-3408000000</v>
      </c>
      <c r="F164" s="5">
        <v>-13819000000</v>
      </c>
      <c r="G164" s="5">
        <v>-11980000000</v>
      </c>
      <c r="I164" s="5">
        <v>-25799000000</v>
      </c>
      <c r="J164" s="5">
        <v>-12726000000</v>
      </c>
      <c r="K164" s="5">
        <v>-12376000000</v>
      </c>
      <c r="L164" s="5">
        <v>-12338000000</v>
      </c>
      <c r="M164" s="5">
        <v>-8693000000</v>
      </c>
    </row>
    <row r="165" spans="2:17" ht="15.5" x14ac:dyDescent="0.35">
      <c r="C165" t="s">
        <v>1135</v>
      </c>
    </row>
    <row r="166" spans="2:17" ht="15.5" x14ac:dyDescent="0.35">
      <c r="C166" t="s">
        <v>1136</v>
      </c>
      <c r="D166" s="5">
        <v>-6774000000</v>
      </c>
      <c r="G166" s="5">
        <v>8774000000</v>
      </c>
    </row>
    <row r="167" spans="2:17" ht="15.5" x14ac:dyDescent="0.35">
      <c r="C167" t="s">
        <v>161</v>
      </c>
    </row>
    <row r="168" spans="2:17" ht="15.5" x14ac:dyDescent="0.35">
      <c r="C168" t="s">
        <v>1137</v>
      </c>
    </row>
    <row r="169" spans="2:17" ht="15.5" x14ac:dyDescent="0.35">
      <c r="C169" t="s">
        <v>400</v>
      </c>
      <c r="D169" s="5">
        <v>312000000</v>
      </c>
      <c r="E169" s="5">
        <v>112000000</v>
      </c>
      <c r="F169" s="5">
        <v>29000000</v>
      </c>
      <c r="G169" s="5">
        <v>20000000</v>
      </c>
      <c r="I169" s="5">
        <v>55000000</v>
      </c>
      <c r="J169" s="5">
        <v>31000000</v>
      </c>
      <c r="K169" s="5">
        <v>-16000000</v>
      </c>
      <c r="L169" s="5">
        <v>125000000</v>
      </c>
      <c r="M169" s="5">
        <v>38000000</v>
      </c>
      <c r="N169" s="5">
        <v>214000000</v>
      </c>
      <c r="O169" s="5">
        <v>325000000</v>
      </c>
      <c r="P169" s="5">
        <v>12000000</v>
      </c>
      <c r="Q169" s="5">
        <v>143000000</v>
      </c>
    </row>
    <row r="170" spans="2:17" ht="15.5" x14ac:dyDescent="0.35">
      <c r="C170" t="s">
        <v>164</v>
      </c>
      <c r="D170" s="5">
        <v>-1554805000000</v>
      </c>
      <c r="E170" s="5">
        <v>120834000000</v>
      </c>
      <c r="F170" s="5">
        <v>323906000000</v>
      </c>
      <c r="G170" s="5">
        <v>1435216000000</v>
      </c>
      <c r="I170" s="5">
        <v>2316216000000</v>
      </c>
      <c r="J170" s="5">
        <v>10467000000</v>
      </c>
      <c r="K170" s="5">
        <v>371137000000</v>
      </c>
      <c r="L170" s="5">
        <v>661451000000</v>
      </c>
      <c r="M170" s="5">
        <v>1103040000000</v>
      </c>
      <c r="N170" s="5">
        <v>-66064000000</v>
      </c>
      <c r="O170" s="5">
        <v>-260328000000</v>
      </c>
      <c r="P170" s="5">
        <v>93057000000</v>
      </c>
      <c r="Q170" s="5">
        <v>-39929000000</v>
      </c>
    </row>
    <row r="171" spans="2:17" ht="15.5" x14ac:dyDescent="0.35">
      <c r="C171" t="s">
        <v>165</v>
      </c>
      <c r="E171" s="5">
        <v>4517794000000</v>
      </c>
      <c r="I171" s="5">
        <v>2201578000000</v>
      </c>
      <c r="J171" s="5">
        <v>2191111000000</v>
      </c>
      <c r="K171" s="5">
        <v>1819974000000</v>
      </c>
      <c r="L171" s="5">
        <v>1158523000000</v>
      </c>
      <c r="M171" s="5">
        <v>55483000000</v>
      </c>
      <c r="N171" s="5">
        <v>121547000000</v>
      </c>
      <c r="O171" s="5">
        <v>381875000000</v>
      </c>
      <c r="P171" s="5">
        <v>288818000000</v>
      </c>
      <c r="Q171" s="5">
        <v>328747000000</v>
      </c>
    </row>
    <row r="172" spans="2:17" ht="15.5" x14ac:dyDescent="0.35">
      <c r="C172" t="s">
        <v>166</v>
      </c>
      <c r="D172" s="5">
        <v>-1554805000000</v>
      </c>
      <c r="E172" s="5">
        <v>4638628000000</v>
      </c>
      <c r="F172" s="5">
        <v>323906000000</v>
      </c>
      <c r="G172" s="5">
        <v>1435216000000</v>
      </c>
      <c r="I172" s="5">
        <v>4517794000000</v>
      </c>
      <c r="J172" s="5">
        <v>2201578000000</v>
      </c>
      <c r="K172" s="5">
        <v>2191111000000</v>
      </c>
      <c r="L172" s="5">
        <v>1819974000000</v>
      </c>
      <c r="M172" s="5">
        <v>1158523000000</v>
      </c>
      <c r="N172" s="5">
        <v>55483000000</v>
      </c>
      <c r="O172" s="5">
        <v>121547000000</v>
      </c>
      <c r="P172" s="5">
        <v>381875000000</v>
      </c>
      <c r="Q172" s="5">
        <v>288818000000</v>
      </c>
    </row>
    <row r="174" spans="2:17" ht="15.5" x14ac:dyDescent="0.35">
      <c r="B174" t="s">
        <v>167</v>
      </c>
      <c r="C174" t="s">
        <v>175</v>
      </c>
      <c r="D174" s="5">
        <v>3308000000000</v>
      </c>
      <c r="E174" s="5">
        <v>3313000000000</v>
      </c>
      <c r="F174" s="5">
        <v>3288000000000</v>
      </c>
      <c r="G174" s="5">
        <v>3274000000000</v>
      </c>
    </row>
    <row r="175" spans="2:17" ht="15.5" x14ac:dyDescent="0.35">
      <c r="C175" t="s">
        <v>176</v>
      </c>
      <c r="D175" s="6">
        <v>1.05</v>
      </c>
      <c r="E175" s="6">
        <v>2.23</v>
      </c>
      <c r="F175" s="6">
        <v>4.0199999999999996</v>
      </c>
      <c r="G175" s="6">
        <v>3.42</v>
      </c>
    </row>
    <row r="176" spans="2:17" ht="15.5" x14ac:dyDescent="0.35">
      <c r="C176" t="s">
        <v>177</v>
      </c>
      <c r="D176" s="6">
        <v>237.69</v>
      </c>
      <c r="E176" s="6">
        <v>238.03</v>
      </c>
      <c r="F176" s="6">
        <v>236.24</v>
      </c>
      <c r="G176" s="6">
        <v>235.2</v>
      </c>
    </row>
    <row r="177" spans="3:17" ht="15.5" x14ac:dyDescent="0.35">
      <c r="C177" t="s">
        <v>178</v>
      </c>
      <c r="D177" s="6">
        <v>1.05</v>
      </c>
      <c r="E177" s="6">
        <v>2.23</v>
      </c>
      <c r="F177" s="6">
        <v>4.0199999999999996</v>
      </c>
      <c r="G177" s="6">
        <v>3.42</v>
      </c>
    </row>
    <row r="178" spans="3:17" ht="15.5" x14ac:dyDescent="0.35">
      <c r="C178" t="s">
        <v>179</v>
      </c>
      <c r="D178" s="6">
        <v>237.69</v>
      </c>
      <c r="E178" s="6">
        <v>238.03</v>
      </c>
      <c r="F178" s="6">
        <v>236.24</v>
      </c>
      <c r="G178" s="6">
        <v>235.2</v>
      </c>
    </row>
    <row r="179" spans="3:17" ht="15.5" x14ac:dyDescent="0.35">
      <c r="C179" t="s">
        <v>180</v>
      </c>
    </row>
    <row r="180" spans="3:17" ht="15.5" x14ac:dyDescent="0.35">
      <c r="C180" t="s">
        <v>181</v>
      </c>
    </row>
    <row r="181" spans="3:17" ht="15.5" x14ac:dyDescent="0.35">
      <c r="C181" t="s">
        <v>182</v>
      </c>
      <c r="D181" s="5">
        <v>3308000000000</v>
      </c>
      <c r="E181" s="5">
        <v>3313000000000</v>
      </c>
      <c r="F181" s="5">
        <v>3288000000000</v>
      </c>
      <c r="G181" s="5">
        <v>3274000000000</v>
      </c>
    </row>
    <row r="182" spans="3:17" ht="15.5" x14ac:dyDescent="0.35">
      <c r="C182" t="s">
        <v>24</v>
      </c>
    </row>
    <row r="183" spans="3:17" ht="15.5" x14ac:dyDescent="0.35">
      <c r="C183" t="s">
        <v>21</v>
      </c>
    </row>
    <row r="184" spans="3:17" ht="15.5" x14ac:dyDescent="0.35">
      <c r="C184" t="s">
        <v>183</v>
      </c>
    </row>
    <row r="185" spans="3:17" ht="15.5" x14ac:dyDescent="0.35">
      <c r="C185" t="s">
        <v>184</v>
      </c>
      <c r="D185" s="5">
        <v>-249000000000</v>
      </c>
      <c r="E185" s="5">
        <v>642000000000</v>
      </c>
      <c r="F185" s="5">
        <v>1685000000000</v>
      </c>
      <c r="G185" s="5">
        <v>2399000000000</v>
      </c>
    </row>
    <row r="186" spans="3:17" ht="15.5" x14ac:dyDescent="0.35">
      <c r="C186" t="s">
        <v>185</v>
      </c>
    </row>
    <row r="187" spans="3:17" ht="15.5" x14ac:dyDescent="0.35">
      <c r="C187" t="s">
        <v>13</v>
      </c>
      <c r="D187" s="5">
        <v>-249000000000</v>
      </c>
      <c r="E187" s="5">
        <v>642000000000</v>
      </c>
      <c r="F187" s="5">
        <v>1685000000000</v>
      </c>
      <c r="G187" s="5">
        <v>2399000000000</v>
      </c>
    </row>
    <row r="188" spans="3:17" ht="15.5" x14ac:dyDescent="0.35">
      <c r="C188" t="s">
        <v>16</v>
      </c>
      <c r="D188" s="6">
        <v>-17.86</v>
      </c>
      <c r="E188" s="6">
        <v>46.13</v>
      </c>
      <c r="F188" s="6">
        <v>121.05</v>
      </c>
      <c r="G188" s="6">
        <v>172.35</v>
      </c>
    </row>
    <row r="189" spans="3:17" ht="15.5" x14ac:dyDescent="0.35">
      <c r="C189" t="s">
        <v>12</v>
      </c>
      <c r="I189" s="5">
        <v>13920000000</v>
      </c>
      <c r="J189" s="5">
        <v>13920000000</v>
      </c>
      <c r="K189" s="5">
        <v>13920000000</v>
      </c>
      <c r="L189" s="5">
        <v>13770000000</v>
      </c>
      <c r="M189" s="5">
        <v>13240000000</v>
      </c>
      <c r="N189" s="6">
        <v>8189999999.999999</v>
      </c>
      <c r="O189" s="5">
        <v>0</v>
      </c>
      <c r="P189" s="5">
        <v>0</v>
      </c>
      <c r="Q189" s="5">
        <v>0</v>
      </c>
    </row>
    <row r="190" spans="3:17" ht="15.5" x14ac:dyDescent="0.35">
      <c r="C190" t="s">
        <v>47</v>
      </c>
      <c r="I190" s="6">
        <v>10.83</v>
      </c>
      <c r="J190" s="6">
        <v>-5.3</v>
      </c>
      <c r="K190" s="6">
        <v>-16.29</v>
      </c>
      <c r="L190" s="6">
        <v>-19.239999999999998</v>
      </c>
      <c r="M190" s="6">
        <v>-9.16</v>
      </c>
      <c r="N190" s="6">
        <v>5.48</v>
      </c>
      <c r="O190" s="6">
        <v>81797.2</v>
      </c>
      <c r="P190" s="6">
        <v>-68481.77</v>
      </c>
      <c r="Q190" s="6">
        <v>-10353.74</v>
      </c>
    </row>
    <row r="191" spans="3:17" ht="15.5" x14ac:dyDescent="0.35">
      <c r="C191" t="s">
        <v>61</v>
      </c>
      <c r="I191" s="6">
        <v>87.72</v>
      </c>
      <c r="J191" s="6">
        <v>-155.66</v>
      </c>
      <c r="K191" s="6">
        <v>-76.12</v>
      </c>
      <c r="L191" s="6">
        <v>-73.540000000000006</v>
      </c>
      <c r="M191" s="5">
        <v>-250</v>
      </c>
      <c r="N191" s="5">
        <v>0</v>
      </c>
      <c r="O191" s="5">
        <v>0</v>
      </c>
      <c r="P191" s="5">
        <v>0</v>
      </c>
      <c r="Q191" s="5">
        <v>0</v>
      </c>
    </row>
    <row r="192" spans="3:17" ht="15.5" x14ac:dyDescent="0.35">
      <c r="C192" t="s">
        <v>64</v>
      </c>
      <c r="I192" s="6">
        <v>16.11</v>
      </c>
      <c r="J192" s="6">
        <v>18.72</v>
      </c>
      <c r="K192" s="6">
        <v>51.6</v>
      </c>
      <c r="L192" s="6">
        <v>238.34</v>
      </c>
      <c r="M192" s="6">
        <v>839.71</v>
      </c>
      <c r="N192" s="5">
        <v>0</v>
      </c>
      <c r="O192" s="5">
        <v>0</v>
      </c>
      <c r="P192" s="5">
        <v>0</v>
      </c>
      <c r="Q192" s="5">
        <v>0</v>
      </c>
    </row>
    <row r="193" spans="3:17" ht="15.5" x14ac:dyDescent="0.35">
      <c r="C193" t="s">
        <v>186</v>
      </c>
      <c r="I193" s="5">
        <v>191380000000</v>
      </c>
      <c r="J193" s="5">
        <v>-42920000000</v>
      </c>
      <c r="K193" s="5">
        <v>-219070000000</v>
      </c>
      <c r="L193" s="5">
        <v>-245660000000</v>
      </c>
      <c r="M193" s="5">
        <v>-112540000000</v>
      </c>
      <c r="N193" s="5">
        <v>42470000000</v>
      </c>
      <c r="O193" s="5">
        <v>10070000000</v>
      </c>
      <c r="P193" s="5">
        <v>-83770000000</v>
      </c>
    </row>
    <row r="194" spans="3:17" ht="15.5" x14ac:dyDescent="0.35">
      <c r="C194" t="s">
        <v>187</v>
      </c>
      <c r="I194" s="6">
        <v>1.04E-2</v>
      </c>
      <c r="J194" s="6">
        <v>-7.8000000000000005E-3</v>
      </c>
      <c r="K194" s="6">
        <v>-3.1899999999999998E-2</v>
      </c>
      <c r="L194" s="6">
        <v>-5.5899999999999998E-2</v>
      </c>
      <c r="M194" s="6">
        <v>-5.5800000000000002E-2</v>
      </c>
      <c r="N194" s="6">
        <v>6.2199999999999998E-2</v>
      </c>
      <c r="O194" s="6">
        <v>0.10800000000000001</v>
      </c>
      <c r="P194" s="6">
        <v>-9.7799999999999998E-2</v>
      </c>
      <c r="Q194" s="6">
        <v>-7.7000000000000002E-3</v>
      </c>
    </row>
    <row r="195" spans="3:17" ht="15.5" x14ac:dyDescent="0.35">
      <c r="C195" t="s">
        <v>188</v>
      </c>
      <c r="I195" s="6">
        <v>4.58E-2</v>
      </c>
      <c r="J195" s="6">
        <v>-2.35E-2</v>
      </c>
      <c r="K195" s="6">
        <v>-7.3499999999999996E-2</v>
      </c>
      <c r="L195" s="6">
        <v>-8.43E-2</v>
      </c>
      <c r="M195" s="6">
        <v>-0.1159</v>
      </c>
      <c r="N195" s="6">
        <v>7.0000000000000007E-2</v>
      </c>
      <c r="O195" s="6">
        <v>0.1298</v>
      </c>
      <c r="P195" s="6">
        <v>-0.12210000000000001</v>
      </c>
      <c r="Q195" s="6">
        <v>-1.6799999999999999E-2</v>
      </c>
    </row>
    <row r="196" spans="3:17" ht="15.5" x14ac:dyDescent="0.35">
      <c r="C196" t="s">
        <v>189</v>
      </c>
      <c r="I196" s="6">
        <v>1.24E-2</v>
      </c>
      <c r="J196" s="6">
        <v>-8.8999999999999999E-3</v>
      </c>
      <c r="K196" s="6">
        <v>-4.0999999999999995E-2</v>
      </c>
      <c r="L196" s="6">
        <v>-7.6499999999999999E-2</v>
      </c>
      <c r="M196" s="6">
        <v>-8.4900000000000003E-2</v>
      </c>
      <c r="N196" s="6">
        <v>5.91E-2</v>
      </c>
      <c r="O196" s="6">
        <v>1.24E-2</v>
      </c>
      <c r="P196" s="6">
        <v>-9.11E-2</v>
      </c>
      <c r="Q196" s="6">
        <v>0.1573</v>
      </c>
    </row>
    <row r="197" spans="3:17" ht="15.5" x14ac:dyDescent="0.35">
      <c r="C197" t="s">
        <v>190</v>
      </c>
    </row>
    <row r="198" spans="3:17" ht="15.5" x14ac:dyDescent="0.35">
      <c r="C198" t="s">
        <v>58</v>
      </c>
      <c r="I198" s="6">
        <v>4.0199999999999996</v>
      </c>
      <c r="J198" s="6">
        <v>3.66</v>
      </c>
      <c r="K198" s="6">
        <v>5.59</v>
      </c>
      <c r="L198" s="6">
        <v>6.2</v>
      </c>
      <c r="M198" s="6">
        <v>28.98</v>
      </c>
      <c r="N198" s="5">
        <v>0</v>
      </c>
      <c r="O198" s="5">
        <v>0</v>
      </c>
      <c r="P198" s="5">
        <v>0</v>
      </c>
      <c r="Q198" s="5">
        <v>0</v>
      </c>
    </row>
    <row r="199" spans="3:17" ht="15.5" x14ac:dyDescent="0.35">
      <c r="C199" t="s">
        <v>55</v>
      </c>
      <c r="I199" s="6">
        <v>236.24</v>
      </c>
      <c r="J199" s="6">
        <v>225.5</v>
      </c>
      <c r="K199" s="6">
        <v>221.67</v>
      </c>
      <c r="L199" s="6">
        <v>228.26</v>
      </c>
      <c r="M199" s="6">
        <v>79.02</v>
      </c>
      <c r="N199" s="6">
        <v>78.27</v>
      </c>
      <c r="O199" s="6">
        <v>630342.32999999996</v>
      </c>
      <c r="P199" s="6">
        <v>561083.9</v>
      </c>
      <c r="Q199" s="6">
        <v>617573.94999999995</v>
      </c>
    </row>
    <row r="200" spans="3:17" ht="15.5" x14ac:dyDescent="0.35">
      <c r="C200" t="s">
        <v>191</v>
      </c>
      <c r="I200" s="6">
        <v>4.0199999999999996</v>
      </c>
      <c r="J200" s="6">
        <v>3.66</v>
      </c>
      <c r="K200" s="6">
        <v>5.59</v>
      </c>
      <c r="L200" s="6">
        <v>6.2</v>
      </c>
      <c r="M200" s="6">
        <v>28.98</v>
      </c>
      <c r="N200" s="5">
        <v>0</v>
      </c>
      <c r="O200" s="5">
        <v>0</v>
      </c>
      <c r="P200" s="5">
        <v>0</v>
      </c>
      <c r="Q200" s="5">
        <v>0</v>
      </c>
    </row>
    <row r="201" spans="3:17" ht="15.5" x14ac:dyDescent="0.35">
      <c r="C201" t="s">
        <v>192</v>
      </c>
      <c r="I201" s="6">
        <v>236.24</v>
      </c>
      <c r="J201" s="6">
        <v>225.5</v>
      </c>
      <c r="K201" s="6">
        <v>221.67</v>
      </c>
      <c r="L201" s="6">
        <v>228.26</v>
      </c>
      <c r="M201" s="6">
        <v>79.02</v>
      </c>
      <c r="N201" s="6">
        <v>78.27</v>
      </c>
      <c r="O201" s="6">
        <v>630342.32999999996</v>
      </c>
      <c r="P201" s="6">
        <v>561083.9</v>
      </c>
      <c r="Q201" s="6">
        <v>617573.94999999995</v>
      </c>
    </row>
    <row r="202" spans="3:17" ht="15.5" x14ac:dyDescent="0.35">
      <c r="C202" t="s">
        <v>193</v>
      </c>
    </row>
    <row r="203" spans="3:17" ht="15.5" x14ac:dyDescent="0.35">
      <c r="C203" t="s">
        <v>194</v>
      </c>
    </row>
    <row r="204" spans="3:17" ht="15.5" x14ac:dyDescent="0.35">
      <c r="C204" t="s">
        <v>26</v>
      </c>
    </row>
    <row r="205" spans="3:17" ht="15.5" x14ac:dyDescent="0.35">
      <c r="C205" t="s">
        <v>23</v>
      </c>
    </row>
    <row r="206" spans="3:17" ht="15.5" x14ac:dyDescent="0.35">
      <c r="C206" t="s">
        <v>195</v>
      </c>
    </row>
    <row r="207" spans="3:17" ht="15.5" x14ac:dyDescent="0.35">
      <c r="C207" t="s">
        <v>196</v>
      </c>
      <c r="I207" s="5">
        <v>4733000000000</v>
      </c>
      <c r="J207" s="5">
        <v>623000000000</v>
      </c>
      <c r="K207" s="5">
        <v>443000000000</v>
      </c>
      <c r="L207" s="5">
        <v>-1335000000000</v>
      </c>
      <c r="M207" s="5">
        <v>898000000000</v>
      </c>
      <c r="N207" s="5">
        <v>8000000000</v>
      </c>
      <c r="O207" s="5">
        <v>114000000000</v>
      </c>
      <c r="P207" s="5">
        <v>-284000000000</v>
      </c>
      <c r="Q207" s="5">
        <v>163000000000</v>
      </c>
    </row>
    <row r="208" spans="3:17" ht="15.5" x14ac:dyDescent="0.35">
      <c r="C208" t="s">
        <v>197</v>
      </c>
    </row>
    <row r="209" spans="2:17" ht="15.5" x14ac:dyDescent="0.35">
      <c r="C209" t="s">
        <v>15</v>
      </c>
      <c r="I209" s="5">
        <v>4733000000000</v>
      </c>
      <c r="J209" s="5">
        <v>623000000000</v>
      </c>
      <c r="K209" s="5">
        <v>443000000000</v>
      </c>
      <c r="L209" s="5">
        <v>-1335000000000</v>
      </c>
      <c r="M209" s="5">
        <v>898000000000</v>
      </c>
      <c r="N209" s="5">
        <v>8000000000</v>
      </c>
      <c r="O209" s="5">
        <v>114000000000</v>
      </c>
      <c r="P209" s="5">
        <v>-284000000000</v>
      </c>
      <c r="Q209" s="5">
        <v>163000000000</v>
      </c>
    </row>
    <row r="210" spans="2:17" ht="15.5" x14ac:dyDescent="0.35">
      <c r="C210" t="s">
        <v>17</v>
      </c>
      <c r="I210" s="6">
        <v>340.04</v>
      </c>
      <c r="J210" s="6">
        <v>44.73</v>
      </c>
      <c r="K210" s="6">
        <v>31.8</v>
      </c>
      <c r="L210" s="6">
        <v>-96.91</v>
      </c>
      <c r="M210" s="6">
        <v>67.83</v>
      </c>
      <c r="N210" s="6">
        <v>0.95</v>
      </c>
      <c r="O210" s="6">
        <v>120665.26</v>
      </c>
      <c r="P210" s="6">
        <v>-300116.71000000002</v>
      </c>
      <c r="Q210" s="6">
        <v>172696.39</v>
      </c>
    </row>
    <row r="212" spans="2:17" ht="15.5" x14ac:dyDescent="0.35">
      <c r="B212" t="s">
        <v>198</v>
      </c>
      <c r="C212" t="s">
        <v>199</v>
      </c>
      <c r="D212" s="5">
        <v>15000000000</v>
      </c>
      <c r="E212" s="5">
        <v>23000000000</v>
      </c>
      <c r="F212" s="5">
        <v>23000000000</v>
      </c>
      <c r="G212" s="5">
        <v>48000000000</v>
      </c>
      <c r="H212" s="5">
        <v>77000000000</v>
      </c>
      <c r="I212" s="5">
        <v>151000000000</v>
      </c>
      <c r="J212" s="5">
        <v>-74000000000</v>
      </c>
      <c r="K212" s="5">
        <v>-227000000000</v>
      </c>
      <c r="L212" s="5">
        <v>-265000000000</v>
      </c>
      <c r="M212" s="5">
        <v>-121000000000</v>
      </c>
      <c r="N212" s="5">
        <v>45000000000</v>
      </c>
      <c r="O212" s="5">
        <v>77000000000</v>
      </c>
      <c r="P212" s="5">
        <v>-65000000000</v>
      </c>
      <c r="Q212" s="5">
        <v>-10000000000</v>
      </c>
    </row>
    <row r="213" spans="2:17" ht="15.5" x14ac:dyDescent="0.35">
      <c r="C213" t="s">
        <v>46</v>
      </c>
      <c r="D213" s="6">
        <v>1.02</v>
      </c>
      <c r="E213" s="6">
        <v>1.58</v>
      </c>
      <c r="F213" s="6">
        <v>1.52</v>
      </c>
      <c r="G213" s="6">
        <v>3.25</v>
      </c>
      <c r="H213" s="6">
        <v>5.19</v>
      </c>
      <c r="I213" s="6">
        <v>10.19</v>
      </c>
      <c r="J213" s="6">
        <v>-4.9800000000000004</v>
      </c>
      <c r="K213" s="6">
        <v>-15.33</v>
      </c>
      <c r="L213" s="6">
        <v>-17.91</v>
      </c>
      <c r="M213" s="6">
        <v>-8.1999999999999993</v>
      </c>
      <c r="N213" s="6">
        <v>3.03</v>
      </c>
      <c r="O213" s="6">
        <v>5.23</v>
      </c>
      <c r="P213" s="6">
        <v>-4.37</v>
      </c>
      <c r="Q213" s="6">
        <v>-0.66</v>
      </c>
    </row>
    <row r="214" spans="2:17" ht="15.5" x14ac:dyDescent="0.35">
      <c r="C214" t="s">
        <v>204</v>
      </c>
      <c r="D214" s="5">
        <v>223000000000</v>
      </c>
      <c r="E214" s="5">
        <v>217000000000</v>
      </c>
      <c r="F214" s="5">
        <v>225000000000</v>
      </c>
      <c r="G214" s="5">
        <v>215000000000</v>
      </c>
      <c r="H214" s="5">
        <v>879000000000</v>
      </c>
      <c r="I214" s="5">
        <v>821000000000</v>
      </c>
      <c r="J214" s="5">
        <v>613000000000</v>
      </c>
      <c r="K214" s="5">
        <v>335000000000</v>
      </c>
      <c r="L214" s="5">
        <v>82000000000</v>
      </c>
      <c r="M214" s="5">
        <v>36000000000</v>
      </c>
      <c r="N214" s="5">
        <v>31000000000</v>
      </c>
      <c r="O214" s="5">
        <v>51000000000</v>
      </c>
      <c r="P214" s="5">
        <v>61000000000</v>
      </c>
      <c r="Q214" s="5">
        <v>104000000000</v>
      </c>
    </row>
    <row r="215" spans="2:17" ht="15.5" x14ac:dyDescent="0.35">
      <c r="C215" t="s">
        <v>208</v>
      </c>
      <c r="I215" s="6">
        <v>36.229999999999997</v>
      </c>
    </row>
    <row r="216" spans="2:17" ht="15.5" x14ac:dyDescent="0.35">
      <c r="C216" t="s">
        <v>209</v>
      </c>
      <c r="I216" s="6">
        <v>25.5</v>
      </c>
    </row>
    <row r="217" spans="2:17" ht="15.5" x14ac:dyDescent="0.35">
      <c r="C217" t="s">
        <v>210</v>
      </c>
      <c r="I217" s="6">
        <v>6.95</v>
      </c>
    </row>
    <row r="218" spans="2:17" ht="15.5" x14ac:dyDescent="0.35">
      <c r="C218" t="s">
        <v>211</v>
      </c>
      <c r="I218" s="6">
        <v>3.9199999999999999E-2</v>
      </c>
    </row>
    <row r="219" spans="2:17" ht="15.5" x14ac:dyDescent="0.35">
      <c r="C219" t="s">
        <v>212</v>
      </c>
      <c r="I219" s="6">
        <v>3.16</v>
      </c>
    </row>
    <row r="220" spans="2:17" ht="15.5" x14ac:dyDescent="0.35">
      <c r="C220" t="s">
        <v>213</v>
      </c>
      <c r="I220" s="6">
        <v>0.84</v>
      </c>
    </row>
    <row r="221" spans="2:17" ht="15.5" x14ac:dyDescent="0.35">
      <c r="C221" t="s">
        <v>214</v>
      </c>
      <c r="I221" s="6">
        <v>0.62</v>
      </c>
    </row>
    <row r="222" spans="2:17" ht="15.5" x14ac:dyDescent="0.35">
      <c r="C222" t="s">
        <v>215</v>
      </c>
      <c r="I222" s="6">
        <v>0.62</v>
      </c>
    </row>
    <row r="223" spans="2:17" ht="15.5" x14ac:dyDescent="0.35">
      <c r="C223" t="s">
        <v>216</v>
      </c>
      <c r="I223" s="6">
        <v>48.14</v>
      </c>
    </row>
    <row r="224" spans="2:17" ht="15.5" x14ac:dyDescent="0.35">
      <c r="C224" t="s">
        <v>217</v>
      </c>
      <c r="I224" s="6">
        <v>34.61</v>
      </c>
    </row>
    <row r="225" spans="3:9" ht="15.5" x14ac:dyDescent="0.35">
      <c r="C225" t="s">
        <v>218</v>
      </c>
      <c r="I225" s="6">
        <v>0.08</v>
      </c>
    </row>
    <row r="226" spans="3:9" ht="15.5" x14ac:dyDescent="0.35">
      <c r="C226" t="s">
        <v>219</v>
      </c>
      <c r="I226" s="6">
        <v>-1.46</v>
      </c>
    </row>
    <row r="227" spans="3:9" ht="15.5" x14ac:dyDescent="0.35">
      <c r="C227" t="s">
        <v>220</v>
      </c>
      <c r="I227" s="6">
        <v>7.37</v>
      </c>
    </row>
    <row r="228" spans="3:9" ht="15.5" x14ac:dyDescent="0.35">
      <c r="C228" t="s">
        <v>221</v>
      </c>
      <c r="I228" s="6">
        <v>5.19</v>
      </c>
    </row>
    <row r="229" spans="3:9" ht="15.5" x14ac:dyDescent="0.35">
      <c r="C229" t="s">
        <v>222</v>
      </c>
      <c r="I229" s="6">
        <v>59.46</v>
      </c>
    </row>
    <row r="230" spans="3:9" ht="15.5" x14ac:dyDescent="0.35">
      <c r="C230" t="s">
        <v>223</v>
      </c>
      <c r="D230" s="6">
        <v>0.04</v>
      </c>
    </row>
    <row r="231" spans="3:9" ht="15.5" x14ac:dyDescent="0.35">
      <c r="C231" t="s">
        <v>224</v>
      </c>
      <c r="I231" s="6">
        <v>223.63</v>
      </c>
    </row>
    <row r="232" spans="3:9" ht="15.5" x14ac:dyDescent="0.35">
      <c r="C232" t="s">
        <v>225</v>
      </c>
      <c r="I232" s="6">
        <v>302.64999999999998</v>
      </c>
    </row>
    <row r="233" spans="3:9" ht="15.5" x14ac:dyDescent="0.35">
      <c r="C233" t="s">
        <v>1138</v>
      </c>
      <c r="I233" s="6">
        <v>4.3E-3</v>
      </c>
    </row>
    <row r="234" spans="3:9" ht="15.5" x14ac:dyDescent="0.35">
      <c r="C234" t="s">
        <v>1139</v>
      </c>
      <c r="I234" s="6">
        <v>4.5541999999999998</v>
      </c>
    </row>
    <row r="235" spans="3:9" ht="15.5" x14ac:dyDescent="0.35">
      <c r="C235" t="s">
        <v>862</v>
      </c>
      <c r="I235" s="6">
        <v>0.43359999999999999</v>
      </c>
    </row>
    <row r="236" spans="3:9" ht="15.5" x14ac:dyDescent="0.35">
      <c r="C236" t="s">
        <v>1140</v>
      </c>
      <c r="I236" s="6">
        <v>0.55759999999999998</v>
      </c>
    </row>
    <row r="237" spans="3:9" ht="15.5" x14ac:dyDescent="0.35">
      <c r="C237" t="s">
        <v>228</v>
      </c>
      <c r="D237" s="6">
        <v>0.6</v>
      </c>
    </row>
    <row r="238" spans="3:9" ht="15.5" x14ac:dyDescent="0.35">
      <c r="C238" t="s">
        <v>229</v>
      </c>
      <c r="D238" s="6">
        <v>0.3</v>
      </c>
    </row>
    <row r="239" spans="3:9" ht="15.5" x14ac:dyDescent="0.35">
      <c r="C239" t="s">
        <v>230</v>
      </c>
      <c r="D239" s="6">
        <v>3.58</v>
      </c>
    </row>
    <row r="240" spans="3:9" ht="15.5" x14ac:dyDescent="0.35">
      <c r="C240" t="s">
        <v>231</v>
      </c>
      <c r="D240" s="6">
        <v>0.13</v>
      </c>
    </row>
    <row r="241" spans="3:9" ht="15.5" x14ac:dyDescent="0.35">
      <c r="C241" t="s">
        <v>232</v>
      </c>
      <c r="D241" s="6">
        <v>4.6100000000000003</v>
      </c>
    </row>
    <row r="242" spans="3:9" ht="15.5" x14ac:dyDescent="0.35">
      <c r="C242" t="s">
        <v>13</v>
      </c>
      <c r="D242" s="5">
        <v>-249000000000</v>
      </c>
    </row>
    <row r="243" spans="3:9" ht="15.5" x14ac:dyDescent="0.35">
      <c r="C243" t="s">
        <v>234</v>
      </c>
      <c r="I243" s="6">
        <v>0.34</v>
      </c>
    </row>
    <row r="244" spans="3:9" ht="15.5" x14ac:dyDescent="0.35">
      <c r="C244" t="s">
        <v>235</v>
      </c>
      <c r="I244" s="6">
        <v>7.1999999999999998E-3</v>
      </c>
    </row>
    <row r="245" spans="3:9" ht="15.5" x14ac:dyDescent="0.35">
      <c r="C245" t="s">
        <v>236</v>
      </c>
      <c r="I245" s="6">
        <v>3.3000000000000002E-2</v>
      </c>
    </row>
    <row r="246" spans="3:9" ht="15.5" x14ac:dyDescent="0.35">
      <c r="C246" t="s">
        <v>237</v>
      </c>
      <c r="I246" s="6">
        <v>6.5000000000000006E-3</v>
      </c>
    </row>
    <row r="247" spans="3:9" ht="15.5" x14ac:dyDescent="0.35">
      <c r="C247" t="s">
        <v>238</v>
      </c>
      <c r="I247" s="6">
        <v>2.3300000000000001E-2</v>
      </c>
    </row>
    <row r="248" spans="3:9" ht="15.5" x14ac:dyDescent="0.35">
      <c r="C248" t="s">
        <v>864</v>
      </c>
      <c r="I248" s="6">
        <v>0.1948</v>
      </c>
    </row>
    <row r="249" spans="3:9" ht="15.5" x14ac:dyDescent="0.35">
      <c r="C249" t="s">
        <v>865</v>
      </c>
      <c r="I249" s="6">
        <v>1.7899999999999999E-2</v>
      </c>
    </row>
    <row r="250" spans="3:9" ht="15.5" x14ac:dyDescent="0.35">
      <c r="C250" t="s">
        <v>244</v>
      </c>
      <c r="I250" s="6">
        <v>0.06</v>
      </c>
    </row>
    <row r="251" spans="3:9" ht="15.5" x14ac:dyDescent="0.35">
      <c r="C251" t="s">
        <v>42</v>
      </c>
      <c r="I251" s="5">
        <v>2781000000000</v>
      </c>
    </row>
    <row r="252" spans="3:9" ht="15.5" x14ac:dyDescent="0.35">
      <c r="C252" t="s">
        <v>246</v>
      </c>
      <c r="I252" s="5">
        <v>4781000000000</v>
      </c>
    </row>
    <row r="253" spans="3:9" ht="15.5" x14ac:dyDescent="0.35">
      <c r="C253" t="s">
        <v>247</v>
      </c>
      <c r="I253" s="5">
        <v>14790000000</v>
      </c>
    </row>
    <row r="254" spans="3:9" ht="15.5" x14ac:dyDescent="0.35">
      <c r="C254" t="s">
        <v>248</v>
      </c>
      <c r="I254" s="6">
        <v>0.43780000000000002</v>
      </c>
    </row>
    <row r="255" spans="3:9" ht="15.5" x14ac:dyDescent="0.35">
      <c r="C255" t="s">
        <v>866</v>
      </c>
      <c r="I255" s="6">
        <v>1.46E-2</v>
      </c>
    </row>
    <row r="256" spans="3:9" ht="15.5" x14ac:dyDescent="0.35">
      <c r="C256" t="s">
        <v>249</v>
      </c>
      <c r="D256" s="6">
        <v>0.159</v>
      </c>
    </row>
    <row r="257" spans="3:9" ht="15.5" x14ac:dyDescent="0.35">
      <c r="C257" t="s">
        <v>250</v>
      </c>
      <c r="D257" s="6">
        <v>5.8700000000000002E-2</v>
      </c>
    </row>
    <row r="258" spans="3:9" ht="15.5" x14ac:dyDescent="0.35">
      <c r="C258" t="s">
        <v>251</v>
      </c>
      <c r="D258" s="6">
        <v>6.7599999999999993E-2</v>
      </c>
    </row>
    <row r="259" spans="3:9" ht="15.5" x14ac:dyDescent="0.35">
      <c r="C259" t="s">
        <v>252</v>
      </c>
      <c r="D259" s="6">
        <v>0.1978</v>
      </c>
    </row>
    <row r="260" spans="3:9" ht="15.5" x14ac:dyDescent="0.35">
      <c r="C260" t="s">
        <v>253</v>
      </c>
      <c r="D260" s="6">
        <v>-0.5464</v>
      </c>
    </row>
    <row r="261" spans="3:9" ht="15.5" x14ac:dyDescent="0.35">
      <c r="C261" t="s">
        <v>254</v>
      </c>
      <c r="D261" s="6">
        <v>-0.67659999999999998</v>
      </c>
    </row>
    <row r="262" spans="3:9" ht="15.5" x14ac:dyDescent="0.35">
      <c r="C262" t="s">
        <v>261</v>
      </c>
      <c r="I262" s="5">
        <v>5</v>
      </c>
    </row>
    <row r="263" spans="3:9" ht="15.5" x14ac:dyDescent="0.35">
      <c r="C263" t="s">
        <v>262</v>
      </c>
      <c r="I263" s="6">
        <v>0.02</v>
      </c>
    </row>
    <row r="264" spans="3:9" ht="15.5" x14ac:dyDescent="0.35">
      <c r="C264" t="s">
        <v>263</v>
      </c>
      <c r="I264" s="6">
        <v>0.69</v>
      </c>
    </row>
    <row r="265" spans="3:9" ht="15.5" x14ac:dyDescent="0.35">
      <c r="C265" t="s">
        <v>264</v>
      </c>
      <c r="I265" s="6">
        <v>0.3</v>
      </c>
    </row>
    <row r="266" spans="3:9" ht="15.5" x14ac:dyDescent="0.35">
      <c r="C266" t="s">
        <v>265</v>
      </c>
      <c r="I266" s="6">
        <v>0.27</v>
      </c>
    </row>
    <row r="267" spans="3:9" ht="15.5" x14ac:dyDescent="0.35">
      <c r="C267" t="s">
        <v>266</v>
      </c>
      <c r="I267" s="6">
        <v>0.28999999999999998</v>
      </c>
    </row>
    <row r="268" spans="3:9" ht="15.5" x14ac:dyDescent="0.35">
      <c r="C268" t="s">
        <v>267</v>
      </c>
      <c r="I268" s="6">
        <v>0.63</v>
      </c>
    </row>
    <row r="269" spans="3:9" ht="15.5" x14ac:dyDescent="0.35">
      <c r="C269" t="s">
        <v>268</v>
      </c>
      <c r="I269" s="6">
        <v>0.03</v>
      </c>
    </row>
    <row r="270" spans="3:9" ht="15.5" x14ac:dyDescent="0.35">
      <c r="C270" t="s">
        <v>269</v>
      </c>
      <c r="I270" s="5">
        <v>880000000000</v>
      </c>
    </row>
    <row r="271" spans="3:9" ht="15.5" x14ac:dyDescent="0.35">
      <c r="C271" t="s">
        <v>270</v>
      </c>
      <c r="I271" s="5">
        <v>193000000000</v>
      </c>
    </row>
    <row r="272" spans="3:9" ht="15.5" x14ac:dyDescent="0.35">
      <c r="C272" t="s">
        <v>271</v>
      </c>
      <c r="I272" s="5">
        <v>135000000000</v>
      </c>
    </row>
    <row r="273" spans="3:9" ht="15.5" x14ac:dyDescent="0.35">
      <c r="C273" t="s">
        <v>272</v>
      </c>
      <c r="I273" s="5">
        <v>109000000000</v>
      </c>
    </row>
    <row r="274" spans="3:9" ht="15.5" x14ac:dyDescent="0.35">
      <c r="C274" t="s">
        <v>273</v>
      </c>
      <c r="D274" s="5">
        <v>1000000000</v>
      </c>
    </row>
    <row r="275" spans="3:9" ht="15.5" x14ac:dyDescent="0.35">
      <c r="C275" t="s">
        <v>274</v>
      </c>
      <c r="D275" s="5">
        <v>15238000000000</v>
      </c>
    </row>
    <row r="276" spans="3:9" ht="15.5" x14ac:dyDescent="0.35">
      <c r="C276" t="s">
        <v>275</v>
      </c>
      <c r="D276" s="5">
        <v>11834000000000</v>
      </c>
    </row>
    <row r="277" spans="3:9" ht="15.5" x14ac:dyDescent="0.35">
      <c r="C277" t="s">
        <v>182</v>
      </c>
      <c r="I277" s="5">
        <v>3308000000000</v>
      </c>
    </row>
    <row r="278" spans="3:9" ht="15.5" x14ac:dyDescent="0.35">
      <c r="C278" t="s">
        <v>276</v>
      </c>
      <c r="I278" s="5">
        <v>3308000000000</v>
      </c>
    </row>
    <row r="279" spans="3:9" ht="15.5" x14ac:dyDescent="0.35">
      <c r="C279" t="s">
        <v>277</v>
      </c>
      <c r="I279" s="5">
        <v>4477000000000</v>
      </c>
    </row>
    <row r="280" spans="3:9" ht="15.5" x14ac:dyDescent="0.35">
      <c r="C280" t="s">
        <v>278</v>
      </c>
      <c r="I280" s="5">
        <v>-4148000000000</v>
      </c>
    </row>
    <row r="281" spans="3:9" ht="15.5" x14ac:dyDescent="0.35">
      <c r="C281" t="s">
        <v>279</v>
      </c>
      <c r="I281" s="5">
        <v>-5000000000</v>
      </c>
    </row>
    <row r="282" spans="3:9" ht="15.5" x14ac:dyDescent="0.35">
      <c r="C282" t="s">
        <v>281</v>
      </c>
      <c r="I282" s="5">
        <v>4477000000000</v>
      </c>
    </row>
  </sheetData>
  <pageMargins left="0.7" right="0.7" top="0.75" bottom="0.75" header="0.3" footer="0.3"/>
  <ignoredErrors>
    <ignoredError sqref="A1:Q283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3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1141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1142</v>
      </c>
      <c r="D2" s="2" vm="89">
        <f ca="1">IFERROR(_xlfn.STOCKHISTORY("XIDX:" &amp; $C$1, D3, , 0, 0, 1), "Libur")</f>
        <v>62</v>
      </c>
      <c r="E2" s="2" vm="11">
        <f ca="1">IFERROR(_xlfn.STOCKHISTORY("XIDX:" &amp; $C$1, E3, , 0, 0, 1), "Libur")</f>
        <v>50</v>
      </c>
      <c r="H2" s="2" vm="11">
        <f ca="1">IFERROR(INDEX(D2:G2,COUNT(D2:G2)),"")</f>
        <v>50</v>
      </c>
      <c r="I2" s="2" vm="203">
        <f t="shared" ref="I2:O2" ca="1" si="0">IFERROR(_xlfn.STOCKHISTORY("XIDX:" &amp; $C$1, I1, , 0, 0, 1), "Libur")</f>
        <v>61</v>
      </c>
      <c r="J2" s="2" vm="117">
        <f t="shared" ca="1" si="0"/>
        <v>10</v>
      </c>
      <c r="K2" s="2" vm="11">
        <f t="shared" ca="1" si="0"/>
        <v>50</v>
      </c>
      <c r="L2" s="2" vm="262">
        <f t="shared" ca="1" si="0"/>
        <v>85</v>
      </c>
      <c r="M2" s="2" vm="263">
        <f t="shared" ca="1" si="0"/>
        <v>153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 t="str">
        <f>IFERROR(INDEX(D51:D500,MATCH($C$4,$C$51:$C$500,0)),"")</f>
        <v/>
      </c>
      <c r="E4" s="2" t="str">
        <f>IFERROR(INDEX(E51:E500,MATCH($C$4,$C$51:$C$500,0)),"")</f>
        <v/>
      </c>
      <c r="H4" s="2">
        <f>IFERROR(SUM(D4:G4)*(4/MAX(1,COUNT(D4:G4))),"")</f>
        <v>0</v>
      </c>
      <c r="I4" s="2" t="str">
        <f t="shared" ref="I4:O4" si="1">IFERROR(INDEX(I51:I500,MATCH($C$4,$C$51:$C$500,0)),"")</f>
        <v/>
      </c>
      <c r="J4" s="2" t="str">
        <f t="shared" si="1"/>
        <v/>
      </c>
      <c r="K4" s="2" t="str">
        <f t="shared" si="1"/>
        <v/>
      </c>
      <c r="L4" s="2" t="str">
        <f t="shared" si="1"/>
        <v/>
      </c>
      <c r="M4" s="2" t="str">
        <f t="shared" si="1"/>
        <v/>
      </c>
      <c r="N4" s="2" t="str">
        <f t="shared" si="1"/>
        <v/>
      </c>
      <c r="O4" s="2" t="str">
        <f t="shared" si="1"/>
        <v/>
      </c>
    </row>
    <row r="5" spans="1:15" ht="15.5" x14ac:dyDescent="0.35">
      <c r="B5" t="s">
        <v>7</v>
      </c>
      <c r="C5" t="s">
        <v>8</v>
      </c>
      <c r="D5" s="2" t="str">
        <f>IFERROR(INDEX(D51:D500,MATCH($C$5,$C$51:$C$500,0)),"")</f>
        <v/>
      </c>
      <c r="E5" s="2" t="str">
        <f>IFERROR(INDEX(E51:E500,MATCH($C$5,$C$51:$C$500,0)),"")</f>
        <v/>
      </c>
      <c r="H5" s="2">
        <f>IFERROR(SUM(D5:G5)*(4/MAX(1,COUNT(D5:G5))),"")</f>
        <v>0</v>
      </c>
      <c r="I5" s="2" t="str">
        <f t="shared" ref="I5:O5" si="2">IFERROR(INDEX(I51:I500,MATCH($C$5,$C$51:$C$500,0)),"")</f>
        <v/>
      </c>
      <c r="J5" s="2" t="str">
        <f t="shared" si="2"/>
        <v/>
      </c>
      <c r="K5" s="2" t="str">
        <f t="shared" si="2"/>
        <v/>
      </c>
      <c r="L5" s="2" t="str">
        <f t="shared" si="2"/>
        <v/>
      </c>
      <c r="M5" s="2" t="str">
        <f t="shared" si="2"/>
        <v/>
      </c>
      <c r="N5" s="2" t="str">
        <f t="shared" si="2"/>
        <v/>
      </c>
      <c r="O5" s="2" t="str">
        <f t="shared" si="2"/>
        <v/>
      </c>
    </row>
    <row r="6" spans="1:15" ht="15.5" x14ac:dyDescent="0.35">
      <c r="B6" t="s">
        <v>9</v>
      </c>
      <c r="C6" t="s">
        <v>10</v>
      </c>
      <c r="D6" s="2" t="str">
        <f>IFERROR(INDEX(D51:D500,MATCH($C$6,$C$51:$C$500,0)),"")</f>
        <v/>
      </c>
      <c r="E6" s="2" t="str">
        <f>IFERROR(INDEX(E51:E500,MATCH($C$6,$C$51:$C$500,0)),"")</f>
        <v/>
      </c>
      <c r="H6" s="2" t="str">
        <f>IFERROR(INDEX(D6:G6,COUNT(D6:G6)),"")</f>
        <v/>
      </c>
      <c r="I6" s="2" t="str">
        <f t="shared" ref="I6:O6" si="3">IFERROR(INDEX(I51:I500,MATCH($C$6,$C$51:$C$500,0)),"")</f>
        <v/>
      </c>
      <c r="J6" s="2" t="str">
        <f t="shared" si="3"/>
        <v/>
      </c>
      <c r="K6" s="2" t="str">
        <f t="shared" si="3"/>
        <v/>
      </c>
      <c r="L6" s="2" t="str">
        <f t="shared" si="3"/>
        <v/>
      </c>
      <c r="M6" s="2" t="str">
        <f t="shared" si="3"/>
        <v/>
      </c>
      <c r="N6" s="2" t="str">
        <f t="shared" si="3"/>
        <v/>
      </c>
      <c r="O6" s="2" t="str">
        <f t="shared" si="3"/>
        <v/>
      </c>
    </row>
    <row r="7" spans="1:15" ht="15.5" x14ac:dyDescent="0.35">
      <c r="B7" t="s">
        <v>11</v>
      </c>
      <c r="C7" t="s">
        <v>12</v>
      </c>
      <c r="D7" s="3" t="str">
        <f>IFERROR(INDEX(D51:D500,MATCH($C$7,$C$51:$C$500,0))/1000000000,"")</f>
        <v/>
      </c>
      <c r="E7" s="3" t="str">
        <f>IFERROR(INDEX(E51:E500,MATCH($C$7,$C$51:$C$500,0))/1000000000,"")</f>
        <v/>
      </c>
      <c r="H7" s="3" t="str">
        <f>IFERROR(INDEX(D7:G7,COUNT(D7:G7)),"")</f>
        <v/>
      </c>
      <c r="I7" s="3" t="str">
        <f t="shared" ref="I7:O7" si="4">IFERROR(INDEX(I51:I500,MATCH($C$7,$C$51:$C$500,0))/1000000000,"")</f>
        <v/>
      </c>
      <c r="J7" s="3" t="str">
        <f t="shared" si="4"/>
        <v/>
      </c>
      <c r="K7" s="3" t="str">
        <f t="shared" si="4"/>
        <v/>
      </c>
      <c r="L7" s="3" t="str">
        <f t="shared" si="4"/>
        <v/>
      </c>
      <c r="M7" s="3" t="str">
        <f t="shared" si="4"/>
        <v/>
      </c>
      <c r="N7" s="3" t="str">
        <f t="shared" si="4"/>
        <v/>
      </c>
      <c r="O7" s="3" t="str">
        <f t="shared" si="4"/>
        <v/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 t="str">
        <f t="shared" ref="I8:O8" si="5">IFERROR(INDEX(I51:I500,MATCH($C$8,$C$51:$C$500,0)),"")</f>
        <v/>
      </c>
      <c r="J8" s="2" t="str">
        <f t="shared" si="5"/>
        <v/>
      </c>
      <c r="K8" s="2" t="str">
        <f t="shared" si="5"/>
        <v/>
      </c>
      <c r="L8" s="2" t="str">
        <f t="shared" si="5"/>
        <v/>
      </c>
      <c r="M8" s="2" t="str">
        <f t="shared" si="5"/>
        <v/>
      </c>
      <c r="N8" s="2" t="str">
        <f t="shared" si="5"/>
        <v/>
      </c>
      <c r="O8" s="2" t="str">
        <f t="shared" si="5"/>
        <v/>
      </c>
    </row>
    <row r="9" spans="1:15" ht="15.5" x14ac:dyDescent="0.35">
      <c r="A9" t="s">
        <v>16</v>
      </c>
      <c r="C9" t="s">
        <v>17</v>
      </c>
      <c r="D9" s="3" t="str">
        <f>IFERROR(INDEX(D51:D500,MATCH("Free cash flow per share (Quarter)",$C$51:$C$500,0)),"")</f>
        <v/>
      </c>
      <c r="E9" s="3" t="str">
        <f>IFERROR(INDEX(E51:E500,MATCH("Free cash flow per share (Quarter)",$C$51:$C$500,0)),"")</f>
        <v/>
      </c>
      <c r="H9" s="3" t="str">
        <f>IFERROR(INDEX(D9:G9,COUNT(D9:G9)),"")</f>
        <v/>
      </c>
      <c r="I9" s="3" t="str">
        <f t="shared" ref="I9:O9" si="6">IFERROR(INDEX(I51:I500,MATCH($C$9,$C$51:$C$500,0)),"")</f>
        <v/>
      </c>
      <c r="J9" s="3" t="str">
        <f t="shared" si="6"/>
        <v/>
      </c>
      <c r="K9" s="3" t="str">
        <f t="shared" si="6"/>
        <v/>
      </c>
      <c r="L9" s="3" t="str">
        <f t="shared" si="6"/>
        <v/>
      </c>
      <c r="M9" s="3" t="str">
        <f t="shared" si="6"/>
        <v/>
      </c>
      <c r="N9" s="3" t="str">
        <f t="shared" si="6"/>
        <v/>
      </c>
      <c r="O9" s="3" t="str">
        <f t="shared" si="6"/>
        <v/>
      </c>
    </row>
    <row r="10" spans="1:15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O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 t="str">
        <f>IFERROR(INDEX(D51:D500,MATCH($C$11,$C$51:$C$500,0)),"")</f>
        <v/>
      </c>
      <c r="E11" s="2" t="str">
        <f>IFERROR(INDEX(E51:E500,MATCH($C$11,$C$51:$C$500,0)),"")</f>
        <v/>
      </c>
      <c r="H11" s="2" t="str">
        <f>IFERROR(INDEX(D11:G11,COUNT(D11:G11)),"")</f>
        <v/>
      </c>
      <c r="I11" s="2" t="str">
        <f t="shared" ref="I11:O11" si="8">IFERROR(INDEX(I51:I500,MATCH($C$11,$C$51:$C$500,0)),"")</f>
        <v/>
      </c>
      <c r="J11" s="2" t="str">
        <f t="shared" si="8"/>
        <v/>
      </c>
      <c r="K11" s="2" t="str">
        <f t="shared" si="8"/>
        <v/>
      </c>
      <c r="L11" s="2" t="str">
        <f t="shared" si="8"/>
        <v/>
      </c>
      <c r="M11" s="2" t="str">
        <f t="shared" si="8"/>
        <v/>
      </c>
      <c r="N11" s="2" t="str">
        <f t="shared" si="8"/>
        <v/>
      </c>
      <c r="O11" s="2" t="str">
        <f t="shared" si="8"/>
        <v/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989000000000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 t="str">
        <f t="shared" ref="I12:O12" si="9">IFERROR(INDEX(I51:I500,MATCH($C$12,$C$51:$C$500,0)),"")</f>
        <v/>
      </c>
      <c r="J12" s="2" t="str">
        <f t="shared" si="9"/>
        <v/>
      </c>
      <c r="K12" s="2" t="str">
        <f t="shared" si="9"/>
        <v/>
      </c>
      <c r="L12" s="2" t="str">
        <f t="shared" si="9"/>
        <v/>
      </c>
      <c r="M12" s="2" t="str">
        <f t="shared" si="9"/>
        <v/>
      </c>
      <c r="N12" s="2" t="str">
        <f t="shared" si="9"/>
        <v/>
      </c>
      <c r="O12" s="2" t="str">
        <f t="shared" si="9"/>
        <v/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991000000000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 t="str">
        <f t="shared" ref="I13:O13" si="10">IFERROR(INDEX(I51:I500,MATCH($C$13,$C$51:$C$500,0)),"")</f>
        <v/>
      </c>
      <c r="J13" s="2" t="str">
        <f t="shared" si="10"/>
        <v/>
      </c>
      <c r="K13" s="2" t="str">
        <f t="shared" si="10"/>
        <v/>
      </c>
      <c r="L13" s="2" t="str">
        <f t="shared" si="10"/>
        <v/>
      </c>
      <c r="M13" s="2" t="str">
        <f t="shared" si="10"/>
        <v/>
      </c>
      <c r="N13" s="2" t="str">
        <f t="shared" si="10"/>
        <v/>
      </c>
      <c r="O13" s="2" t="str">
        <f t="shared" si="10"/>
        <v/>
      </c>
    </row>
    <row r="14" spans="1:15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O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</row>
    <row r="15" spans="1:15" ht="15.5" x14ac:dyDescent="0.35">
      <c r="C15" t="s">
        <v>28</v>
      </c>
      <c r="D15" s="2" t="str">
        <f>IFERROR(INDEX(D51:D500,MATCH($C$15,$C$51:$C$500,0)),"")</f>
        <v/>
      </c>
      <c r="E15" s="2" t="str">
        <f>IFERROR(INDEX(E51:E500,MATCH($C$15,$C$51:$C$500,0)),"")</f>
        <v/>
      </c>
      <c r="H15" s="2">
        <f>IFERROR(SUM(D15:G15)*(4/MAX(1,COUNT(D15:G15))),"")</f>
        <v>0</v>
      </c>
      <c r="I15" s="2" t="str">
        <f t="shared" ref="I15:O15" si="12">IFERROR(INDEX(I51:I500,MATCH($C$15,$C$51:$C$500,0)),"")</f>
        <v/>
      </c>
      <c r="J15" s="2" t="str">
        <f t="shared" si="12"/>
        <v/>
      </c>
      <c r="K15" s="2" t="str">
        <f t="shared" si="12"/>
        <v/>
      </c>
      <c r="L15" s="2" t="str">
        <f t="shared" si="12"/>
        <v/>
      </c>
      <c r="M15" s="2" t="str">
        <f t="shared" si="12"/>
        <v/>
      </c>
      <c r="N15" s="2" t="str">
        <f t="shared" si="12"/>
        <v/>
      </c>
      <c r="O15" s="2" t="str">
        <f t="shared" si="12"/>
        <v/>
      </c>
    </row>
    <row r="16" spans="1:15" ht="15.5" x14ac:dyDescent="0.35">
      <c r="C16" t="s">
        <v>29</v>
      </c>
      <c r="D16" s="2" t="str">
        <f>IFERROR(INDEX(D51:D500,MATCH($C$16,$C$51:$C$500,0)),"")</f>
        <v/>
      </c>
      <c r="E16" s="2" t="str">
        <f>IFERROR(INDEX(E51:E500,MATCH($C$16,$C$51:$C$500,0)),"")</f>
        <v/>
      </c>
      <c r="H16" s="2">
        <f>IFERROR(SUM(D16:G16)*(4/MAX(1,COUNT(D16:G16))),"")</f>
        <v>0</v>
      </c>
      <c r="I16" s="2" t="str">
        <f t="shared" ref="I16:O16" si="13">IFERROR(INDEX(I51:I500,MATCH($C$16,$C$51:$C$500,0)),"")</f>
        <v/>
      </c>
      <c r="J16" s="2" t="str">
        <f t="shared" si="13"/>
        <v/>
      </c>
      <c r="K16" s="2" t="str">
        <f t="shared" si="13"/>
        <v/>
      </c>
      <c r="L16" s="2" t="str">
        <f t="shared" si="13"/>
        <v/>
      </c>
      <c r="M16" s="2" t="str">
        <f t="shared" si="13"/>
        <v/>
      </c>
      <c r="N16" s="2" t="str">
        <f t="shared" si="13"/>
        <v/>
      </c>
      <c r="O16" s="2" t="str">
        <f t="shared" si="13"/>
        <v/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632</v>
      </c>
      <c r="J18" t="s">
        <v>1143</v>
      </c>
      <c r="K18" t="s">
        <v>557</v>
      </c>
      <c r="L18" t="s">
        <v>1144</v>
      </c>
      <c r="M18" t="s">
        <v>1145</v>
      </c>
      <c r="N18" t="s">
        <v>1146</v>
      </c>
      <c r="O18" t="s">
        <v>1147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 t="str">
        <f ca="1">IFERROR(D21*D2,"")</f>
        <v/>
      </c>
      <c r="E20" s="2" t="str">
        <f ca="1">IFERROR(E21*E2,"")</f>
        <v/>
      </c>
      <c r="H20" s="2" t="str">
        <f t="shared" ref="H20:O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 t="str">
        <f>IFERROR(INDEX(D51:D500,MATCH($C$7,$C$51:$C$500,0)),"")</f>
        <v/>
      </c>
      <c r="E21" s="2" t="str">
        <f>IFERROR(INDEX(E51:E500,MATCH($C$7,$C$51:$C$500,0)),"")</f>
        <v/>
      </c>
      <c r="H21" s="2" t="str">
        <f>IFERROR(INDEX(D21:G21,COUNT(D21:G21)),"")</f>
        <v/>
      </c>
      <c r="I21" s="2" t="str">
        <f t="shared" ref="I21:O21" si="15">IFERROR(INDEX(I51:I500,MATCH($C$7,$C$51:$C$500,0)),"")</f>
        <v/>
      </c>
      <c r="J21" s="2" t="str">
        <f t="shared" si="15"/>
        <v/>
      </c>
      <c r="K21" s="2" t="str">
        <f t="shared" si="15"/>
        <v/>
      </c>
      <c r="L21" s="2" t="str">
        <f t="shared" si="15"/>
        <v/>
      </c>
      <c r="M21" s="2" t="str">
        <f t="shared" si="15"/>
        <v/>
      </c>
      <c r="N21" s="2" t="str">
        <f t="shared" si="15"/>
        <v/>
      </c>
      <c r="O21" s="2" t="str">
        <f t="shared" si="15"/>
        <v/>
      </c>
    </row>
    <row r="23" spans="1:15" ht="15.5" x14ac:dyDescent="0.35">
      <c r="B23" t="s">
        <v>43</v>
      </c>
      <c r="C23" t="s">
        <v>44</v>
      </c>
      <c r="D23" s="3" t="str">
        <f>IFERROR(D5/D6*100,"")</f>
        <v/>
      </c>
      <c r="E23" s="3" t="str">
        <f>IFERROR(E5/E6*100,"")</f>
        <v/>
      </c>
      <c r="H23" s="3" t="str">
        <f t="shared" ref="H23:O23" si="16">IFERROR(H5/H6*100,"")</f>
        <v/>
      </c>
      <c r="I23" s="3" t="str">
        <f t="shared" si="16"/>
        <v/>
      </c>
      <c r="J23" s="3" t="str">
        <f t="shared" si="16"/>
        <v/>
      </c>
      <c r="K23" s="3" t="str">
        <f t="shared" si="16"/>
        <v/>
      </c>
      <c r="L23" s="3" t="str">
        <f t="shared" si="16"/>
        <v/>
      </c>
      <c r="M23" s="3" t="str">
        <f t="shared" si="16"/>
        <v/>
      </c>
      <c r="N23" s="3" t="str">
        <f t="shared" si="16"/>
        <v/>
      </c>
      <c r="O23" s="3" t="str">
        <f t="shared" si="16"/>
        <v/>
      </c>
    </row>
    <row r="24" spans="1:15" ht="15.5" x14ac:dyDescent="0.35">
      <c r="C24" t="s">
        <v>45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O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0.14000000000000001</v>
      </c>
      <c r="E25" s="3">
        <f>IFERROR(INDEX(E51:E500,MATCH($A$25,$C$51:$C$500,0)),"")</f>
        <v>-1.2</v>
      </c>
      <c r="H25" s="3">
        <f>IFERROR(INDEX(D25:G25,COUNT(D25:G25)),"")</f>
        <v>-1.2</v>
      </c>
      <c r="I25" s="3" t="str">
        <f t="shared" ref="I25:O25" si="18">IFERROR(INDEX(I51:I500,MATCH($C$25,$C$51:$C$500,0)),"")</f>
        <v/>
      </c>
      <c r="J25" s="3" t="str">
        <f t="shared" si="18"/>
        <v/>
      </c>
      <c r="K25" s="3" t="str">
        <f t="shared" si="18"/>
        <v/>
      </c>
      <c r="L25" s="3" t="str">
        <f t="shared" si="18"/>
        <v/>
      </c>
      <c r="M25" s="3" t="str">
        <f t="shared" si="18"/>
        <v/>
      </c>
      <c r="N25" s="3" t="str">
        <f t="shared" si="18"/>
        <v/>
      </c>
      <c r="O25" s="3" t="str">
        <f t="shared" si="18"/>
        <v/>
      </c>
    </row>
    <row r="26" spans="1:15" ht="15.5" x14ac:dyDescent="0.35">
      <c r="C26" t="s">
        <v>48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O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 t="str">
        <f>IFERROR(D4/D21,"")</f>
        <v/>
      </c>
      <c r="E27" s="3" t="str">
        <f>IFERROR(E4/E21,"")</f>
        <v/>
      </c>
      <c r="H27" s="3" t="str">
        <f t="shared" ref="H27:O27" si="20">IFERROR(H4/H21,"")</f>
        <v/>
      </c>
      <c r="I27" s="3" t="str">
        <f t="shared" si="20"/>
        <v/>
      </c>
      <c r="J27" s="3" t="str">
        <f t="shared" si="20"/>
        <v/>
      </c>
      <c r="K27" s="3" t="str">
        <f t="shared" si="20"/>
        <v/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50</v>
      </c>
      <c r="D28" s="4" t="str">
        <f>IFERROR(_xlfn.RRI(5,I27,D27),"")</f>
        <v/>
      </c>
      <c r="E28" s="4" t="str">
        <f>IFERROR(_xlfn.RRI(5,J27,E27),"")</f>
        <v/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 t="str">
        <f t="shared" ref="H29:O29" si="22">IFERROR(((H25-I25)/I25)*100%,"")</f>
        <v/>
      </c>
      <c r="I29" s="4" t="str">
        <f t="shared" si="22"/>
        <v/>
      </c>
      <c r="J29" s="4" t="str">
        <f t="shared" si="22"/>
        <v/>
      </c>
      <c r="K29" s="4" t="str">
        <f t="shared" si="22"/>
        <v/>
      </c>
      <c r="L29" s="4" t="str">
        <f t="shared" si="22"/>
        <v/>
      </c>
      <c r="M29" s="4" t="str">
        <f t="shared" si="22"/>
        <v/>
      </c>
      <c r="N29" s="4" t="str">
        <f t="shared" si="22"/>
        <v/>
      </c>
      <c r="O29" s="4" t="str">
        <f t="shared" si="22"/>
        <v/>
      </c>
    </row>
    <row r="30" spans="1:15" ht="15.5" x14ac:dyDescent="0.35">
      <c r="C30" t="s">
        <v>52</v>
      </c>
      <c r="H30" s="4" t="str">
        <f t="shared" ref="H30:O30" si="23">IFERROR(((H27-I27)/I27)*100%,"")</f>
        <v/>
      </c>
      <c r="I30" s="4" t="str">
        <f t="shared" si="23"/>
        <v/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 t="str">
        <f>IFERROR(INDEX(D51:D500,MATCH($A$32,$C$51:$C$500,0)),"")</f>
        <v/>
      </c>
      <c r="E32" s="3" t="str">
        <f>IFERROR(INDEX(E51:E500,MATCH($A$32,$C$51:$C$500,0)),"")</f>
        <v/>
      </c>
      <c r="H32" s="3" t="str">
        <f>IFERROR(INDEX(D32:G32,COUNT(D32:G32)),"")</f>
        <v/>
      </c>
      <c r="I32" s="3" t="str">
        <f t="shared" ref="I32:O32" si="24">IFERROR(INDEX(I51:I500,MATCH($C$32,$C$51:$C$500,0)),"")</f>
        <v/>
      </c>
      <c r="J32" s="3" t="str">
        <f t="shared" si="24"/>
        <v/>
      </c>
      <c r="K32" s="3" t="str">
        <f t="shared" si="24"/>
        <v/>
      </c>
      <c r="L32" s="3" t="str">
        <f t="shared" si="24"/>
        <v/>
      </c>
      <c r="M32" s="3" t="str">
        <f t="shared" si="24"/>
        <v/>
      </c>
      <c r="N32" s="3" t="str">
        <f t="shared" si="24"/>
        <v/>
      </c>
      <c r="O32" s="3" t="str">
        <f t="shared" si="24"/>
        <v/>
      </c>
    </row>
    <row r="33" spans="1:15" ht="15.5" x14ac:dyDescent="0.35">
      <c r="A33" t="s">
        <v>56</v>
      </c>
      <c r="B33" t="s">
        <v>57</v>
      </c>
      <c r="C33" t="s">
        <v>58</v>
      </c>
      <c r="D33" s="3" t="str">
        <f>IFERROR(INDEX(D51:D500,MATCH($A$33,$C$51:$C$500,0)),"")</f>
        <v/>
      </c>
      <c r="E33" s="3" t="str">
        <f>IFERROR(INDEX(E51:E500,MATCH($A$33,$C$51:$C$500,0)),"")</f>
        <v/>
      </c>
      <c r="H33" s="3" t="str">
        <f>IFERROR(INDEX(D33:G33,COUNT(D33:G33)),"")</f>
        <v/>
      </c>
      <c r="I33" s="3" t="str">
        <f t="shared" ref="I33:O33" si="25">IFERROR(INDEX(I51:I500,MATCH($C$33,$C$51:$C$500,0)),"")</f>
        <v/>
      </c>
      <c r="J33" s="3" t="str">
        <f t="shared" si="25"/>
        <v/>
      </c>
      <c r="K33" s="3" t="str">
        <f t="shared" si="25"/>
        <v/>
      </c>
      <c r="L33" s="3" t="str">
        <f t="shared" si="25"/>
        <v/>
      </c>
      <c r="M33" s="3" t="str">
        <f t="shared" si="25"/>
        <v/>
      </c>
      <c r="N33" s="3" t="str">
        <f t="shared" si="25"/>
        <v/>
      </c>
      <c r="O33" s="3" t="str">
        <f t="shared" si="25"/>
        <v/>
      </c>
    </row>
    <row r="34" spans="1:15" ht="15.5" x14ac:dyDescent="0.35">
      <c r="A34" t="s">
        <v>59</v>
      </c>
      <c r="B34" t="s">
        <v>60</v>
      </c>
      <c r="C34" t="s">
        <v>61</v>
      </c>
      <c r="D34" s="3" t="str">
        <f>IFERROR(INDEX(D51:D500,MATCH($A$34,$C$51:$C$500,0)),"")</f>
        <v/>
      </c>
      <c r="E34" s="3" t="str">
        <f>IFERROR(INDEX(E51:E500,MATCH($A$34,$C$51:$C$500,0)),"")</f>
        <v/>
      </c>
      <c r="H34" s="3" t="str">
        <f>IFERROR(INDEX(D34:G34,COUNT(D34:G34)),"")</f>
        <v/>
      </c>
      <c r="I34" s="3" t="str">
        <f t="shared" ref="I34:O34" si="26">IFERROR(INDEX(I51:I500,MATCH($C$34,$C$51:$C$500,0)),"")</f>
        <v/>
      </c>
      <c r="J34" s="3" t="str">
        <f t="shared" si="26"/>
        <v/>
      </c>
      <c r="K34" s="3" t="str">
        <f t="shared" si="26"/>
        <v/>
      </c>
      <c r="L34" s="3" t="str">
        <f t="shared" si="26"/>
        <v/>
      </c>
      <c r="M34" s="3" t="str">
        <f t="shared" si="26"/>
        <v/>
      </c>
      <c r="N34" s="3" t="str">
        <f t="shared" si="26"/>
        <v/>
      </c>
      <c r="O34" s="3" t="str">
        <f t="shared" si="26"/>
        <v/>
      </c>
    </row>
    <row r="35" spans="1:15" ht="15.5" x14ac:dyDescent="0.35">
      <c r="A35" t="s">
        <v>62</v>
      </c>
      <c r="B35" t="s">
        <v>63</v>
      </c>
      <c r="C35" t="s">
        <v>64</v>
      </c>
      <c r="D35" s="3" t="str">
        <f>IFERROR(INDEX(D51:D500,MATCH($A$35,$C$51:$C$500,0)),"")</f>
        <v/>
      </c>
      <c r="E35" s="3" t="str">
        <f>IFERROR(INDEX(E51:E500,MATCH($A$35,$C$51:$C$500,0)),"")</f>
        <v/>
      </c>
      <c r="H35" s="3" t="str">
        <f>IFERROR(INDEX(D35:G35,COUNT(D35:G35)),"")</f>
        <v/>
      </c>
      <c r="I35" s="3" t="str">
        <f t="shared" ref="I35:O35" si="27">IFERROR(INDEX(I51:I500,MATCH($C$35,$C$51:$C$500,0)),"")</f>
        <v/>
      </c>
      <c r="J35" s="3" t="str">
        <f t="shared" si="27"/>
        <v/>
      </c>
      <c r="K35" s="3" t="str">
        <f t="shared" si="27"/>
        <v/>
      </c>
      <c r="L35" s="3" t="str">
        <f t="shared" si="27"/>
        <v/>
      </c>
      <c r="M35" s="3" t="str">
        <f t="shared" si="27"/>
        <v/>
      </c>
      <c r="N35" s="3" t="str">
        <f t="shared" si="27"/>
        <v/>
      </c>
      <c r="O35" s="3" t="str">
        <f t="shared" si="27"/>
        <v/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0.1002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1.62</v>
      </c>
      <c r="N37" s="3">
        <f t="shared" si="29"/>
        <v>0</v>
      </c>
      <c r="O37" s="3">
        <f t="shared" si="29"/>
        <v>0</v>
      </c>
    </row>
    <row r="50" spans="2:15" ht="15.5" x14ac:dyDescent="0.35">
      <c r="H50" t="s">
        <v>73</v>
      </c>
      <c r="I50" t="s">
        <v>632</v>
      </c>
      <c r="J50" t="s">
        <v>1143</v>
      </c>
      <c r="K50" t="s">
        <v>557</v>
      </c>
      <c r="L50" t="s">
        <v>1144</v>
      </c>
      <c r="M50" t="s">
        <v>1145</v>
      </c>
      <c r="N50" t="s">
        <v>1146</v>
      </c>
      <c r="O50" t="s">
        <v>1147</v>
      </c>
    </row>
    <row r="51" spans="2:15" ht="15.5" x14ac:dyDescent="0.35">
      <c r="B51" t="s">
        <v>198</v>
      </c>
      <c r="C51" t="s">
        <v>199</v>
      </c>
      <c r="D51" s="5">
        <v>2000000000</v>
      </c>
      <c r="E51" s="5">
        <v>-16000000000</v>
      </c>
      <c r="F51" s="5">
        <v>-14000000000</v>
      </c>
      <c r="G51" s="5">
        <v>-21000000000</v>
      </c>
      <c r="H51" s="5">
        <v>-27000000000</v>
      </c>
      <c r="I51" s="5">
        <v>-83000000000</v>
      </c>
      <c r="J51" s="5">
        <v>-121000000000</v>
      </c>
      <c r="K51" s="5">
        <v>-220000000000</v>
      </c>
      <c r="L51" s="5">
        <v>-9000000000</v>
      </c>
      <c r="M51" s="5">
        <v>209000000000</v>
      </c>
      <c r="N51" s="5">
        <v>73000000000</v>
      </c>
      <c r="O51" s="5">
        <v>36000000000</v>
      </c>
    </row>
    <row r="52" spans="2:15" ht="15.5" x14ac:dyDescent="0.35">
      <c r="C52" t="s">
        <v>200</v>
      </c>
      <c r="M52" s="6">
        <v>1.62</v>
      </c>
    </row>
    <row r="53" spans="2:15" ht="15.5" x14ac:dyDescent="0.35">
      <c r="C53" t="s">
        <v>66</v>
      </c>
      <c r="M53" s="6">
        <v>0.1002</v>
      </c>
    </row>
    <row r="54" spans="2:15" ht="15.5" x14ac:dyDescent="0.35">
      <c r="C54" t="s">
        <v>201</v>
      </c>
      <c r="M54" s="6">
        <v>1.1599999999999999E-2</v>
      </c>
    </row>
    <row r="55" spans="2:15" ht="15.5" x14ac:dyDescent="0.35">
      <c r="C55" t="s">
        <v>46</v>
      </c>
      <c r="D55" s="6">
        <v>0.14000000000000001</v>
      </c>
      <c r="E55" s="6">
        <v>-1.2</v>
      </c>
      <c r="F55" s="6">
        <v>-1.06</v>
      </c>
      <c r="G55" s="6">
        <v>-1.65</v>
      </c>
      <c r="H55" s="6">
        <v>-2.12</v>
      </c>
      <c r="I55" s="6">
        <v>-6.42</v>
      </c>
      <c r="J55" s="6">
        <v>-9.31</v>
      </c>
      <c r="K55" s="5">
        <v>-17</v>
      </c>
      <c r="L55" s="6">
        <v>-0.69</v>
      </c>
      <c r="M55" s="6">
        <v>16.170000000000002</v>
      </c>
      <c r="N55" s="6">
        <v>5.64</v>
      </c>
      <c r="O55" s="6">
        <v>2.79</v>
      </c>
    </row>
    <row r="56" spans="2:15" ht="15.5" x14ac:dyDescent="0.35">
      <c r="C56" t="s">
        <v>68</v>
      </c>
      <c r="M56" s="6">
        <v>1.62</v>
      </c>
    </row>
    <row r="57" spans="2:15" ht="15.5" x14ac:dyDescent="0.35">
      <c r="C57" t="s">
        <v>202</v>
      </c>
      <c r="M57" s="6">
        <v>0.1002</v>
      </c>
    </row>
    <row r="58" spans="2:15" ht="15.5" x14ac:dyDescent="0.35">
      <c r="C58" t="s">
        <v>203</v>
      </c>
      <c r="M58" s="6">
        <v>1.1599999999999999E-2</v>
      </c>
    </row>
    <row r="59" spans="2:15" ht="15.5" x14ac:dyDescent="0.35">
      <c r="C59" t="s">
        <v>204</v>
      </c>
      <c r="D59" s="5">
        <v>245000000000</v>
      </c>
      <c r="E59" s="5">
        <v>246000000000</v>
      </c>
      <c r="F59" s="5">
        <v>235000000000</v>
      </c>
      <c r="G59" s="5">
        <v>204000000000</v>
      </c>
      <c r="H59" s="5">
        <v>982000000000</v>
      </c>
      <c r="I59" s="5">
        <v>741000000000</v>
      </c>
      <c r="J59" s="5">
        <v>378000000000</v>
      </c>
      <c r="K59" s="5">
        <v>337000000000</v>
      </c>
      <c r="L59" s="5">
        <v>2458000000000</v>
      </c>
      <c r="M59" s="5">
        <v>3090000000000</v>
      </c>
      <c r="N59" s="5">
        <v>1149000000000</v>
      </c>
      <c r="O59" s="5">
        <v>577000000000</v>
      </c>
    </row>
    <row r="60" spans="2:15" ht="15.5" x14ac:dyDescent="0.35">
      <c r="C60" t="s">
        <v>205</v>
      </c>
      <c r="M60" s="6">
        <v>1.62</v>
      </c>
    </row>
    <row r="61" spans="2:15" ht="15.5" x14ac:dyDescent="0.35">
      <c r="C61" t="s">
        <v>206</v>
      </c>
      <c r="M61" s="6">
        <v>0.1002</v>
      </c>
    </row>
    <row r="62" spans="2:15" ht="15.5" x14ac:dyDescent="0.35">
      <c r="C62" t="s">
        <v>207</v>
      </c>
      <c r="M62" s="6">
        <v>1.1599999999999999E-2</v>
      </c>
    </row>
    <row r="63" spans="2:15" ht="15.5" x14ac:dyDescent="0.35">
      <c r="C63" t="s">
        <v>208</v>
      </c>
      <c r="I63" s="6">
        <v>-16.96</v>
      </c>
    </row>
    <row r="64" spans="2:15" ht="15.5" x14ac:dyDescent="0.35">
      <c r="C64" t="s">
        <v>209</v>
      </c>
      <c r="I64" s="6">
        <v>-9.5500000000000007</v>
      </c>
    </row>
    <row r="65" spans="3:9" ht="15.5" x14ac:dyDescent="0.35">
      <c r="C65" t="s">
        <v>210</v>
      </c>
      <c r="I65" s="6">
        <v>6.95</v>
      </c>
    </row>
    <row r="66" spans="3:9" ht="15.5" x14ac:dyDescent="0.35">
      <c r="C66" t="s">
        <v>211</v>
      </c>
      <c r="I66" s="6">
        <v>-0.1047</v>
      </c>
    </row>
    <row r="67" spans="3:9" ht="15.5" x14ac:dyDescent="0.35">
      <c r="C67" t="s">
        <v>212</v>
      </c>
      <c r="I67" s="6">
        <v>0.5</v>
      </c>
    </row>
    <row r="68" spans="3:9" ht="15.5" x14ac:dyDescent="0.35">
      <c r="C68" t="s">
        <v>213</v>
      </c>
      <c r="I68" s="6">
        <v>0.61</v>
      </c>
    </row>
    <row r="69" spans="3:9" ht="15.5" x14ac:dyDescent="0.35">
      <c r="C69" t="s">
        <v>214</v>
      </c>
      <c r="I69" s="6">
        <v>126.9</v>
      </c>
    </row>
    <row r="70" spans="3:9" ht="15.5" x14ac:dyDescent="0.35">
      <c r="C70" t="s">
        <v>215</v>
      </c>
      <c r="I70" s="6">
        <v>-87.82</v>
      </c>
    </row>
    <row r="71" spans="3:9" ht="15.5" x14ac:dyDescent="0.35">
      <c r="C71" t="s">
        <v>216</v>
      </c>
      <c r="I71" s="6">
        <v>-41.82</v>
      </c>
    </row>
    <row r="72" spans="3:9" ht="15.5" x14ac:dyDescent="0.35">
      <c r="C72" t="s">
        <v>217</v>
      </c>
      <c r="I72" s="6">
        <v>48.85</v>
      </c>
    </row>
    <row r="73" spans="3:9" ht="15.5" x14ac:dyDescent="0.35">
      <c r="C73" t="s">
        <v>218</v>
      </c>
      <c r="I73" s="6">
        <v>-0.31</v>
      </c>
    </row>
    <row r="74" spans="3:9" ht="15.5" x14ac:dyDescent="0.35">
      <c r="C74" t="s">
        <v>219</v>
      </c>
      <c r="I74" s="6">
        <v>-0.09</v>
      </c>
    </row>
    <row r="75" spans="3:9" ht="15.5" x14ac:dyDescent="0.35">
      <c r="C75" t="s">
        <v>220</v>
      </c>
      <c r="I75" s="6">
        <v>-3.77</v>
      </c>
    </row>
    <row r="76" spans="3:9" ht="15.5" x14ac:dyDescent="0.35">
      <c r="C76" t="s">
        <v>221</v>
      </c>
      <c r="I76" s="6">
        <v>-2.12</v>
      </c>
    </row>
    <row r="77" spans="3:9" ht="15.5" x14ac:dyDescent="0.35">
      <c r="C77" t="s">
        <v>222</v>
      </c>
      <c r="I77" s="6">
        <v>71.91</v>
      </c>
    </row>
    <row r="78" spans="3:9" ht="15.5" x14ac:dyDescent="0.35">
      <c r="C78" t="s">
        <v>223</v>
      </c>
      <c r="D78" s="6">
        <v>0.13</v>
      </c>
    </row>
    <row r="79" spans="3:9" ht="15.5" x14ac:dyDescent="0.35">
      <c r="C79" t="s">
        <v>224</v>
      </c>
      <c r="I79" s="6">
        <v>58.79</v>
      </c>
    </row>
    <row r="80" spans="3:9" ht="15.5" x14ac:dyDescent="0.35">
      <c r="C80" t="s">
        <v>225</v>
      </c>
      <c r="I80" s="6">
        <v>-0.41</v>
      </c>
    </row>
    <row r="81" spans="3:9" ht="15.5" x14ac:dyDescent="0.35">
      <c r="C81" t="s">
        <v>226</v>
      </c>
      <c r="D81" s="6">
        <v>1.04</v>
      </c>
    </row>
    <row r="82" spans="3:9" ht="15.5" x14ac:dyDescent="0.35">
      <c r="C82" t="s">
        <v>227</v>
      </c>
      <c r="D82" s="6">
        <v>1.01</v>
      </c>
    </row>
    <row r="83" spans="3:9" ht="15.5" x14ac:dyDescent="0.35">
      <c r="C83" t="s">
        <v>228</v>
      </c>
      <c r="D83" s="6">
        <v>1.3</v>
      </c>
    </row>
    <row r="84" spans="3:9" ht="15.5" x14ac:dyDescent="0.35">
      <c r="C84" t="s">
        <v>229</v>
      </c>
      <c r="D84" s="6">
        <v>1.3</v>
      </c>
    </row>
    <row r="85" spans="3:9" ht="15.5" x14ac:dyDescent="0.35">
      <c r="C85" t="s">
        <v>230</v>
      </c>
      <c r="D85" s="6">
        <v>1.64</v>
      </c>
    </row>
    <row r="86" spans="3:9" ht="15.5" x14ac:dyDescent="0.35">
      <c r="C86" t="s">
        <v>231</v>
      </c>
      <c r="D86" s="6">
        <v>0.49</v>
      </c>
    </row>
    <row r="87" spans="3:9" ht="15.5" x14ac:dyDescent="0.35">
      <c r="C87" t="s">
        <v>232</v>
      </c>
      <c r="D87" s="6">
        <v>2.64</v>
      </c>
    </row>
    <row r="88" spans="3:9" ht="15.5" x14ac:dyDescent="0.35">
      <c r="C88" t="s">
        <v>233</v>
      </c>
      <c r="I88" s="6">
        <v>-1.18</v>
      </c>
    </row>
    <row r="89" spans="3:9" ht="15.5" x14ac:dyDescent="0.35">
      <c r="C89" t="s">
        <v>13</v>
      </c>
      <c r="D89" s="5">
        <v>-3000000000</v>
      </c>
    </row>
    <row r="90" spans="3:9" ht="15.5" x14ac:dyDescent="0.35">
      <c r="C90" t="s">
        <v>234</v>
      </c>
      <c r="I90" s="6">
        <v>0.32</v>
      </c>
    </row>
    <row r="91" spans="3:9" ht="15.5" x14ac:dyDescent="0.35">
      <c r="C91" t="s">
        <v>235</v>
      </c>
      <c r="I91" s="6">
        <v>-2.4300000000000002E-2</v>
      </c>
    </row>
    <row r="92" spans="3:9" ht="15.5" x14ac:dyDescent="0.35">
      <c r="C92" t="s">
        <v>236</v>
      </c>
      <c r="I92" s="6">
        <v>-6.4100000000000004E-2</v>
      </c>
    </row>
    <row r="93" spans="3:9" ht="15.5" x14ac:dyDescent="0.35">
      <c r="C93" t="s">
        <v>237</v>
      </c>
      <c r="I93" s="6">
        <v>-1.7000000000000001E-2</v>
      </c>
    </row>
    <row r="94" spans="3:9" ht="15.5" x14ac:dyDescent="0.35">
      <c r="C94" t="s">
        <v>238</v>
      </c>
      <c r="I94" s="6">
        <v>-2.2599999999999999E-2</v>
      </c>
    </row>
    <row r="95" spans="3:9" ht="15.5" x14ac:dyDescent="0.35">
      <c r="C95" t="s">
        <v>239</v>
      </c>
      <c r="D95" s="6">
        <v>14.69</v>
      </c>
    </row>
    <row r="96" spans="3:9" ht="15.5" x14ac:dyDescent="0.35">
      <c r="C96" t="s">
        <v>240</v>
      </c>
      <c r="D96" s="6">
        <v>1.1399999999999999</v>
      </c>
    </row>
    <row r="97" spans="3:9" ht="15.5" x14ac:dyDescent="0.35">
      <c r="C97" t="s">
        <v>241</v>
      </c>
      <c r="D97" s="6">
        <v>3.69</v>
      </c>
    </row>
    <row r="98" spans="3:9" ht="15.5" x14ac:dyDescent="0.35">
      <c r="C98" t="s">
        <v>242</v>
      </c>
      <c r="D98" s="6">
        <v>12.14</v>
      </c>
    </row>
    <row r="99" spans="3:9" ht="15.5" x14ac:dyDescent="0.35">
      <c r="C99" t="s">
        <v>243</v>
      </c>
      <c r="D99" s="6">
        <v>6.19</v>
      </c>
    </row>
    <row r="100" spans="3:9" ht="15.5" x14ac:dyDescent="0.35">
      <c r="C100" t="s">
        <v>244</v>
      </c>
      <c r="I100" s="6">
        <v>0.43</v>
      </c>
    </row>
    <row r="101" spans="3:9" ht="15.5" x14ac:dyDescent="0.35">
      <c r="C101" t="s">
        <v>245</v>
      </c>
      <c r="I101" s="6">
        <v>305.27999999999997</v>
      </c>
    </row>
    <row r="102" spans="3:9" ht="15.5" x14ac:dyDescent="0.35">
      <c r="C102" t="s">
        <v>42</v>
      </c>
      <c r="I102" s="5">
        <v>466000000000</v>
      </c>
    </row>
    <row r="103" spans="3:9" ht="15.5" x14ac:dyDescent="0.35">
      <c r="C103" t="s">
        <v>246</v>
      </c>
      <c r="I103" s="5">
        <v>1457000000000</v>
      </c>
    </row>
    <row r="104" spans="3:9" ht="15.5" x14ac:dyDescent="0.35">
      <c r="C104" t="s">
        <v>247</v>
      </c>
      <c r="I104" s="5">
        <v>12940000000</v>
      </c>
    </row>
    <row r="105" spans="3:9" ht="15.5" x14ac:dyDescent="0.35">
      <c r="C105" t="s">
        <v>248</v>
      </c>
      <c r="I105" s="6">
        <v>0.58899999999999997</v>
      </c>
    </row>
    <row r="106" spans="3:9" ht="15.5" x14ac:dyDescent="0.35">
      <c r="C106" t="s">
        <v>249</v>
      </c>
      <c r="D106" s="6">
        <v>1.3600000000000001E-2</v>
      </c>
    </row>
    <row r="107" spans="3:9" ht="15.5" x14ac:dyDescent="0.35">
      <c r="C107" t="s">
        <v>250</v>
      </c>
      <c r="D107" s="6">
        <v>-2.5099999999999997E-2</v>
      </c>
    </row>
    <row r="108" spans="3:9" ht="15.5" x14ac:dyDescent="0.35">
      <c r="C108" t="s">
        <v>251</v>
      </c>
      <c r="D108" s="6">
        <v>7.4999999999999997E-3</v>
      </c>
    </row>
    <row r="109" spans="3:9" ht="15.5" x14ac:dyDescent="0.35">
      <c r="C109" t="s">
        <v>252</v>
      </c>
      <c r="D109" s="6">
        <v>0.52039999999999997</v>
      </c>
    </row>
    <row r="110" spans="3:9" ht="15.5" x14ac:dyDescent="0.35">
      <c r="C110" t="s">
        <v>253</v>
      </c>
      <c r="D110" s="6">
        <v>1.5155000000000001</v>
      </c>
    </row>
    <row r="111" spans="3:9" ht="15.5" x14ac:dyDescent="0.35">
      <c r="C111" t="s">
        <v>254</v>
      </c>
      <c r="D111" s="6">
        <v>1.0887</v>
      </c>
    </row>
    <row r="112" spans="3:9" ht="15.5" x14ac:dyDescent="0.35">
      <c r="C112" t="s">
        <v>255</v>
      </c>
      <c r="I112" s="6">
        <v>1.62</v>
      </c>
    </row>
    <row r="113" spans="3:9" ht="15.5" x14ac:dyDescent="0.35">
      <c r="C113" t="s">
        <v>259</v>
      </c>
      <c r="I113" t="s">
        <v>1148</v>
      </c>
    </row>
    <row r="114" spans="3:9" ht="15.5" x14ac:dyDescent="0.35">
      <c r="C114" t="s">
        <v>261</v>
      </c>
      <c r="I114" s="5">
        <v>7</v>
      </c>
    </row>
    <row r="115" spans="3:9" ht="15.5" x14ac:dyDescent="0.35">
      <c r="C115" t="s">
        <v>262</v>
      </c>
      <c r="I115" s="6">
        <v>0.19</v>
      </c>
    </row>
    <row r="116" spans="3:9" ht="15.5" x14ac:dyDescent="0.35">
      <c r="C116" t="s">
        <v>263</v>
      </c>
      <c r="I116" s="6">
        <v>0.37</v>
      </c>
    </row>
    <row r="117" spans="3:9" ht="15.5" x14ac:dyDescent="0.35">
      <c r="C117" t="s">
        <v>265</v>
      </c>
      <c r="I117" s="6">
        <v>0.09</v>
      </c>
    </row>
    <row r="118" spans="3:9" ht="15.5" x14ac:dyDescent="0.35">
      <c r="C118" t="s">
        <v>266</v>
      </c>
      <c r="I118" s="6">
        <v>0.75</v>
      </c>
    </row>
    <row r="119" spans="3:9" ht="15.5" x14ac:dyDescent="0.35">
      <c r="C119" t="s">
        <v>267</v>
      </c>
      <c r="I119" s="6">
        <v>0.74</v>
      </c>
    </row>
    <row r="120" spans="3:9" ht="15.5" x14ac:dyDescent="0.35">
      <c r="C120" t="s">
        <v>268</v>
      </c>
      <c r="I120" s="6">
        <v>0.19</v>
      </c>
    </row>
    <row r="121" spans="3:9" ht="15.5" x14ac:dyDescent="0.35">
      <c r="C121" t="s">
        <v>269</v>
      </c>
      <c r="I121" s="5">
        <v>931000000000</v>
      </c>
    </row>
    <row r="122" spans="3:9" ht="15.5" x14ac:dyDescent="0.35">
      <c r="C122" t="s">
        <v>270</v>
      </c>
      <c r="I122" s="5">
        <v>6000000000</v>
      </c>
    </row>
    <row r="123" spans="3:9" ht="15.5" x14ac:dyDescent="0.35">
      <c r="C123" t="s">
        <v>271</v>
      </c>
      <c r="I123" s="5">
        <v>30000000000</v>
      </c>
    </row>
    <row r="124" spans="3:9" ht="15.5" x14ac:dyDescent="0.35">
      <c r="C124" t="s">
        <v>272</v>
      </c>
      <c r="I124" s="5">
        <v>-49000000000</v>
      </c>
    </row>
    <row r="125" spans="3:9" ht="15.5" x14ac:dyDescent="0.35">
      <c r="C125" t="s">
        <v>273</v>
      </c>
      <c r="D125" s="5">
        <v>2000000000</v>
      </c>
    </row>
    <row r="126" spans="3:9" ht="15.5" x14ac:dyDescent="0.35">
      <c r="C126" t="s">
        <v>274</v>
      </c>
      <c r="D126" s="5">
        <v>2009000000000</v>
      </c>
    </row>
    <row r="127" spans="3:9" ht="15.5" x14ac:dyDescent="0.35">
      <c r="C127" t="s">
        <v>275</v>
      </c>
      <c r="D127" s="5">
        <v>1246000000000</v>
      </c>
    </row>
    <row r="128" spans="3:9" ht="15.5" x14ac:dyDescent="0.35">
      <c r="C128" t="s">
        <v>183</v>
      </c>
      <c r="D128" s="5">
        <v>5000000000</v>
      </c>
    </row>
    <row r="129" spans="3:9" ht="15.5" x14ac:dyDescent="0.35">
      <c r="C129" t="s">
        <v>182</v>
      </c>
      <c r="I129" s="5">
        <v>761000000000</v>
      </c>
    </row>
    <row r="130" spans="3:9" ht="15.5" x14ac:dyDescent="0.35">
      <c r="C130" t="s">
        <v>181</v>
      </c>
      <c r="D130" s="5">
        <v>986000000000</v>
      </c>
    </row>
    <row r="131" spans="3:9" ht="15.5" x14ac:dyDescent="0.35">
      <c r="C131" t="s">
        <v>180</v>
      </c>
      <c r="D131" s="5">
        <v>5000000000</v>
      </c>
    </row>
    <row r="132" spans="3:9" ht="15.5" x14ac:dyDescent="0.35">
      <c r="C132" t="s">
        <v>24</v>
      </c>
      <c r="D132" s="5">
        <v>991000000000</v>
      </c>
    </row>
    <row r="133" spans="3:9" ht="15.5" x14ac:dyDescent="0.35">
      <c r="C133" t="s">
        <v>21</v>
      </c>
      <c r="D133" s="5">
        <v>989000000000</v>
      </c>
    </row>
    <row r="134" spans="3:9" ht="15.5" x14ac:dyDescent="0.35">
      <c r="C134" t="s">
        <v>276</v>
      </c>
      <c r="I134" s="5">
        <v>763000000000</v>
      </c>
    </row>
    <row r="135" spans="3:9" ht="15.5" x14ac:dyDescent="0.35">
      <c r="C135" t="s">
        <v>277</v>
      </c>
      <c r="I135" s="5">
        <v>4000000000</v>
      </c>
    </row>
    <row r="136" spans="3:9" ht="15.5" x14ac:dyDescent="0.35">
      <c r="C136" t="s">
        <v>278</v>
      </c>
      <c r="I136" s="5">
        <v>-9000000000</v>
      </c>
    </row>
    <row r="137" spans="3:9" ht="15.5" x14ac:dyDescent="0.35">
      <c r="C137" t="s">
        <v>279</v>
      </c>
      <c r="I137" s="5">
        <v>5000000000</v>
      </c>
    </row>
    <row r="138" spans="3:9" ht="15.5" x14ac:dyDescent="0.35">
      <c r="C138" t="s">
        <v>280</v>
      </c>
      <c r="I138" s="5">
        <v>-9000000000</v>
      </c>
    </row>
    <row r="139" spans="3:9" ht="15.5" x14ac:dyDescent="0.35">
      <c r="C139" t="s">
        <v>281</v>
      </c>
      <c r="I139" s="5">
        <v>-5000000000</v>
      </c>
    </row>
  </sheetData>
  <pageMargins left="0.7" right="0.7" top="0.75" bottom="0.75" header="0.3" footer="0.3"/>
  <ignoredErrors>
    <ignoredError sqref="A1:O140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1149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1150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264">
        <f t="shared" ref="I2:Q2" ca="1" si="0">IFERROR(_xlfn.STOCKHISTORY("XIDX:" &amp; $C$1, I1, , 0, 0, 1), "Libur")</f>
        <v>4510</v>
      </c>
      <c r="J2" s="2" vm="265">
        <f t="shared" ca="1" si="0"/>
        <v>3700</v>
      </c>
      <c r="K2" s="2" vm="266">
        <f t="shared" ca="1" si="0"/>
        <v>5050</v>
      </c>
      <c r="L2" s="2" vm="267">
        <f t="shared" ca="1" si="0"/>
        <v>4000</v>
      </c>
      <c r="M2" s="2" vm="268">
        <f t="shared" ca="1" si="0"/>
        <v>4680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248820000000</v>
      </c>
      <c r="E4" s="2">
        <f>IFERROR(INDEX(E51:E500,MATCH($C$4,$C$51:$C$500,0)),"")</f>
        <v>243024000000</v>
      </c>
      <c r="H4" s="2">
        <f>IFERROR(SUM(D4:G4)*(4/MAX(1,COUNT(D4:G4))),"")</f>
        <v>983688000000</v>
      </c>
      <c r="I4" s="2">
        <f t="shared" ref="I4:Q4" si="1">IFERROR(INDEX(I51:I500,MATCH($C$4,$C$51:$C$500,0)),"")</f>
        <v>842117000000</v>
      </c>
      <c r="J4" s="2">
        <f t="shared" si="1"/>
        <v>1016826000000</v>
      </c>
      <c r="K4" s="2">
        <f t="shared" si="1"/>
        <v>950409000000</v>
      </c>
      <c r="L4" s="2">
        <f t="shared" si="1"/>
        <v>822222000000</v>
      </c>
      <c r="M4" s="2">
        <f t="shared" si="1"/>
        <v>619942000000</v>
      </c>
      <c r="N4" s="2">
        <f t="shared" si="1"/>
        <v>475673416110</v>
      </c>
      <c r="O4" s="2">
        <f t="shared" si="1"/>
        <v>344752781258</v>
      </c>
      <c r="P4" s="2">
        <f t="shared" si="1"/>
        <v>223825470889</v>
      </c>
      <c r="Q4" s="2">
        <f t="shared" si="1"/>
        <v>156195271341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-51271000000</v>
      </c>
      <c r="E5" s="2">
        <f>IFERROR(INDEX(E51:E500,MATCH($C$5,$C$51:$C$500,0)),"")</f>
        <v>34404000000</v>
      </c>
      <c r="H5" s="2">
        <f>IFERROR(SUM(D5:G5)*(4/MAX(1,COUNT(D5:G5))),"")</f>
        <v>-33734000000</v>
      </c>
      <c r="I5" s="2">
        <f t="shared" ref="I5:Q5" si="2">IFERROR(INDEX(I51:I500,MATCH($C$5,$C$51:$C$500,0)),"")</f>
        <v>120659000000</v>
      </c>
      <c r="J5" s="2">
        <f t="shared" si="2"/>
        <v>237418000000</v>
      </c>
      <c r="K5" s="2">
        <f t="shared" si="2"/>
        <v>259646000000</v>
      </c>
      <c r="L5" s="2">
        <f t="shared" si="2"/>
        <v>179149000000</v>
      </c>
      <c r="M5" s="2">
        <f t="shared" si="2"/>
        <v>123839000000</v>
      </c>
      <c r="N5" s="2">
        <f t="shared" si="2"/>
        <v>118994793677</v>
      </c>
      <c r="O5" s="2">
        <f t="shared" si="2"/>
        <v>100062181024</v>
      </c>
      <c r="P5" s="2">
        <f t="shared" si="2"/>
        <v>75829192406</v>
      </c>
      <c r="Q5" s="2">
        <f t="shared" si="2"/>
        <v>43569908036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1812957000000</v>
      </c>
      <c r="E6" s="2">
        <f>IFERROR(INDEX(E51:E500,MATCH($C$6,$C$51:$C$500,0)),"")</f>
        <v>1864019000000</v>
      </c>
      <c r="H6" s="2">
        <f>IFERROR(INDEX(D6:G6,COUNT(D6:G6)),"")</f>
        <v>1864019000000</v>
      </c>
      <c r="I6" s="2">
        <f t="shared" ref="I6:Q6" si="3">IFERROR(INDEX(I51:I500,MATCH($C$6,$C$51:$C$500,0)),"")</f>
        <v>1829546000000</v>
      </c>
      <c r="J6" s="2">
        <f t="shared" si="3"/>
        <v>1708949000000</v>
      </c>
      <c r="K6" s="2">
        <f t="shared" si="3"/>
        <v>1471341000000</v>
      </c>
      <c r="L6" s="2">
        <f t="shared" si="3"/>
        <v>1211430000000</v>
      </c>
      <c r="M6" s="2">
        <f t="shared" si="3"/>
        <v>1032047000000</v>
      </c>
      <c r="N6" s="2">
        <f t="shared" si="3"/>
        <v>310463611495</v>
      </c>
      <c r="O6" s="2">
        <f t="shared" si="3"/>
        <v>317814891641</v>
      </c>
      <c r="P6" s="2">
        <f t="shared" si="3"/>
        <v>217000822003</v>
      </c>
      <c r="Q6" s="2">
        <f t="shared" si="3"/>
        <v>141455645456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2.02</v>
      </c>
      <c r="E7" s="3">
        <f>IFERROR(INDEX(E51:E500,MATCH($C$7,$C$51:$C$500,0))/1000000000,"")</f>
        <v>2.02</v>
      </c>
      <c r="H7" s="3">
        <f>IFERROR(INDEX(D7:G7,COUNT(D7:G7)),"")</f>
        <v>2.02</v>
      </c>
      <c r="I7" s="3">
        <f t="shared" ref="I7:Q7" si="4">IFERROR(INDEX(I51:I500,MATCH($C$7,$C$51:$C$500,0))/1000000000,"")</f>
        <v>2.02</v>
      </c>
      <c r="J7" s="3">
        <f t="shared" si="4"/>
        <v>2.02</v>
      </c>
      <c r="K7" s="3">
        <f t="shared" si="4"/>
        <v>2.02</v>
      </c>
      <c r="L7" s="3">
        <f t="shared" si="4"/>
        <v>0.4</v>
      </c>
      <c r="M7" s="3">
        <f t="shared" si="4"/>
        <v>0.4</v>
      </c>
      <c r="N7" s="3">
        <f t="shared" si="4"/>
        <v>0.32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-1601000000000</v>
      </c>
      <c r="E8" s="2">
        <f>IFERROR(INDEX(E51:E500,MATCH("Free cash flow (Quarter)",$C$51:$C$500,0)),"")</f>
        <v>-1672000000000</v>
      </c>
      <c r="H8" s="2">
        <f>IFERROR(INDEX(D8:G8,COUNT(D8:G8)),"")</f>
        <v>-1672000000000</v>
      </c>
      <c r="I8" s="2">
        <f t="shared" ref="I8:Q8" si="5">IFERROR(INDEX(I51:I500,MATCH($C$8,$C$51:$C$500,0)),"")</f>
        <v>-998000000000</v>
      </c>
      <c r="J8" s="2">
        <f t="shared" si="5"/>
        <v>-516000000000</v>
      </c>
      <c r="K8" s="2">
        <f t="shared" si="5"/>
        <v>-522000000000</v>
      </c>
      <c r="L8" s="2">
        <f t="shared" si="5"/>
        <v>-72000000000</v>
      </c>
      <c r="M8" s="2">
        <f t="shared" si="5"/>
        <v>-365000000000</v>
      </c>
      <c r="N8" s="2">
        <f t="shared" si="5"/>
        <v>11000000000</v>
      </c>
      <c r="O8" s="2">
        <f t="shared" si="5"/>
        <v>87000000000</v>
      </c>
      <c r="P8" s="2">
        <f t="shared" si="5"/>
        <v>-5000000000</v>
      </c>
      <c r="Q8" s="2">
        <f t="shared" si="5"/>
        <v>44000000000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-792.45</v>
      </c>
      <c r="E9" s="3">
        <f>IFERROR(INDEX(E51:E500,MATCH("Free cash flow per share (Quarter)",$C$51:$C$500,0)),"")</f>
        <v>-827.73</v>
      </c>
      <c r="H9" s="3">
        <f>IFERROR(INDEX(D9:G9,COUNT(D9:G9)),"")</f>
        <v>-827.73</v>
      </c>
      <c r="I9" s="3">
        <f t="shared" ref="I9:Q9" si="6">IFERROR(INDEX(I51:I500,MATCH($C$9,$C$51:$C$500,0)),"")</f>
        <v>-494.17</v>
      </c>
      <c r="J9" s="3">
        <f t="shared" si="6"/>
        <v>-255.64</v>
      </c>
      <c r="K9" s="3">
        <f t="shared" si="6"/>
        <v>-258.42</v>
      </c>
      <c r="L9" s="3">
        <f t="shared" si="6"/>
        <v>-179.39</v>
      </c>
      <c r="M9" s="3">
        <f t="shared" si="6"/>
        <v>-902.75</v>
      </c>
      <c r="N9" s="3">
        <f t="shared" si="6"/>
        <v>32.65</v>
      </c>
      <c r="O9" s="3">
        <f t="shared" si="6"/>
        <v>10714131.029999999</v>
      </c>
      <c r="P9" s="3">
        <f t="shared" si="6"/>
        <v>-613916.02</v>
      </c>
      <c r="Q9" s="3">
        <f t="shared" si="6"/>
        <v>5400965.2599999998</v>
      </c>
    </row>
    <row r="10" spans="1:17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Q10" ca="1" si="7">IFERROR(IF(I9=0,"",I2/I9),"")</f>
        <v>-9.1264139870894621</v>
      </c>
      <c r="J10" s="3">
        <f t="shared" ca="1" si="7"/>
        <v>-14.473478328900017</v>
      </c>
      <c r="K10" s="3">
        <f t="shared" ca="1" si="7"/>
        <v>-19.541831127621698</v>
      </c>
      <c r="L10" s="3">
        <f t="shared" ca="1" si="7"/>
        <v>-22.297786944645747</v>
      </c>
      <c r="M10" s="3">
        <f t="shared" ca="1" si="7"/>
        <v>-5.1841595126003881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507584000000</v>
      </c>
      <c r="E11" s="2">
        <f>IFERROR(INDEX(E51:E500,MATCH($C$11,$C$51:$C$500,0)),"")</f>
        <v>369608000000</v>
      </c>
      <c r="H11" s="2">
        <f>IFERROR(INDEX(D11:G11,COUNT(D11:G11)),"")</f>
        <v>369608000000</v>
      </c>
      <c r="I11" s="2">
        <f t="shared" ref="I11:Q11" si="8">IFERROR(INDEX(I51:I500,MATCH($C$11,$C$51:$C$500,0)),"")</f>
        <v>485733000000</v>
      </c>
      <c r="J11" s="2">
        <f t="shared" si="8"/>
        <v>275307000000</v>
      </c>
      <c r="K11" s="2">
        <f t="shared" si="8"/>
        <v>265379000000</v>
      </c>
      <c r="L11" s="2">
        <f t="shared" si="8"/>
        <v>299739000000</v>
      </c>
      <c r="M11" s="2">
        <f t="shared" si="8"/>
        <v>335854000000</v>
      </c>
      <c r="N11" s="2">
        <f t="shared" si="8"/>
        <v>105728817232</v>
      </c>
      <c r="O11" s="2">
        <f t="shared" si="8"/>
        <v>198803095749</v>
      </c>
      <c r="P11" s="2">
        <f t="shared" si="8"/>
        <v>100259171080</v>
      </c>
      <c r="Q11" s="2">
        <f t="shared" si="8"/>
        <v>89652522952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5595000000000</v>
      </c>
      <c r="E12" s="2">
        <f>IFERROR(INDEX(E51:E500,MATCH("Net Debt (Quarter)",$C$51:$C$500,0)),"")</f>
        <v>3679000000000</v>
      </c>
      <c r="H12" s="2">
        <f>IFERROR(INDEX(D12:G12,COUNT(D12:G12)),"")</f>
        <v>3679000000000</v>
      </c>
      <c r="I12" s="2">
        <f t="shared" ref="I12:Q12" si="9">IFERROR(INDEX(I51:I500,MATCH($C$12,$C$51:$C$500,0)),"")</f>
        <v>1958000000000</v>
      </c>
      <c r="J12" s="2">
        <f t="shared" si="9"/>
        <v>845000000000</v>
      </c>
      <c r="K12" s="2">
        <f t="shared" si="9"/>
        <v>271000000000</v>
      </c>
      <c r="L12" s="2">
        <f t="shared" si="9"/>
        <v>-263000000000</v>
      </c>
      <c r="M12" s="2">
        <f t="shared" si="9"/>
        <v>-336000000000</v>
      </c>
      <c r="N12" s="2">
        <f t="shared" si="9"/>
        <v>-106000000000</v>
      </c>
      <c r="O12" s="2">
        <f t="shared" si="9"/>
        <v>-199000000000</v>
      </c>
      <c r="P12" s="2">
        <f t="shared" si="9"/>
        <v>-100000000000</v>
      </c>
      <c r="Q12" s="2">
        <f t="shared" si="9"/>
        <v>-90000000000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6103000000000</v>
      </c>
      <c r="E13" s="2">
        <f>IFERROR(INDEX(E51:E500,MATCH("Total Debt (Quarter)",$C$51:$C$500,0)),"")</f>
        <v>4049000000000</v>
      </c>
      <c r="H13" s="2">
        <f>IFERROR(INDEX(D13:G13,COUNT(D13:G13)),"")</f>
        <v>4049000000000</v>
      </c>
      <c r="I13" s="2">
        <f t="shared" ref="I13:Q13" si="10">IFERROR(INDEX(I51:I500,MATCH($C$13,$C$51:$C$500,0)),"")</f>
        <v>2444000000000</v>
      </c>
      <c r="J13" s="2">
        <f t="shared" si="10"/>
        <v>1120000000000</v>
      </c>
      <c r="K13" s="2">
        <f t="shared" si="10"/>
        <v>536000000000</v>
      </c>
      <c r="L13" s="2">
        <f t="shared" si="10"/>
        <v>37000000000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27</v>
      </c>
      <c r="D14" s="2">
        <f>IFERROR(INDEX(D51:D500,MATCH($C$14,$C$51:$C$500,0)),"")</f>
        <v>-88000000</v>
      </c>
      <c r="E14" s="2">
        <f>IFERROR(INDEX(E51:E500,MATCH($C$14,$C$51:$C$500,0)),"")</f>
        <v>-20000000</v>
      </c>
      <c r="H14" s="2">
        <f>IFERROR(SUM(D14:G14)*(4/MAX(1,COUNT(D14:G14))),"")</f>
        <v>-216000000</v>
      </c>
      <c r="I14" s="2">
        <f t="shared" ref="I14:Q14" si="11">IFERROR(INDEX(I51:I500,MATCH($C$14,$C$51:$C$500,0)),"")</f>
        <v>-181000000</v>
      </c>
      <c r="J14" s="2">
        <f t="shared" si="11"/>
        <v>-259000000</v>
      </c>
      <c r="K14" s="2">
        <f t="shared" si="11"/>
        <v>-359000000</v>
      </c>
      <c r="L14" s="2">
        <f t="shared" si="11"/>
        <v>-495000000</v>
      </c>
      <c r="M14" s="2">
        <f t="shared" si="11"/>
        <v>-192000000</v>
      </c>
      <c r="N14" s="2">
        <f t="shared" si="11"/>
        <v>-181685453</v>
      </c>
      <c r="O14" s="2">
        <f t="shared" si="11"/>
        <v>0</v>
      </c>
      <c r="P14" s="2">
        <f t="shared" si="11"/>
        <v>0</v>
      </c>
      <c r="Q14" s="2">
        <f t="shared" si="11"/>
        <v>0</v>
      </c>
    </row>
    <row r="15" spans="1:17" ht="15.5" x14ac:dyDescent="0.35">
      <c r="C15" t="s">
        <v>28</v>
      </c>
      <c r="D15" s="2">
        <f>IFERROR(INDEX(D51:D500,MATCH($C$15,$C$51:$C$500,0)),"")</f>
        <v>-4465000000</v>
      </c>
      <c r="E15" s="2">
        <f>IFERROR(INDEX(E51:E500,MATCH($C$15,$C$51:$C$500,0)),"")</f>
        <v>-575000000</v>
      </c>
      <c r="H15" s="2">
        <f>IFERROR(SUM(D15:G15)*(4/MAX(1,COUNT(D15:G15))),"")</f>
        <v>-10080000000</v>
      </c>
      <c r="I15" s="2">
        <f t="shared" ref="I15:Q15" si="12">IFERROR(INDEX(I51:I500,MATCH($C$15,$C$51:$C$500,0)),"")</f>
        <v>-24925000000</v>
      </c>
      <c r="J15" s="2">
        <f t="shared" si="12"/>
        <v>-44215000000</v>
      </c>
      <c r="K15" s="2">
        <f t="shared" si="12"/>
        <v>-70624000000</v>
      </c>
      <c r="L15" s="2">
        <f t="shared" si="12"/>
        <v>-51057000000</v>
      </c>
      <c r="M15" s="2">
        <f t="shared" si="12"/>
        <v>-37850000000</v>
      </c>
      <c r="N15" s="2">
        <f t="shared" si="12"/>
        <v>-34702708755</v>
      </c>
      <c r="O15" s="2">
        <f t="shared" si="12"/>
        <v>-28685061979</v>
      </c>
      <c r="P15" s="2">
        <f t="shared" si="12"/>
        <v>-19080861172</v>
      </c>
      <c r="Q15" s="2">
        <f t="shared" si="12"/>
        <v>-11526163357</v>
      </c>
    </row>
    <row r="16" spans="1:17" ht="15.5" x14ac:dyDescent="0.35">
      <c r="C16" t="s">
        <v>29</v>
      </c>
      <c r="D16" s="2">
        <f>IFERROR(INDEX(D51:D500,MATCH($C$16,$C$51:$C$500,0)),"")</f>
        <v>-35401000000</v>
      </c>
      <c r="E16" s="2">
        <f>IFERROR(INDEX(E51:E500,MATCH($C$16,$C$51:$C$500,0)),"")</f>
        <v>35048000000</v>
      </c>
      <c r="H16" s="2">
        <f>IFERROR(SUM(D16:G16)*(4/MAX(1,COUNT(D16:G16))),"")</f>
        <v>-706000000</v>
      </c>
      <c r="I16" s="2">
        <f t="shared" ref="I16:Q16" si="13">IFERROR(INDEX(I51:I500,MATCH($C$16,$C$51:$C$500,0)),"")</f>
        <v>145726000000</v>
      </c>
      <c r="J16" s="2">
        <f t="shared" si="13"/>
        <v>276483000000</v>
      </c>
      <c r="K16" s="2">
        <f t="shared" si="13"/>
        <v>323889000000</v>
      </c>
      <c r="L16" s="2">
        <f t="shared" si="13"/>
        <v>237228000000</v>
      </c>
      <c r="M16" s="2">
        <f t="shared" si="13"/>
        <v>161723000000</v>
      </c>
      <c r="N16" s="2">
        <f t="shared" si="13"/>
        <v>153322490657</v>
      </c>
      <c r="O16" s="2">
        <f t="shared" si="13"/>
        <v>115508438590</v>
      </c>
      <c r="P16" s="2">
        <f t="shared" si="13"/>
        <v>74388743828</v>
      </c>
      <c r="Q16" s="2">
        <f t="shared" si="13"/>
        <v>49536446383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  <c r="Q18" t="s">
        <v>985</v>
      </c>
    </row>
    <row r="19" spans="1:17" ht="15.5" x14ac:dyDescent="0.35">
      <c r="A19" t="s">
        <v>39</v>
      </c>
      <c r="C19" t="s">
        <v>40</v>
      </c>
    </row>
    <row r="20" spans="1:17" ht="15.5" x14ac:dyDescent="0.35">
      <c r="A20" t="s">
        <v>41</v>
      </c>
      <c r="C20" t="s">
        <v>42</v>
      </c>
      <c r="D20" s="2" t="str">
        <f ca="1">IFERROR(D21*D2,"")</f>
        <v/>
      </c>
      <c r="E20" s="2" t="str">
        <f ca="1">IFERROR(E21*E2,"")</f>
        <v/>
      </c>
      <c r="H20" s="2" t="str">
        <f t="shared" ref="H20:Q20" ca="1" si="14">IFERROR(H21*H2,"")</f>
        <v/>
      </c>
      <c r="I20" s="2">
        <f t="shared" ca="1" si="14"/>
        <v>9110200000000</v>
      </c>
      <c r="J20" s="2">
        <f t="shared" ca="1" si="14"/>
        <v>7474000000000</v>
      </c>
      <c r="K20" s="2">
        <f t="shared" ca="1" si="14"/>
        <v>10201000000000</v>
      </c>
      <c r="L20" s="2">
        <f t="shared" ca="1" si="14"/>
        <v>1600000000000</v>
      </c>
      <c r="M20" s="2">
        <f t="shared" ca="1" si="14"/>
        <v>1872000000000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2020000000</v>
      </c>
      <c r="E21" s="2">
        <f>IFERROR(INDEX(E51:E500,MATCH($C$7,$C$51:$C$500,0)),"")</f>
        <v>2020000000</v>
      </c>
      <c r="H21" s="2">
        <f>IFERROR(INDEX(D21:G21,COUNT(D21:G21)),"")</f>
        <v>2020000000</v>
      </c>
      <c r="I21" s="2">
        <f t="shared" ref="I21:Q21" si="15">IFERROR(INDEX(I51:I500,MATCH($C$7,$C$51:$C$500,0)),"")</f>
        <v>2020000000</v>
      </c>
      <c r="J21" s="2">
        <f t="shared" si="15"/>
        <v>2020000000</v>
      </c>
      <c r="K21" s="2">
        <f t="shared" si="15"/>
        <v>2020000000</v>
      </c>
      <c r="L21" s="2">
        <f t="shared" si="15"/>
        <v>400000000</v>
      </c>
      <c r="M21" s="2">
        <f t="shared" si="15"/>
        <v>400000000</v>
      </c>
      <c r="N21" s="2">
        <f t="shared" si="15"/>
        <v>320000000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43</v>
      </c>
      <c r="C23" t="s">
        <v>44</v>
      </c>
      <c r="D23" s="3">
        <f>IFERROR(D5/D6*100,"")</f>
        <v>-2.8280317735059355</v>
      </c>
      <c r="E23" s="3">
        <f>IFERROR(E5/E6*100,"")</f>
        <v>1.8456893411494195</v>
      </c>
      <c r="H23" s="3">
        <f t="shared" ref="H23:Q23" si="16">IFERROR(H5/H6*100,"")</f>
        <v>-1.8097455015211754</v>
      </c>
      <c r="I23" s="3">
        <f t="shared" si="16"/>
        <v>6.5950241207381506</v>
      </c>
      <c r="J23" s="3">
        <f t="shared" si="16"/>
        <v>13.892632255263324</v>
      </c>
      <c r="K23" s="3">
        <f t="shared" si="16"/>
        <v>17.646894907434781</v>
      </c>
      <c r="L23" s="3">
        <f t="shared" si="16"/>
        <v>14.788225485583153</v>
      </c>
      <c r="M23" s="3">
        <f t="shared" si="16"/>
        <v>11.999356618448578</v>
      </c>
      <c r="N23" s="3">
        <f t="shared" si="16"/>
        <v>38.328096843296692</v>
      </c>
      <c r="O23" s="3">
        <f t="shared" si="16"/>
        <v>31.484421798909622</v>
      </c>
      <c r="P23" s="3">
        <f t="shared" si="16"/>
        <v>34.944195927954446</v>
      </c>
      <c r="Q23" s="3">
        <f t="shared" si="16"/>
        <v>30.801109348126012</v>
      </c>
    </row>
    <row r="24" spans="1:17" ht="15.5" x14ac:dyDescent="0.35">
      <c r="C24" t="s">
        <v>45</v>
      </c>
      <c r="D24" s="4" t="str">
        <f>IFERROR(_xlfn.RRI(5,I23,D23),"")</f>
        <v/>
      </c>
      <c r="E24" s="4">
        <f>IFERROR(_xlfn.RRI(5,J23,E23),"")</f>
        <v>-0.33215633170685199</v>
      </c>
      <c r="H24" s="4" t="str">
        <f t="shared" ref="H24:Q24" si="17">IFERROR(_xlfn.RRI(5,M23,H23),"")</f>
        <v/>
      </c>
      <c r="I24" s="4">
        <f t="shared" si="17"/>
        <v>-0.29670128061593903</v>
      </c>
      <c r="J24" s="4">
        <f t="shared" si="17"/>
        <v>-0.15094120777978537</v>
      </c>
      <c r="K24" s="4">
        <f t="shared" si="17"/>
        <v>-0.12771450750651692</v>
      </c>
      <c r="L24" s="4">
        <f t="shared" si="17"/>
        <v>-0.1364848905721745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46</v>
      </c>
      <c r="C25" t="s">
        <v>47</v>
      </c>
      <c r="D25" s="3">
        <f>IFERROR(INDEX(D51:D500,MATCH($A$25,$C$51:$C$500,0)),"")</f>
        <v>-19.84</v>
      </c>
      <c r="E25" s="3">
        <f>IFERROR(INDEX(E51:E500,MATCH($A$25,$C$51:$C$500,0)),"")</f>
        <v>17.03</v>
      </c>
      <c r="H25" s="3">
        <f>IFERROR(INDEX(D25:G25,COUNT(D25:G25)),"")</f>
        <v>17.03</v>
      </c>
      <c r="I25" s="3">
        <f t="shared" ref="I25:Q25" si="18">IFERROR(INDEX(I51:I500,MATCH($C$25,$C$51:$C$500,0)),"")</f>
        <v>59.83</v>
      </c>
      <c r="J25" s="3">
        <f t="shared" si="18"/>
        <v>114.88</v>
      </c>
      <c r="K25" s="3">
        <f t="shared" si="18"/>
        <v>125.28</v>
      </c>
      <c r="L25" s="3">
        <f t="shared" si="18"/>
        <v>460.47</v>
      </c>
      <c r="M25" s="3">
        <f t="shared" si="18"/>
        <v>305.83</v>
      </c>
      <c r="N25" s="3">
        <f t="shared" si="18"/>
        <v>376.74</v>
      </c>
      <c r="O25" s="3">
        <f t="shared" si="18"/>
        <v>12658400.84</v>
      </c>
      <c r="P25" s="3">
        <f t="shared" si="18"/>
        <v>9080522.4700000007</v>
      </c>
      <c r="Q25" s="3">
        <f t="shared" si="18"/>
        <v>5550912.9199999999</v>
      </c>
    </row>
    <row r="26" spans="1:17" ht="15.5" x14ac:dyDescent="0.35">
      <c r="C26" t="s">
        <v>48</v>
      </c>
      <c r="D26" s="4" t="str">
        <f>IFERROR(_xlfn.RRI(5,I25,D25),"")</f>
        <v/>
      </c>
      <c r="E26" s="4">
        <f>IFERROR(_xlfn.RRI(5,J25,E25),"")</f>
        <v>-0.31735636655104427</v>
      </c>
      <c r="H26" s="4">
        <f t="shared" ref="H26:Q26" si="19">IFERROR(_xlfn.RRI(5,M25,H25),"")</f>
        <v>-0.43876220118596232</v>
      </c>
      <c r="I26" s="4">
        <f t="shared" si="19"/>
        <v>-0.30788947464041849</v>
      </c>
      <c r="J26" s="4">
        <f t="shared" si="19"/>
        <v>-0.90192165776308186</v>
      </c>
      <c r="K26" s="4">
        <f t="shared" si="19"/>
        <v>-0.89335163998933143</v>
      </c>
      <c r="L26" s="4">
        <f t="shared" si="19"/>
        <v>-0.84732519102462911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49</v>
      </c>
      <c r="D27" s="3">
        <f>IFERROR(D4/D21,"")</f>
        <v>123.17821782178218</v>
      </c>
      <c r="E27" s="3">
        <f>IFERROR(E4/E21,"")</f>
        <v>120.30891089108911</v>
      </c>
      <c r="H27" s="3">
        <f t="shared" ref="H27:Q27" si="20">IFERROR(H4/H21,"")</f>
        <v>486.97425742574256</v>
      </c>
      <c r="I27" s="3">
        <f t="shared" si="20"/>
        <v>416.88960396039602</v>
      </c>
      <c r="J27" s="3">
        <f t="shared" si="20"/>
        <v>503.37920792079206</v>
      </c>
      <c r="K27" s="3">
        <f t="shared" si="20"/>
        <v>470.49950495049507</v>
      </c>
      <c r="L27" s="3">
        <f t="shared" si="20"/>
        <v>2055.5549999999998</v>
      </c>
      <c r="M27" s="3">
        <f t="shared" si="20"/>
        <v>1549.855</v>
      </c>
      <c r="N27" s="3">
        <f t="shared" si="20"/>
        <v>1486.4794253437501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50</v>
      </c>
      <c r="D28" s="4">
        <f>IFERROR(_xlfn.RRI(5,I27,D27),"")</f>
        <v>-0.21638530758374563</v>
      </c>
      <c r="E28" s="4">
        <f>IFERROR(_xlfn.RRI(5,J27,E27),"")</f>
        <v>-0.24892984581044242</v>
      </c>
      <c r="H28" s="4">
        <f t="shared" ref="H28:Q28" si="21">IFERROR(_xlfn.RRI(5,M27,H27),"")</f>
        <v>-0.2066898935457806</v>
      </c>
      <c r="I28" s="4">
        <f t="shared" si="21"/>
        <v>-0.22451673068341105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51</v>
      </c>
      <c r="H29" s="4">
        <f t="shared" ref="H29:Q29" si="22">IFERROR(((H25-I25)/I25)*100%,"")</f>
        <v>-0.71536018719705829</v>
      </c>
      <c r="I29" s="4">
        <f t="shared" si="22"/>
        <v>-0.47919568245125349</v>
      </c>
      <c r="J29" s="4">
        <f t="shared" si="22"/>
        <v>-8.301404853128995E-2</v>
      </c>
      <c r="K29" s="4">
        <f t="shared" si="22"/>
        <v>-0.72793015831650276</v>
      </c>
      <c r="L29" s="4">
        <f t="shared" si="22"/>
        <v>0.50564038845110049</v>
      </c>
      <c r="M29" s="4">
        <f t="shared" si="22"/>
        <v>-0.18821999256781871</v>
      </c>
      <c r="N29" s="4">
        <f t="shared" si="22"/>
        <v>-0.99997023794673889</v>
      </c>
      <c r="O29" s="4">
        <f t="shared" si="22"/>
        <v>0.39401679604015111</v>
      </c>
      <c r="P29" s="4">
        <f t="shared" si="22"/>
        <v>0.63586109183640382</v>
      </c>
      <c r="Q29" s="4" t="str">
        <f t="shared" si="22"/>
        <v/>
      </c>
    </row>
    <row r="30" spans="1:17" ht="15.5" x14ac:dyDescent="0.35">
      <c r="C30" t="s">
        <v>52</v>
      </c>
      <c r="H30" s="4">
        <f t="shared" ref="H30:Q30" si="23">IFERROR(((H27-I27)/I27)*100%,"")</f>
        <v>0.16811321942200436</v>
      </c>
      <c r="I30" s="4">
        <f t="shared" si="23"/>
        <v>-0.17181799049198193</v>
      </c>
      <c r="J30" s="4">
        <f t="shared" si="23"/>
        <v>6.9882545304179478E-2</v>
      </c>
      <c r="K30" s="4">
        <f t="shared" si="23"/>
        <v>-0.77110828708037726</v>
      </c>
      <c r="L30" s="4">
        <f t="shared" si="23"/>
        <v>0.32628858828729129</v>
      </c>
      <c r="M30" s="4">
        <f t="shared" si="23"/>
        <v>4.2634680020272889E-2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894.58</v>
      </c>
      <c r="E32" s="3">
        <f>IFERROR(INDEX(E51:E500,MATCH($A$32,$C$51:$C$500,0)),"")</f>
        <v>919.96</v>
      </c>
      <c r="H32" s="3">
        <f>IFERROR(INDEX(D32:G32,COUNT(D32:G32)),"")</f>
        <v>919.96</v>
      </c>
      <c r="I32" s="3">
        <f t="shared" ref="I32:Q32" si="24">IFERROR(INDEX(I51:I500,MATCH($C$32,$C$51:$C$500,0)),"")</f>
        <v>902.93</v>
      </c>
      <c r="J32" s="3">
        <f t="shared" si="24"/>
        <v>843.21</v>
      </c>
      <c r="K32" s="3">
        <f t="shared" si="24"/>
        <v>725.69</v>
      </c>
      <c r="L32" s="3">
        <f t="shared" si="24"/>
        <v>2985.84</v>
      </c>
      <c r="M32" s="3">
        <f t="shared" si="24"/>
        <v>2542.46</v>
      </c>
      <c r="N32" s="3">
        <f t="shared" si="24"/>
        <v>951.2</v>
      </c>
      <c r="O32" s="3">
        <f t="shared" si="24"/>
        <v>38975239.990000002</v>
      </c>
      <c r="P32" s="3">
        <f t="shared" si="24"/>
        <v>26592839.170000002</v>
      </c>
      <c r="Q32" s="3">
        <f t="shared" si="24"/>
        <v>17209199.469999999</v>
      </c>
    </row>
    <row r="33" spans="1:17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5.35</v>
      </c>
      <c r="E33" s="3">
        <f>IFERROR(INDEX(E51:E500,MATCH($A$33,$C$51:$C$500,0)),"")</f>
        <v>5.21</v>
      </c>
      <c r="H33" s="3">
        <f>IFERROR(INDEX(D33:G33,COUNT(D33:G33)),"")</f>
        <v>5.21</v>
      </c>
      <c r="I33" s="3">
        <f t="shared" ref="I33:Q33" si="25">IFERROR(INDEX(I51:I500,MATCH($C$33,$C$51:$C$500,0)),"")</f>
        <v>4.99</v>
      </c>
      <c r="J33" s="3">
        <f t="shared" si="25"/>
        <v>4.3899999999999997</v>
      </c>
      <c r="K33" s="3">
        <f t="shared" si="25"/>
        <v>6.96</v>
      </c>
      <c r="L33" s="3">
        <f t="shared" si="25"/>
        <v>6.7</v>
      </c>
      <c r="M33" s="3">
        <f t="shared" si="25"/>
        <v>9.1999999999999993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-241.43</v>
      </c>
      <c r="E34" s="3">
        <f>IFERROR(INDEX(E51:E500,MATCH($A$34,$C$51:$C$500,0)),"")</f>
        <v>281.27</v>
      </c>
      <c r="H34" s="3">
        <f>IFERROR(INDEX(D34:G34,COUNT(D34:G34)),"")</f>
        <v>281.27</v>
      </c>
      <c r="I34" s="3">
        <f t="shared" ref="I34:Q34" si="26">IFERROR(INDEX(I51:I500,MATCH($C$34,$C$51:$C$500,0)),"")</f>
        <v>75.38</v>
      </c>
      <c r="J34" s="3">
        <f t="shared" si="26"/>
        <v>32.21</v>
      </c>
      <c r="K34" s="3">
        <f t="shared" si="26"/>
        <v>40.31</v>
      </c>
      <c r="L34" s="3">
        <f t="shared" si="26"/>
        <v>43.43</v>
      </c>
      <c r="M34" s="3">
        <f t="shared" si="26"/>
        <v>76.510000000000005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38.89</v>
      </c>
      <c r="E35" s="3">
        <f>IFERROR(INDEX(E51:E500,MATCH($A$35,$C$51:$C$500,0)),"")</f>
        <v>39.82</v>
      </c>
      <c r="H35" s="3">
        <f>IFERROR(INDEX(D35:G35,COUNT(D35:G35)),"")</f>
        <v>39.82</v>
      </c>
      <c r="I35" s="3">
        <f t="shared" ref="I35:Q35" si="27">IFERROR(INDEX(I51:I500,MATCH($C$35,$C$51:$C$500,0)),"")</f>
        <v>10.82</v>
      </c>
      <c r="J35" s="3">
        <f t="shared" si="27"/>
        <v>7.35</v>
      </c>
      <c r="K35" s="3">
        <f t="shared" si="27"/>
        <v>10.73</v>
      </c>
      <c r="L35" s="3">
        <f t="shared" si="27"/>
        <v>9.83</v>
      </c>
      <c r="M35" s="3">
        <f t="shared" si="27"/>
        <v>15.25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  <c r="Q50" t="s">
        <v>985</v>
      </c>
    </row>
    <row r="51" spans="2:17" ht="15.5" x14ac:dyDescent="0.35">
      <c r="B51" t="s">
        <v>74</v>
      </c>
      <c r="C51" t="s">
        <v>6</v>
      </c>
      <c r="D51" s="5">
        <v>248820000000</v>
      </c>
      <c r="E51" s="5">
        <v>243024000000</v>
      </c>
      <c r="F51" s="5">
        <v>247004000000</v>
      </c>
      <c r="G51" s="5">
        <v>220050000000</v>
      </c>
      <c r="I51" s="5">
        <v>842117000000</v>
      </c>
      <c r="J51" s="5">
        <v>1016826000000</v>
      </c>
      <c r="K51" s="5">
        <v>950409000000</v>
      </c>
      <c r="L51" s="5">
        <v>822222000000</v>
      </c>
      <c r="M51" s="5">
        <v>619942000000</v>
      </c>
      <c r="N51" s="5">
        <v>475673416110</v>
      </c>
      <c r="O51" s="5">
        <v>344752781258</v>
      </c>
      <c r="P51" s="5">
        <v>223825470889</v>
      </c>
      <c r="Q51" s="5">
        <v>156195271341</v>
      </c>
    </row>
    <row r="52" spans="2:17" ht="15.5" x14ac:dyDescent="0.35">
      <c r="C52" t="s">
        <v>75</v>
      </c>
      <c r="D52" s="5">
        <v>-128830000000</v>
      </c>
      <c r="E52" s="5">
        <v>-125820000000</v>
      </c>
      <c r="F52" s="5">
        <v>-124076000000</v>
      </c>
      <c r="G52" s="5">
        <v>-115695000000</v>
      </c>
      <c r="I52" s="5">
        <v>-441693000000</v>
      </c>
      <c r="J52" s="5">
        <v>-593917000000</v>
      </c>
      <c r="K52" s="5">
        <v>-525988000000</v>
      </c>
      <c r="L52" s="5">
        <v>-507962000000</v>
      </c>
      <c r="M52" s="5">
        <v>-418400000000</v>
      </c>
      <c r="N52" s="5">
        <v>-299120274111</v>
      </c>
      <c r="O52" s="5">
        <v>-186715451135</v>
      </c>
      <c r="P52" s="5">
        <v>-114052973800</v>
      </c>
      <c r="Q52" s="5">
        <v>-74539955154</v>
      </c>
    </row>
    <row r="53" spans="2:17" ht="15.5" x14ac:dyDescent="0.35">
      <c r="C53" t="s">
        <v>76</v>
      </c>
      <c r="D53" s="5">
        <v>119990000000</v>
      </c>
      <c r="E53" s="5">
        <v>117204000000</v>
      </c>
      <c r="F53" s="5">
        <v>122928000000</v>
      </c>
      <c r="G53" s="5">
        <v>104355000000</v>
      </c>
      <c r="I53" s="5">
        <v>400424000000</v>
      </c>
      <c r="J53" s="5">
        <v>422909000000</v>
      </c>
      <c r="K53" s="5">
        <v>424421000000</v>
      </c>
      <c r="L53" s="5">
        <v>314260000000</v>
      </c>
      <c r="M53" s="5">
        <v>201542000000</v>
      </c>
      <c r="N53" s="5">
        <v>176553141999</v>
      </c>
      <c r="O53" s="5">
        <v>158037330123</v>
      </c>
      <c r="P53" s="5">
        <v>109772497089</v>
      </c>
      <c r="Q53" s="5">
        <v>81655316187</v>
      </c>
    </row>
    <row r="54" spans="2:17" ht="15.5" x14ac:dyDescent="0.35">
      <c r="C54" t="s">
        <v>77</v>
      </c>
      <c r="D54" s="5">
        <v>-27658000000</v>
      </c>
      <c r="E54" s="5">
        <v>-39294000000</v>
      </c>
      <c r="F54" s="5">
        <v>-37731000000</v>
      </c>
      <c r="G54" s="5">
        <v>-45822000000</v>
      </c>
      <c r="I54" s="5">
        <v>-142394000000</v>
      </c>
      <c r="J54" s="5">
        <v>-113448000000</v>
      </c>
      <c r="K54" s="5">
        <v>-103063000000</v>
      </c>
      <c r="L54" s="5">
        <v>-81775000000</v>
      </c>
      <c r="M54" s="5">
        <v>-49083000000</v>
      </c>
      <c r="N54" s="5">
        <v>-31533310045</v>
      </c>
      <c r="O54" s="5">
        <v>-45628086469</v>
      </c>
      <c r="P54" s="5">
        <v>-39080579217</v>
      </c>
      <c r="Q54" s="5">
        <v>-35283752762</v>
      </c>
    </row>
    <row r="55" spans="2:17" ht="15.5" x14ac:dyDescent="0.35">
      <c r="C55" t="s">
        <v>78</v>
      </c>
      <c r="D55" s="5">
        <v>-974000000</v>
      </c>
      <c r="E55" s="5">
        <v>-1483000000</v>
      </c>
      <c r="F55" s="5">
        <v>-1737000000</v>
      </c>
      <c r="G55" s="5">
        <v>-1684000000</v>
      </c>
      <c r="I55" s="5">
        <v>-5217000000</v>
      </c>
      <c r="J55" s="5">
        <v>-4037000000</v>
      </c>
      <c r="K55" s="5">
        <v>-2585000000</v>
      </c>
      <c r="L55" s="5">
        <v>-1455000000</v>
      </c>
      <c r="M55" s="5">
        <v>-258000000</v>
      </c>
      <c r="N55" s="5">
        <v>-163765069</v>
      </c>
      <c r="O55" s="5">
        <v>-243637043</v>
      </c>
      <c r="P55" s="5">
        <v>-703759757</v>
      </c>
      <c r="Q55" s="5">
        <v>-755377574</v>
      </c>
    </row>
    <row r="56" spans="2:17" ht="15.5" x14ac:dyDescent="0.35">
      <c r="C56" t="s">
        <v>79</v>
      </c>
      <c r="D56" s="5">
        <v>-30682000000</v>
      </c>
      <c r="E56" s="5">
        <v>-33710000000</v>
      </c>
      <c r="F56" s="5">
        <v>-35756000000</v>
      </c>
      <c r="G56" s="5">
        <v>-28921000000</v>
      </c>
      <c r="I56" s="5">
        <v>-120174000000</v>
      </c>
      <c r="J56" s="5">
        <v>-100816000000</v>
      </c>
      <c r="K56" s="5">
        <v>-90752000000</v>
      </c>
      <c r="L56" s="5">
        <v>-76586000000</v>
      </c>
      <c r="M56" s="5">
        <v>-47746000000</v>
      </c>
      <c r="N56" s="5">
        <v>-42215669853</v>
      </c>
      <c r="O56" s="5">
        <v>-41917503121</v>
      </c>
      <c r="P56" s="5">
        <v>-35818197013</v>
      </c>
      <c r="Q56" s="5">
        <v>-31838540321</v>
      </c>
    </row>
    <row r="57" spans="2:17" ht="15.5" x14ac:dyDescent="0.35">
      <c r="C57" t="s">
        <v>85</v>
      </c>
      <c r="D57" s="5">
        <v>209000000</v>
      </c>
      <c r="E57" s="5">
        <v>69000000</v>
      </c>
      <c r="F57" s="5">
        <v>51000000</v>
      </c>
      <c r="G57" s="5">
        <v>6000000</v>
      </c>
      <c r="I57" s="5">
        <v>-62000000</v>
      </c>
      <c r="J57" s="5">
        <v>190000000</v>
      </c>
      <c r="K57" s="5">
        <v>165000000</v>
      </c>
      <c r="L57" s="5">
        <v>117000000</v>
      </c>
      <c r="M57" s="5">
        <v>303000000</v>
      </c>
      <c r="N57" s="5">
        <v>240735556</v>
      </c>
      <c r="O57" s="5">
        <v>742008693</v>
      </c>
      <c r="P57" s="5">
        <v>-27302701</v>
      </c>
      <c r="Q57" s="5">
        <v>-37834120</v>
      </c>
    </row>
    <row r="58" spans="2:17" ht="15.5" x14ac:dyDescent="0.35">
      <c r="C58" t="s">
        <v>80</v>
      </c>
      <c r="D58" s="5">
        <v>92332000000</v>
      </c>
      <c r="E58" s="5">
        <v>77910000000</v>
      </c>
      <c r="F58" s="5">
        <v>85197000000</v>
      </c>
      <c r="G58" s="5">
        <v>58533000000</v>
      </c>
      <c r="I58" s="5">
        <v>258030000000</v>
      </c>
      <c r="J58" s="5">
        <v>309461000000</v>
      </c>
      <c r="K58" s="5">
        <v>321358000000</v>
      </c>
      <c r="L58" s="5">
        <v>232485000000</v>
      </c>
      <c r="M58" s="5">
        <v>152459000000</v>
      </c>
      <c r="N58" s="5">
        <v>145019831954</v>
      </c>
      <c r="O58" s="5">
        <v>112409243654</v>
      </c>
      <c r="P58" s="5">
        <v>70691917872</v>
      </c>
      <c r="Q58" s="5">
        <v>46371563425</v>
      </c>
    </row>
    <row r="59" spans="2:17" ht="15.5" x14ac:dyDescent="0.35">
      <c r="C59" t="s">
        <v>81</v>
      </c>
      <c r="D59" s="5">
        <v>-127733000000</v>
      </c>
      <c r="E59" s="5">
        <v>-42862000000</v>
      </c>
      <c r="F59" s="5">
        <v>-38143000000</v>
      </c>
      <c r="G59" s="5">
        <v>-26116000000</v>
      </c>
      <c r="I59" s="5">
        <v>-112304000000</v>
      </c>
      <c r="J59" s="5">
        <v>-32978000000</v>
      </c>
      <c r="K59" s="5">
        <v>2531000000</v>
      </c>
      <c r="L59" s="5">
        <v>4743000000</v>
      </c>
      <c r="M59" s="5">
        <v>9264000000</v>
      </c>
      <c r="N59" s="5">
        <v>8302658703</v>
      </c>
      <c r="O59" s="5">
        <v>3099194936</v>
      </c>
      <c r="P59" s="5">
        <v>3696825956</v>
      </c>
      <c r="Q59" s="5">
        <v>3164882958</v>
      </c>
    </row>
    <row r="60" spans="2:17" ht="15.5" x14ac:dyDescent="0.35">
      <c r="C60" t="s">
        <v>83</v>
      </c>
      <c r="D60" s="5">
        <v>388000000</v>
      </c>
      <c r="E60" s="5">
        <v>356000000</v>
      </c>
      <c r="F60" s="5">
        <v>355000000</v>
      </c>
      <c r="G60" s="5">
        <v>618000000</v>
      </c>
      <c r="I60" s="5">
        <v>2834000000</v>
      </c>
      <c r="J60" s="5">
        <v>2775000000</v>
      </c>
      <c r="K60" s="5">
        <v>2890000000</v>
      </c>
      <c r="L60" s="5">
        <v>5238000000</v>
      </c>
      <c r="M60" s="5">
        <v>9456000000</v>
      </c>
      <c r="N60" s="5">
        <v>8484344156</v>
      </c>
      <c r="O60" s="5">
        <v>3002934732</v>
      </c>
      <c r="P60" s="5">
        <v>3701971889</v>
      </c>
      <c r="Q60" s="5">
        <v>3404228922</v>
      </c>
    </row>
    <row r="61" spans="2:17" ht="15.5" x14ac:dyDescent="0.35">
      <c r="C61" t="s">
        <v>27</v>
      </c>
      <c r="D61" s="5">
        <v>-88000000</v>
      </c>
      <c r="E61" s="5">
        <v>-20000000</v>
      </c>
      <c r="F61" s="5">
        <v>-41000000</v>
      </c>
      <c r="G61" s="5">
        <v>-55000000</v>
      </c>
      <c r="I61" s="5">
        <v>-181000000</v>
      </c>
      <c r="J61" s="5">
        <v>-259000000</v>
      </c>
      <c r="K61" s="5">
        <v>-359000000</v>
      </c>
      <c r="L61" s="5">
        <v>-495000000</v>
      </c>
      <c r="M61" s="5">
        <v>-192000000</v>
      </c>
      <c r="N61" s="5">
        <v>-181685453</v>
      </c>
    </row>
    <row r="62" spans="2:17" ht="15.5" x14ac:dyDescent="0.35">
      <c r="C62" t="s">
        <v>82</v>
      </c>
      <c r="D62" s="5">
        <v>-70041000000</v>
      </c>
    </row>
    <row r="63" spans="2:17" ht="15.5" x14ac:dyDescent="0.35">
      <c r="C63" t="s">
        <v>84</v>
      </c>
      <c r="O63" s="5">
        <v>96260204</v>
      </c>
      <c r="P63" s="5">
        <v>-5145933</v>
      </c>
      <c r="Q63" s="5">
        <v>-239345964</v>
      </c>
    </row>
    <row r="64" spans="2:17" ht="15.5" x14ac:dyDescent="0.35">
      <c r="C64" t="s">
        <v>86</v>
      </c>
      <c r="D64" s="5">
        <v>-127733000000</v>
      </c>
      <c r="E64" s="5">
        <v>-42862000000</v>
      </c>
      <c r="F64" s="5">
        <v>-38143000000</v>
      </c>
      <c r="G64" s="5">
        <v>-26116000000</v>
      </c>
      <c r="I64" s="5">
        <v>-112304000000</v>
      </c>
      <c r="J64" s="5">
        <v>-32978000000</v>
      </c>
      <c r="K64" s="5">
        <v>2531000000</v>
      </c>
      <c r="L64" s="5">
        <v>4743000000</v>
      </c>
      <c r="M64" s="5">
        <v>9264000000</v>
      </c>
      <c r="N64" s="5">
        <v>8302658703</v>
      </c>
      <c r="O64" s="5">
        <v>3099194936</v>
      </c>
      <c r="P64" s="5">
        <v>3696825956</v>
      </c>
      <c r="Q64" s="5">
        <v>3164882958</v>
      </c>
    </row>
    <row r="65" spans="3:17" ht="15.5" x14ac:dyDescent="0.35">
      <c r="C65" t="s">
        <v>29</v>
      </c>
      <c r="D65" s="5">
        <v>-35401000000</v>
      </c>
      <c r="E65" s="5">
        <v>35048000000</v>
      </c>
      <c r="F65" s="5">
        <v>47054000000</v>
      </c>
      <c r="G65" s="5">
        <v>32417000000</v>
      </c>
      <c r="I65" s="5">
        <v>145726000000</v>
      </c>
      <c r="J65" s="5">
        <v>276483000000</v>
      </c>
      <c r="K65" s="5">
        <v>323889000000</v>
      </c>
      <c r="L65" s="5">
        <v>237228000000</v>
      </c>
      <c r="M65" s="5">
        <v>161723000000</v>
      </c>
      <c r="N65" s="5">
        <v>153322490657</v>
      </c>
      <c r="O65" s="5">
        <v>115508438590</v>
      </c>
      <c r="P65" s="5">
        <v>74388743828</v>
      </c>
      <c r="Q65" s="5">
        <v>49536446383</v>
      </c>
    </row>
    <row r="66" spans="3:17" ht="15.5" x14ac:dyDescent="0.35">
      <c r="C66" t="s">
        <v>28</v>
      </c>
      <c r="D66" s="5">
        <v>-4465000000</v>
      </c>
      <c r="E66" s="5">
        <v>-575000000</v>
      </c>
      <c r="F66" s="5">
        <v>-7455000000</v>
      </c>
      <c r="G66" s="5">
        <v>-5573000000</v>
      </c>
      <c r="I66" s="5">
        <v>-24925000000</v>
      </c>
      <c r="J66" s="5">
        <v>-44215000000</v>
      </c>
      <c r="K66" s="5">
        <v>-70624000000</v>
      </c>
      <c r="L66" s="5">
        <v>-51057000000</v>
      </c>
      <c r="M66" s="5">
        <v>-37850000000</v>
      </c>
      <c r="N66" s="5">
        <v>-34702708755</v>
      </c>
      <c r="O66" s="5">
        <v>-28685061979</v>
      </c>
      <c r="P66" s="5">
        <v>-19080861172</v>
      </c>
      <c r="Q66" s="5">
        <v>-11526163357</v>
      </c>
    </row>
    <row r="67" spans="3:17" ht="15.5" x14ac:dyDescent="0.35">
      <c r="C67" t="s">
        <v>374</v>
      </c>
      <c r="D67" s="5">
        <v>-3814000000</v>
      </c>
      <c r="E67" s="5">
        <v>-1732000000</v>
      </c>
      <c r="F67" s="5">
        <v>-7207000000</v>
      </c>
      <c r="G67" s="5">
        <v>-5920000000</v>
      </c>
      <c r="I67" s="5">
        <v>-24473000000</v>
      </c>
      <c r="J67" s="5">
        <v>-44128000000</v>
      </c>
      <c r="K67" s="5">
        <v>-73707000000</v>
      </c>
      <c r="L67" s="5">
        <v>-54147000000</v>
      </c>
      <c r="M67" s="5">
        <v>-36027000000</v>
      </c>
      <c r="N67" s="5">
        <v>-31909864360</v>
      </c>
      <c r="O67" s="5">
        <v>-27885927750</v>
      </c>
      <c r="P67" s="5">
        <v>-18028299554</v>
      </c>
      <c r="Q67" s="5">
        <v>-10511240624</v>
      </c>
    </row>
    <row r="68" spans="3:17" ht="15.5" x14ac:dyDescent="0.35">
      <c r="C68" t="s">
        <v>375</v>
      </c>
      <c r="D68" s="5">
        <v>-651000000</v>
      </c>
      <c r="E68" s="5">
        <v>1157000000</v>
      </c>
      <c r="F68" s="5">
        <v>-248000000</v>
      </c>
      <c r="G68" s="5">
        <v>347000000</v>
      </c>
      <c r="I68" s="5">
        <v>-452000000</v>
      </c>
      <c r="J68" s="5">
        <v>-87000000</v>
      </c>
      <c r="K68" s="5">
        <v>3083000000</v>
      </c>
      <c r="L68" s="5">
        <v>3090000000</v>
      </c>
      <c r="M68" s="5">
        <v>68000000</v>
      </c>
      <c r="N68" s="5">
        <v>-1164681848</v>
      </c>
      <c r="O68" s="5">
        <v>-198547283</v>
      </c>
      <c r="P68" s="5">
        <v>-312167240</v>
      </c>
      <c r="Q68" s="5">
        <v>-569100910</v>
      </c>
    </row>
    <row r="69" spans="3:17" ht="15.5" x14ac:dyDescent="0.35">
      <c r="C69" t="s">
        <v>351</v>
      </c>
      <c r="M69" s="5">
        <v>-1891000000</v>
      </c>
      <c r="N69" s="5">
        <v>-1628162547</v>
      </c>
      <c r="O69" s="5">
        <v>-600586946</v>
      </c>
      <c r="P69" s="5">
        <v>-740394378</v>
      </c>
      <c r="Q69" s="5">
        <v>-445821823</v>
      </c>
    </row>
    <row r="70" spans="3:17" ht="15.5" x14ac:dyDescent="0.35">
      <c r="C70" t="s">
        <v>376</v>
      </c>
      <c r="D70" s="5">
        <v>-4465000000</v>
      </c>
      <c r="E70" s="5">
        <v>-575000000</v>
      </c>
      <c r="F70" s="5">
        <v>-7455000000</v>
      </c>
      <c r="G70" s="5">
        <v>-5573000000</v>
      </c>
      <c r="I70" s="5">
        <v>-24925000000</v>
      </c>
      <c r="J70" s="5">
        <v>-44215000000</v>
      </c>
      <c r="K70" s="5">
        <v>-70624000000</v>
      </c>
      <c r="L70" s="5">
        <v>-51057000000</v>
      </c>
      <c r="M70" s="5">
        <v>-37850000000</v>
      </c>
      <c r="N70" s="5">
        <v>-34702708755</v>
      </c>
      <c r="O70" s="5">
        <v>-28685061979</v>
      </c>
      <c r="P70" s="5">
        <v>-19080861172</v>
      </c>
      <c r="Q70" s="5">
        <v>-11526163357</v>
      </c>
    </row>
    <row r="71" spans="3:17" ht="15.5" x14ac:dyDescent="0.35">
      <c r="C71" t="s">
        <v>428</v>
      </c>
      <c r="D71" s="5">
        <v>-39866000000</v>
      </c>
      <c r="E71" s="5">
        <v>34473000000</v>
      </c>
      <c r="F71" s="5">
        <v>39599000000</v>
      </c>
      <c r="G71" s="5">
        <v>26844000000</v>
      </c>
      <c r="I71" s="5">
        <v>120801000000</v>
      </c>
      <c r="J71" s="5">
        <v>232268000000</v>
      </c>
      <c r="K71" s="5">
        <v>253265000000</v>
      </c>
      <c r="L71" s="5">
        <v>186171000000</v>
      </c>
      <c r="M71" s="5">
        <v>123873000000</v>
      </c>
      <c r="N71" s="5">
        <v>118619781902</v>
      </c>
      <c r="O71" s="5">
        <v>86823376611</v>
      </c>
      <c r="P71" s="5">
        <v>55307882656</v>
      </c>
      <c r="Q71" s="5">
        <v>38010283026</v>
      </c>
    </row>
    <row r="72" spans="3:17" ht="15.5" x14ac:dyDescent="0.35">
      <c r="C72" t="s">
        <v>1151</v>
      </c>
      <c r="N72" s="5">
        <v>3398276084</v>
      </c>
      <c r="O72" s="5">
        <v>16209839929</v>
      </c>
      <c r="P72" s="5">
        <v>18038711793</v>
      </c>
      <c r="Q72" s="5">
        <v>6809843251</v>
      </c>
    </row>
    <row r="73" spans="3:17" ht="15.5" x14ac:dyDescent="0.35">
      <c r="C73" t="s">
        <v>87</v>
      </c>
      <c r="D73" s="5">
        <v>-39866000000</v>
      </c>
      <c r="E73" s="5">
        <v>34473000000</v>
      </c>
      <c r="F73" s="5">
        <v>39599000000</v>
      </c>
      <c r="G73" s="5">
        <v>26844000000</v>
      </c>
      <c r="I73" s="5">
        <v>120801000000</v>
      </c>
      <c r="J73" s="5">
        <v>232268000000</v>
      </c>
      <c r="K73" s="5">
        <v>253265000000</v>
      </c>
      <c r="L73" s="5">
        <v>186171000000</v>
      </c>
      <c r="M73" s="5">
        <v>123873000000</v>
      </c>
      <c r="N73" s="5">
        <v>122018057986</v>
      </c>
      <c r="O73" s="5">
        <v>103033216540</v>
      </c>
      <c r="P73" s="5">
        <v>73346594449</v>
      </c>
      <c r="Q73" s="5">
        <v>44820126277</v>
      </c>
    </row>
    <row r="74" spans="3:17" ht="15.5" x14ac:dyDescent="0.35">
      <c r="C74" t="s">
        <v>88</v>
      </c>
      <c r="D74" s="5">
        <v>-11196000000</v>
      </c>
      <c r="F74" s="5">
        <v>-204000000</v>
      </c>
      <c r="I74" s="5">
        <v>-204000000</v>
      </c>
      <c r="J74" s="5">
        <v>5340000000</v>
      </c>
      <c r="K74" s="5">
        <v>6546000000</v>
      </c>
      <c r="L74" s="5">
        <v>-6905000000</v>
      </c>
      <c r="M74" s="5">
        <v>269000000</v>
      </c>
      <c r="N74" s="5">
        <v>-2782528753</v>
      </c>
      <c r="O74" s="5">
        <v>-2229026823</v>
      </c>
      <c r="P74" s="5">
        <v>2455295256</v>
      </c>
      <c r="Q74" s="5">
        <v>-1288052361</v>
      </c>
    </row>
    <row r="75" spans="3:17" ht="15.5" x14ac:dyDescent="0.35">
      <c r="C75" t="s">
        <v>89</v>
      </c>
      <c r="D75" s="5">
        <v>-51062000000</v>
      </c>
      <c r="E75" s="5">
        <v>34473000000</v>
      </c>
      <c r="F75" s="5">
        <v>39395000000</v>
      </c>
      <c r="G75" s="5">
        <v>26844000000</v>
      </c>
      <c r="I75" s="5">
        <v>120597000000</v>
      </c>
      <c r="J75" s="5">
        <v>237608000000</v>
      </c>
      <c r="K75" s="5">
        <v>259811000000</v>
      </c>
      <c r="L75" s="5">
        <v>179266000000</v>
      </c>
      <c r="M75" s="5">
        <v>124142000000</v>
      </c>
      <c r="N75" s="5">
        <v>119235529233</v>
      </c>
      <c r="O75" s="5">
        <v>100804189717</v>
      </c>
      <c r="P75" s="5">
        <v>75801889705</v>
      </c>
      <c r="Q75" s="5">
        <v>43532073916</v>
      </c>
    </row>
    <row r="76" spans="3:17" ht="15.5" x14ac:dyDescent="0.35">
      <c r="C76" t="s">
        <v>90</v>
      </c>
      <c r="D76" s="5">
        <v>-39866000000</v>
      </c>
      <c r="E76" s="5">
        <v>34473000000</v>
      </c>
      <c r="F76" s="5">
        <v>39599000000</v>
      </c>
      <c r="G76" s="5">
        <v>26844000000</v>
      </c>
      <c r="I76" s="5">
        <v>120801000000</v>
      </c>
      <c r="J76" s="5">
        <v>232268000000</v>
      </c>
      <c r="K76" s="5">
        <v>253265000000</v>
      </c>
      <c r="L76" s="5">
        <v>186171000000</v>
      </c>
      <c r="M76" s="5">
        <v>123873000000</v>
      </c>
      <c r="N76" s="5">
        <v>122018057986</v>
      </c>
      <c r="O76" s="5">
        <v>103033216540</v>
      </c>
      <c r="P76" s="5">
        <v>73346594449</v>
      </c>
      <c r="Q76" s="5">
        <v>44820126277</v>
      </c>
    </row>
    <row r="77" spans="3:17" ht="15.5" x14ac:dyDescent="0.35">
      <c r="C77" t="s">
        <v>8</v>
      </c>
      <c r="D77" s="5">
        <v>-51271000000</v>
      </c>
      <c r="E77" s="5">
        <v>34404000000</v>
      </c>
      <c r="F77" s="5">
        <v>39344000000</v>
      </c>
      <c r="G77" s="5">
        <v>26838000000</v>
      </c>
      <c r="I77" s="5">
        <v>120659000000</v>
      </c>
      <c r="J77" s="5">
        <v>237418000000</v>
      </c>
      <c r="K77" s="5">
        <v>259646000000</v>
      </c>
      <c r="L77" s="5">
        <v>179149000000</v>
      </c>
      <c r="M77" s="5">
        <v>123839000000</v>
      </c>
      <c r="N77" s="5">
        <v>118994793677</v>
      </c>
      <c r="O77" s="5">
        <v>100062181024</v>
      </c>
      <c r="P77" s="5">
        <v>75829192406</v>
      </c>
      <c r="Q77" s="5">
        <v>43569908036</v>
      </c>
    </row>
    <row r="78" spans="3:17" ht="15.5" x14ac:dyDescent="0.35">
      <c r="C78" t="s">
        <v>91</v>
      </c>
      <c r="D78" s="5">
        <v>-39866000000</v>
      </c>
      <c r="E78" s="5">
        <v>34473000000</v>
      </c>
      <c r="F78" s="5">
        <v>39599000000</v>
      </c>
      <c r="G78" s="5">
        <v>26844000000</v>
      </c>
      <c r="I78" s="5">
        <v>120801000000</v>
      </c>
      <c r="J78" s="5">
        <v>232268000000</v>
      </c>
      <c r="K78" s="5">
        <v>253265000000</v>
      </c>
      <c r="L78" s="5">
        <v>186171000000</v>
      </c>
      <c r="M78" s="5">
        <v>123873000000</v>
      </c>
      <c r="N78" s="5">
        <v>122018057986</v>
      </c>
      <c r="O78" s="5">
        <v>103033216540</v>
      </c>
      <c r="P78" s="5">
        <v>73346594449</v>
      </c>
      <c r="Q78" s="5">
        <v>44820126277</v>
      </c>
    </row>
    <row r="79" spans="3:17" ht="15.5" x14ac:dyDescent="0.35">
      <c r="C79" t="s">
        <v>92</v>
      </c>
      <c r="D79" s="5">
        <v>-51062000000</v>
      </c>
      <c r="E79" s="5">
        <v>34473000000</v>
      </c>
      <c r="F79" s="5">
        <v>39395000000</v>
      </c>
      <c r="G79" s="5">
        <v>26844000000</v>
      </c>
      <c r="I79" s="5">
        <v>120597000000</v>
      </c>
      <c r="J79" s="5">
        <v>237608000000</v>
      </c>
      <c r="K79" s="5">
        <v>259811000000</v>
      </c>
      <c r="L79" s="5">
        <v>179266000000</v>
      </c>
      <c r="M79" s="5">
        <v>124142000000</v>
      </c>
      <c r="N79" s="5">
        <v>119235529233</v>
      </c>
      <c r="O79" s="5">
        <v>100804189717</v>
      </c>
      <c r="P79" s="5">
        <v>75801889705</v>
      </c>
      <c r="Q79" s="5">
        <v>43532073916</v>
      </c>
    </row>
    <row r="80" spans="3:17" ht="15.5" x14ac:dyDescent="0.35">
      <c r="C80" t="s">
        <v>93</v>
      </c>
      <c r="D80" s="5">
        <v>-51062000000</v>
      </c>
      <c r="E80" s="5">
        <v>34473000000</v>
      </c>
      <c r="F80" s="5">
        <v>39395000000</v>
      </c>
      <c r="G80" s="5">
        <v>26844000000</v>
      </c>
      <c r="I80" s="5">
        <v>120597000000</v>
      </c>
      <c r="J80" s="5">
        <v>237608000000</v>
      </c>
      <c r="K80" s="5">
        <v>259811000000</v>
      </c>
      <c r="L80" s="5">
        <v>179266000000</v>
      </c>
      <c r="M80" s="5">
        <v>124142000000</v>
      </c>
      <c r="N80" s="5">
        <v>119235529233</v>
      </c>
      <c r="O80" s="5">
        <v>100804189717</v>
      </c>
      <c r="P80" s="5">
        <v>75801889705</v>
      </c>
      <c r="Q80" s="5">
        <v>43532073916</v>
      </c>
    </row>
    <row r="82" spans="2:17" ht="15.5" x14ac:dyDescent="0.35">
      <c r="B82" t="s">
        <v>94</v>
      </c>
      <c r="C82" t="s">
        <v>95</v>
      </c>
    </row>
    <row r="83" spans="2:17" ht="15.5" x14ac:dyDescent="0.35">
      <c r="C83" t="s">
        <v>96</v>
      </c>
    </row>
    <row r="84" spans="2:17" ht="15.5" x14ac:dyDescent="0.35">
      <c r="C84" t="s">
        <v>20</v>
      </c>
      <c r="D84" s="5">
        <v>507584000000</v>
      </c>
      <c r="E84" s="5">
        <v>369608000000</v>
      </c>
      <c r="F84" s="5">
        <v>485733000000</v>
      </c>
      <c r="G84" s="5">
        <v>206131000000</v>
      </c>
      <c r="I84" s="5">
        <v>485733000000</v>
      </c>
      <c r="J84" s="5">
        <v>275307000000</v>
      </c>
      <c r="K84" s="5">
        <v>265379000000</v>
      </c>
      <c r="L84" s="5">
        <v>299739000000</v>
      </c>
      <c r="M84" s="5">
        <v>335854000000</v>
      </c>
      <c r="N84" s="5">
        <v>105728817232</v>
      </c>
      <c r="O84" s="5">
        <v>198803095749</v>
      </c>
      <c r="P84" s="5">
        <v>100259171080</v>
      </c>
      <c r="Q84" s="5">
        <v>89652522952</v>
      </c>
    </row>
    <row r="85" spans="2:17" ht="15.5" x14ac:dyDescent="0.35">
      <c r="C85" t="s">
        <v>98</v>
      </c>
      <c r="D85" s="5">
        <v>242448000000</v>
      </c>
      <c r="E85" s="5">
        <v>296302000000</v>
      </c>
      <c r="F85" s="5">
        <v>236356000000</v>
      </c>
      <c r="G85" s="5">
        <v>224961000000</v>
      </c>
      <c r="I85" s="5">
        <v>236356000000</v>
      </c>
      <c r="J85" s="5">
        <v>174895000000</v>
      </c>
      <c r="K85" s="5">
        <v>195934000000</v>
      </c>
      <c r="L85" s="5">
        <v>168749000000</v>
      </c>
      <c r="M85" s="5">
        <v>91911000000</v>
      </c>
      <c r="N85" s="5">
        <v>58568334044</v>
      </c>
      <c r="O85" s="5">
        <v>39998512023</v>
      </c>
      <c r="P85" s="5">
        <v>22758244714</v>
      </c>
      <c r="Q85" s="5">
        <v>16627383332</v>
      </c>
    </row>
    <row r="86" spans="2:17" ht="15.5" x14ac:dyDescent="0.35">
      <c r="C86" t="s">
        <v>99</v>
      </c>
      <c r="D86" s="5">
        <v>6085000000</v>
      </c>
      <c r="E86" s="5">
        <v>6221000000</v>
      </c>
      <c r="F86" s="5">
        <v>5875000000</v>
      </c>
      <c r="G86" s="5">
        <v>5327000000</v>
      </c>
      <c r="I86" s="5">
        <v>5875000000</v>
      </c>
      <c r="J86" s="5">
        <v>4553000000</v>
      </c>
      <c r="K86" s="5">
        <v>5719000000</v>
      </c>
      <c r="L86" s="5">
        <v>2611000000</v>
      </c>
      <c r="M86" s="5">
        <v>2951000000</v>
      </c>
      <c r="N86" s="5">
        <v>2721738273</v>
      </c>
      <c r="O86" s="5">
        <v>1159565382</v>
      </c>
      <c r="P86" s="5">
        <v>470068729</v>
      </c>
      <c r="Q86" s="5">
        <v>2041210720</v>
      </c>
    </row>
    <row r="87" spans="2:17" ht="15.5" x14ac:dyDescent="0.35">
      <c r="C87" t="s">
        <v>100</v>
      </c>
    </row>
    <row r="88" spans="2:17" ht="15.5" x14ac:dyDescent="0.35">
      <c r="C88" t="s">
        <v>101</v>
      </c>
      <c r="D88" s="5">
        <v>242448000000</v>
      </c>
      <c r="E88" s="5">
        <v>296302000000</v>
      </c>
      <c r="F88" s="5">
        <v>236356000000</v>
      </c>
      <c r="G88" s="5">
        <v>224961000000</v>
      </c>
      <c r="I88" s="5">
        <v>236356000000</v>
      </c>
      <c r="J88" s="5">
        <v>174895000000</v>
      </c>
      <c r="K88" s="5">
        <v>195934000000</v>
      </c>
      <c r="L88" s="5">
        <v>168749000000</v>
      </c>
      <c r="M88" s="5">
        <v>91911000000</v>
      </c>
      <c r="N88" s="5">
        <v>58568334044</v>
      </c>
      <c r="O88" s="5">
        <v>39998512023</v>
      </c>
      <c r="P88" s="5">
        <v>22758244714</v>
      </c>
      <c r="Q88" s="5">
        <v>16627383332</v>
      </c>
    </row>
    <row r="89" spans="2:17" ht="15.5" x14ac:dyDescent="0.35">
      <c r="C89" t="s">
        <v>285</v>
      </c>
      <c r="M89" s="5">
        <v>622000000</v>
      </c>
      <c r="N89" s="5">
        <v>234051902</v>
      </c>
      <c r="O89" s="5">
        <v>826769364</v>
      </c>
      <c r="P89" s="5">
        <v>2037909656</v>
      </c>
      <c r="Q89" s="5">
        <v>10495432551</v>
      </c>
    </row>
    <row r="90" spans="2:17" ht="15.5" x14ac:dyDescent="0.35">
      <c r="C90" t="s">
        <v>286</v>
      </c>
      <c r="M90" s="5">
        <v>622000000</v>
      </c>
      <c r="N90" s="5">
        <v>234051902</v>
      </c>
      <c r="O90" s="5">
        <v>826769364</v>
      </c>
      <c r="P90" s="5">
        <v>2037909656</v>
      </c>
      <c r="Q90" s="5">
        <v>10495432551</v>
      </c>
    </row>
    <row r="91" spans="2:17" ht="15.5" x14ac:dyDescent="0.35">
      <c r="C91" t="s">
        <v>85</v>
      </c>
      <c r="L91" s="5">
        <v>-12607000000</v>
      </c>
      <c r="M91" s="5">
        <v>-5702000000</v>
      </c>
      <c r="N91" s="5">
        <v>-5970698264</v>
      </c>
      <c r="O91" s="5">
        <v>-2743825312</v>
      </c>
      <c r="P91" s="5">
        <v>-513469158</v>
      </c>
      <c r="Q91" s="5">
        <v>-2962959448</v>
      </c>
    </row>
    <row r="92" spans="2:17" ht="15.5" x14ac:dyDescent="0.35">
      <c r="C92" t="s">
        <v>103</v>
      </c>
      <c r="D92" s="5">
        <v>1236236000000</v>
      </c>
      <c r="E92" s="5">
        <v>989014000000</v>
      </c>
      <c r="F92" s="5">
        <v>902606000000</v>
      </c>
      <c r="G92" s="5">
        <v>586898000000</v>
      </c>
      <c r="I92" s="5">
        <v>902606000000</v>
      </c>
      <c r="J92" s="5">
        <v>623422000000</v>
      </c>
      <c r="K92" s="5">
        <v>583322000000</v>
      </c>
      <c r="L92" s="5">
        <v>542307000000</v>
      </c>
      <c r="M92" s="5">
        <v>494923000000</v>
      </c>
      <c r="N92" s="5">
        <v>191387152115</v>
      </c>
      <c r="O92" s="5">
        <v>263672344226</v>
      </c>
      <c r="P92" s="5">
        <v>146199570081</v>
      </c>
      <c r="Q92" s="5">
        <v>134510745055</v>
      </c>
    </row>
    <row r="93" spans="2:17" ht="15.5" x14ac:dyDescent="0.35">
      <c r="C93" t="s">
        <v>104</v>
      </c>
    </row>
    <row r="94" spans="2:17" ht="15.5" x14ac:dyDescent="0.35">
      <c r="C94" t="s">
        <v>108</v>
      </c>
      <c r="D94" s="5">
        <v>10631000000</v>
      </c>
      <c r="E94" s="5">
        <v>8124000000</v>
      </c>
      <c r="F94" s="5">
        <v>6967000000</v>
      </c>
      <c r="G94" s="5">
        <v>7157000000</v>
      </c>
      <c r="I94" s="5">
        <v>6967000000</v>
      </c>
      <c r="J94" s="5">
        <v>7361000000</v>
      </c>
      <c r="K94" s="5">
        <v>8955000000</v>
      </c>
      <c r="L94" s="5">
        <v>7718000000</v>
      </c>
      <c r="M94" s="5">
        <v>2680000000</v>
      </c>
      <c r="N94" s="5">
        <v>2495976877</v>
      </c>
      <c r="O94" s="5">
        <v>4551567395</v>
      </c>
      <c r="P94" s="5">
        <v>4119601542</v>
      </c>
      <c r="Q94" s="5">
        <v>4910341423</v>
      </c>
    </row>
    <row r="95" spans="2:17" ht="15.5" x14ac:dyDescent="0.35">
      <c r="C95" t="s">
        <v>105</v>
      </c>
      <c r="D95" s="5">
        <v>8850438000000</v>
      </c>
      <c r="E95" s="5">
        <v>5929630000000</v>
      </c>
      <c r="F95" s="5">
        <v>4200453000000</v>
      </c>
      <c r="G95" s="5">
        <v>3355363000000</v>
      </c>
      <c r="I95" s="5">
        <v>4200453000000</v>
      </c>
      <c r="J95" s="5">
        <v>2806911000000</v>
      </c>
      <c r="K95" s="5">
        <v>2106297000000</v>
      </c>
      <c r="L95" s="5">
        <v>1047579000000</v>
      </c>
      <c r="M95" s="5">
        <v>769984000000</v>
      </c>
      <c r="N95" s="5">
        <v>333949053089</v>
      </c>
      <c r="O95" s="5">
        <v>170234258085</v>
      </c>
      <c r="P95" s="5">
        <v>155326406150</v>
      </c>
      <c r="Q95" s="5">
        <v>83291541891</v>
      </c>
    </row>
    <row r="96" spans="2:17" ht="15.5" x14ac:dyDescent="0.35">
      <c r="C96" t="s">
        <v>106</v>
      </c>
      <c r="D96" s="5">
        <v>3359000000</v>
      </c>
      <c r="E96" s="5">
        <v>3052000000</v>
      </c>
      <c r="F96" s="5">
        <v>2967000000</v>
      </c>
      <c r="G96" s="5">
        <v>2549000000</v>
      </c>
      <c r="I96" s="5">
        <v>2967000000</v>
      </c>
      <c r="J96" s="5">
        <v>2133000000</v>
      </c>
      <c r="M96" s="5">
        <v>108000000</v>
      </c>
      <c r="N96" s="5">
        <v>61963948</v>
      </c>
      <c r="O96" s="5">
        <v>1571109453</v>
      </c>
      <c r="P96" s="5">
        <v>1940573066</v>
      </c>
      <c r="Q96" s="5">
        <v>569336646</v>
      </c>
    </row>
    <row r="97" spans="3:17" ht="15.5" x14ac:dyDescent="0.35">
      <c r="C97" t="s">
        <v>324</v>
      </c>
      <c r="N97" s="5">
        <v>58424595</v>
      </c>
      <c r="O97" s="5">
        <v>3288010773</v>
      </c>
      <c r="P97" s="5">
        <v>3288010773</v>
      </c>
      <c r="Q97" s="5">
        <v>3288010773</v>
      </c>
    </row>
    <row r="98" spans="3:17" ht="15.5" x14ac:dyDescent="0.35">
      <c r="C98" t="s">
        <v>107</v>
      </c>
      <c r="O98" s="5">
        <v>3274520334</v>
      </c>
      <c r="P98" s="5">
        <v>4888971156</v>
      </c>
      <c r="Q98" s="5">
        <v>4360510563</v>
      </c>
    </row>
    <row r="99" spans="3:17" ht="15.5" x14ac:dyDescent="0.35">
      <c r="C99" t="s">
        <v>287</v>
      </c>
      <c r="Q99" s="5">
        <v>4614976252</v>
      </c>
    </row>
    <row r="100" spans="3:17" ht="15.5" x14ac:dyDescent="0.35">
      <c r="C100" t="s">
        <v>109</v>
      </c>
      <c r="D100" s="5">
        <v>9751606000000</v>
      </c>
      <c r="E100" s="5">
        <v>6496308000000</v>
      </c>
      <c r="F100" s="5">
        <v>4552401000000</v>
      </c>
      <c r="G100" s="5">
        <v>3430987000000</v>
      </c>
      <c r="I100" s="5">
        <v>4552401000000</v>
      </c>
      <c r="J100" s="5">
        <v>2888411000000</v>
      </c>
      <c r="K100" s="5">
        <v>2140051000000</v>
      </c>
      <c r="L100" s="5">
        <v>1063635000000</v>
      </c>
      <c r="M100" s="5">
        <v>776213000000</v>
      </c>
      <c r="N100" s="5">
        <v>343462812926</v>
      </c>
      <c r="O100" s="5">
        <v>194352257285</v>
      </c>
      <c r="P100" s="5">
        <v>182846369528</v>
      </c>
      <c r="Q100" s="5">
        <v>111911538852</v>
      </c>
    </row>
    <row r="101" spans="3:17" ht="15.5" x14ac:dyDescent="0.35">
      <c r="C101" t="s">
        <v>110</v>
      </c>
      <c r="D101" s="5">
        <v>10987842000000</v>
      </c>
      <c r="E101" s="5">
        <v>7485322000000</v>
      </c>
      <c r="F101" s="5">
        <v>5455007000000</v>
      </c>
      <c r="G101" s="5">
        <v>4017885000000</v>
      </c>
      <c r="I101" s="5">
        <v>5455007000000</v>
      </c>
      <c r="J101" s="5">
        <v>3511833000000</v>
      </c>
      <c r="K101" s="5">
        <v>2723373000000</v>
      </c>
      <c r="L101" s="5">
        <v>1605942000000</v>
      </c>
      <c r="M101" s="5">
        <v>1271136000000</v>
      </c>
      <c r="N101" s="5">
        <v>534849965041</v>
      </c>
      <c r="O101" s="5">
        <v>458024601511</v>
      </c>
      <c r="P101" s="5">
        <v>329045939609</v>
      </c>
      <c r="Q101" s="5">
        <v>246422283907</v>
      </c>
    </row>
    <row r="102" spans="3:17" ht="15.5" x14ac:dyDescent="0.35">
      <c r="C102" t="s">
        <v>111</v>
      </c>
    </row>
    <row r="103" spans="3:17" ht="15.5" x14ac:dyDescent="0.35">
      <c r="C103" t="s">
        <v>112</v>
      </c>
    </row>
    <row r="104" spans="3:17" ht="15.5" x14ac:dyDescent="0.35">
      <c r="C104" t="s">
        <v>113</v>
      </c>
      <c r="D104" s="5">
        <v>3090157000000</v>
      </c>
      <c r="E104" s="5">
        <v>1565095000000</v>
      </c>
      <c r="F104" s="5">
        <v>1187654000000</v>
      </c>
      <c r="G104" s="5">
        <v>678291000000</v>
      </c>
      <c r="I104" s="5">
        <v>1187654000000</v>
      </c>
      <c r="J104" s="5">
        <v>658269000000</v>
      </c>
      <c r="K104" s="5">
        <v>681223000000</v>
      </c>
      <c r="L104" s="5">
        <v>324141000000</v>
      </c>
      <c r="M104" s="5">
        <v>218194000000</v>
      </c>
      <c r="N104" s="5">
        <v>208209900384</v>
      </c>
      <c r="O104" s="5">
        <v>114502196758</v>
      </c>
      <c r="P104" s="5">
        <v>91085741423</v>
      </c>
      <c r="Q104" s="5">
        <v>84377684310</v>
      </c>
    </row>
    <row r="105" spans="3:17" ht="15.5" x14ac:dyDescent="0.35">
      <c r="C105" t="s">
        <v>114</v>
      </c>
    </row>
    <row r="106" spans="3:17" ht="15.5" x14ac:dyDescent="0.35">
      <c r="C106" t="s">
        <v>115</v>
      </c>
      <c r="D106" s="5">
        <v>449806000000</v>
      </c>
      <c r="E106" s="5">
        <v>228475000000</v>
      </c>
      <c r="F106" s="5">
        <v>289505000000</v>
      </c>
      <c r="G106" s="5">
        <v>147503000000</v>
      </c>
      <c r="I106" s="5">
        <v>289505000000</v>
      </c>
      <c r="J106" s="5">
        <v>141569000000</v>
      </c>
      <c r="K106" s="5">
        <v>181692000000</v>
      </c>
      <c r="L106" s="5">
        <v>150148000000</v>
      </c>
      <c r="M106" s="5">
        <v>112198000000</v>
      </c>
      <c r="N106" s="5">
        <v>153559298174</v>
      </c>
      <c r="O106" s="5">
        <v>19792367312</v>
      </c>
      <c r="P106" s="5">
        <v>13917660696</v>
      </c>
      <c r="Q106" s="5">
        <v>13562632780</v>
      </c>
    </row>
    <row r="107" spans="3:17" ht="15.5" x14ac:dyDescent="0.35">
      <c r="C107" t="s">
        <v>325</v>
      </c>
    </row>
    <row r="108" spans="3:17" ht="15.5" x14ac:dyDescent="0.35">
      <c r="C108" t="s">
        <v>326</v>
      </c>
      <c r="D108" s="5">
        <v>6085000000</v>
      </c>
      <c r="E108" s="5">
        <v>6221000000</v>
      </c>
      <c r="F108" s="5">
        <v>5875000000</v>
      </c>
      <c r="G108" s="5">
        <v>5327000000</v>
      </c>
      <c r="I108" s="5">
        <v>5875000000</v>
      </c>
      <c r="J108" s="5">
        <v>4553000000</v>
      </c>
      <c r="K108" s="5">
        <v>5719000000</v>
      </c>
      <c r="L108" s="5">
        <v>2611000000</v>
      </c>
      <c r="M108" s="5">
        <v>2951000000</v>
      </c>
      <c r="N108" s="5">
        <v>2721738273</v>
      </c>
      <c r="O108" s="5">
        <v>1159565382</v>
      </c>
      <c r="P108" s="5">
        <v>470068729</v>
      </c>
      <c r="Q108" s="5">
        <v>2041210720</v>
      </c>
    </row>
    <row r="109" spans="3:17" ht="15.5" x14ac:dyDescent="0.35">
      <c r="C109" t="s">
        <v>119</v>
      </c>
      <c r="D109" s="5">
        <v>23710000000</v>
      </c>
      <c r="E109" s="5">
        <v>18538000000</v>
      </c>
      <c r="F109" s="5">
        <v>5829000000</v>
      </c>
      <c r="G109" s="5">
        <v>3687000000</v>
      </c>
      <c r="I109" s="5">
        <v>5829000000</v>
      </c>
      <c r="J109" s="5">
        <v>8571000000</v>
      </c>
      <c r="K109" s="5">
        <v>45089000000</v>
      </c>
      <c r="L109" s="5">
        <v>25515000000</v>
      </c>
      <c r="M109" s="5">
        <v>18999000000</v>
      </c>
      <c r="N109" s="5">
        <v>15716776561</v>
      </c>
      <c r="O109" s="5">
        <v>17574393652</v>
      </c>
      <c r="P109" s="5">
        <v>12867750457</v>
      </c>
      <c r="Q109" s="5">
        <v>5717975356</v>
      </c>
    </row>
    <row r="110" spans="3:17" ht="15.5" x14ac:dyDescent="0.35">
      <c r="C110" t="s">
        <v>288</v>
      </c>
      <c r="D110" s="5">
        <v>2399307000000</v>
      </c>
      <c r="E110" s="5">
        <v>1121620000000</v>
      </c>
      <c r="F110" s="5">
        <v>684322000000</v>
      </c>
      <c r="G110" s="5">
        <v>407900000000</v>
      </c>
      <c r="I110" s="5">
        <v>684322000000</v>
      </c>
      <c r="J110" s="5">
        <v>453592000000</v>
      </c>
      <c r="K110" s="5">
        <v>402220000000</v>
      </c>
      <c r="L110" s="5">
        <v>91787000000</v>
      </c>
      <c r="M110" s="5">
        <v>46973000000</v>
      </c>
      <c r="N110" s="5">
        <v>21984687991</v>
      </c>
      <c r="O110" s="5">
        <v>50845302330</v>
      </c>
      <c r="P110" s="5">
        <v>48497152535</v>
      </c>
      <c r="Q110" s="5">
        <v>50083039913</v>
      </c>
    </row>
    <row r="111" spans="3:17" ht="15.5" x14ac:dyDescent="0.35">
      <c r="C111" t="s">
        <v>327</v>
      </c>
      <c r="D111" s="5">
        <v>6040705000000</v>
      </c>
      <c r="E111" s="5">
        <v>4014228000000</v>
      </c>
      <c r="F111" s="5">
        <v>2403073000000</v>
      </c>
      <c r="G111" s="5">
        <v>1513819000000</v>
      </c>
      <c r="I111" s="5">
        <v>2403073000000</v>
      </c>
      <c r="J111" s="5">
        <v>1116092000000</v>
      </c>
      <c r="K111" s="5">
        <v>535874000000</v>
      </c>
      <c r="L111" s="5">
        <v>36885000000</v>
      </c>
    </row>
    <row r="112" spans="3:17" ht="15.5" x14ac:dyDescent="0.35">
      <c r="C112" t="s">
        <v>1152</v>
      </c>
      <c r="D112" s="5">
        <v>14353000000</v>
      </c>
    </row>
    <row r="113" spans="2:17" ht="15.5" x14ac:dyDescent="0.35">
      <c r="C113" t="s">
        <v>121</v>
      </c>
      <c r="D113" s="5">
        <v>6084728000000</v>
      </c>
      <c r="E113" s="5">
        <v>4056208000000</v>
      </c>
      <c r="F113" s="5">
        <v>2437807000000</v>
      </c>
      <c r="G113" s="5">
        <v>1549443000000</v>
      </c>
      <c r="I113" s="5">
        <v>2437807000000</v>
      </c>
      <c r="J113" s="5">
        <v>1144615000000</v>
      </c>
      <c r="K113" s="5">
        <v>570809000000</v>
      </c>
      <c r="L113" s="5">
        <v>70371000000</v>
      </c>
      <c r="M113" s="5">
        <v>20895000000</v>
      </c>
      <c r="N113" s="5">
        <v>16176453162</v>
      </c>
      <c r="O113" s="5">
        <v>25707513112</v>
      </c>
      <c r="P113" s="5">
        <v>20959376183</v>
      </c>
      <c r="Q113" s="5">
        <v>20588954141</v>
      </c>
    </row>
    <row r="114" spans="2:17" ht="15.5" x14ac:dyDescent="0.35">
      <c r="C114" t="s">
        <v>122</v>
      </c>
      <c r="D114" s="5">
        <v>6084728000000</v>
      </c>
      <c r="E114" s="5">
        <v>4056208000000</v>
      </c>
      <c r="F114" s="5">
        <v>2437807000000</v>
      </c>
      <c r="G114" s="5">
        <v>1549443000000</v>
      </c>
      <c r="I114" s="5">
        <v>2437807000000</v>
      </c>
      <c r="J114" s="5">
        <v>1144615000000</v>
      </c>
      <c r="K114" s="5">
        <v>570809000000</v>
      </c>
      <c r="L114" s="5">
        <v>70371000000</v>
      </c>
      <c r="M114" s="5">
        <v>20895000000</v>
      </c>
      <c r="N114" s="5">
        <v>16176453162</v>
      </c>
      <c r="O114" s="5">
        <v>25707513112</v>
      </c>
      <c r="P114" s="5">
        <v>20959376183</v>
      </c>
      <c r="Q114" s="5">
        <v>20588954141</v>
      </c>
    </row>
    <row r="115" spans="2:17" ht="15.5" x14ac:dyDescent="0.35">
      <c r="C115" t="s">
        <v>123</v>
      </c>
      <c r="D115" s="5">
        <v>9174885000000</v>
      </c>
      <c r="E115" s="5">
        <v>5621303000000</v>
      </c>
      <c r="F115" s="5">
        <v>3625461000000</v>
      </c>
      <c r="G115" s="5">
        <v>2227734000000</v>
      </c>
      <c r="I115" s="5">
        <v>3625461000000</v>
      </c>
      <c r="J115" s="5">
        <v>1802884000000</v>
      </c>
      <c r="K115" s="5">
        <v>1252032000000</v>
      </c>
      <c r="L115" s="5">
        <v>394512000000</v>
      </c>
      <c r="M115" s="5">
        <v>239089000000</v>
      </c>
      <c r="N115" s="5">
        <v>224386353546</v>
      </c>
      <c r="O115" s="5">
        <v>140209709870</v>
      </c>
      <c r="P115" s="5">
        <v>112045117606</v>
      </c>
      <c r="Q115" s="5">
        <v>104966638451</v>
      </c>
    </row>
    <row r="116" spans="2:17" ht="15.5" x14ac:dyDescent="0.35">
      <c r="C116" t="s">
        <v>124</v>
      </c>
    </row>
    <row r="117" spans="2:17" ht="15.5" x14ac:dyDescent="0.35">
      <c r="C117" t="s">
        <v>125</v>
      </c>
      <c r="D117" s="5">
        <v>20203000000</v>
      </c>
      <c r="E117" s="5">
        <v>20203000000</v>
      </c>
      <c r="F117" s="5">
        <v>20203000000</v>
      </c>
      <c r="G117" s="5">
        <v>20203000000</v>
      </c>
      <c r="I117" s="5">
        <v>20203000000</v>
      </c>
      <c r="J117" s="5">
        <v>20203000000</v>
      </c>
      <c r="K117" s="5">
        <v>20203000000</v>
      </c>
      <c r="L117" s="5">
        <v>20203000000</v>
      </c>
      <c r="M117" s="5">
        <v>20203000000</v>
      </c>
      <c r="N117" s="5">
        <v>16162000000</v>
      </c>
      <c r="O117" s="5">
        <v>16162000000</v>
      </c>
      <c r="P117" s="5">
        <v>16162000000</v>
      </c>
      <c r="Q117" s="5">
        <v>16162000000</v>
      </c>
    </row>
    <row r="118" spans="2:17" ht="15.5" x14ac:dyDescent="0.35">
      <c r="C118" t="s">
        <v>126</v>
      </c>
      <c r="D118" s="5">
        <v>582610000000</v>
      </c>
      <c r="E118" s="5">
        <v>582610000000</v>
      </c>
      <c r="F118" s="5">
        <v>582610000000</v>
      </c>
      <c r="G118" s="5">
        <v>582610000000</v>
      </c>
      <c r="I118" s="5">
        <v>582610000000</v>
      </c>
      <c r="J118" s="5">
        <v>582610000000</v>
      </c>
      <c r="K118" s="5">
        <v>582610000000</v>
      </c>
      <c r="L118" s="5">
        <v>582610000000</v>
      </c>
      <c r="M118" s="5">
        <v>582610000000</v>
      </c>
      <c r="N118" s="5">
        <v>-9322760033</v>
      </c>
    </row>
    <row r="119" spans="2:17" ht="15.5" x14ac:dyDescent="0.35">
      <c r="C119" t="s">
        <v>127</v>
      </c>
      <c r="D119" s="5">
        <v>1204471000000</v>
      </c>
      <c r="E119" s="5">
        <v>1255742000000</v>
      </c>
      <c r="F119" s="5">
        <v>1221338000000</v>
      </c>
      <c r="G119" s="5">
        <v>1181994000000</v>
      </c>
      <c r="I119" s="5">
        <v>1221338000000</v>
      </c>
      <c r="J119" s="5">
        <v>1100679000000</v>
      </c>
      <c r="K119" s="5">
        <v>863261000000</v>
      </c>
      <c r="L119" s="5">
        <v>616222000000</v>
      </c>
      <c r="M119" s="5">
        <v>430168000000</v>
      </c>
      <c r="N119" s="5">
        <v>306597888176</v>
      </c>
      <c r="O119" s="5">
        <v>301540739647</v>
      </c>
      <c r="P119" s="5">
        <v>199248202469</v>
      </c>
      <c r="Q119" s="5">
        <v>125868500353</v>
      </c>
    </row>
    <row r="120" spans="2:17" ht="15.5" x14ac:dyDescent="0.35">
      <c r="C120" t="s">
        <v>128</v>
      </c>
      <c r="D120" s="5">
        <v>4040000000</v>
      </c>
      <c r="E120" s="5">
        <v>4040000000</v>
      </c>
      <c r="F120" s="5">
        <v>4040000000</v>
      </c>
      <c r="G120" s="5">
        <v>4040000000</v>
      </c>
      <c r="I120" s="5">
        <v>4040000000</v>
      </c>
      <c r="J120" s="5">
        <v>4040000000</v>
      </c>
      <c r="K120" s="5">
        <v>4040000000</v>
      </c>
      <c r="L120" s="5">
        <v>4040000000</v>
      </c>
      <c r="M120" s="5">
        <v>3232000000</v>
      </c>
      <c r="N120" s="5">
        <v>3232400000</v>
      </c>
    </row>
    <row r="121" spans="2:17" ht="15.5" x14ac:dyDescent="0.35">
      <c r="C121" t="s">
        <v>129</v>
      </c>
      <c r="D121" s="5">
        <v>1200431000000</v>
      </c>
      <c r="E121" s="5">
        <v>1251702000000</v>
      </c>
      <c r="F121" s="5">
        <v>1217298000000</v>
      </c>
      <c r="G121" s="5">
        <v>1177954000000</v>
      </c>
      <c r="I121" s="5">
        <v>1217298000000</v>
      </c>
      <c r="J121" s="5">
        <v>1096639000000</v>
      </c>
      <c r="K121" s="5">
        <v>859221000000</v>
      </c>
      <c r="L121" s="5">
        <v>612182000000</v>
      </c>
      <c r="M121" s="5">
        <v>426936000000</v>
      </c>
      <c r="N121" s="5">
        <v>303365488176</v>
      </c>
      <c r="O121" s="5">
        <v>301540739647</v>
      </c>
      <c r="P121" s="5">
        <v>199248202469</v>
      </c>
      <c r="Q121" s="5">
        <v>125868500353</v>
      </c>
    </row>
    <row r="122" spans="2:17" ht="15.5" x14ac:dyDescent="0.35">
      <c r="C122" t="s">
        <v>130</v>
      </c>
      <c r="D122" s="5">
        <v>1204471000000</v>
      </c>
      <c r="E122" s="5">
        <v>1255742000000</v>
      </c>
      <c r="F122" s="5">
        <v>1221338000000</v>
      </c>
      <c r="G122" s="5">
        <v>1181994000000</v>
      </c>
      <c r="I122" s="5">
        <v>1221338000000</v>
      </c>
      <c r="J122" s="5">
        <v>1100679000000</v>
      </c>
      <c r="K122" s="5">
        <v>863261000000</v>
      </c>
      <c r="L122" s="5">
        <v>616222000000</v>
      </c>
      <c r="M122" s="5">
        <v>430168000000</v>
      </c>
      <c r="N122" s="5">
        <v>306597888176</v>
      </c>
      <c r="O122" s="5">
        <v>301540739647</v>
      </c>
      <c r="P122" s="5">
        <v>199248202469</v>
      </c>
      <c r="Q122" s="5">
        <v>125868500353</v>
      </c>
    </row>
    <row r="123" spans="2:17" ht="15.5" x14ac:dyDescent="0.35">
      <c r="C123" t="s">
        <v>131</v>
      </c>
      <c r="D123" s="5">
        <v>5673000000</v>
      </c>
      <c r="E123" s="5">
        <v>5464000000</v>
      </c>
      <c r="F123" s="5">
        <v>5395000000</v>
      </c>
      <c r="G123" s="5">
        <v>5344000000</v>
      </c>
      <c r="I123" s="5">
        <v>5395000000</v>
      </c>
      <c r="J123" s="5">
        <v>5457000000</v>
      </c>
      <c r="K123" s="5">
        <v>5267000000</v>
      </c>
      <c r="L123" s="5">
        <v>5002000000</v>
      </c>
      <c r="M123" s="5">
        <v>4768000000</v>
      </c>
      <c r="N123" s="5">
        <v>2997181616</v>
      </c>
      <c r="O123" s="5">
        <v>2855977306</v>
      </c>
      <c r="P123" s="5">
        <v>2104088692</v>
      </c>
      <c r="Q123" s="5">
        <v>2388104551</v>
      </c>
    </row>
    <row r="124" spans="2:17" ht="15.5" x14ac:dyDescent="0.35">
      <c r="C124" t="s">
        <v>10</v>
      </c>
      <c r="D124" s="5">
        <v>1812957000000</v>
      </c>
      <c r="E124" s="5">
        <v>1864019000000</v>
      </c>
      <c r="F124" s="5">
        <v>1829546000000</v>
      </c>
      <c r="G124" s="5">
        <v>1790151000000</v>
      </c>
      <c r="I124" s="5">
        <v>1829546000000</v>
      </c>
      <c r="J124" s="5">
        <v>1708949000000</v>
      </c>
      <c r="K124" s="5">
        <v>1471341000000</v>
      </c>
      <c r="L124" s="5">
        <v>1211430000000</v>
      </c>
      <c r="M124" s="5">
        <v>1032047000000</v>
      </c>
      <c r="N124" s="5">
        <v>310463611495</v>
      </c>
      <c r="O124" s="5">
        <v>317814891641</v>
      </c>
      <c r="P124" s="5">
        <v>217000822003</v>
      </c>
      <c r="Q124" s="5">
        <v>141455645456</v>
      </c>
    </row>
    <row r="125" spans="2:17" ht="15.5" x14ac:dyDescent="0.35">
      <c r="C125" t="s">
        <v>132</v>
      </c>
      <c r="D125" s="5">
        <v>10987842000000</v>
      </c>
      <c r="E125" s="5">
        <v>7485322000000</v>
      </c>
      <c r="F125" s="5">
        <v>5455007000000</v>
      </c>
      <c r="G125" s="5">
        <v>4017885000000</v>
      </c>
      <c r="I125" s="5">
        <v>5455007000000</v>
      </c>
      <c r="J125" s="5">
        <v>3511833000000</v>
      </c>
      <c r="K125" s="5">
        <v>2723373000000</v>
      </c>
      <c r="L125" s="5">
        <v>1605942000000</v>
      </c>
      <c r="M125" s="5">
        <v>1271136000000</v>
      </c>
      <c r="N125" s="5">
        <v>534849965041</v>
      </c>
      <c r="O125" s="5">
        <v>458024601511</v>
      </c>
      <c r="P125" s="5">
        <v>329045939609</v>
      </c>
      <c r="Q125" s="5">
        <v>246422283907</v>
      </c>
    </row>
    <row r="126" spans="2:17" ht="15.5" x14ac:dyDescent="0.35">
      <c r="C126" t="s">
        <v>133</v>
      </c>
      <c r="D126" s="5">
        <v>2020250000</v>
      </c>
      <c r="E126" s="5">
        <v>2020250000</v>
      </c>
      <c r="F126" s="5">
        <v>2020250000</v>
      </c>
      <c r="G126" s="5">
        <v>2020250000</v>
      </c>
      <c r="I126" s="5">
        <v>2020250000</v>
      </c>
      <c r="J126" s="5">
        <v>2020250000</v>
      </c>
      <c r="K126" s="5">
        <v>2020250000</v>
      </c>
      <c r="L126" s="5">
        <v>404050000</v>
      </c>
      <c r="M126" s="5">
        <v>404050000</v>
      </c>
      <c r="N126" s="5">
        <v>323240000</v>
      </c>
      <c r="O126" s="5">
        <v>8081</v>
      </c>
      <c r="P126" s="5">
        <v>8081</v>
      </c>
      <c r="Q126" s="5">
        <v>8081</v>
      </c>
    </row>
    <row r="128" spans="2:17" ht="15.5" x14ac:dyDescent="0.35">
      <c r="B128" t="s">
        <v>134</v>
      </c>
      <c r="C128" t="s">
        <v>135</v>
      </c>
      <c r="D128" s="5">
        <v>82243000000</v>
      </c>
      <c r="E128" s="5">
        <v>-101788000000</v>
      </c>
      <c r="F128" s="5">
        <v>130988000000</v>
      </c>
      <c r="G128" s="5">
        <v>62573000000</v>
      </c>
      <c r="I128" s="5">
        <v>416921000000</v>
      </c>
      <c r="J128" s="5">
        <v>380482000000</v>
      </c>
      <c r="K128" s="5">
        <v>174839000000</v>
      </c>
      <c r="L128" s="5">
        <v>209194000000</v>
      </c>
      <c r="M128" s="5">
        <v>69501000000</v>
      </c>
      <c r="N128" s="5">
        <v>212952460269</v>
      </c>
      <c r="O128" s="5">
        <v>124353760576</v>
      </c>
      <c r="P128" s="5">
        <v>84962144954</v>
      </c>
      <c r="Q128" s="5">
        <v>57434930875</v>
      </c>
    </row>
    <row r="129" spans="3:17" ht="15.5" x14ac:dyDescent="0.35">
      <c r="C129" t="s">
        <v>296</v>
      </c>
      <c r="D129" s="5">
        <v>378481000000</v>
      </c>
      <c r="E129" s="5">
        <v>219555000000</v>
      </c>
      <c r="F129" s="5">
        <v>562367000000</v>
      </c>
      <c r="G129" s="5">
        <v>228856000000</v>
      </c>
      <c r="I129" s="5">
        <v>1320867000000</v>
      </c>
      <c r="J129" s="5">
        <v>1035257000000</v>
      </c>
      <c r="K129" s="5">
        <v>912172000000</v>
      </c>
      <c r="L129" s="5">
        <v>758661000000</v>
      </c>
      <c r="M129" s="5">
        <v>608066000000</v>
      </c>
      <c r="N129" s="5">
        <v>445644565676</v>
      </c>
      <c r="O129" s="5">
        <v>334634338343</v>
      </c>
      <c r="P129" s="5">
        <v>223222115175</v>
      </c>
      <c r="Q129" s="5">
        <v>156971378165</v>
      </c>
    </row>
    <row r="130" spans="3:17" ht="15.5" x14ac:dyDescent="0.35">
      <c r="C130" t="s">
        <v>559</v>
      </c>
      <c r="D130" s="5">
        <v>389000000</v>
      </c>
      <c r="E130" s="5">
        <v>356000000</v>
      </c>
      <c r="F130" s="5">
        <v>355000000</v>
      </c>
      <c r="G130" s="5">
        <v>618000000</v>
      </c>
      <c r="I130" s="5">
        <v>2834000000</v>
      </c>
      <c r="J130" s="5">
        <v>2775000000</v>
      </c>
      <c r="K130" s="5">
        <v>2946000000</v>
      </c>
      <c r="L130" s="5">
        <v>5813000000</v>
      </c>
      <c r="M130" s="5">
        <v>7702000000</v>
      </c>
      <c r="N130" s="5">
        <v>6856181609</v>
      </c>
      <c r="O130" s="5">
        <v>2402347786</v>
      </c>
      <c r="P130" s="5">
        <v>2961577511</v>
      </c>
      <c r="Q130" s="5">
        <v>2958407099</v>
      </c>
    </row>
    <row r="131" spans="3:17" ht="15.5" x14ac:dyDescent="0.35">
      <c r="C131" t="s">
        <v>298</v>
      </c>
      <c r="D131" s="5">
        <v>-248237000000</v>
      </c>
      <c r="E131" s="5">
        <v>-265577000000</v>
      </c>
      <c r="F131" s="5">
        <v>-393146000000</v>
      </c>
      <c r="G131" s="5">
        <v>-143931000000</v>
      </c>
      <c r="I131" s="5">
        <v>-774343000000</v>
      </c>
      <c r="J131" s="5">
        <v>-468083000000</v>
      </c>
      <c r="K131" s="5">
        <v>-604836000000</v>
      </c>
      <c r="L131" s="5">
        <v>-456246000000</v>
      </c>
      <c r="M131" s="5">
        <v>-470639000000</v>
      </c>
      <c r="N131" s="5">
        <v>-164848080844</v>
      </c>
      <c r="O131" s="5">
        <v>-160179176723</v>
      </c>
      <c r="P131" s="5">
        <v>-102398752013</v>
      </c>
      <c r="Q131" s="5">
        <v>-68497832366</v>
      </c>
    </row>
    <row r="132" spans="3:17" ht="15.5" x14ac:dyDescent="0.35">
      <c r="C132" t="s">
        <v>330</v>
      </c>
      <c r="D132" s="5">
        <v>-39243000000</v>
      </c>
      <c r="E132" s="5">
        <v>-44673000000</v>
      </c>
      <c r="F132" s="5">
        <v>-21753000000</v>
      </c>
      <c r="G132" s="5">
        <v>-16667000000</v>
      </c>
      <c r="I132" s="5">
        <v>-101667000000</v>
      </c>
      <c r="J132" s="5">
        <v>-83968000000</v>
      </c>
      <c r="K132" s="5">
        <v>-70079000000</v>
      </c>
      <c r="L132" s="5">
        <v>-53977000000</v>
      </c>
      <c r="M132" s="5">
        <v>-41252000000</v>
      </c>
      <c r="N132" s="5">
        <v>-41605894631</v>
      </c>
      <c r="O132" s="5">
        <v>-29010243592</v>
      </c>
      <c r="P132" s="5">
        <v>-27163306930</v>
      </c>
      <c r="Q132" s="5">
        <v>-24123132098</v>
      </c>
    </row>
    <row r="133" spans="3:17" ht="15.5" x14ac:dyDescent="0.35">
      <c r="C133" t="s">
        <v>561</v>
      </c>
      <c r="F133" s="5">
        <v>10810000000</v>
      </c>
      <c r="I133" s="5">
        <v>10810000000</v>
      </c>
      <c r="J133" s="5">
        <v>170000000</v>
      </c>
      <c r="L133" s="5">
        <v>3485000000</v>
      </c>
    </row>
    <row r="134" spans="3:17" ht="15.5" x14ac:dyDescent="0.35">
      <c r="C134" t="s">
        <v>143</v>
      </c>
      <c r="D134" s="5">
        <v>-9059000000</v>
      </c>
      <c r="E134" s="5">
        <v>-11429000000</v>
      </c>
      <c r="F134" s="5">
        <v>-20479000000</v>
      </c>
      <c r="G134" s="5">
        <v>-6248000000</v>
      </c>
      <c r="I134" s="5">
        <v>-41399000000</v>
      </c>
      <c r="J134" s="5">
        <v>-105410000000</v>
      </c>
      <c r="K134" s="5">
        <v>-65005000000</v>
      </c>
      <c r="L134" s="5">
        <v>-48542000000</v>
      </c>
      <c r="M134" s="5">
        <v>-34376000000</v>
      </c>
      <c r="N134" s="5">
        <v>-33094311541</v>
      </c>
      <c r="O134" s="5">
        <v>-23493505238</v>
      </c>
      <c r="P134" s="5">
        <v>-11659488789</v>
      </c>
      <c r="Q134" s="5">
        <v>-9873889925</v>
      </c>
    </row>
    <row r="135" spans="3:17" ht="15.5" x14ac:dyDescent="0.35">
      <c r="C135" t="s">
        <v>1153</v>
      </c>
      <c r="F135" s="5">
        <v>-7125000000</v>
      </c>
    </row>
    <row r="136" spans="3:17" ht="15.5" x14ac:dyDescent="0.35">
      <c r="C136" t="s">
        <v>1154</v>
      </c>
      <c r="D136" s="5">
        <v>-88000000</v>
      </c>
      <c r="E136" s="5">
        <v>-20000000</v>
      </c>
      <c r="F136" s="5">
        <v>-41000000</v>
      </c>
      <c r="G136" s="5">
        <v>-55000000</v>
      </c>
      <c r="I136" s="5">
        <v>-181000000</v>
      </c>
      <c r="J136" s="5">
        <v>-259000000</v>
      </c>
      <c r="K136" s="5">
        <v>-359000000</v>
      </c>
    </row>
    <row r="137" spans="3:17" ht="15.5" x14ac:dyDescent="0.35">
      <c r="C137" t="s">
        <v>144</v>
      </c>
      <c r="D137" s="5">
        <v>1898662000000</v>
      </c>
      <c r="E137" s="5">
        <v>1553968000000</v>
      </c>
      <c r="F137" s="5">
        <v>844998000000</v>
      </c>
      <c r="G137" s="5">
        <v>108146000000</v>
      </c>
      <c r="I137" s="5">
        <v>1205385000000</v>
      </c>
      <c r="J137" s="5">
        <v>522645000000</v>
      </c>
      <c r="K137" s="5">
        <v>488860000000</v>
      </c>
      <c r="L137" s="5">
        <v>35112000000</v>
      </c>
      <c r="M137" s="5">
        <v>593817000000</v>
      </c>
      <c r="N137" s="5">
        <v>-118058704126</v>
      </c>
      <c r="O137" s="5">
        <v>9879921</v>
      </c>
      <c r="P137" s="5">
        <v>-256713158</v>
      </c>
      <c r="Q137" s="5">
        <v>-108585255044</v>
      </c>
    </row>
    <row r="138" spans="3:17" ht="15.5" x14ac:dyDescent="0.35">
      <c r="C138" t="s">
        <v>145</v>
      </c>
      <c r="D138" s="5">
        <v>-1853477000000</v>
      </c>
      <c r="E138" s="5">
        <v>-1570403000000</v>
      </c>
      <c r="F138" s="5">
        <v>-697329000000</v>
      </c>
      <c r="G138" s="5">
        <v>-219426000000</v>
      </c>
      <c r="I138" s="5">
        <v>-1416066000000</v>
      </c>
      <c r="J138" s="5">
        <v>-896248000000</v>
      </c>
      <c r="K138" s="5">
        <v>-698059000000</v>
      </c>
      <c r="L138" s="5">
        <v>-280421000000</v>
      </c>
      <c r="M138" s="5">
        <v>-433193000000</v>
      </c>
      <c r="N138" s="5">
        <v>-157061499634</v>
      </c>
      <c r="O138" s="5">
        <v>-36412523245</v>
      </c>
      <c r="P138" s="5">
        <v>-84742282769</v>
      </c>
      <c r="Q138" s="5">
        <v>-25240103135</v>
      </c>
    </row>
    <row r="139" spans="3:17" ht="15.5" x14ac:dyDescent="0.35">
      <c r="C139" t="s">
        <v>509</v>
      </c>
      <c r="N139" s="5">
        <v>22908000000</v>
      </c>
    </row>
    <row r="140" spans="3:17" ht="15.5" x14ac:dyDescent="0.35">
      <c r="C140" t="s">
        <v>1155</v>
      </c>
      <c r="K140" s="5">
        <v>100000000</v>
      </c>
      <c r="L140" s="5">
        <v>117000000</v>
      </c>
      <c r="M140" s="5">
        <v>1468000000</v>
      </c>
    </row>
    <row r="141" spans="3:17" ht="15.5" x14ac:dyDescent="0.35">
      <c r="C141" t="s">
        <v>1156</v>
      </c>
      <c r="D141" s="5">
        <v>-170000000000</v>
      </c>
    </row>
    <row r="142" spans="3:17" ht="15.5" x14ac:dyDescent="0.35">
      <c r="C142" t="s">
        <v>1157</v>
      </c>
      <c r="O142" s="5">
        <v>1748795546</v>
      </c>
    </row>
    <row r="143" spans="3:17" ht="15.5" x14ac:dyDescent="0.35">
      <c r="C143" t="s">
        <v>1158</v>
      </c>
    </row>
    <row r="144" spans="3:17" ht="15.5" x14ac:dyDescent="0.35">
      <c r="C144" t="s">
        <v>1159</v>
      </c>
      <c r="K144" s="5">
        <v>148000000</v>
      </c>
      <c r="L144" s="5">
        <v>799000000</v>
      </c>
      <c r="M144" s="5">
        <v>246000000</v>
      </c>
      <c r="N144" s="5">
        <v>7630000</v>
      </c>
      <c r="O144" s="5">
        <v>313865000</v>
      </c>
      <c r="P144" s="5">
        <v>-212416500</v>
      </c>
      <c r="Q144" s="5">
        <v>-7560000</v>
      </c>
    </row>
    <row r="145" spans="3:17" ht="15.5" x14ac:dyDescent="0.35">
      <c r="C145" t="s">
        <v>1160</v>
      </c>
      <c r="O145" s="5">
        <v>-1987866230</v>
      </c>
      <c r="P145" s="5">
        <v>-1307874329</v>
      </c>
      <c r="Q145" s="5">
        <v>-186114936</v>
      </c>
    </row>
    <row r="146" spans="3:17" ht="15.5" x14ac:dyDescent="0.35">
      <c r="C146" t="s">
        <v>689</v>
      </c>
      <c r="O146" s="5">
        <v>1211140292</v>
      </c>
      <c r="P146" s="5">
        <v>8457522895</v>
      </c>
      <c r="Q146" s="5">
        <v>-9137130925</v>
      </c>
    </row>
    <row r="147" spans="3:17" ht="15.5" x14ac:dyDescent="0.35">
      <c r="C147" t="s">
        <v>340</v>
      </c>
      <c r="D147" s="5">
        <v>142000000</v>
      </c>
      <c r="F147" s="5">
        <v>35000000</v>
      </c>
      <c r="G147" s="5">
        <v>-14000000</v>
      </c>
      <c r="I147" s="5">
        <v>35000000</v>
      </c>
      <c r="J147" s="5">
        <v>1371000000</v>
      </c>
      <c r="K147" s="5">
        <v>11000000</v>
      </c>
      <c r="L147" s="5">
        <v>338000000</v>
      </c>
      <c r="N147" s="5">
        <v>19261567139</v>
      </c>
      <c r="O147" s="5">
        <v>113000000</v>
      </c>
      <c r="P147" s="5">
        <v>13500000</v>
      </c>
      <c r="Q147" s="5">
        <v>677000000</v>
      </c>
    </row>
    <row r="148" spans="3:17" ht="15.5" x14ac:dyDescent="0.35">
      <c r="C148" t="s">
        <v>993</v>
      </c>
      <c r="D148" s="5">
        <v>-307000000</v>
      </c>
      <c r="E148" s="5">
        <v>-85000000</v>
      </c>
      <c r="F148" s="5">
        <v>-420000000</v>
      </c>
      <c r="G148" s="5">
        <v>-394000000</v>
      </c>
      <c r="I148" s="5">
        <v>-838000000</v>
      </c>
      <c r="J148" s="5">
        <v>-673000000</v>
      </c>
      <c r="K148" s="5">
        <v>-1399000000</v>
      </c>
      <c r="M148" s="5">
        <v>-21000000</v>
      </c>
      <c r="N148" s="5">
        <v>-20000000</v>
      </c>
      <c r="O148" s="5">
        <v>-38590128</v>
      </c>
      <c r="P148" s="5">
        <v>-1770314529</v>
      </c>
      <c r="Q148" s="5">
        <v>-699566667</v>
      </c>
    </row>
    <row r="149" spans="3:17" ht="15.5" x14ac:dyDescent="0.35">
      <c r="C149" t="s">
        <v>151</v>
      </c>
      <c r="D149" s="5">
        <v>-1683187000000</v>
      </c>
      <c r="E149" s="5">
        <v>-1570443000000</v>
      </c>
      <c r="F149" s="5">
        <v>-696909000000</v>
      </c>
      <c r="G149" s="5">
        <v>-219053000000</v>
      </c>
      <c r="I149" s="5">
        <v>-1415263000000</v>
      </c>
      <c r="J149" s="5">
        <v>-896946000000</v>
      </c>
      <c r="K149" s="5">
        <v>-696919000000</v>
      </c>
      <c r="L149" s="5">
        <v>-281675000000</v>
      </c>
      <c r="M149" s="5">
        <v>-434257000000</v>
      </c>
      <c r="N149" s="5">
        <v>-202399882282</v>
      </c>
      <c r="O149" s="5">
        <v>-37772867725</v>
      </c>
      <c r="P149" s="5">
        <v>-89923200306</v>
      </c>
      <c r="Q149" s="5">
        <v>-13789730607</v>
      </c>
    </row>
    <row r="150" spans="3:17" ht="15.5" x14ac:dyDescent="0.35">
      <c r="C150" t="s">
        <v>358</v>
      </c>
      <c r="D150" s="5">
        <v>-125000000</v>
      </c>
      <c r="E150" s="5">
        <v>125000000</v>
      </c>
      <c r="F150" s="5">
        <v>-35000000</v>
      </c>
      <c r="G150" s="5">
        <v>35000000</v>
      </c>
    </row>
    <row r="151" spans="3:17" ht="15.5" x14ac:dyDescent="0.35">
      <c r="C151" t="s">
        <v>1161</v>
      </c>
      <c r="P151" s="5">
        <v>500000</v>
      </c>
    </row>
    <row r="152" spans="3:17" ht="15.5" x14ac:dyDescent="0.35">
      <c r="C152" t="s">
        <v>921</v>
      </c>
      <c r="Q152" s="5">
        <v>-2097000000</v>
      </c>
    </row>
    <row r="153" spans="3:17" ht="15.5" x14ac:dyDescent="0.35">
      <c r="C153" t="s">
        <v>1162</v>
      </c>
      <c r="M153" s="5">
        <v>-629000000</v>
      </c>
      <c r="N153" s="5">
        <v>3181185509</v>
      </c>
    </row>
    <row r="154" spans="3:17" ht="15.5" x14ac:dyDescent="0.35">
      <c r="C154" t="s">
        <v>153</v>
      </c>
      <c r="D154" s="5">
        <v>1898662000000</v>
      </c>
      <c r="E154" s="5">
        <v>1553968000000</v>
      </c>
      <c r="F154" s="5">
        <v>844998000000</v>
      </c>
      <c r="G154" s="5">
        <v>108146000000</v>
      </c>
      <c r="I154" s="5">
        <v>1205385000000</v>
      </c>
      <c r="J154" s="5">
        <v>522645000000</v>
      </c>
      <c r="K154" s="5">
        <v>488860000000</v>
      </c>
      <c r="L154" s="5">
        <v>35112000000</v>
      </c>
      <c r="M154" s="5">
        <v>593817000000</v>
      </c>
      <c r="N154" s="5">
        <v>-118058704126</v>
      </c>
      <c r="O154" s="5">
        <v>9879921</v>
      </c>
      <c r="P154" s="5">
        <v>-256713158</v>
      </c>
      <c r="Q154" s="5">
        <v>-108585255044</v>
      </c>
    </row>
    <row r="155" spans="3:17" ht="15.5" x14ac:dyDescent="0.35">
      <c r="C155" t="s">
        <v>399</v>
      </c>
      <c r="N155" s="5">
        <v>-116000000000</v>
      </c>
      <c r="Q155" s="5">
        <v>-110000000000</v>
      </c>
    </row>
    <row r="156" spans="3:17" ht="15.5" x14ac:dyDescent="0.35">
      <c r="C156" t="s">
        <v>154</v>
      </c>
      <c r="D156" s="5">
        <v>2044410000000</v>
      </c>
      <c r="E156" s="5">
        <v>1679437000000</v>
      </c>
      <c r="F156" s="5">
        <v>857482000000</v>
      </c>
      <c r="G156" s="5">
        <v>137730000000</v>
      </c>
      <c r="I156" s="5">
        <v>1297510000000</v>
      </c>
      <c r="J156" s="5">
        <v>581265000000</v>
      </c>
      <c r="K156" s="5">
        <v>500127000000</v>
      </c>
      <c r="L156" s="5">
        <v>37322000000</v>
      </c>
    </row>
    <row r="157" spans="3:17" ht="15.5" x14ac:dyDescent="0.35">
      <c r="C157" t="s">
        <v>522</v>
      </c>
      <c r="D157" s="5">
        <v>-77303000000</v>
      </c>
      <c r="E157" s="5">
        <v>-74858000000</v>
      </c>
      <c r="F157" s="5">
        <v>-9915000000</v>
      </c>
      <c r="G157" s="5">
        <v>-344000000</v>
      </c>
      <c r="I157" s="5">
        <v>-11015000000</v>
      </c>
      <c r="J157" s="5">
        <v>-1453000000</v>
      </c>
      <c r="K157" s="5">
        <v>-1250000000</v>
      </c>
    </row>
    <row r="158" spans="3:17" ht="15.5" x14ac:dyDescent="0.35">
      <c r="C158" t="s">
        <v>583</v>
      </c>
      <c r="D158" s="5">
        <v>-962000000</v>
      </c>
      <c r="E158" s="5">
        <v>-417000000</v>
      </c>
      <c r="F158" s="5">
        <v>-2569000000</v>
      </c>
      <c r="G158" s="5">
        <v>-212000000</v>
      </c>
      <c r="I158" s="5">
        <v>-3205000000</v>
      </c>
      <c r="J158" s="5">
        <v>-2337000000</v>
      </c>
      <c r="K158" s="5">
        <v>-2573000000</v>
      </c>
      <c r="L158" s="5">
        <v>-2210000000</v>
      </c>
      <c r="M158" s="5">
        <v>-2157000000</v>
      </c>
      <c r="N158" s="5">
        <v>-2058704126</v>
      </c>
    </row>
    <row r="159" spans="3:17" ht="15.5" x14ac:dyDescent="0.35">
      <c r="C159" t="s">
        <v>625</v>
      </c>
      <c r="M159" s="5">
        <v>595974000000</v>
      </c>
    </row>
    <row r="160" spans="3:17" ht="15.5" x14ac:dyDescent="0.35">
      <c r="C160" t="s">
        <v>488</v>
      </c>
      <c r="D160" s="5">
        <v>-67483000000</v>
      </c>
      <c r="E160" s="5">
        <v>-50194000000</v>
      </c>
      <c r="G160" s="5">
        <v>-29028000000</v>
      </c>
      <c r="I160" s="5">
        <v>-77905000000</v>
      </c>
      <c r="J160" s="5">
        <v>-54830000000</v>
      </c>
      <c r="K160" s="5">
        <v>-7444000000</v>
      </c>
    </row>
    <row r="161" spans="2:17" ht="15.5" x14ac:dyDescent="0.35">
      <c r="C161" t="s">
        <v>158</v>
      </c>
    </row>
    <row r="162" spans="2:17" ht="15.5" x14ac:dyDescent="0.35">
      <c r="C162" t="s">
        <v>1163</v>
      </c>
      <c r="O162" s="5">
        <v>9879921</v>
      </c>
      <c r="P162" s="5">
        <v>-257713158</v>
      </c>
    </row>
    <row r="163" spans="2:17" ht="15.5" x14ac:dyDescent="0.35">
      <c r="C163" t="s">
        <v>1164</v>
      </c>
      <c r="P163" s="5">
        <v>1000000</v>
      </c>
      <c r="Q163" s="5">
        <v>2400000000</v>
      </c>
    </row>
    <row r="164" spans="2:17" ht="15.5" x14ac:dyDescent="0.35">
      <c r="C164" t="s">
        <v>1165</v>
      </c>
      <c r="Q164" s="5">
        <v>-65245044</v>
      </c>
    </row>
    <row r="165" spans="2:17" ht="15.5" x14ac:dyDescent="0.35">
      <c r="C165" t="s">
        <v>1166</v>
      </c>
      <c r="Q165" s="5">
        <v>-920010000</v>
      </c>
    </row>
    <row r="166" spans="2:17" ht="15.5" x14ac:dyDescent="0.35">
      <c r="C166" t="s">
        <v>164</v>
      </c>
      <c r="N166" s="5">
        <v>-30906535026</v>
      </c>
      <c r="O166" s="5">
        <v>10592807417</v>
      </c>
      <c r="P166" s="5">
        <v>10643499101</v>
      </c>
      <c r="Q166" s="5">
        <v>28346580687</v>
      </c>
    </row>
    <row r="167" spans="2:17" ht="15.5" x14ac:dyDescent="0.35">
      <c r="C167" t="s">
        <v>1167</v>
      </c>
    </row>
    <row r="168" spans="2:17" ht="15.5" x14ac:dyDescent="0.35">
      <c r="C168" t="s">
        <v>1168</v>
      </c>
      <c r="D168" s="5">
        <v>10548000000</v>
      </c>
      <c r="E168" s="5">
        <v>2098000000</v>
      </c>
      <c r="F168" s="5">
        <v>945000000</v>
      </c>
      <c r="G168" s="5">
        <v>2678000000</v>
      </c>
      <c r="I168" s="5">
        <v>4186000000</v>
      </c>
      <c r="J168" s="5">
        <v>3049000000</v>
      </c>
    </row>
    <row r="169" spans="2:17" ht="15.5" x14ac:dyDescent="0.35">
      <c r="C169" t="s">
        <v>165</v>
      </c>
      <c r="E169" s="5">
        <v>485733000000</v>
      </c>
      <c r="I169" s="5">
        <v>275307000000</v>
      </c>
      <c r="J169" s="5">
        <v>265379000000</v>
      </c>
      <c r="K169" s="5">
        <v>299739000000</v>
      </c>
      <c r="L169" s="5">
        <v>335854000000</v>
      </c>
      <c r="M169" s="5">
        <v>105729000000</v>
      </c>
      <c r="N169" s="5">
        <v>198803095749</v>
      </c>
      <c r="O169" s="5">
        <v>100259171080</v>
      </c>
      <c r="P169" s="5">
        <v>89652522952</v>
      </c>
      <c r="Q169" s="5">
        <v>137696369569</v>
      </c>
    </row>
    <row r="170" spans="2:17" ht="15.5" x14ac:dyDescent="0.35">
      <c r="C170" t="s">
        <v>166</v>
      </c>
      <c r="D170" s="5">
        <v>137976000000</v>
      </c>
      <c r="E170" s="5">
        <v>369608000000</v>
      </c>
      <c r="F170" s="5">
        <v>279602000000</v>
      </c>
      <c r="G170" s="5">
        <v>-46029000000</v>
      </c>
      <c r="I170" s="5">
        <v>485733000000</v>
      </c>
      <c r="J170" s="5">
        <v>275307000000</v>
      </c>
      <c r="K170" s="5">
        <v>265379000000</v>
      </c>
      <c r="L170" s="5">
        <v>299739000000</v>
      </c>
      <c r="M170" s="5">
        <v>335854000000</v>
      </c>
      <c r="N170" s="5">
        <v>105728817232</v>
      </c>
      <c r="O170" s="5">
        <v>198803095749</v>
      </c>
      <c r="P170" s="5">
        <v>100259171080</v>
      </c>
      <c r="Q170" s="5">
        <v>89652522952</v>
      </c>
    </row>
    <row r="172" spans="2:17" ht="15.5" x14ac:dyDescent="0.35">
      <c r="B172" t="s">
        <v>167</v>
      </c>
      <c r="C172" t="s">
        <v>12</v>
      </c>
      <c r="D172" s="5">
        <v>2020000000</v>
      </c>
      <c r="E172" s="5">
        <v>2020000000</v>
      </c>
      <c r="F172" s="5">
        <v>2020000000</v>
      </c>
      <c r="G172" s="5">
        <v>2020000000</v>
      </c>
      <c r="I172" s="5">
        <v>2020000000</v>
      </c>
      <c r="J172" s="5">
        <v>2020000000</v>
      </c>
      <c r="K172" s="5">
        <v>2020000000</v>
      </c>
      <c r="L172" s="5">
        <v>400000000</v>
      </c>
      <c r="M172" s="5">
        <v>400000000</v>
      </c>
      <c r="N172" s="5">
        <v>320000000</v>
      </c>
      <c r="O172" s="5">
        <v>0</v>
      </c>
      <c r="P172" s="5">
        <v>0</v>
      </c>
      <c r="Q172" s="5">
        <v>0</v>
      </c>
    </row>
    <row r="173" spans="2:17" ht="15.5" x14ac:dyDescent="0.35">
      <c r="C173" t="s">
        <v>168</v>
      </c>
      <c r="D173" s="6">
        <v>-19.84</v>
      </c>
      <c r="E173" s="6">
        <v>17.03</v>
      </c>
      <c r="F173" s="6">
        <v>19.579999999999998</v>
      </c>
      <c r="G173" s="6">
        <v>13.28</v>
      </c>
    </row>
    <row r="174" spans="2:17" ht="15.5" x14ac:dyDescent="0.35">
      <c r="C174" t="s">
        <v>169</v>
      </c>
      <c r="D174" s="6">
        <v>-241.43</v>
      </c>
      <c r="E174" s="6">
        <v>281.27</v>
      </c>
      <c r="F174" s="6">
        <v>230.34</v>
      </c>
      <c r="G174" s="6">
        <v>324.55</v>
      </c>
    </row>
    <row r="175" spans="2:17" ht="15.5" x14ac:dyDescent="0.35">
      <c r="C175" t="s">
        <v>62</v>
      </c>
      <c r="D175" s="6">
        <v>38.89</v>
      </c>
      <c r="E175" s="6">
        <v>39.82</v>
      </c>
      <c r="F175" s="6">
        <v>36.89</v>
      </c>
      <c r="G175" s="6">
        <v>39.57</v>
      </c>
    </row>
    <row r="176" spans="2:17" ht="15.5" x14ac:dyDescent="0.35">
      <c r="C176" t="s">
        <v>170</v>
      </c>
      <c r="D176" s="5">
        <v>150280000000</v>
      </c>
      <c r="E176" s="5">
        <v>135530000000</v>
      </c>
      <c r="F176" s="5">
        <v>142110000000</v>
      </c>
      <c r="G176" s="5">
        <v>111450000000</v>
      </c>
    </row>
    <row r="177" spans="3:7" ht="15.5" x14ac:dyDescent="0.35">
      <c r="C177" t="s">
        <v>171</v>
      </c>
      <c r="D177" s="6">
        <v>-3.5999999999999999E-3</v>
      </c>
      <c r="E177" s="6">
        <v>4.5999999999999999E-3</v>
      </c>
      <c r="F177" s="6">
        <v>7.3000000000000001E-3</v>
      </c>
      <c r="G177" s="6">
        <v>6.7000000000000002E-3</v>
      </c>
    </row>
    <row r="178" spans="3:7" ht="15.5" x14ac:dyDescent="0.35">
      <c r="C178" t="s">
        <v>172</v>
      </c>
      <c r="D178" s="6">
        <v>-2.2200000000000001E-2</v>
      </c>
      <c r="E178" s="6">
        <v>1.8500000000000003E-2</v>
      </c>
      <c r="F178" s="6">
        <v>2.1700000000000001E-2</v>
      </c>
      <c r="G178" s="6">
        <v>1.4999999999999999E-2</v>
      </c>
    </row>
    <row r="179" spans="3:7" ht="15.5" x14ac:dyDescent="0.35">
      <c r="C179" t="s">
        <v>173</v>
      </c>
      <c r="D179" s="6">
        <v>1.34E-2</v>
      </c>
      <c r="E179" s="6">
        <v>1.5300000000000001E-2</v>
      </c>
      <c r="F179" s="6">
        <v>2.2400000000000003E-2</v>
      </c>
      <c r="G179" s="6">
        <v>1.7899999999999999E-2</v>
      </c>
    </row>
    <row r="180" spans="3:7" ht="15.5" x14ac:dyDescent="0.35">
      <c r="C180" t="s">
        <v>174</v>
      </c>
      <c r="D180" s="6">
        <v>1049.23</v>
      </c>
      <c r="E180" s="6">
        <v>3895.5</v>
      </c>
      <c r="F180" s="6">
        <v>2077.98</v>
      </c>
      <c r="G180" s="6">
        <v>1064.24</v>
      </c>
    </row>
    <row r="181" spans="3:7" ht="15.5" x14ac:dyDescent="0.35">
      <c r="C181" t="s">
        <v>175</v>
      </c>
      <c r="D181" s="5">
        <v>1813000000000</v>
      </c>
      <c r="E181" s="5">
        <v>1864000000000</v>
      </c>
      <c r="F181" s="5">
        <v>1830000000000</v>
      </c>
      <c r="G181" s="5">
        <v>1790000000000</v>
      </c>
    </row>
    <row r="182" spans="3:7" ht="15.5" x14ac:dyDescent="0.35">
      <c r="C182" t="s">
        <v>176</v>
      </c>
      <c r="D182" s="6">
        <v>5.35</v>
      </c>
      <c r="E182" s="6">
        <v>5.21</v>
      </c>
      <c r="F182" s="6">
        <v>4.99</v>
      </c>
      <c r="G182" s="6">
        <v>4.88</v>
      </c>
    </row>
    <row r="183" spans="3:7" ht="15.5" x14ac:dyDescent="0.35">
      <c r="C183" t="s">
        <v>177</v>
      </c>
      <c r="D183" s="6">
        <v>894.58</v>
      </c>
      <c r="E183" s="6">
        <v>919.96</v>
      </c>
      <c r="F183" s="6">
        <v>902.93</v>
      </c>
      <c r="G183" s="6">
        <v>883.46</v>
      </c>
    </row>
    <row r="184" spans="3:7" ht="15.5" x14ac:dyDescent="0.35">
      <c r="C184" t="s">
        <v>178</v>
      </c>
      <c r="D184" s="6">
        <v>5.36</v>
      </c>
      <c r="E184" s="6">
        <v>5.22</v>
      </c>
      <c r="F184" s="5">
        <v>5</v>
      </c>
      <c r="G184" s="6">
        <v>4.8899999999999997</v>
      </c>
    </row>
    <row r="185" spans="3:7" ht="15.5" x14ac:dyDescent="0.35">
      <c r="C185" t="s">
        <v>179</v>
      </c>
      <c r="D185" s="6">
        <v>892.92</v>
      </c>
      <c r="E185" s="6">
        <v>918.45</v>
      </c>
      <c r="F185" s="6">
        <v>901.46</v>
      </c>
      <c r="G185" s="6">
        <v>882.2</v>
      </c>
    </row>
    <row r="186" spans="3:7" ht="15.5" x14ac:dyDescent="0.35">
      <c r="C186" t="s">
        <v>180</v>
      </c>
      <c r="D186" s="5">
        <v>62000000000</v>
      </c>
      <c r="E186" s="5">
        <v>35000000000</v>
      </c>
      <c r="F186" s="5">
        <v>41000000000</v>
      </c>
      <c r="G186" s="5">
        <v>44000000000</v>
      </c>
    </row>
    <row r="187" spans="3:7" ht="15.5" x14ac:dyDescent="0.35">
      <c r="C187" t="s">
        <v>181</v>
      </c>
      <c r="D187" s="5">
        <v>6041000000000</v>
      </c>
      <c r="E187" s="5">
        <v>4014000000000</v>
      </c>
      <c r="F187" s="5">
        <v>2403000000000</v>
      </c>
      <c r="G187" s="5">
        <v>1514000000000</v>
      </c>
    </row>
    <row r="188" spans="3:7" ht="15.5" x14ac:dyDescent="0.35">
      <c r="C188" t="s">
        <v>182</v>
      </c>
      <c r="D188" s="5">
        <v>1807000000000</v>
      </c>
      <c r="E188" s="5">
        <v>1859000000000</v>
      </c>
      <c r="F188" s="5">
        <v>1824000000000</v>
      </c>
      <c r="G188" s="5">
        <v>1785000000000</v>
      </c>
    </row>
    <row r="189" spans="3:7" ht="15.5" x14ac:dyDescent="0.35">
      <c r="C189" t="s">
        <v>24</v>
      </c>
      <c r="D189" s="5">
        <v>6103000000000</v>
      </c>
      <c r="E189" s="5">
        <v>4049000000000</v>
      </c>
      <c r="F189" s="5">
        <v>2444000000000</v>
      </c>
      <c r="G189" s="5">
        <v>1558000000000</v>
      </c>
    </row>
    <row r="190" spans="3:7" ht="15.5" x14ac:dyDescent="0.35">
      <c r="C190" t="s">
        <v>21</v>
      </c>
      <c r="D190" s="5">
        <v>5595000000000</v>
      </c>
      <c r="E190" s="5">
        <v>3679000000000</v>
      </c>
      <c r="F190" s="5">
        <v>1958000000000</v>
      </c>
      <c r="G190" s="5">
        <v>1352000000000</v>
      </c>
    </row>
    <row r="191" spans="3:7" ht="15.5" x14ac:dyDescent="0.35">
      <c r="C191" t="s">
        <v>183</v>
      </c>
      <c r="D191" s="5">
        <v>-1854000000000</v>
      </c>
      <c r="E191" s="5">
        <v>-576000000000</v>
      </c>
      <c r="F191" s="5">
        <v>-285000000000</v>
      </c>
      <c r="G191" s="5">
        <v>-91000000000</v>
      </c>
    </row>
    <row r="192" spans="3:7" ht="15.5" x14ac:dyDescent="0.35">
      <c r="C192" t="s">
        <v>184</v>
      </c>
      <c r="D192" s="5">
        <v>82000000000</v>
      </c>
      <c r="E192" s="5">
        <v>-102000000000</v>
      </c>
      <c r="F192" s="5">
        <v>131000000000</v>
      </c>
      <c r="G192" s="5">
        <v>63000000000</v>
      </c>
    </row>
    <row r="193" spans="3:17" ht="15.5" x14ac:dyDescent="0.35">
      <c r="C193" t="s">
        <v>185</v>
      </c>
      <c r="D193" s="5">
        <v>-1683000000000</v>
      </c>
      <c r="E193" s="5">
        <v>-1570000000000</v>
      </c>
      <c r="F193" s="5">
        <v>-697000000000</v>
      </c>
      <c r="G193" s="5">
        <v>-219000000000</v>
      </c>
    </row>
    <row r="194" spans="3:17" ht="15.5" x14ac:dyDescent="0.35">
      <c r="C194" t="s">
        <v>13</v>
      </c>
      <c r="D194" s="5">
        <v>-1601000000000</v>
      </c>
      <c r="E194" s="5">
        <v>-1672000000000</v>
      </c>
      <c r="F194" s="5">
        <v>-566000000000</v>
      </c>
      <c r="G194" s="5">
        <v>-156000000000</v>
      </c>
    </row>
    <row r="195" spans="3:17" ht="15.5" x14ac:dyDescent="0.35">
      <c r="C195" t="s">
        <v>16</v>
      </c>
      <c r="D195" s="6">
        <v>-792.45</v>
      </c>
      <c r="E195" s="6">
        <v>-827.73</v>
      </c>
      <c r="F195" s="6">
        <v>-280.12</v>
      </c>
      <c r="G195" s="6">
        <v>-77.459999999999994</v>
      </c>
    </row>
    <row r="196" spans="3:17" ht="15.5" x14ac:dyDescent="0.35">
      <c r="C196" t="s">
        <v>47</v>
      </c>
      <c r="I196" s="6">
        <v>59.83</v>
      </c>
      <c r="J196" s="6">
        <v>114.88</v>
      </c>
      <c r="K196" s="6">
        <v>125.28</v>
      </c>
      <c r="L196" s="6">
        <v>460.47</v>
      </c>
      <c r="M196" s="6">
        <v>305.83</v>
      </c>
      <c r="N196" s="6">
        <v>376.74</v>
      </c>
      <c r="O196" s="6">
        <v>12658400.84</v>
      </c>
      <c r="P196" s="6">
        <v>9080522.4700000007</v>
      </c>
      <c r="Q196" s="6">
        <v>5550912.9199999999</v>
      </c>
    </row>
    <row r="197" spans="3:17" ht="15.5" x14ac:dyDescent="0.35">
      <c r="C197" t="s">
        <v>61</v>
      </c>
      <c r="I197" s="6">
        <v>75.38</v>
      </c>
      <c r="J197" s="6">
        <v>32.21</v>
      </c>
      <c r="K197" s="6">
        <v>40.31</v>
      </c>
      <c r="L197" s="6">
        <v>43.43</v>
      </c>
      <c r="M197" s="6">
        <v>76.510000000000005</v>
      </c>
      <c r="N197" s="5">
        <v>0</v>
      </c>
      <c r="O197" s="5">
        <v>0</v>
      </c>
      <c r="P197" s="5">
        <v>0</v>
      </c>
      <c r="Q197" s="5">
        <v>0</v>
      </c>
    </row>
    <row r="198" spans="3:17" ht="15.5" x14ac:dyDescent="0.35">
      <c r="C198" t="s">
        <v>64</v>
      </c>
      <c r="I198" s="6">
        <v>10.82</v>
      </c>
      <c r="J198" s="6">
        <v>7.35</v>
      </c>
      <c r="K198" s="6">
        <v>10.73</v>
      </c>
      <c r="L198" s="6">
        <v>9.83</v>
      </c>
      <c r="M198" s="6">
        <v>15.25</v>
      </c>
      <c r="N198" s="5">
        <v>0</v>
      </c>
      <c r="O198" s="5">
        <v>0</v>
      </c>
      <c r="P198" s="5">
        <v>0</v>
      </c>
      <c r="Q198" s="5">
        <v>0</v>
      </c>
    </row>
    <row r="199" spans="3:17" ht="15.5" x14ac:dyDescent="0.35">
      <c r="C199" t="s">
        <v>186</v>
      </c>
      <c r="I199" s="5">
        <v>452320000000</v>
      </c>
      <c r="J199" s="5">
        <v>417510000000</v>
      </c>
      <c r="K199" s="5">
        <v>383540000000</v>
      </c>
      <c r="L199" s="5">
        <v>291140000000</v>
      </c>
      <c r="M199" s="5">
        <v>200130000000</v>
      </c>
      <c r="N199" s="5">
        <v>166770000000</v>
      </c>
      <c r="O199" s="5">
        <v>137910000000</v>
      </c>
      <c r="P199" s="5">
        <v>95730000000</v>
      </c>
    </row>
    <row r="200" spans="3:17" ht="15.5" x14ac:dyDescent="0.35">
      <c r="C200" t="s">
        <v>187</v>
      </c>
      <c r="I200" s="6">
        <v>2.2200000000000001E-2</v>
      </c>
      <c r="J200" s="6">
        <v>6.6100000000000006E-2</v>
      </c>
      <c r="K200" s="6">
        <v>9.2899999999999996E-2</v>
      </c>
      <c r="L200" s="6">
        <v>0.1159</v>
      </c>
      <c r="M200" s="6">
        <v>9.7200000000000009E-2</v>
      </c>
      <c r="N200" s="6">
        <v>0.22769999999999999</v>
      </c>
      <c r="O200" s="6">
        <v>0.22329999999999997</v>
      </c>
      <c r="P200" s="6">
        <v>0.223</v>
      </c>
      <c r="Q200" s="6">
        <v>0.182</v>
      </c>
    </row>
    <row r="201" spans="3:17" ht="15.5" x14ac:dyDescent="0.35">
      <c r="C201" t="s">
        <v>188</v>
      </c>
      <c r="I201" s="6">
        <v>6.6299999999999998E-2</v>
      </c>
      <c r="J201" s="6">
        <v>0.13619999999999999</v>
      </c>
      <c r="K201" s="6">
        <v>0.1726</v>
      </c>
      <c r="L201" s="6">
        <v>0.1542</v>
      </c>
      <c r="M201" s="6">
        <v>0.12029999999999999</v>
      </c>
      <c r="N201" s="6">
        <v>0.39610000000000001</v>
      </c>
      <c r="O201" s="6">
        <v>0.32479999999999998</v>
      </c>
      <c r="P201" s="6">
        <v>0.34149999999999997</v>
      </c>
      <c r="Q201" s="6">
        <v>0.3226</v>
      </c>
    </row>
    <row r="202" spans="3:17" ht="15.5" x14ac:dyDescent="0.35">
      <c r="C202" t="s">
        <v>189</v>
      </c>
      <c r="I202" s="6">
        <v>7.2499999999999995E-2</v>
      </c>
      <c r="J202" s="6">
        <v>0.12640000000000001</v>
      </c>
      <c r="K202" s="6">
        <v>0.19339999999999999</v>
      </c>
      <c r="L202" s="6">
        <v>0.19920000000000002</v>
      </c>
      <c r="M202" s="6">
        <v>0.221</v>
      </c>
      <c r="N202" s="6">
        <v>0.43280000000000002</v>
      </c>
      <c r="O202" s="6">
        <v>0.38659999999999994</v>
      </c>
      <c r="P202" s="6">
        <v>0.35350000000000004</v>
      </c>
      <c r="Q202" s="6">
        <v>0.57229999999999992</v>
      </c>
    </row>
    <row r="203" spans="3:17" ht="15.5" x14ac:dyDescent="0.35">
      <c r="C203" t="s">
        <v>190</v>
      </c>
      <c r="I203" s="6">
        <v>1425.58</v>
      </c>
      <c r="J203" s="6">
        <v>1194.83</v>
      </c>
      <c r="K203" s="6">
        <v>895.15</v>
      </c>
      <c r="L203" s="6">
        <v>469.67</v>
      </c>
      <c r="M203" s="6">
        <v>794.06</v>
      </c>
      <c r="N203" s="6">
        <v>798.19</v>
      </c>
    </row>
    <row r="204" spans="3:17" ht="15.5" x14ac:dyDescent="0.35">
      <c r="C204" t="s">
        <v>58</v>
      </c>
      <c r="I204" s="6">
        <v>4.99</v>
      </c>
      <c r="J204" s="6">
        <v>4.3899999999999997</v>
      </c>
      <c r="K204" s="6">
        <v>6.96</v>
      </c>
      <c r="L204" s="6">
        <v>6.7</v>
      </c>
      <c r="M204" s="6">
        <v>9.1999999999999993</v>
      </c>
      <c r="N204" s="5">
        <v>0</v>
      </c>
      <c r="O204" s="5">
        <v>0</v>
      </c>
      <c r="P204" s="5">
        <v>0</v>
      </c>
      <c r="Q204" s="5">
        <v>0</v>
      </c>
    </row>
    <row r="205" spans="3:17" ht="15.5" x14ac:dyDescent="0.35">
      <c r="C205" t="s">
        <v>55</v>
      </c>
      <c r="I205" s="6">
        <v>902.93</v>
      </c>
      <c r="J205" s="6">
        <v>843.21</v>
      </c>
      <c r="K205" s="6">
        <v>725.69</v>
      </c>
      <c r="L205" s="6">
        <v>2985.84</v>
      </c>
      <c r="M205" s="6">
        <v>2542.46</v>
      </c>
      <c r="N205" s="6">
        <v>951.2</v>
      </c>
      <c r="O205" s="6">
        <v>38975239.990000002</v>
      </c>
      <c r="P205" s="6">
        <v>26592839.170000002</v>
      </c>
      <c r="Q205" s="6">
        <v>17209199.469999999</v>
      </c>
    </row>
    <row r="206" spans="3:17" ht="15.5" x14ac:dyDescent="0.35">
      <c r="C206" t="s">
        <v>191</v>
      </c>
      <c r="I206" s="5">
        <v>5</v>
      </c>
      <c r="J206" s="6">
        <v>4.3899999999999997</v>
      </c>
      <c r="K206" s="6">
        <v>6.96</v>
      </c>
      <c r="L206" s="6">
        <v>6.7</v>
      </c>
      <c r="M206" s="6">
        <v>9.1999999999999993</v>
      </c>
      <c r="N206" s="5">
        <v>0</v>
      </c>
      <c r="O206" s="5">
        <v>0</v>
      </c>
      <c r="P206" s="5">
        <v>0</v>
      </c>
      <c r="Q206" s="5">
        <v>0</v>
      </c>
    </row>
    <row r="207" spans="3:17" ht="15.5" x14ac:dyDescent="0.35">
      <c r="C207" t="s">
        <v>192</v>
      </c>
      <c r="I207" s="6">
        <v>901.46</v>
      </c>
      <c r="J207" s="6">
        <v>842.15</v>
      </c>
      <c r="K207" s="6">
        <v>725.69</v>
      </c>
      <c r="L207" s="6">
        <v>2985.84</v>
      </c>
      <c r="M207" s="6">
        <v>2542.19</v>
      </c>
      <c r="N207" s="6">
        <v>950.83</v>
      </c>
      <c r="O207" s="6">
        <v>38373938.140000001</v>
      </c>
      <c r="P207" s="6">
        <v>25945817.280000001</v>
      </c>
      <c r="Q207" s="6">
        <v>16731864.060000001</v>
      </c>
    </row>
    <row r="208" spans="3:17" ht="15.5" x14ac:dyDescent="0.35">
      <c r="C208" t="s">
        <v>193</v>
      </c>
      <c r="I208" s="5">
        <v>41000000000</v>
      </c>
      <c r="J208" s="5">
        <v>4000000000</v>
      </c>
      <c r="K208" s="5">
        <v>0</v>
      </c>
    </row>
    <row r="209" spans="2:17" ht="15.5" x14ac:dyDescent="0.35">
      <c r="C209" t="s">
        <v>194</v>
      </c>
      <c r="I209" s="5">
        <v>2403000000000</v>
      </c>
      <c r="J209" s="5">
        <v>1116000000000</v>
      </c>
      <c r="K209" s="5">
        <v>536000000000</v>
      </c>
      <c r="L209" s="5">
        <v>37000000000</v>
      </c>
    </row>
    <row r="210" spans="2:17" ht="15.5" x14ac:dyDescent="0.35">
      <c r="C210" t="s">
        <v>26</v>
      </c>
      <c r="I210" s="5">
        <v>2444000000000</v>
      </c>
      <c r="J210" s="5">
        <v>1120000000000</v>
      </c>
      <c r="K210" s="5">
        <v>536000000000</v>
      </c>
      <c r="L210" s="5">
        <v>37000000000</v>
      </c>
    </row>
    <row r="211" spans="2:17" ht="15.5" x14ac:dyDescent="0.35">
      <c r="C211" t="s">
        <v>23</v>
      </c>
      <c r="I211" s="5">
        <v>1958000000000</v>
      </c>
      <c r="J211" s="5">
        <v>845000000000</v>
      </c>
      <c r="K211" s="5">
        <v>271000000000</v>
      </c>
      <c r="L211" s="5">
        <v>-263000000000</v>
      </c>
      <c r="M211" s="5">
        <v>-336000000000</v>
      </c>
      <c r="N211" s="5">
        <v>-106000000000</v>
      </c>
      <c r="O211" s="5">
        <v>-199000000000</v>
      </c>
      <c r="P211" s="5">
        <v>-100000000000</v>
      </c>
      <c r="Q211" s="5">
        <v>-90000000000</v>
      </c>
    </row>
    <row r="212" spans="2:17" ht="15.5" x14ac:dyDescent="0.35">
      <c r="C212" t="s">
        <v>195</v>
      </c>
      <c r="I212" s="5">
        <v>-285000000000</v>
      </c>
      <c r="J212" s="5">
        <v>-35000000000</v>
      </c>
      <c r="K212" s="5">
        <v>-98000000000</v>
      </c>
      <c r="L212" s="5">
        <v>218000000000</v>
      </c>
      <c r="M212" s="5">
        <v>277000000000</v>
      </c>
      <c r="N212" s="5">
        <v>-17000000000</v>
      </c>
      <c r="O212" s="5">
        <v>149000000000</v>
      </c>
      <c r="P212" s="5">
        <v>55000000000</v>
      </c>
      <c r="Q212" s="5">
        <v>50000000000</v>
      </c>
    </row>
    <row r="213" spans="2:17" ht="15.5" x14ac:dyDescent="0.35">
      <c r="C213" t="s">
        <v>196</v>
      </c>
      <c r="I213" s="5">
        <v>417000000000</v>
      </c>
      <c r="J213" s="5">
        <v>380000000000</v>
      </c>
      <c r="K213" s="5">
        <v>175000000000</v>
      </c>
      <c r="L213" s="5">
        <v>209000000000</v>
      </c>
      <c r="M213" s="5">
        <v>70000000000</v>
      </c>
      <c r="N213" s="5">
        <v>213000000000</v>
      </c>
      <c r="O213" s="5">
        <v>124000000000</v>
      </c>
      <c r="P213" s="5">
        <v>85000000000</v>
      </c>
      <c r="Q213" s="5">
        <v>57000000000</v>
      </c>
    </row>
    <row r="214" spans="2:17" ht="15.5" x14ac:dyDescent="0.35">
      <c r="C214" t="s">
        <v>197</v>
      </c>
      <c r="I214" s="5">
        <v>-1415000000000</v>
      </c>
      <c r="J214" s="5">
        <v>-897000000000</v>
      </c>
      <c r="K214" s="5">
        <v>-697000000000</v>
      </c>
      <c r="L214" s="5">
        <v>-282000000000</v>
      </c>
      <c r="M214" s="5">
        <v>-434000000000</v>
      </c>
      <c r="N214" s="5">
        <v>-202000000000</v>
      </c>
      <c r="O214" s="5">
        <v>-38000000000</v>
      </c>
      <c r="P214" s="5">
        <v>-90000000000</v>
      </c>
      <c r="Q214" s="5">
        <v>-14000000000</v>
      </c>
    </row>
    <row r="215" spans="2:17" ht="15.5" x14ac:dyDescent="0.35">
      <c r="C215" t="s">
        <v>15</v>
      </c>
      <c r="I215" s="5">
        <v>-998000000000</v>
      </c>
      <c r="J215" s="5">
        <v>-516000000000</v>
      </c>
      <c r="K215" s="5">
        <v>-522000000000</v>
      </c>
      <c r="L215" s="5">
        <v>-72000000000</v>
      </c>
      <c r="M215" s="5">
        <v>-365000000000</v>
      </c>
      <c r="N215" s="5">
        <v>11000000000</v>
      </c>
      <c r="O215" s="5">
        <v>87000000000</v>
      </c>
      <c r="P215" s="5">
        <v>-5000000000</v>
      </c>
      <c r="Q215" s="5">
        <v>44000000000</v>
      </c>
    </row>
    <row r="216" spans="2:17" ht="15.5" x14ac:dyDescent="0.35">
      <c r="C216" t="s">
        <v>17</v>
      </c>
      <c r="I216" s="6">
        <v>-494.17</v>
      </c>
      <c r="J216" s="6">
        <v>-255.64</v>
      </c>
      <c r="K216" s="6">
        <v>-258.42</v>
      </c>
      <c r="L216" s="6">
        <v>-179.39</v>
      </c>
      <c r="M216" s="6">
        <v>-902.75</v>
      </c>
      <c r="N216" s="6">
        <v>32.65</v>
      </c>
      <c r="O216" s="6">
        <v>10714131.029999999</v>
      </c>
      <c r="P216" s="6">
        <v>-613916.02</v>
      </c>
      <c r="Q216" s="6">
        <v>5400965.2599999998</v>
      </c>
    </row>
    <row r="218" spans="2:17" ht="15.5" x14ac:dyDescent="0.35">
      <c r="B218" t="s">
        <v>198</v>
      </c>
      <c r="C218" t="s">
        <v>199</v>
      </c>
      <c r="D218" s="5">
        <v>-40000000000</v>
      </c>
      <c r="E218" s="5">
        <v>34000000000</v>
      </c>
      <c r="F218" s="5">
        <v>40000000000</v>
      </c>
      <c r="G218" s="5">
        <v>27000000000</v>
      </c>
      <c r="H218" s="5">
        <v>-11000000000</v>
      </c>
      <c r="I218" s="5">
        <v>121000000000</v>
      </c>
      <c r="J218" s="5">
        <v>232000000000</v>
      </c>
      <c r="K218" s="5">
        <v>253000000000</v>
      </c>
      <c r="L218" s="5">
        <v>186000000000</v>
      </c>
      <c r="M218" s="5">
        <v>124000000000</v>
      </c>
      <c r="N218" s="5">
        <v>122000000000</v>
      </c>
      <c r="O218" s="5">
        <v>102000000000</v>
      </c>
      <c r="P218" s="5">
        <v>73000000000</v>
      </c>
      <c r="Q218" s="5">
        <v>45000000000</v>
      </c>
    </row>
    <row r="219" spans="2:17" ht="15.5" x14ac:dyDescent="0.35">
      <c r="C219" t="s">
        <v>46</v>
      </c>
      <c r="D219" s="6">
        <v>-19.84</v>
      </c>
      <c r="E219" s="6">
        <v>17.03</v>
      </c>
      <c r="F219" s="6">
        <v>19.579999999999998</v>
      </c>
      <c r="G219" s="6">
        <v>13.28</v>
      </c>
      <c r="H219" s="6">
        <v>-5.61</v>
      </c>
      <c r="I219" s="6">
        <v>59.83</v>
      </c>
      <c r="J219" s="6">
        <v>114.88</v>
      </c>
      <c r="K219" s="6">
        <v>125.28</v>
      </c>
      <c r="L219" s="6">
        <v>92.09</v>
      </c>
      <c r="M219" s="6">
        <v>61.17</v>
      </c>
      <c r="N219" s="6">
        <v>60.28</v>
      </c>
      <c r="O219" s="6">
        <v>50.63</v>
      </c>
      <c r="P219" s="6">
        <v>36.32</v>
      </c>
      <c r="Q219" s="6">
        <v>22.2</v>
      </c>
    </row>
    <row r="220" spans="2:17" ht="15.5" x14ac:dyDescent="0.35">
      <c r="C220" t="s">
        <v>204</v>
      </c>
      <c r="D220" s="5">
        <v>249000000000</v>
      </c>
      <c r="E220" s="5">
        <v>243000000000</v>
      </c>
      <c r="F220" s="5">
        <v>247000000000</v>
      </c>
      <c r="G220" s="5">
        <v>220000000000</v>
      </c>
      <c r="H220" s="5">
        <v>984000000000</v>
      </c>
      <c r="I220" s="5">
        <v>842000000000</v>
      </c>
      <c r="J220" s="5">
        <v>1017000000000</v>
      </c>
      <c r="K220" s="5">
        <v>950000000000</v>
      </c>
      <c r="L220" s="5">
        <v>822000000000</v>
      </c>
      <c r="M220" s="5">
        <v>620000000000</v>
      </c>
      <c r="N220" s="5">
        <v>476000000000</v>
      </c>
      <c r="O220" s="5">
        <v>345000000000</v>
      </c>
      <c r="P220" s="5">
        <v>224000000000</v>
      </c>
      <c r="Q220" s="5">
        <v>156000000000</v>
      </c>
    </row>
    <row r="221" spans="2:17" ht="15.5" x14ac:dyDescent="0.35">
      <c r="C221" t="s">
        <v>208</v>
      </c>
      <c r="I221" s="6">
        <v>-853.2</v>
      </c>
    </row>
    <row r="222" spans="2:17" ht="15.5" x14ac:dyDescent="0.35">
      <c r="C222" t="s">
        <v>209</v>
      </c>
      <c r="I222" s="6">
        <v>159.38</v>
      </c>
    </row>
    <row r="223" spans="2:17" ht="15.5" x14ac:dyDescent="0.35">
      <c r="C223" t="s">
        <v>210</v>
      </c>
      <c r="I223" s="6">
        <v>6.95</v>
      </c>
    </row>
    <row r="224" spans="2:17" ht="15.5" x14ac:dyDescent="0.35">
      <c r="C224" t="s">
        <v>211</v>
      </c>
      <c r="I224" s="6">
        <v>6.3E-3</v>
      </c>
    </row>
    <row r="225" spans="3:9" ht="15.5" x14ac:dyDescent="0.35">
      <c r="C225" t="s">
        <v>212</v>
      </c>
      <c r="I225" s="6">
        <v>10.09</v>
      </c>
    </row>
    <row r="226" spans="3:9" ht="15.5" x14ac:dyDescent="0.35">
      <c r="C226" t="s">
        <v>213</v>
      </c>
      <c r="I226" s="6">
        <v>5.35</v>
      </c>
    </row>
    <row r="227" spans="3:9" ht="15.5" x14ac:dyDescent="0.35">
      <c r="C227" t="s">
        <v>214</v>
      </c>
      <c r="I227" s="6">
        <v>55.61</v>
      </c>
    </row>
    <row r="228" spans="3:9" ht="15.5" x14ac:dyDescent="0.35">
      <c r="C228" t="s">
        <v>215</v>
      </c>
      <c r="I228" s="6">
        <v>-2.42</v>
      </c>
    </row>
    <row r="229" spans="3:9" ht="15.5" x14ac:dyDescent="0.35">
      <c r="C229" t="s">
        <v>216</v>
      </c>
      <c r="I229" s="6">
        <v>48.66</v>
      </c>
    </row>
    <row r="230" spans="3:9" ht="15.5" x14ac:dyDescent="0.35">
      <c r="C230" t="s">
        <v>217</v>
      </c>
      <c r="I230" s="6">
        <v>28.33</v>
      </c>
    </row>
    <row r="231" spans="3:9" ht="15.5" x14ac:dyDescent="0.35">
      <c r="C231" t="s">
        <v>218</v>
      </c>
      <c r="I231" s="6">
        <v>-3.33</v>
      </c>
    </row>
    <row r="232" spans="3:9" ht="15.5" x14ac:dyDescent="0.35">
      <c r="C232" t="s">
        <v>219</v>
      </c>
      <c r="I232" s="6">
        <v>-3.23</v>
      </c>
    </row>
    <row r="233" spans="3:9" ht="15.5" x14ac:dyDescent="0.35">
      <c r="C233" t="s">
        <v>220</v>
      </c>
      <c r="I233" s="6">
        <v>30.05</v>
      </c>
    </row>
    <row r="234" spans="3:9" ht="15.5" x14ac:dyDescent="0.35">
      <c r="C234" t="s">
        <v>221</v>
      </c>
      <c r="I234" s="6">
        <v>-5.61</v>
      </c>
    </row>
    <row r="235" spans="3:9" ht="15.5" x14ac:dyDescent="0.35">
      <c r="C235" t="s">
        <v>222</v>
      </c>
      <c r="I235" s="6">
        <v>474.64</v>
      </c>
    </row>
    <row r="236" spans="3:9" ht="15.5" x14ac:dyDescent="0.35">
      <c r="C236" t="s">
        <v>223</v>
      </c>
      <c r="D236" s="6">
        <v>251.25</v>
      </c>
    </row>
    <row r="237" spans="3:9" ht="15.5" x14ac:dyDescent="0.35">
      <c r="C237" t="s">
        <v>224</v>
      </c>
      <c r="I237" s="6">
        <v>894.58</v>
      </c>
    </row>
    <row r="238" spans="3:9" ht="15.5" x14ac:dyDescent="0.35">
      <c r="C238" t="s">
        <v>225</v>
      </c>
      <c r="I238" s="6">
        <v>-1977.76</v>
      </c>
    </row>
    <row r="239" spans="3:9" ht="15.5" x14ac:dyDescent="0.35">
      <c r="C239" t="s">
        <v>226</v>
      </c>
      <c r="D239" s="6">
        <v>0.4</v>
      </c>
    </row>
    <row r="240" spans="3:9" ht="15.5" x14ac:dyDescent="0.35">
      <c r="C240" t="s">
        <v>227</v>
      </c>
      <c r="D240" s="6">
        <v>0.4</v>
      </c>
    </row>
    <row r="241" spans="3:9" ht="15.5" x14ac:dyDescent="0.35">
      <c r="C241" t="s">
        <v>228</v>
      </c>
      <c r="D241" s="6">
        <v>3.38</v>
      </c>
    </row>
    <row r="242" spans="3:9" ht="15.5" x14ac:dyDescent="0.35">
      <c r="C242" t="s">
        <v>229</v>
      </c>
      <c r="D242" s="6">
        <v>3.34</v>
      </c>
    </row>
    <row r="243" spans="3:9" ht="15.5" x14ac:dyDescent="0.35">
      <c r="C243" t="s">
        <v>230</v>
      </c>
      <c r="D243" s="6">
        <v>5.08</v>
      </c>
    </row>
    <row r="244" spans="3:9" ht="15.5" x14ac:dyDescent="0.35">
      <c r="C244" t="s">
        <v>231</v>
      </c>
      <c r="D244" s="6">
        <v>0.56000000000000005</v>
      </c>
    </row>
    <row r="245" spans="3:9" ht="15.5" x14ac:dyDescent="0.35">
      <c r="C245" t="s">
        <v>232</v>
      </c>
      <c r="D245" s="6">
        <v>6.08</v>
      </c>
    </row>
    <row r="246" spans="3:9" ht="15.5" x14ac:dyDescent="0.35">
      <c r="C246" t="s">
        <v>233</v>
      </c>
      <c r="I246" s="6">
        <v>1539.08</v>
      </c>
    </row>
    <row r="247" spans="3:9" ht="15.5" x14ac:dyDescent="0.35">
      <c r="C247" t="s">
        <v>13</v>
      </c>
      <c r="D247" s="5">
        <v>-1601000000000</v>
      </c>
    </row>
    <row r="248" spans="3:9" ht="15.5" x14ac:dyDescent="0.35">
      <c r="C248" t="s">
        <v>234</v>
      </c>
      <c r="I248" s="6">
        <v>-0.35</v>
      </c>
    </row>
    <row r="249" spans="3:9" ht="15.5" x14ac:dyDescent="0.35">
      <c r="C249" t="s">
        <v>235</v>
      </c>
      <c r="I249" s="6">
        <v>5.5000000000000005E-3</v>
      </c>
    </row>
    <row r="250" spans="3:9" ht="15.5" x14ac:dyDescent="0.35">
      <c r="C250" t="s">
        <v>236</v>
      </c>
      <c r="I250" s="6">
        <v>3.3599999999999998E-2</v>
      </c>
    </row>
    <row r="251" spans="3:9" ht="15.5" x14ac:dyDescent="0.35">
      <c r="C251" t="s">
        <v>237</v>
      </c>
      <c r="I251" s="6">
        <v>4.5400000000000003E-2</v>
      </c>
    </row>
    <row r="252" spans="3:9" ht="15.5" x14ac:dyDescent="0.35">
      <c r="C252" t="s">
        <v>238</v>
      </c>
      <c r="I252" s="6">
        <v>3.5000000000000003E-2</v>
      </c>
    </row>
    <row r="253" spans="3:9" ht="15.5" x14ac:dyDescent="0.35">
      <c r="C253" t="s">
        <v>239</v>
      </c>
      <c r="D253" s="6">
        <v>98.52</v>
      </c>
    </row>
    <row r="254" spans="3:9" ht="15.5" x14ac:dyDescent="0.35">
      <c r="C254" t="s">
        <v>241</v>
      </c>
      <c r="D254" s="6">
        <v>239.55</v>
      </c>
    </row>
    <row r="255" spans="3:9" ht="15.5" x14ac:dyDescent="0.35">
      <c r="C255" t="s">
        <v>243</v>
      </c>
      <c r="D255" s="6">
        <v>0.92</v>
      </c>
    </row>
    <row r="256" spans="3:9" ht="15.5" x14ac:dyDescent="0.35">
      <c r="C256" t="s">
        <v>244</v>
      </c>
      <c r="I256" s="6">
        <v>0.1</v>
      </c>
    </row>
    <row r="257" spans="3:9" ht="15.5" x14ac:dyDescent="0.35">
      <c r="C257" t="s">
        <v>42</v>
      </c>
      <c r="I257" s="5">
        <v>9677000000000</v>
      </c>
    </row>
    <row r="258" spans="3:9" ht="15.5" x14ac:dyDescent="0.35">
      <c r="C258" t="s">
        <v>246</v>
      </c>
      <c r="I258" s="5">
        <v>15278000000000</v>
      </c>
    </row>
    <row r="259" spans="3:9" ht="15.5" x14ac:dyDescent="0.35">
      <c r="C259" t="s">
        <v>247</v>
      </c>
      <c r="I259" s="5">
        <v>2020000000</v>
      </c>
    </row>
    <row r="260" spans="3:9" ht="15.5" x14ac:dyDescent="0.35">
      <c r="C260" t="s">
        <v>248</v>
      </c>
      <c r="I260" s="6">
        <v>7.5199999999999989E-2</v>
      </c>
    </row>
    <row r="261" spans="3:9" ht="15.5" x14ac:dyDescent="0.35">
      <c r="C261" t="s">
        <v>249</v>
      </c>
      <c r="D261" s="6">
        <v>0.48219999999999996</v>
      </c>
    </row>
    <row r="262" spans="3:9" ht="15.5" x14ac:dyDescent="0.35">
      <c r="C262" t="s">
        <v>250</v>
      </c>
      <c r="D262" s="6">
        <v>0.37109999999999999</v>
      </c>
    </row>
    <row r="263" spans="3:9" ht="15.5" x14ac:dyDescent="0.35">
      <c r="C263" t="s">
        <v>251</v>
      </c>
      <c r="D263" s="6">
        <v>-0.16109999999999999</v>
      </c>
    </row>
    <row r="264" spans="3:9" ht="15.5" x14ac:dyDescent="0.35">
      <c r="C264" t="s">
        <v>252</v>
      </c>
      <c r="D264" s="6">
        <v>0.31040000000000001</v>
      </c>
    </row>
    <row r="265" spans="3:9" ht="15.5" x14ac:dyDescent="0.35">
      <c r="C265" t="s">
        <v>253</v>
      </c>
      <c r="D265" s="6">
        <v>0.44119999999999998</v>
      </c>
    </row>
    <row r="266" spans="3:9" ht="15.5" x14ac:dyDescent="0.35">
      <c r="C266" t="s">
        <v>254</v>
      </c>
      <c r="D266" s="6">
        <v>-3.1233999999999997</v>
      </c>
    </row>
    <row r="267" spans="3:9" ht="15.5" x14ac:dyDescent="0.35">
      <c r="C267" t="s">
        <v>261</v>
      </c>
      <c r="I267" s="5">
        <v>5</v>
      </c>
    </row>
    <row r="268" spans="3:9" ht="15.5" x14ac:dyDescent="0.35">
      <c r="C268" t="s">
        <v>262</v>
      </c>
      <c r="I268" s="6">
        <v>0.78</v>
      </c>
    </row>
    <row r="269" spans="3:9" ht="15.5" x14ac:dyDescent="0.35">
      <c r="C269" t="s">
        <v>263</v>
      </c>
      <c r="I269" s="6">
        <v>0.84</v>
      </c>
    </row>
    <row r="270" spans="3:9" ht="15.5" x14ac:dyDescent="0.35">
      <c r="C270" t="s">
        <v>264</v>
      </c>
      <c r="I270" s="6">
        <v>0.06</v>
      </c>
    </row>
    <row r="271" spans="3:9" ht="15.5" x14ac:dyDescent="0.35">
      <c r="C271" t="s">
        <v>265</v>
      </c>
      <c r="I271" s="6">
        <v>0.49</v>
      </c>
    </row>
    <row r="272" spans="3:9" ht="15.5" x14ac:dyDescent="0.35">
      <c r="C272" t="s">
        <v>266</v>
      </c>
      <c r="I272" s="6">
        <v>0.14000000000000001</v>
      </c>
    </row>
    <row r="273" spans="3:9" ht="15.5" x14ac:dyDescent="0.35">
      <c r="C273" t="s">
        <v>267</v>
      </c>
      <c r="I273" s="6">
        <v>0.13</v>
      </c>
    </row>
    <row r="274" spans="3:9" ht="15.5" x14ac:dyDescent="0.35">
      <c r="C274" t="s">
        <v>268</v>
      </c>
      <c r="I274" s="6">
        <v>0.81</v>
      </c>
    </row>
    <row r="275" spans="3:9" ht="15.5" x14ac:dyDescent="0.35">
      <c r="C275" t="s">
        <v>269</v>
      </c>
      <c r="I275" s="5">
        <v>959000000000</v>
      </c>
    </row>
    <row r="276" spans="3:9" ht="15.5" x14ac:dyDescent="0.35">
      <c r="C276" t="s">
        <v>270</v>
      </c>
      <c r="I276" s="5">
        <v>464000000000</v>
      </c>
    </row>
    <row r="277" spans="3:9" ht="15.5" x14ac:dyDescent="0.35">
      <c r="C277" t="s">
        <v>271</v>
      </c>
      <c r="I277" s="5">
        <v>539000000000</v>
      </c>
    </row>
    <row r="278" spans="3:9" ht="15.5" x14ac:dyDescent="0.35">
      <c r="C278" t="s">
        <v>272</v>
      </c>
      <c r="I278" s="5">
        <v>61000000000</v>
      </c>
    </row>
    <row r="279" spans="3:9" ht="15.5" x14ac:dyDescent="0.35">
      <c r="C279" t="s">
        <v>273</v>
      </c>
      <c r="D279" s="5">
        <v>508000000000</v>
      </c>
    </row>
    <row r="280" spans="3:9" ht="15.5" x14ac:dyDescent="0.35">
      <c r="C280" t="s">
        <v>274</v>
      </c>
      <c r="D280" s="5">
        <v>10988000000000</v>
      </c>
    </row>
    <row r="281" spans="3:9" ht="15.5" x14ac:dyDescent="0.35">
      <c r="C281" t="s">
        <v>275</v>
      </c>
      <c r="D281" s="5">
        <v>9175000000000</v>
      </c>
    </row>
    <row r="282" spans="3:9" ht="15.5" x14ac:dyDescent="0.35">
      <c r="C282" t="s">
        <v>183</v>
      </c>
      <c r="D282" s="5">
        <v>-1854000000000</v>
      </c>
    </row>
    <row r="283" spans="3:9" ht="15.5" x14ac:dyDescent="0.35">
      <c r="C283" t="s">
        <v>182</v>
      </c>
      <c r="I283" s="5">
        <v>1807000000000</v>
      </c>
    </row>
    <row r="284" spans="3:9" ht="15.5" x14ac:dyDescent="0.35">
      <c r="C284" t="s">
        <v>181</v>
      </c>
      <c r="D284" s="5">
        <v>6041000000000</v>
      </c>
    </row>
    <row r="285" spans="3:9" ht="15.5" x14ac:dyDescent="0.35">
      <c r="C285" t="s">
        <v>180</v>
      </c>
      <c r="D285" s="5">
        <v>62000000000</v>
      </c>
    </row>
    <row r="286" spans="3:9" ht="15.5" x14ac:dyDescent="0.35">
      <c r="C286" t="s">
        <v>24</v>
      </c>
      <c r="D286" s="5">
        <v>6103000000000</v>
      </c>
    </row>
    <row r="287" spans="3:9" ht="15.5" x14ac:dyDescent="0.35">
      <c r="C287" t="s">
        <v>21</v>
      </c>
      <c r="D287" s="5">
        <v>5595000000000</v>
      </c>
    </row>
    <row r="288" spans="3:9" ht="15.5" x14ac:dyDescent="0.35">
      <c r="C288" t="s">
        <v>276</v>
      </c>
      <c r="I288" s="5">
        <v>1813000000000</v>
      </c>
    </row>
    <row r="289" spans="3:9" ht="15.5" x14ac:dyDescent="0.35">
      <c r="C289" t="s">
        <v>277</v>
      </c>
      <c r="I289" s="5">
        <v>174000000000</v>
      </c>
    </row>
    <row r="290" spans="3:9" ht="15.5" x14ac:dyDescent="0.35">
      <c r="C290" t="s">
        <v>278</v>
      </c>
      <c r="I290" s="5">
        <v>-4341000000000</v>
      </c>
    </row>
    <row r="291" spans="3:9" ht="15.5" x14ac:dyDescent="0.35">
      <c r="C291" t="s">
        <v>279</v>
      </c>
      <c r="I291" s="5">
        <v>4406000000000</v>
      </c>
    </row>
    <row r="292" spans="3:9" ht="15.5" x14ac:dyDescent="0.35">
      <c r="C292" t="s">
        <v>280</v>
      </c>
      <c r="I292" s="5">
        <v>-4170000000000</v>
      </c>
    </row>
    <row r="293" spans="3:9" ht="15.5" x14ac:dyDescent="0.35">
      <c r="C293" t="s">
        <v>281</v>
      </c>
      <c r="I293" s="5">
        <v>-3996000000000</v>
      </c>
    </row>
  </sheetData>
  <pageMargins left="0.7" right="0.7" top="0.75" bottom="0.75" header="0.3" footer="0.3"/>
  <ignoredErrors>
    <ignoredError sqref="A1:Q294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1169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1170</v>
      </c>
      <c r="D2" s="2" vm="47">
        <f ca="1">IFERROR(_xlfn.STOCKHISTORY("XIDX:" &amp; $C$1, D3, , 0, 0, 1), "Libur")</f>
        <v>132</v>
      </c>
      <c r="E2" s="2" vm="27">
        <f ca="1">IFERROR(_xlfn.STOCKHISTORY("XIDX:" &amp; $C$1, E3, , 0, 0, 1), "Libur")</f>
        <v>100</v>
      </c>
      <c r="H2" s="2" vm="27">
        <f ca="1">IFERROR(INDEX(D2:G2,COUNT(D2:G2)),"")</f>
        <v>100</v>
      </c>
      <c r="I2" s="2" vm="269">
        <f t="shared" ref="I2:O2" ca="1" si="0">IFERROR(_xlfn.STOCKHISTORY("XIDX:" &amp; $C$1, I1, , 0, 0, 1), "Libur")</f>
        <v>356</v>
      </c>
      <c r="J2" s="2" vm="270">
        <f t="shared" ca="1" si="0"/>
        <v>438</v>
      </c>
      <c r="K2" s="2" vm="271">
        <f t="shared" ca="1" si="0"/>
        <v>216</v>
      </c>
      <c r="L2" s="2" vm="32">
        <f t="shared" ca="1" si="0"/>
        <v>59</v>
      </c>
      <c r="M2" s="2" vm="104">
        <f t="shared" ca="1" si="0"/>
        <v>88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155282536735</v>
      </c>
      <c r="E4" s="2">
        <f>IFERROR(INDEX(E51:E500,MATCH($C$4,$C$51:$C$500,0)),"")</f>
        <v>57202848725</v>
      </c>
      <c r="H4" s="2">
        <f>IFERROR(SUM(D4:G4)*(4/MAX(1,COUNT(D4:G4))),"")</f>
        <v>424970770920</v>
      </c>
      <c r="I4" s="2">
        <f t="shared" ref="I4:O4" si="1">IFERROR(INDEX(I51:I500,MATCH($C$4,$C$51:$C$500,0)),"")</f>
        <v>572676368787</v>
      </c>
      <c r="J4" s="2">
        <f t="shared" si="1"/>
        <v>670148711332</v>
      </c>
      <c r="K4" s="2">
        <f t="shared" si="1"/>
        <v>571540783292</v>
      </c>
      <c r="L4" s="2">
        <f t="shared" si="1"/>
        <v>424781798011</v>
      </c>
      <c r="M4" s="2">
        <f t="shared" si="1"/>
        <v>318296247836</v>
      </c>
      <c r="N4" s="2">
        <f t="shared" si="1"/>
        <v>296492159634</v>
      </c>
      <c r="O4" s="2">
        <f t="shared" si="1"/>
        <v>332526315303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31936905041</v>
      </c>
      <c r="E5" s="2">
        <f>IFERROR(INDEX(E51:E500,MATCH($C$5,$C$51:$C$500,0)),"")</f>
        <v>-24918691638</v>
      </c>
      <c r="H5" s="2">
        <f>IFERROR(SUM(D5:G5)*(4/MAX(1,COUNT(D5:G5))),"")</f>
        <v>14036426806</v>
      </c>
      <c r="I5" s="2">
        <f t="shared" ref="I5:O5" si="2">IFERROR(INDEX(I51:I500,MATCH($C$5,$C$51:$C$500,0)),"")</f>
        <v>37180089815</v>
      </c>
      <c r="J5" s="2">
        <f t="shared" si="2"/>
        <v>67105174059</v>
      </c>
      <c r="K5" s="2">
        <f t="shared" si="2"/>
        <v>42282744358</v>
      </c>
      <c r="L5" s="2">
        <f t="shared" si="2"/>
        <v>22036193617</v>
      </c>
      <c r="M5" s="2">
        <f t="shared" si="2"/>
        <v>-9311894671</v>
      </c>
      <c r="N5" s="2">
        <f t="shared" si="2"/>
        <v>-2351087048</v>
      </c>
      <c r="O5" s="2">
        <f t="shared" si="2"/>
        <v>17473505353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488716772231</v>
      </c>
      <c r="E6" s="2">
        <f>IFERROR(INDEX(E51:E500,MATCH($C$6,$C$51:$C$500,0)),"")</f>
        <v>456779867190</v>
      </c>
      <c r="H6" s="2">
        <f>IFERROR(INDEX(D6:G6,COUNT(D6:G6)),"")</f>
        <v>456779867190</v>
      </c>
      <c r="I6" s="2">
        <f t="shared" ref="I6:O6" si="3">IFERROR(INDEX(I51:I500,MATCH($C$6,$C$51:$C$500,0)),"")</f>
        <v>481698558828</v>
      </c>
      <c r="J6" s="2">
        <f t="shared" si="3"/>
        <v>444518469013</v>
      </c>
      <c r="K6" s="2">
        <f t="shared" si="3"/>
        <v>389906447294</v>
      </c>
      <c r="L6" s="2">
        <f t="shared" si="3"/>
        <v>359080990886</v>
      </c>
      <c r="M6" s="2">
        <f t="shared" si="3"/>
        <v>337044797269</v>
      </c>
      <c r="N6" s="2">
        <f t="shared" si="3"/>
        <v>275390562940</v>
      </c>
      <c r="O6" s="2">
        <f t="shared" si="3"/>
        <v>278496219658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3.14</v>
      </c>
      <c r="E7" s="3">
        <f>IFERROR(INDEX(E51:E500,MATCH($C$7,$C$51:$C$500,0))/1000000000,"")</f>
        <v>3.14</v>
      </c>
      <c r="H7" s="3">
        <f>IFERROR(INDEX(D7:G7,COUNT(D7:G7)),"")</f>
        <v>3.14</v>
      </c>
      <c r="I7" s="3">
        <f t="shared" ref="I7:O7" si="4">IFERROR(INDEX(I51:I500,MATCH($C$7,$C$51:$C$500,0))/1000000000,"")</f>
        <v>3.14</v>
      </c>
      <c r="J7" s="3">
        <f t="shared" si="4"/>
        <v>3.14</v>
      </c>
      <c r="K7" s="3">
        <f t="shared" si="4"/>
        <v>3.14</v>
      </c>
      <c r="L7" s="3">
        <f t="shared" si="4"/>
        <v>3.14</v>
      </c>
      <c r="M7" s="3">
        <f t="shared" si="4"/>
        <v>3.14</v>
      </c>
      <c r="N7" s="3">
        <f t="shared" si="4"/>
        <v>2.5</v>
      </c>
      <c r="O7" s="3">
        <f t="shared" si="4"/>
        <v>2.5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54000000000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O8" si="5">IFERROR(INDEX(I51:I500,MATCH($C$8,$C$51:$C$500,0)),"")</f>
        <v>94000000000</v>
      </c>
      <c r="J8" s="2">
        <f t="shared" si="5"/>
        <v>188000000000</v>
      </c>
      <c r="K8" s="2">
        <f t="shared" si="5"/>
        <v>67000000000</v>
      </c>
      <c r="L8" s="2">
        <f t="shared" si="5"/>
        <v>66000000000</v>
      </c>
      <c r="M8" s="2">
        <f t="shared" si="5"/>
        <v>51000000000</v>
      </c>
      <c r="N8" s="2">
        <f t="shared" si="5"/>
        <v>33000000000</v>
      </c>
      <c r="O8" s="2">
        <f t="shared" si="5"/>
        <v>33000000000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17.25</v>
      </c>
      <c r="E9" s="3">
        <f>IFERROR(INDEX(E51:E500,MATCH("Free cash flow per share (Quarter)",$C$51:$C$500,0)),"")</f>
        <v>-0.45</v>
      </c>
      <c r="H9" s="3">
        <f>IFERROR(INDEX(D9:G9,COUNT(D9:G9)),"")</f>
        <v>-0.45</v>
      </c>
      <c r="I9" s="3">
        <f t="shared" ref="I9:O9" si="6">IFERROR(INDEX(I51:I500,MATCH($C$9,$C$51:$C$500,0)),"")</f>
        <v>30.1</v>
      </c>
      <c r="J9" s="3">
        <f t="shared" si="6"/>
        <v>59.8</v>
      </c>
      <c r="K9" s="3">
        <f t="shared" si="6"/>
        <v>21.33</v>
      </c>
      <c r="L9" s="3">
        <f t="shared" si="6"/>
        <v>21.04</v>
      </c>
      <c r="M9" s="3">
        <f t="shared" si="6"/>
        <v>16.28</v>
      </c>
      <c r="N9" s="3">
        <f t="shared" si="6"/>
        <v>13.23</v>
      </c>
      <c r="O9" s="3">
        <f t="shared" si="6"/>
        <v>13.09</v>
      </c>
    </row>
    <row r="10" spans="1:15" ht="15.5" x14ac:dyDescent="0.35">
      <c r="C10" t="s">
        <v>18</v>
      </c>
      <c r="D10" s="3">
        <f ca="1">IFERROR(IF(D9=0,"",D2/D9),"")</f>
        <v>7.6521739130434785</v>
      </c>
      <c r="E10" s="3">
        <f ca="1">IFERROR(IF(E9=0,"",E2/E9),"")</f>
        <v>-222.22222222222223</v>
      </c>
      <c r="I10" s="3">
        <f t="shared" ref="I10:O10" ca="1" si="7">IFERROR(IF(I9=0,"",I2/I9),"")</f>
        <v>11.827242524916944</v>
      </c>
      <c r="J10" s="3">
        <f t="shared" ca="1" si="7"/>
        <v>7.3244147157190636</v>
      </c>
      <c r="K10" s="3">
        <f t="shared" ca="1" si="7"/>
        <v>10.126582278481013</v>
      </c>
      <c r="L10" s="3">
        <f t="shared" ca="1" si="7"/>
        <v>2.8041825095057034</v>
      </c>
      <c r="M10" s="3">
        <f t="shared" ca="1" si="7"/>
        <v>5.4054054054054053</v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5875443432</v>
      </c>
      <c r="E11" s="2">
        <f>IFERROR(INDEX(E51:E500,MATCH($C$11,$C$51:$C$500,0)),"")</f>
        <v>6771869812</v>
      </c>
      <c r="H11" s="2">
        <f>IFERROR(INDEX(D11:G11,COUNT(D11:G11)),"")</f>
        <v>6771869812</v>
      </c>
      <c r="I11" s="2">
        <f t="shared" ref="I11:O11" si="8">IFERROR(INDEX(I51:I500,MATCH($C$11,$C$51:$C$500,0)),"")</f>
        <v>13292624644</v>
      </c>
      <c r="J11" s="2">
        <f t="shared" si="8"/>
        <v>24111993583</v>
      </c>
      <c r="K11" s="2">
        <f t="shared" si="8"/>
        <v>11573980902</v>
      </c>
      <c r="L11" s="2">
        <f t="shared" si="8"/>
        <v>41091369284</v>
      </c>
      <c r="M11" s="2">
        <f t="shared" si="8"/>
        <v>565380280</v>
      </c>
      <c r="N11" s="2">
        <f t="shared" si="8"/>
        <v>1288714395</v>
      </c>
      <c r="O11" s="2">
        <f t="shared" si="8"/>
        <v>11917432793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181000000000</v>
      </c>
      <c r="E12" s="2">
        <f>IFERROR(INDEX(E51:E500,MATCH("Net Debt (Quarter)",$C$51:$C$500,0)),"")</f>
        <v>233000000000</v>
      </c>
      <c r="H12" s="2">
        <f>IFERROR(INDEX(D12:G12,COUNT(D12:G12)),"")</f>
        <v>233000000000</v>
      </c>
      <c r="I12" s="2">
        <f t="shared" ref="I12:O12" si="9">IFERROR(INDEX(I51:I500,MATCH($C$12,$C$51:$C$500,0)),"")</f>
        <v>255000000000</v>
      </c>
      <c r="J12" s="2">
        <f t="shared" si="9"/>
        <v>335000000000</v>
      </c>
      <c r="K12" s="2">
        <f t="shared" si="9"/>
        <v>383000000000</v>
      </c>
      <c r="L12" s="2">
        <f t="shared" si="9"/>
        <v>158000000000</v>
      </c>
      <c r="M12" s="2">
        <f t="shared" si="9"/>
        <v>203000000000</v>
      </c>
      <c r="N12" s="2">
        <f t="shared" si="9"/>
        <v>249000000000</v>
      </c>
      <c r="O12" s="2">
        <f t="shared" si="9"/>
        <v>328000000000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187000000000</v>
      </c>
      <c r="E13" s="2">
        <f>IFERROR(INDEX(E51:E500,MATCH("Total Debt (Quarter)",$C$51:$C$500,0)),"")</f>
        <v>239000000000</v>
      </c>
      <c r="H13" s="2">
        <f>IFERROR(INDEX(D13:G13,COUNT(D13:G13)),"")</f>
        <v>239000000000</v>
      </c>
      <c r="I13" s="2">
        <f t="shared" ref="I13:O13" si="10">IFERROR(INDEX(I51:I500,MATCH($C$13,$C$51:$C$500,0)),"")</f>
        <v>269000000000</v>
      </c>
      <c r="J13" s="2">
        <f t="shared" si="10"/>
        <v>359000000000</v>
      </c>
      <c r="K13" s="2">
        <f t="shared" si="10"/>
        <v>394000000000</v>
      </c>
      <c r="L13" s="2">
        <f t="shared" si="10"/>
        <v>199000000000</v>
      </c>
      <c r="M13" s="2">
        <f t="shared" si="10"/>
        <v>204000000000</v>
      </c>
      <c r="N13" s="2">
        <f t="shared" si="10"/>
        <v>250000000000</v>
      </c>
      <c r="O13" s="2">
        <f t="shared" si="10"/>
        <v>340000000000</v>
      </c>
    </row>
    <row r="14" spans="1:15" ht="15.5" x14ac:dyDescent="0.35">
      <c r="C14" t="s">
        <v>27</v>
      </c>
      <c r="D14" s="2">
        <f>IFERROR(INDEX(D51:D500,MATCH($C$14,$C$51:$C$500,0)),"")</f>
        <v>-4002616906</v>
      </c>
      <c r="E14" s="2">
        <f>IFERROR(INDEX(E51:E500,MATCH($C$14,$C$51:$C$500,0)),"")</f>
        <v>-3821727887</v>
      </c>
      <c r="H14" s="2">
        <f>IFERROR(SUM(D14:G14)*(4/MAX(1,COUNT(D14:G14))),"")</f>
        <v>-15648689586</v>
      </c>
      <c r="I14" s="2">
        <f t="shared" ref="I14:O14" si="11">IFERROR(INDEX(I51:I500,MATCH($C$14,$C$51:$C$500,0)),"")</f>
        <v>-16753566391</v>
      </c>
      <c r="J14" s="2">
        <f t="shared" si="11"/>
        <v>-24781166418</v>
      </c>
      <c r="K14" s="2">
        <f t="shared" si="11"/>
        <v>-24326756202</v>
      </c>
      <c r="L14" s="2">
        <f t="shared" si="11"/>
        <v>-12809682598</v>
      </c>
      <c r="M14" s="2">
        <f t="shared" si="11"/>
        <v>-13774982680</v>
      </c>
      <c r="N14" s="2">
        <f t="shared" si="11"/>
        <v>-20442923171</v>
      </c>
      <c r="O14" s="2">
        <f t="shared" si="11"/>
        <v>-19911317593</v>
      </c>
    </row>
    <row r="15" spans="1:15" ht="15.5" x14ac:dyDescent="0.35">
      <c r="C15" t="s">
        <v>28</v>
      </c>
      <c r="D15" s="2">
        <f>IFERROR(INDEX(D51:D500,MATCH($C$15,$C$51:$C$500,0)),"")</f>
        <v>-2693788225</v>
      </c>
      <c r="E15" s="2">
        <f>IFERROR(INDEX(E51:E500,MATCH($C$15,$C$51:$C$500,0)),"")</f>
        <v>2220932808</v>
      </c>
      <c r="H15" s="2">
        <f>IFERROR(SUM(D15:G15)*(4/MAX(1,COUNT(D15:G15))),"")</f>
        <v>-945710834</v>
      </c>
      <c r="I15" s="2">
        <f t="shared" ref="I15:O15" si="12">IFERROR(INDEX(I51:I500,MATCH($C$15,$C$51:$C$500,0)),"")</f>
        <v>-18849878171</v>
      </c>
      <c r="J15" s="2">
        <f t="shared" si="12"/>
        <v>-13232876286</v>
      </c>
      <c r="K15" s="2">
        <f t="shared" si="12"/>
        <v>-9036009160</v>
      </c>
      <c r="L15" s="2">
        <f t="shared" si="12"/>
        <v>-17125675969</v>
      </c>
      <c r="M15" s="2">
        <f t="shared" si="12"/>
        <v>3929611390</v>
      </c>
      <c r="N15" s="2">
        <f t="shared" si="12"/>
        <v>-4921677028</v>
      </c>
      <c r="O15" s="2">
        <f t="shared" si="12"/>
        <v>-2097200889</v>
      </c>
    </row>
    <row r="16" spans="1:15" ht="15.5" x14ac:dyDescent="0.35">
      <c r="C16" t="s">
        <v>29</v>
      </c>
      <c r="D16" s="2">
        <f>IFERROR(INDEX(D51:D500,MATCH($C$16,$C$51:$C$500,0)),"")</f>
        <v>34630693266</v>
      </c>
      <c r="E16" s="2">
        <f>IFERROR(INDEX(E51:E500,MATCH($C$16,$C$51:$C$500,0)),"")</f>
        <v>-27139624446</v>
      </c>
      <c r="H16" s="2">
        <f>IFERROR(SUM(D16:G16)*(4/MAX(1,COUNT(D16:G16))),"")</f>
        <v>14982137640</v>
      </c>
      <c r="I16" s="2">
        <f t="shared" ref="I16:O16" si="13">IFERROR(INDEX(I51:I500,MATCH($C$16,$C$51:$C$500,0)),"")</f>
        <v>56527356175</v>
      </c>
      <c r="J16" s="2">
        <f t="shared" si="13"/>
        <v>80830316584</v>
      </c>
      <c r="K16" s="2">
        <f t="shared" si="13"/>
        <v>51520613396</v>
      </c>
      <c r="L16" s="2">
        <f t="shared" si="13"/>
        <v>40061339990</v>
      </c>
      <c r="M16" s="2">
        <f t="shared" si="13"/>
        <v>-13397171086</v>
      </c>
      <c r="N16" s="2">
        <f t="shared" si="13"/>
        <v>2931318953</v>
      </c>
      <c r="O16" s="2">
        <f t="shared" si="13"/>
        <v>19530344832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414480000000</v>
      </c>
      <c r="E20" s="2">
        <f ca="1">IFERROR(E21*E2,"")</f>
        <v>314000000000</v>
      </c>
      <c r="H20" s="2">
        <f t="shared" ref="H20:O20" ca="1" si="14">IFERROR(H21*H2,"")</f>
        <v>314000000000</v>
      </c>
      <c r="I20" s="2">
        <f t="shared" ca="1" si="14"/>
        <v>1117840000000</v>
      </c>
      <c r="J20" s="2">
        <f t="shared" ca="1" si="14"/>
        <v>1375320000000</v>
      </c>
      <c r="K20" s="2">
        <f t="shared" ca="1" si="14"/>
        <v>678240000000</v>
      </c>
      <c r="L20" s="2">
        <f t="shared" ca="1" si="14"/>
        <v>185260000000</v>
      </c>
      <c r="M20" s="2">
        <f t="shared" ca="1" si="14"/>
        <v>276320000000</v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3140000000</v>
      </c>
      <c r="E21" s="2">
        <f>IFERROR(INDEX(E51:E500,MATCH($C$7,$C$51:$C$500,0)),"")</f>
        <v>3140000000</v>
      </c>
      <c r="H21" s="2">
        <f>IFERROR(INDEX(D21:G21,COUNT(D21:G21)),"")</f>
        <v>3140000000</v>
      </c>
      <c r="I21" s="2">
        <f t="shared" ref="I21:O21" si="15">IFERROR(INDEX(I51:I500,MATCH($C$7,$C$51:$C$500,0)),"")</f>
        <v>3140000000</v>
      </c>
      <c r="J21" s="2">
        <f t="shared" si="15"/>
        <v>3140000000</v>
      </c>
      <c r="K21" s="2">
        <f t="shared" si="15"/>
        <v>3140000000</v>
      </c>
      <c r="L21" s="2">
        <f t="shared" si="15"/>
        <v>3140000000</v>
      </c>
      <c r="M21" s="2">
        <f t="shared" si="15"/>
        <v>3140000000</v>
      </c>
      <c r="N21" s="2">
        <f t="shared" si="15"/>
        <v>2500000000</v>
      </c>
      <c r="O21" s="2">
        <f t="shared" si="15"/>
        <v>2500000000</v>
      </c>
    </row>
    <row r="23" spans="1:15" ht="15.5" x14ac:dyDescent="0.35">
      <c r="B23" t="s">
        <v>43</v>
      </c>
      <c r="C23" t="s">
        <v>44</v>
      </c>
      <c r="D23" s="3">
        <f>IFERROR(D5/D6*100,"")</f>
        <v>6.5348493965548817</v>
      </c>
      <c r="E23" s="3">
        <f>IFERROR(E5/E6*100,"")</f>
        <v>-5.4552955215153869</v>
      </c>
      <c r="H23" s="3">
        <f t="shared" ref="H23:O23" si="16">IFERROR(H5/H6*100,"")</f>
        <v>3.0729083775843113</v>
      </c>
      <c r="I23" s="3">
        <f t="shared" si="16"/>
        <v>7.7185387279258775</v>
      </c>
      <c r="J23" s="3">
        <f t="shared" si="16"/>
        <v>15.096149819826159</v>
      </c>
      <c r="K23" s="3">
        <f t="shared" si="16"/>
        <v>10.84433064686352</v>
      </c>
      <c r="L23" s="3">
        <f t="shared" si="16"/>
        <v>6.1368310148158152</v>
      </c>
      <c r="M23" s="3">
        <f t="shared" si="16"/>
        <v>-2.7628062342015776</v>
      </c>
      <c r="N23" s="3">
        <f t="shared" si="16"/>
        <v>-0.8537282552097607</v>
      </c>
      <c r="O23" s="3">
        <f t="shared" si="16"/>
        <v>6.2742343053912482</v>
      </c>
    </row>
    <row r="24" spans="1:15" ht="15.5" x14ac:dyDescent="0.35">
      <c r="C24" t="s">
        <v>45</v>
      </c>
      <c r="D24" s="4">
        <f>IFERROR(_xlfn.RRI(5,I23,D23),"")</f>
        <v>-3.2746969412062454E-2</v>
      </c>
      <c r="E24" s="4" t="str">
        <f>IFERROR(_xlfn.RRI(5,J23,E23),"")</f>
        <v/>
      </c>
      <c r="H24" s="4" t="str">
        <f t="shared" ref="H24:O24" si="17">IFERROR(_xlfn.RRI(5,M23,H23),"")</f>
        <v/>
      </c>
      <c r="I24" s="4" t="str">
        <f t="shared" si="17"/>
        <v/>
      </c>
      <c r="J24" s="4">
        <f t="shared" si="17"/>
        <v>0.19195838436986534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10.17</v>
      </c>
      <c r="E25" s="3">
        <f>IFERROR(INDEX(E51:E500,MATCH($A$25,$C$51:$C$500,0)),"")</f>
        <v>-7.94</v>
      </c>
      <c r="H25" s="3">
        <f>IFERROR(INDEX(D25:G25,COUNT(D25:G25)),"")</f>
        <v>-7.94</v>
      </c>
      <c r="I25" s="3">
        <f t="shared" ref="I25:O25" si="18">IFERROR(INDEX(I51:I500,MATCH($C$25,$C$51:$C$500,0)),"")</f>
        <v>12</v>
      </c>
      <c r="J25" s="3">
        <f t="shared" si="18"/>
        <v>21.53</v>
      </c>
      <c r="K25" s="3">
        <f t="shared" si="18"/>
        <v>13.53</v>
      </c>
      <c r="L25" s="3">
        <f t="shared" si="18"/>
        <v>7.31</v>
      </c>
      <c r="M25" s="3">
        <f t="shared" si="18"/>
        <v>-3.02</v>
      </c>
      <c r="N25" s="3">
        <f t="shared" si="18"/>
        <v>-0.8</v>
      </c>
      <c r="O25" s="3">
        <f t="shared" si="18"/>
        <v>6.97</v>
      </c>
    </row>
    <row r="26" spans="1:15" ht="15.5" x14ac:dyDescent="0.35">
      <c r="C26" t="s">
        <v>48</v>
      </c>
      <c r="D26" s="4">
        <f>IFERROR(_xlfn.RRI(5,I25,D25),"")</f>
        <v>-3.2551308906051846E-2</v>
      </c>
      <c r="E26" s="4" t="str">
        <f>IFERROR(_xlfn.RRI(5,J25,E25),"")</f>
        <v/>
      </c>
      <c r="H26" s="4">
        <f t="shared" ref="H26:O26" si="19">IFERROR(_xlfn.RRI(5,M25,H25),"")</f>
        <v>0.21328467453899957</v>
      </c>
      <c r="I26" s="4" t="str">
        <f t="shared" si="19"/>
        <v/>
      </c>
      <c r="J26" s="4">
        <f t="shared" si="19"/>
        <v>0.25303225439790133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49.453037176751593</v>
      </c>
      <c r="E27" s="3">
        <f>IFERROR(E4/E21,"")</f>
        <v>18.217467746815288</v>
      </c>
      <c r="H27" s="3">
        <f t="shared" ref="H27:O27" si="20">IFERROR(H4/H21,"")</f>
        <v>135.34100984713376</v>
      </c>
      <c r="I27" s="3">
        <f t="shared" si="20"/>
        <v>182.38100916783441</v>
      </c>
      <c r="J27" s="3">
        <f t="shared" si="20"/>
        <v>213.42315647515923</v>
      </c>
      <c r="K27" s="3">
        <f t="shared" si="20"/>
        <v>182.01935773630572</v>
      </c>
      <c r="L27" s="3">
        <f t="shared" si="20"/>
        <v>135.28082739203822</v>
      </c>
      <c r="M27" s="3">
        <f t="shared" si="20"/>
        <v>101.36823179490446</v>
      </c>
      <c r="N27" s="3">
        <f t="shared" si="20"/>
        <v>118.5968638536</v>
      </c>
      <c r="O27" s="3">
        <f t="shared" si="20"/>
        <v>133.0105261212</v>
      </c>
    </row>
    <row r="28" spans="1:15" ht="15.5" x14ac:dyDescent="0.35">
      <c r="C28" t="s">
        <v>50</v>
      </c>
      <c r="D28" s="4">
        <f>IFERROR(_xlfn.RRI(5,I27,D27),"")</f>
        <v>-0.22973055447907254</v>
      </c>
      <c r="E28" s="4">
        <f>IFERROR(_xlfn.RRI(5,J27,E27),"")</f>
        <v>-0.38870718092344336</v>
      </c>
      <c r="H28" s="4">
        <f t="shared" ref="H28:O28" si="21">IFERROR(_xlfn.RRI(5,M27,H27),"")</f>
        <v>5.9511093561473327E-2</v>
      </c>
      <c r="I28" s="4">
        <f t="shared" si="21"/>
        <v>8.9886521963885357E-2</v>
      </c>
      <c r="J28" s="4">
        <f t="shared" si="21"/>
        <v>9.9185790460782464E-2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-1.6616666666666668</v>
      </c>
      <c r="I29" s="4">
        <f t="shared" si="22"/>
        <v>-0.44263817928471905</v>
      </c>
      <c r="J29" s="4">
        <f t="shared" si="22"/>
        <v>0.591278640059128</v>
      </c>
      <c r="K29" s="4">
        <f t="shared" si="22"/>
        <v>0.85088919288645692</v>
      </c>
      <c r="L29" s="4">
        <f t="shared" si="22"/>
        <v>-3.4205298013245033</v>
      </c>
      <c r="M29" s="4">
        <f t="shared" si="22"/>
        <v>2.7749999999999995</v>
      </c>
      <c r="N29" s="4">
        <f t="shared" si="22"/>
        <v>-1.1147776183644189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-0.25792158698613477</v>
      </c>
      <c r="I30" s="4">
        <f t="shared" si="23"/>
        <v>-0.14544882486047331</v>
      </c>
      <c r="J30" s="4">
        <f t="shared" si="23"/>
        <v>0.17252999422373902</v>
      </c>
      <c r="K30" s="4">
        <f t="shared" si="23"/>
        <v>0.3454926410881653</v>
      </c>
      <c r="L30" s="4">
        <f t="shared" si="23"/>
        <v>0.33454855625525931</v>
      </c>
      <c r="M30" s="4">
        <f t="shared" si="23"/>
        <v>-0.14527055352798493</v>
      </c>
      <c r="N30" s="4">
        <f t="shared" si="23"/>
        <v>-0.10836482410772653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155.69</v>
      </c>
      <c r="E32" s="3">
        <f>IFERROR(INDEX(E51:E500,MATCH($A$32,$C$51:$C$500,0)),"")</f>
        <v>145.52000000000001</v>
      </c>
      <c r="H32" s="3">
        <f>IFERROR(INDEX(D32:G32,COUNT(D32:G32)),"")</f>
        <v>145.52000000000001</v>
      </c>
      <c r="I32" s="3">
        <f t="shared" ref="I32:O32" si="24">IFERROR(INDEX(I51:I500,MATCH($C$32,$C$51:$C$500,0)),"")</f>
        <v>153.46</v>
      </c>
      <c r="J32" s="3">
        <f t="shared" si="24"/>
        <v>141.61000000000001</v>
      </c>
      <c r="K32" s="3">
        <f t="shared" si="24"/>
        <v>124.21</v>
      </c>
      <c r="L32" s="3">
        <f t="shared" si="24"/>
        <v>114.39</v>
      </c>
      <c r="M32" s="3">
        <f t="shared" si="24"/>
        <v>107.37</v>
      </c>
      <c r="N32" s="3">
        <f t="shared" si="24"/>
        <v>110.16</v>
      </c>
      <c r="O32" s="3">
        <f t="shared" si="24"/>
        <v>111.4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0.64</v>
      </c>
      <c r="E33" s="3">
        <f>IFERROR(INDEX(E51:E500,MATCH($A$33,$C$51:$C$500,0)),"")</f>
        <v>0.89</v>
      </c>
      <c r="H33" s="3">
        <f>IFERROR(INDEX(D33:G33,COUNT(D33:G33)),"")</f>
        <v>0.89</v>
      </c>
      <c r="I33" s="3">
        <f t="shared" ref="I33:O33" si="25">IFERROR(INDEX(I51:I500,MATCH($C$33,$C$51:$C$500,0)),"")</f>
        <v>2.3199999999999998</v>
      </c>
      <c r="J33" s="3">
        <f t="shared" si="25"/>
        <v>3.09</v>
      </c>
      <c r="K33" s="3">
        <f t="shared" si="25"/>
        <v>1.74</v>
      </c>
      <c r="L33" s="3">
        <f t="shared" si="25"/>
        <v>0.52</v>
      </c>
      <c r="M33" s="3">
        <f t="shared" si="25"/>
        <v>0.82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9.83</v>
      </c>
      <c r="E34" s="3">
        <f>IFERROR(INDEX(E51:E500,MATCH($A$34,$C$51:$C$500,0)),"")</f>
        <v>-16.25</v>
      </c>
      <c r="H34" s="3">
        <f>IFERROR(INDEX(D34:G34,COUNT(D34:G34)),"")</f>
        <v>-16.25</v>
      </c>
      <c r="I34" s="3">
        <f t="shared" ref="I34:O34" si="26">IFERROR(INDEX(I51:I500,MATCH($C$34,$C$51:$C$500,0)),"")</f>
        <v>29.67</v>
      </c>
      <c r="J34" s="3">
        <f t="shared" si="26"/>
        <v>20.34</v>
      </c>
      <c r="K34" s="3">
        <f t="shared" si="26"/>
        <v>15.96</v>
      </c>
      <c r="L34" s="3">
        <f t="shared" si="26"/>
        <v>8.07</v>
      </c>
      <c r="M34" s="3">
        <f t="shared" si="26"/>
        <v>-29.14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2.02</v>
      </c>
      <c r="E35" s="3">
        <f>IFERROR(INDEX(E51:E500,MATCH($A$35,$C$51:$C$500,0)),"")</f>
        <v>7.08</v>
      </c>
      <c r="H35" s="3">
        <f>IFERROR(INDEX(D35:G35,COUNT(D35:G35)),"")</f>
        <v>7.08</v>
      </c>
      <c r="I35" s="3">
        <f t="shared" ref="I35:O35" si="27">IFERROR(INDEX(I51:I500,MATCH($C$35,$C$51:$C$500,0)),"")</f>
        <v>1.95</v>
      </c>
      <c r="J35" s="3">
        <f t="shared" si="27"/>
        <v>2.0499999999999998</v>
      </c>
      <c r="K35" s="3">
        <f t="shared" si="27"/>
        <v>1.19</v>
      </c>
      <c r="L35" s="3">
        <f t="shared" si="27"/>
        <v>0.44</v>
      </c>
      <c r="M35" s="3">
        <f t="shared" si="27"/>
        <v>0.87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0.18479999999999999</v>
      </c>
      <c r="J36" s="4">
        <f t="shared" si="28"/>
        <v>0</v>
      </c>
      <c r="K36" s="4">
        <f t="shared" si="28"/>
        <v>0.29410000000000003</v>
      </c>
      <c r="L36" s="4">
        <f t="shared" si="28"/>
        <v>0.49950000000000006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3.98</v>
      </c>
      <c r="L37" s="3">
        <f t="shared" si="29"/>
        <v>3.65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155282536735</v>
      </c>
      <c r="E51" s="5">
        <v>57202848725</v>
      </c>
      <c r="F51" s="5">
        <v>134978596623</v>
      </c>
      <c r="G51" s="5">
        <v>149528012708</v>
      </c>
      <c r="I51" s="5">
        <v>572676368787</v>
      </c>
      <c r="J51" s="5">
        <v>670148711332</v>
      </c>
      <c r="K51" s="5">
        <v>571540783292</v>
      </c>
      <c r="L51" s="5">
        <v>424781798011</v>
      </c>
      <c r="M51" s="5">
        <v>318296247836</v>
      </c>
      <c r="N51" s="5">
        <v>296492159634</v>
      </c>
      <c r="O51" s="5">
        <v>332526315303</v>
      </c>
    </row>
    <row r="52" spans="2:15" ht="15.5" x14ac:dyDescent="0.35">
      <c r="C52" t="s">
        <v>75</v>
      </c>
      <c r="D52" s="5">
        <v>-113303978835</v>
      </c>
      <c r="E52" s="5">
        <v>-76220795105</v>
      </c>
      <c r="F52" s="5">
        <v>-122063825678</v>
      </c>
      <c r="G52" s="5">
        <v>-103650547056</v>
      </c>
      <c r="I52" s="5">
        <v>-471547807469</v>
      </c>
      <c r="J52" s="5">
        <v>-538794076924</v>
      </c>
      <c r="K52" s="5">
        <v>-482801881651</v>
      </c>
      <c r="L52" s="5">
        <v>-374309781177</v>
      </c>
      <c r="M52" s="5">
        <v>-301456346926</v>
      </c>
      <c r="N52" s="5">
        <v>-262481543087</v>
      </c>
      <c r="O52" s="5">
        <v>-274727282941</v>
      </c>
    </row>
    <row r="53" spans="2:15" ht="15.5" x14ac:dyDescent="0.35">
      <c r="C53" t="s">
        <v>76</v>
      </c>
      <c r="D53" s="5">
        <v>41978557900</v>
      </c>
      <c r="E53" s="5">
        <v>-19017946380</v>
      </c>
      <c r="F53" s="5">
        <v>12914770945</v>
      </c>
      <c r="G53" s="5">
        <v>45877465652</v>
      </c>
      <c r="I53" s="5">
        <v>101128561318</v>
      </c>
      <c r="J53" s="5">
        <v>131354634408</v>
      </c>
      <c r="K53" s="5">
        <v>88738901641</v>
      </c>
      <c r="L53" s="5">
        <v>50472016834</v>
      </c>
      <c r="M53" s="5">
        <v>16839900910</v>
      </c>
      <c r="N53" s="5">
        <v>34010616547</v>
      </c>
      <c r="O53" s="5">
        <v>57799032362</v>
      </c>
    </row>
    <row r="54" spans="2:15" ht="15.5" x14ac:dyDescent="0.35">
      <c r="C54" t="s">
        <v>77</v>
      </c>
      <c r="D54" s="5">
        <v>-4751882362</v>
      </c>
      <c r="E54" s="5">
        <v>-4724807424</v>
      </c>
      <c r="F54" s="5">
        <v>-9187683196</v>
      </c>
      <c r="G54" s="5">
        <v>-5745881215</v>
      </c>
      <c r="I54" s="5">
        <v>-26435290110</v>
      </c>
      <c r="J54" s="5">
        <v>-24967279280</v>
      </c>
      <c r="K54" s="5">
        <v>-24984070761</v>
      </c>
      <c r="L54" s="5">
        <v>-25269970230</v>
      </c>
      <c r="M54" s="5">
        <v>-21642779164</v>
      </c>
      <c r="N54" s="5">
        <v>-21587428844</v>
      </c>
      <c r="O54" s="5">
        <v>-25267692017</v>
      </c>
    </row>
    <row r="55" spans="2:15" ht="15.5" x14ac:dyDescent="0.35">
      <c r="C55" t="s">
        <v>79</v>
      </c>
      <c r="D55" s="5">
        <v>-4751882362</v>
      </c>
      <c r="E55" s="5">
        <v>-4724807424</v>
      </c>
      <c r="F55" s="5">
        <v>-9187683196</v>
      </c>
      <c r="G55" s="5">
        <v>-5745881215</v>
      </c>
      <c r="I55" s="5">
        <v>-26435290110</v>
      </c>
      <c r="J55" s="5">
        <v>-24205680697</v>
      </c>
      <c r="K55" s="5">
        <v>-23753032181</v>
      </c>
      <c r="L55" s="5">
        <v>-24103967081</v>
      </c>
      <c r="M55" s="5">
        <v>-21386886038</v>
      </c>
      <c r="N55" s="5">
        <v>-21587428844</v>
      </c>
      <c r="O55" s="5">
        <v>-25267692017</v>
      </c>
    </row>
    <row r="56" spans="2:15" ht="15.5" x14ac:dyDescent="0.35">
      <c r="C56" t="s">
        <v>351</v>
      </c>
      <c r="J56" s="5">
        <v>-761598583</v>
      </c>
      <c r="K56" s="5">
        <v>-1231038580</v>
      </c>
      <c r="L56" s="5">
        <v>-1166003149</v>
      </c>
      <c r="M56" s="5">
        <v>-255893126</v>
      </c>
    </row>
    <row r="57" spans="2:15" ht="15.5" x14ac:dyDescent="0.35">
      <c r="C57" t="s">
        <v>80</v>
      </c>
      <c r="D57" s="5">
        <v>37226675538</v>
      </c>
      <c r="E57" s="5">
        <v>-23742753804</v>
      </c>
      <c r="F57" s="5">
        <v>3727087749</v>
      </c>
      <c r="G57" s="5">
        <v>40131584437</v>
      </c>
      <c r="I57" s="5">
        <v>74693271208</v>
      </c>
      <c r="J57" s="5">
        <v>106387355128</v>
      </c>
      <c r="K57" s="5">
        <v>63754830880</v>
      </c>
      <c r="L57" s="5">
        <v>25202046604</v>
      </c>
      <c r="M57" s="5">
        <v>-4802878254</v>
      </c>
      <c r="N57" s="5">
        <v>12423187703</v>
      </c>
      <c r="O57" s="5">
        <v>32531340345</v>
      </c>
    </row>
    <row r="58" spans="2:15" ht="15.5" x14ac:dyDescent="0.35">
      <c r="C58" t="s">
        <v>81</v>
      </c>
      <c r="D58" s="5">
        <v>-2595982272</v>
      </c>
      <c r="E58" s="5">
        <v>-3396870642</v>
      </c>
      <c r="F58" s="5">
        <v>-9260920802</v>
      </c>
      <c r="G58" s="5">
        <v>-3932537553</v>
      </c>
      <c r="I58" s="5">
        <v>-18165915033</v>
      </c>
      <c r="J58" s="5">
        <v>-25557038544</v>
      </c>
      <c r="K58" s="5">
        <v>-12234217484</v>
      </c>
      <c r="L58" s="5">
        <v>14859293386</v>
      </c>
      <c r="M58" s="5">
        <v>-8594292832</v>
      </c>
      <c r="N58" s="5">
        <v>-9491868750</v>
      </c>
      <c r="O58" s="5">
        <v>-13000995513</v>
      </c>
    </row>
    <row r="59" spans="2:15" ht="15.5" x14ac:dyDescent="0.35">
      <c r="C59" t="s">
        <v>83</v>
      </c>
      <c r="D59" s="5">
        <v>12924648</v>
      </c>
      <c r="E59" s="5">
        <v>15782154</v>
      </c>
      <c r="F59" s="5">
        <v>20802923</v>
      </c>
      <c r="G59" s="5">
        <v>18431312</v>
      </c>
      <c r="I59" s="5">
        <v>86679526</v>
      </c>
      <c r="J59" s="5">
        <v>178515274</v>
      </c>
      <c r="K59" s="5">
        <v>183339765</v>
      </c>
      <c r="L59" s="5">
        <v>21305957</v>
      </c>
      <c r="M59" s="5">
        <v>24198981</v>
      </c>
      <c r="N59" s="5">
        <v>34661344</v>
      </c>
      <c r="O59" s="5">
        <v>113151660</v>
      </c>
    </row>
    <row r="60" spans="2:15" ht="15.5" x14ac:dyDescent="0.35">
      <c r="C60" t="s">
        <v>27</v>
      </c>
      <c r="D60" s="5">
        <v>-4002616906</v>
      </c>
      <c r="E60" s="5">
        <v>-3821727887</v>
      </c>
      <c r="F60" s="5">
        <v>-4046656425</v>
      </c>
      <c r="G60" s="5">
        <v>-3718070251</v>
      </c>
      <c r="I60" s="5">
        <v>-16753566391</v>
      </c>
      <c r="J60" s="5">
        <v>-24781166418</v>
      </c>
      <c r="K60" s="5">
        <v>-24326756202</v>
      </c>
      <c r="L60" s="5">
        <v>-12809682598</v>
      </c>
      <c r="M60" s="5">
        <v>-13774982680</v>
      </c>
      <c r="N60" s="5">
        <v>-20442923171</v>
      </c>
      <c r="O60" s="5">
        <v>-19911317593</v>
      </c>
    </row>
    <row r="61" spans="2:15" ht="15.5" x14ac:dyDescent="0.35">
      <c r="C61" t="s">
        <v>442</v>
      </c>
      <c r="D61" s="5">
        <v>1091406443</v>
      </c>
      <c r="E61" s="5">
        <v>1599608174</v>
      </c>
      <c r="F61" s="5">
        <v>-6348964</v>
      </c>
      <c r="G61" s="5">
        <v>891077701</v>
      </c>
      <c r="I61" s="5">
        <v>1900314569</v>
      </c>
      <c r="J61" s="5">
        <v>2339965859</v>
      </c>
      <c r="K61" s="5">
        <v>9336708041</v>
      </c>
      <c r="L61" s="5">
        <v>28567898967</v>
      </c>
      <c r="M61" s="5">
        <v>1825833070</v>
      </c>
      <c r="N61" s="5">
        <v>8166851571</v>
      </c>
      <c r="O61" s="5">
        <v>1738743369</v>
      </c>
    </row>
    <row r="62" spans="2:15" ht="15.5" x14ac:dyDescent="0.35">
      <c r="C62" t="s">
        <v>85</v>
      </c>
    </row>
    <row r="63" spans="2:15" ht="15.5" x14ac:dyDescent="0.35">
      <c r="C63" t="s">
        <v>86</v>
      </c>
      <c r="D63" s="5">
        <v>-2595982272</v>
      </c>
      <c r="E63" s="5">
        <v>-3396870642</v>
      </c>
      <c r="F63" s="5">
        <v>-9260920802</v>
      </c>
      <c r="G63" s="5">
        <v>-3932537553</v>
      </c>
      <c r="I63" s="5">
        <v>-18165915033</v>
      </c>
      <c r="J63" s="5">
        <v>-25557038544</v>
      </c>
      <c r="K63" s="5">
        <v>-12234217484</v>
      </c>
      <c r="L63" s="5">
        <v>14859293386</v>
      </c>
      <c r="M63" s="5">
        <v>-8594292832</v>
      </c>
      <c r="N63" s="5">
        <v>-9491868750</v>
      </c>
      <c r="O63" s="5">
        <v>-13000995513</v>
      </c>
    </row>
    <row r="64" spans="2:15" ht="15.5" x14ac:dyDescent="0.35">
      <c r="C64" t="s">
        <v>29</v>
      </c>
      <c r="D64" s="5">
        <v>34630693266</v>
      </c>
      <c r="E64" s="5">
        <v>-27139624446</v>
      </c>
      <c r="F64" s="5">
        <v>-5533833053</v>
      </c>
      <c r="G64" s="5">
        <v>36199046884</v>
      </c>
      <c r="I64" s="5">
        <v>56527356175</v>
      </c>
      <c r="J64" s="5">
        <v>80830316584</v>
      </c>
      <c r="K64" s="5">
        <v>51520613396</v>
      </c>
      <c r="L64" s="5">
        <v>40061339990</v>
      </c>
      <c r="M64" s="5">
        <v>-13397171086</v>
      </c>
      <c r="N64" s="5">
        <v>2931318953</v>
      </c>
      <c r="O64" s="5">
        <v>19530344832</v>
      </c>
    </row>
    <row r="65" spans="2:15" ht="15.5" x14ac:dyDescent="0.35">
      <c r="C65" t="s">
        <v>28</v>
      </c>
      <c r="D65" s="5">
        <v>-2693788225</v>
      </c>
      <c r="E65" s="5">
        <v>2220932808</v>
      </c>
      <c r="F65" s="5">
        <v>1499403501</v>
      </c>
      <c r="G65" s="5">
        <v>-12221332525</v>
      </c>
      <c r="I65" s="5">
        <v>-18849878171</v>
      </c>
      <c r="J65" s="5">
        <v>-13232876286</v>
      </c>
      <c r="K65" s="5">
        <v>-9036009160</v>
      </c>
      <c r="L65" s="5">
        <v>-17125675969</v>
      </c>
      <c r="M65" s="5">
        <v>3929611390</v>
      </c>
      <c r="N65" s="5">
        <v>-4921677028</v>
      </c>
      <c r="O65" s="5">
        <v>-2097200889</v>
      </c>
    </row>
    <row r="66" spans="2:15" ht="15.5" x14ac:dyDescent="0.35">
      <c r="C66" t="s">
        <v>87</v>
      </c>
      <c r="D66" s="5">
        <v>31936905041</v>
      </c>
      <c r="E66" s="5">
        <v>-24918691638</v>
      </c>
      <c r="F66" s="5">
        <v>-4034429552</v>
      </c>
      <c r="G66" s="5">
        <v>23977714359</v>
      </c>
      <c r="I66" s="5">
        <v>37677478004</v>
      </c>
      <c r="J66" s="5">
        <v>67597440298</v>
      </c>
      <c r="K66" s="5">
        <v>42484604236</v>
      </c>
      <c r="L66" s="5">
        <v>22935664021</v>
      </c>
      <c r="M66" s="5">
        <v>-9467559696</v>
      </c>
      <c r="N66" s="5">
        <v>-1990358075</v>
      </c>
      <c r="O66" s="5">
        <v>17433143943</v>
      </c>
    </row>
    <row r="67" spans="2:15" ht="15.5" x14ac:dyDescent="0.35">
      <c r="C67" t="s">
        <v>88</v>
      </c>
      <c r="F67" s="5">
        <v>-497388189</v>
      </c>
      <c r="I67" s="5">
        <v>-497388189</v>
      </c>
      <c r="J67" s="5">
        <v>-492266239</v>
      </c>
      <c r="K67" s="5">
        <v>-201859878</v>
      </c>
      <c r="L67" s="5">
        <v>-899470404</v>
      </c>
      <c r="M67" s="5">
        <v>155665025</v>
      </c>
      <c r="N67" s="5">
        <v>-360728973</v>
      </c>
      <c r="O67" s="5">
        <v>40361410</v>
      </c>
    </row>
    <row r="68" spans="2:15" ht="15.5" x14ac:dyDescent="0.35">
      <c r="C68" t="s">
        <v>89</v>
      </c>
      <c r="D68" s="5">
        <v>31936905041</v>
      </c>
      <c r="E68" s="5">
        <v>-24918691638</v>
      </c>
      <c r="F68" s="5">
        <v>-4531817741</v>
      </c>
      <c r="G68" s="5">
        <v>23977714359</v>
      </c>
      <c r="I68" s="5">
        <v>37180089815</v>
      </c>
      <c r="J68" s="5">
        <v>67105174059</v>
      </c>
      <c r="K68" s="5">
        <v>42282744358</v>
      </c>
      <c r="L68" s="5">
        <v>22036193617</v>
      </c>
      <c r="M68" s="5">
        <v>-9311894671</v>
      </c>
      <c r="N68" s="5">
        <v>-2351087048</v>
      </c>
      <c r="O68" s="5">
        <v>17473505353</v>
      </c>
    </row>
    <row r="69" spans="2:15" ht="15.5" x14ac:dyDescent="0.35">
      <c r="C69" t="s">
        <v>90</v>
      </c>
      <c r="D69" s="5">
        <v>31936905041</v>
      </c>
      <c r="E69" s="5">
        <v>-24918691638</v>
      </c>
      <c r="F69" s="5">
        <v>-4034429552</v>
      </c>
      <c r="G69" s="5">
        <v>23977714359</v>
      </c>
      <c r="I69" s="5">
        <v>37677478004</v>
      </c>
      <c r="J69" s="5">
        <v>67597440298</v>
      </c>
      <c r="K69" s="5">
        <v>42484604236</v>
      </c>
      <c r="L69" s="5">
        <v>22935664021</v>
      </c>
      <c r="M69" s="5">
        <v>-9467559696</v>
      </c>
      <c r="N69" s="5">
        <v>-1990358075</v>
      </c>
      <c r="O69" s="5">
        <v>17433143943</v>
      </c>
    </row>
    <row r="70" spans="2:15" ht="15.5" x14ac:dyDescent="0.35">
      <c r="C70" t="s">
        <v>8</v>
      </c>
      <c r="D70" s="5">
        <v>31936905041</v>
      </c>
      <c r="E70" s="5">
        <v>-24918691638</v>
      </c>
      <c r="F70" s="5">
        <v>-4531817741</v>
      </c>
      <c r="G70" s="5">
        <v>23977714359</v>
      </c>
      <c r="I70" s="5">
        <v>37180089815</v>
      </c>
      <c r="J70" s="5">
        <v>67105174059</v>
      </c>
      <c r="K70" s="5">
        <v>42282744358</v>
      </c>
      <c r="L70" s="5">
        <v>22036193617</v>
      </c>
      <c r="M70" s="5">
        <v>-9311894671</v>
      </c>
      <c r="N70" s="5">
        <v>-2351087048</v>
      </c>
      <c r="O70" s="5">
        <v>17473505353</v>
      </c>
    </row>
    <row r="71" spans="2:15" ht="15.5" x14ac:dyDescent="0.35">
      <c r="C71" t="s">
        <v>91</v>
      </c>
      <c r="D71" s="5">
        <v>31936905041</v>
      </c>
      <c r="E71" s="5">
        <v>-24918691638</v>
      </c>
      <c r="F71" s="5">
        <v>-4034429552</v>
      </c>
      <c r="G71" s="5">
        <v>23977714359</v>
      </c>
      <c r="I71" s="5">
        <v>37677478004</v>
      </c>
      <c r="J71" s="5">
        <v>67597440298</v>
      </c>
      <c r="K71" s="5">
        <v>42484604236</v>
      </c>
      <c r="L71" s="5">
        <v>22935664021</v>
      </c>
      <c r="M71" s="5">
        <v>-9467559696</v>
      </c>
      <c r="N71" s="5">
        <v>-1990358075</v>
      </c>
      <c r="O71" s="5">
        <v>17433143943</v>
      </c>
    </row>
    <row r="72" spans="2:15" ht="15.5" x14ac:dyDescent="0.35">
      <c r="C72" t="s">
        <v>92</v>
      </c>
      <c r="D72" s="5">
        <v>31936905041</v>
      </c>
      <c r="E72" s="5">
        <v>-24918691638</v>
      </c>
      <c r="F72" s="5">
        <v>-4531817741</v>
      </c>
      <c r="G72" s="5">
        <v>23977714359</v>
      </c>
      <c r="I72" s="5">
        <v>37180089815</v>
      </c>
      <c r="J72" s="5">
        <v>67105174059</v>
      </c>
      <c r="K72" s="5">
        <v>42282744358</v>
      </c>
      <c r="L72" s="5">
        <v>22036193617</v>
      </c>
      <c r="M72" s="5">
        <v>-9311894671</v>
      </c>
      <c r="N72" s="5">
        <v>-2351087048</v>
      </c>
      <c r="O72" s="5">
        <v>17473505353</v>
      </c>
    </row>
    <row r="73" spans="2:15" ht="15.5" x14ac:dyDescent="0.35">
      <c r="C73" t="s">
        <v>93</v>
      </c>
      <c r="D73" s="5">
        <v>31936905041</v>
      </c>
      <c r="E73" s="5">
        <v>-24918691638</v>
      </c>
      <c r="F73" s="5">
        <v>-4531817741</v>
      </c>
      <c r="G73" s="5">
        <v>23977714359</v>
      </c>
      <c r="I73" s="5">
        <v>37180089815</v>
      </c>
      <c r="J73" s="5">
        <v>67105174059</v>
      </c>
      <c r="K73" s="5">
        <v>42282744358</v>
      </c>
      <c r="L73" s="5">
        <v>22036193617</v>
      </c>
      <c r="M73" s="5">
        <v>-9311894671</v>
      </c>
      <c r="N73" s="5">
        <v>-2351087048</v>
      </c>
      <c r="O73" s="5">
        <v>17473505353</v>
      </c>
    </row>
    <row r="75" spans="2:15" ht="15.5" x14ac:dyDescent="0.35">
      <c r="B75" t="s">
        <v>94</v>
      </c>
      <c r="C75" t="s">
        <v>95</v>
      </c>
    </row>
    <row r="76" spans="2:15" ht="15.5" x14ac:dyDescent="0.35">
      <c r="C76" t="s">
        <v>96</v>
      </c>
    </row>
    <row r="77" spans="2:15" ht="15.5" x14ac:dyDescent="0.35">
      <c r="C77" t="s">
        <v>20</v>
      </c>
      <c r="D77" s="5">
        <v>5875443432</v>
      </c>
      <c r="E77" s="5">
        <v>6771869812</v>
      </c>
      <c r="F77" s="5">
        <v>13292624644</v>
      </c>
      <c r="G77" s="5">
        <v>3087136709</v>
      </c>
      <c r="I77" s="5">
        <v>13292624644</v>
      </c>
      <c r="J77" s="5">
        <v>24111993583</v>
      </c>
      <c r="K77" s="5">
        <v>11573980902</v>
      </c>
      <c r="L77" s="5">
        <v>41091369284</v>
      </c>
      <c r="M77" s="5">
        <v>565380280</v>
      </c>
      <c r="N77" s="5">
        <v>1288714395</v>
      </c>
      <c r="O77" s="5">
        <v>11917432793</v>
      </c>
    </row>
    <row r="78" spans="2:15" ht="15.5" x14ac:dyDescent="0.35">
      <c r="C78" t="s">
        <v>98</v>
      </c>
      <c r="D78" s="5">
        <v>317706340868</v>
      </c>
      <c r="E78" s="5">
        <v>312036206315</v>
      </c>
      <c r="F78" s="5">
        <v>315612395692</v>
      </c>
      <c r="G78" s="5">
        <v>339746238497</v>
      </c>
      <c r="I78" s="5">
        <v>315612395692</v>
      </c>
      <c r="J78" s="5">
        <v>245745192490</v>
      </c>
      <c r="K78" s="5">
        <v>236507021859</v>
      </c>
      <c r="L78" s="5">
        <v>144621795677</v>
      </c>
      <c r="M78" s="5">
        <v>132442961766</v>
      </c>
      <c r="N78" s="5">
        <v>130375857643</v>
      </c>
      <c r="O78" s="5">
        <v>118929378868</v>
      </c>
    </row>
    <row r="79" spans="2:15" ht="15.5" x14ac:dyDescent="0.35">
      <c r="C79" t="s">
        <v>99</v>
      </c>
      <c r="D79" s="5">
        <v>2978963926</v>
      </c>
      <c r="E79" s="5">
        <v>21220509912</v>
      </c>
      <c r="F79" s="5">
        <v>34161709</v>
      </c>
      <c r="G79" s="5">
        <v>1134136809</v>
      </c>
      <c r="I79" s="5">
        <v>34161709</v>
      </c>
      <c r="J79" s="5">
        <v>72384038</v>
      </c>
      <c r="K79" s="5">
        <v>1048361693</v>
      </c>
      <c r="L79" s="5">
        <v>4221558271</v>
      </c>
      <c r="M79" s="5">
        <v>1821517574</v>
      </c>
      <c r="N79" s="5">
        <v>16202961</v>
      </c>
      <c r="O79" s="5">
        <v>13944188040</v>
      </c>
    </row>
    <row r="80" spans="2:15" ht="15.5" x14ac:dyDescent="0.35">
      <c r="C80" t="s">
        <v>100</v>
      </c>
      <c r="D80" s="5">
        <v>7547590443</v>
      </c>
      <c r="E80" s="5">
        <v>5949823471</v>
      </c>
      <c r="F80" s="5">
        <v>5722921618</v>
      </c>
      <c r="G80" s="5">
        <v>3958871472</v>
      </c>
      <c r="I80" s="5">
        <v>5722921618</v>
      </c>
      <c r="J80" s="5">
        <v>6430049504</v>
      </c>
      <c r="K80" s="5">
        <v>2212516950</v>
      </c>
      <c r="L80" s="5">
        <v>1977508639</v>
      </c>
      <c r="M80" s="5">
        <v>2652620157</v>
      </c>
      <c r="N80" s="5">
        <v>623809721</v>
      </c>
      <c r="O80" s="5">
        <v>883003073</v>
      </c>
    </row>
    <row r="81" spans="3:15" ht="15.5" x14ac:dyDescent="0.35">
      <c r="C81" t="s">
        <v>101</v>
      </c>
      <c r="D81" s="5">
        <v>317706340868</v>
      </c>
      <c r="E81" s="5">
        <v>312036206315</v>
      </c>
      <c r="F81" s="5">
        <v>315612395692</v>
      </c>
      <c r="G81" s="5">
        <v>339746238497</v>
      </c>
      <c r="I81" s="5">
        <v>315612395692</v>
      </c>
      <c r="J81" s="5">
        <v>245745192490</v>
      </c>
      <c r="K81" s="5">
        <v>236507021859</v>
      </c>
      <c r="L81" s="5">
        <v>144621795677</v>
      </c>
      <c r="M81" s="5">
        <v>132442961766</v>
      </c>
      <c r="N81" s="5">
        <v>130375857643</v>
      </c>
      <c r="O81" s="5">
        <v>118929378868</v>
      </c>
    </row>
    <row r="82" spans="3:15" ht="15.5" x14ac:dyDescent="0.35">
      <c r="C82" t="s">
        <v>285</v>
      </c>
      <c r="D82" s="5">
        <v>825711015</v>
      </c>
      <c r="E82" s="5">
        <v>744878284</v>
      </c>
      <c r="F82" s="5">
        <v>804559803</v>
      </c>
      <c r="G82" s="5">
        <v>1029933040</v>
      </c>
      <c r="I82" s="5">
        <v>804559803</v>
      </c>
      <c r="J82" s="5">
        <v>3345652449</v>
      </c>
      <c r="K82" s="5">
        <v>800516772</v>
      </c>
      <c r="L82" s="5">
        <v>2864980834</v>
      </c>
      <c r="M82" s="5">
        <v>753155659</v>
      </c>
      <c r="N82" s="5">
        <v>508642801</v>
      </c>
      <c r="O82" s="5">
        <v>5545933039</v>
      </c>
    </row>
    <row r="83" spans="3:15" ht="15.5" x14ac:dyDescent="0.35">
      <c r="C83" t="s">
        <v>286</v>
      </c>
      <c r="D83" s="5">
        <v>825711015</v>
      </c>
      <c r="E83" s="5">
        <v>744878284</v>
      </c>
      <c r="F83" s="5">
        <v>804559803</v>
      </c>
      <c r="G83" s="5">
        <v>1029933040</v>
      </c>
      <c r="I83" s="5">
        <v>804559803</v>
      </c>
      <c r="J83" s="5">
        <v>3345652449</v>
      </c>
      <c r="K83" s="5">
        <v>800516772</v>
      </c>
      <c r="L83" s="5">
        <v>2864980834</v>
      </c>
      <c r="M83" s="5">
        <v>753155659</v>
      </c>
      <c r="N83" s="5">
        <v>508642801</v>
      </c>
      <c r="O83" s="5">
        <v>5545933039</v>
      </c>
    </row>
    <row r="84" spans="3:15" ht="15.5" x14ac:dyDescent="0.35">
      <c r="C84" t="s">
        <v>102</v>
      </c>
      <c r="D84" s="5">
        <v>7173149853</v>
      </c>
      <c r="E84" s="5">
        <v>6990151063</v>
      </c>
      <c r="F84" s="5">
        <v>7750267086</v>
      </c>
      <c r="G84" s="5">
        <v>5695266159</v>
      </c>
      <c r="I84" s="5">
        <v>7750267086</v>
      </c>
      <c r="J84" s="5">
        <v>4509552643</v>
      </c>
      <c r="K84" s="5">
        <v>5430274178</v>
      </c>
      <c r="L84" s="5">
        <v>5456031493</v>
      </c>
      <c r="M84" s="5">
        <v>3868751752</v>
      </c>
      <c r="N84" s="5">
        <v>3529266229</v>
      </c>
      <c r="O84" s="5">
        <v>1653122119</v>
      </c>
    </row>
    <row r="85" spans="3:15" ht="15.5" x14ac:dyDescent="0.35">
      <c r="C85" t="s">
        <v>85</v>
      </c>
      <c r="D85" s="5">
        <v>3000000000</v>
      </c>
      <c r="E85" s="5">
        <v>3000000000</v>
      </c>
      <c r="F85" s="5">
        <v>3000000000</v>
      </c>
      <c r="G85" s="5">
        <v>3000000000</v>
      </c>
      <c r="I85" s="5">
        <v>3000000000</v>
      </c>
      <c r="J85" s="5">
        <v>3000000000</v>
      </c>
      <c r="K85" s="5">
        <v>3000000000</v>
      </c>
      <c r="L85" s="5">
        <v>1000000000</v>
      </c>
      <c r="M85" s="5">
        <v>1000000000</v>
      </c>
      <c r="N85" s="5">
        <v>7456925460</v>
      </c>
      <c r="O85" s="5">
        <v>7817654433</v>
      </c>
    </row>
    <row r="86" spans="3:15" ht="15.5" x14ac:dyDescent="0.35">
      <c r="C86" t="s">
        <v>103</v>
      </c>
      <c r="D86" s="5">
        <v>366476874179</v>
      </c>
      <c r="E86" s="5">
        <v>361765079501</v>
      </c>
      <c r="F86" s="5">
        <v>352393607907</v>
      </c>
      <c r="G86" s="5">
        <v>361358633206</v>
      </c>
      <c r="I86" s="5">
        <v>352393607907</v>
      </c>
      <c r="J86" s="5">
        <v>285095722458</v>
      </c>
      <c r="K86" s="5">
        <v>260626815840</v>
      </c>
      <c r="L86" s="5">
        <v>220936447009</v>
      </c>
      <c r="M86" s="5">
        <v>149806535419</v>
      </c>
      <c r="N86" s="5">
        <v>179504843132</v>
      </c>
      <c r="O86" s="5">
        <v>141222184578</v>
      </c>
    </row>
    <row r="87" spans="3:15" ht="15.5" x14ac:dyDescent="0.35">
      <c r="C87" t="s">
        <v>104</v>
      </c>
    </row>
    <row r="88" spans="3:15" ht="15.5" x14ac:dyDescent="0.35">
      <c r="C88" t="s">
        <v>108</v>
      </c>
      <c r="D88" s="5">
        <v>427895423</v>
      </c>
      <c r="J88" s="5">
        <v>582795455</v>
      </c>
      <c r="M88" s="5">
        <v>2458002148</v>
      </c>
      <c r="O88" s="5">
        <v>2955090557</v>
      </c>
    </row>
    <row r="89" spans="3:15" ht="15.5" x14ac:dyDescent="0.35">
      <c r="C89" t="s">
        <v>105</v>
      </c>
      <c r="D89" s="5">
        <v>350481298126</v>
      </c>
      <c r="E89" s="5">
        <v>370001907370</v>
      </c>
      <c r="F89" s="5">
        <v>390433934520</v>
      </c>
      <c r="G89" s="5">
        <v>397762376771</v>
      </c>
      <c r="I89" s="5">
        <v>390433934520</v>
      </c>
      <c r="J89" s="5">
        <v>444191953118</v>
      </c>
      <c r="K89" s="5">
        <v>465602505129</v>
      </c>
      <c r="L89" s="5">
        <v>353894367031</v>
      </c>
      <c r="M89" s="5">
        <v>352653107441</v>
      </c>
      <c r="N89" s="5">
        <v>355202278242</v>
      </c>
      <c r="O89" s="5">
        <v>436401844480</v>
      </c>
    </row>
    <row r="90" spans="3:15" ht="15.5" x14ac:dyDescent="0.35">
      <c r="C90" t="s">
        <v>109</v>
      </c>
      <c r="D90" s="5">
        <v>351104080714</v>
      </c>
      <c r="E90" s="5">
        <v>370924117670</v>
      </c>
      <c r="F90" s="5">
        <v>390469484520</v>
      </c>
      <c r="G90" s="5">
        <v>397797926771</v>
      </c>
      <c r="I90" s="5">
        <v>390469484520</v>
      </c>
      <c r="J90" s="5">
        <v>445058798573</v>
      </c>
      <c r="K90" s="5">
        <v>465639095129</v>
      </c>
      <c r="L90" s="5">
        <v>360581567113</v>
      </c>
      <c r="M90" s="5">
        <v>366212983058</v>
      </c>
      <c r="N90" s="5">
        <v>359649371629</v>
      </c>
      <c r="O90" s="5">
        <v>439356935037</v>
      </c>
    </row>
    <row r="91" spans="3:15" ht="15.5" x14ac:dyDescent="0.35">
      <c r="C91" t="s">
        <v>110</v>
      </c>
      <c r="D91" s="5">
        <v>717580954893</v>
      </c>
      <c r="E91" s="5">
        <v>732689197171</v>
      </c>
      <c r="F91" s="5">
        <v>742863092427</v>
      </c>
      <c r="G91" s="5">
        <v>759156559977</v>
      </c>
      <c r="I91" s="5">
        <v>742863092427</v>
      </c>
      <c r="J91" s="5">
        <v>730154521031</v>
      </c>
      <c r="K91" s="5">
        <v>726265910969</v>
      </c>
      <c r="L91" s="5">
        <v>581518014122</v>
      </c>
      <c r="M91" s="5">
        <v>516019518477</v>
      </c>
      <c r="N91" s="5">
        <v>539154214761</v>
      </c>
      <c r="O91" s="5">
        <v>580579119615</v>
      </c>
    </row>
    <row r="92" spans="3:15" ht="15.5" x14ac:dyDescent="0.35">
      <c r="C92" t="s">
        <v>111</v>
      </c>
    </row>
    <row r="93" spans="3:15" ht="15.5" x14ac:dyDescent="0.35">
      <c r="C93" t="s">
        <v>112</v>
      </c>
    </row>
    <row r="94" spans="3:15" ht="15.5" x14ac:dyDescent="0.35">
      <c r="C94" t="s">
        <v>113</v>
      </c>
      <c r="D94" s="5">
        <v>175321527346</v>
      </c>
      <c r="E94" s="5">
        <v>212932293578</v>
      </c>
      <c r="F94" s="5">
        <v>209191840714</v>
      </c>
      <c r="G94" s="5">
        <v>230431578338</v>
      </c>
      <c r="I94" s="5">
        <v>209191840714</v>
      </c>
      <c r="J94" s="5">
        <v>221033477176</v>
      </c>
      <c r="K94" s="5">
        <v>235683736954</v>
      </c>
      <c r="L94" s="5">
        <v>161699220994</v>
      </c>
      <c r="M94" s="5">
        <v>154573090834</v>
      </c>
      <c r="N94" s="5">
        <v>209753907011</v>
      </c>
      <c r="O94" s="5">
        <v>212199860559</v>
      </c>
    </row>
    <row r="95" spans="3:15" ht="15.5" x14ac:dyDescent="0.35">
      <c r="C95" t="s">
        <v>116</v>
      </c>
      <c r="D95" s="5">
        <v>22274102339</v>
      </c>
      <c r="E95" s="5">
        <v>55348918901</v>
      </c>
      <c r="F95" s="5">
        <v>54800000000</v>
      </c>
      <c r="G95" s="5">
        <v>64269724001</v>
      </c>
      <c r="I95" s="5">
        <v>54800000000</v>
      </c>
      <c r="J95" s="5">
        <v>42400700704</v>
      </c>
      <c r="K95" s="5">
        <v>60156441446</v>
      </c>
      <c r="L95" s="5">
        <v>50489237572</v>
      </c>
      <c r="M95" s="5">
        <v>49342839226</v>
      </c>
      <c r="N95" s="5">
        <v>52039839237</v>
      </c>
      <c r="O95" s="5">
        <v>62294292251</v>
      </c>
    </row>
    <row r="96" spans="3:15" ht="15.5" x14ac:dyDescent="0.35">
      <c r="C96" t="s">
        <v>114</v>
      </c>
    </row>
    <row r="97" spans="3:15" ht="15.5" x14ac:dyDescent="0.35">
      <c r="C97" t="s">
        <v>115</v>
      </c>
      <c r="D97" s="5">
        <v>47204666992</v>
      </c>
      <c r="E97" s="5">
        <v>43343666292</v>
      </c>
      <c r="F97" s="5">
        <v>44108111309</v>
      </c>
      <c r="G97" s="5">
        <v>47199785250</v>
      </c>
      <c r="I97" s="5">
        <v>44108111309</v>
      </c>
      <c r="J97" s="5">
        <v>44657748565</v>
      </c>
      <c r="K97" s="5">
        <v>41396598930</v>
      </c>
      <c r="L97" s="5">
        <v>41417030366</v>
      </c>
      <c r="M97" s="5">
        <v>38567160217</v>
      </c>
      <c r="N97" s="5">
        <v>42659979143</v>
      </c>
      <c r="O97" s="5">
        <v>34085443842</v>
      </c>
    </row>
    <row r="98" spans="3:15" ht="15.5" x14ac:dyDescent="0.35">
      <c r="C98" t="s">
        <v>325</v>
      </c>
    </row>
    <row r="99" spans="3:15" ht="15.5" x14ac:dyDescent="0.35">
      <c r="C99" t="s">
        <v>326</v>
      </c>
      <c r="D99" s="5">
        <v>2978963926</v>
      </c>
      <c r="E99" s="5">
        <v>21220509912</v>
      </c>
      <c r="F99" s="5">
        <v>34161709</v>
      </c>
      <c r="G99" s="5">
        <v>1134136809</v>
      </c>
      <c r="I99" s="5">
        <v>34161709</v>
      </c>
      <c r="J99" s="5">
        <v>72384038</v>
      </c>
      <c r="K99" s="5">
        <v>1048361693</v>
      </c>
      <c r="L99" s="5">
        <v>4221558271</v>
      </c>
      <c r="M99" s="5">
        <v>1821517574</v>
      </c>
      <c r="N99" s="5">
        <v>16202961</v>
      </c>
      <c r="O99" s="5">
        <v>13944188040</v>
      </c>
    </row>
    <row r="100" spans="3:15" ht="15.5" x14ac:dyDescent="0.35">
      <c r="C100" t="s">
        <v>119</v>
      </c>
      <c r="D100" s="5">
        <v>2246331790</v>
      </c>
      <c r="E100" s="5">
        <v>1829521002</v>
      </c>
      <c r="F100" s="5">
        <v>5549849111</v>
      </c>
      <c r="G100" s="5">
        <v>13314618494</v>
      </c>
      <c r="I100" s="5">
        <v>5549849111</v>
      </c>
      <c r="J100" s="5">
        <v>4271820647</v>
      </c>
      <c r="K100" s="5">
        <v>3283756111</v>
      </c>
      <c r="L100" s="5">
        <v>2155913316</v>
      </c>
      <c r="M100" s="5">
        <v>1411123779</v>
      </c>
      <c r="N100" s="5">
        <v>2719681068</v>
      </c>
      <c r="O100" s="5">
        <v>3326602934</v>
      </c>
    </row>
    <row r="101" spans="3:15" ht="15.5" x14ac:dyDescent="0.35">
      <c r="C101" t="s">
        <v>288</v>
      </c>
      <c r="D101" s="5">
        <v>23763652863</v>
      </c>
      <c r="E101" s="5">
        <v>19294958102</v>
      </c>
      <c r="F101" s="5">
        <v>18778449044</v>
      </c>
      <c r="G101" s="5">
        <v>27167255658</v>
      </c>
      <c r="I101" s="5">
        <v>18778449044</v>
      </c>
      <c r="J101" s="5">
        <v>23995655042</v>
      </c>
      <c r="K101" s="5">
        <v>18378124312</v>
      </c>
      <c r="L101" s="5">
        <v>13984890395</v>
      </c>
      <c r="M101" s="5">
        <v>11932381113</v>
      </c>
      <c r="N101" s="5">
        <v>6193319441</v>
      </c>
      <c r="O101" s="5">
        <v>5815670350</v>
      </c>
    </row>
    <row r="102" spans="3:15" ht="15.5" x14ac:dyDescent="0.35">
      <c r="C102" t="s">
        <v>294</v>
      </c>
    </row>
    <row r="103" spans="3:15" ht="15.5" x14ac:dyDescent="0.35">
      <c r="C103" t="s">
        <v>327</v>
      </c>
      <c r="D103" s="5">
        <v>5643609750</v>
      </c>
      <c r="E103" s="5">
        <v>7520425493</v>
      </c>
      <c r="F103" s="5">
        <v>6947241238</v>
      </c>
      <c r="G103" s="5">
        <v>6337730769</v>
      </c>
      <c r="I103" s="5">
        <v>6947241238</v>
      </c>
      <c r="J103" s="5">
        <v>19386579297</v>
      </c>
      <c r="K103" s="5">
        <v>18060171385</v>
      </c>
      <c r="L103" s="5">
        <v>23944686041</v>
      </c>
      <c r="M103" s="5">
        <v>12801647216</v>
      </c>
      <c r="N103" s="5">
        <v>26542823607</v>
      </c>
      <c r="O103" s="5">
        <v>51281766558</v>
      </c>
    </row>
    <row r="104" spans="3:15" ht="15.5" x14ac:dyDescent="0.35">
      <c r="C104" t="s">
        <v>328</v>
      </c>
      <c r="D104" s="5">
        <v>41802571215</v>
      </c>
      <c r="E104" s="5">
        <v>48999758768</v>
      </c>
      <c r="F104" s="5">
        <v>36347666697</v>
      </c>
      <c r="G104" s="5">
        <v>26988060655</v>
      </c>
      <c r="I104" s="5">
        <v>36347666697</v>
      </c>
      <c r="J104" s="5">
        <v>40874049796</v>
      </c>
      <c r="K104" s="5">
        <v>75163919640</v>
      </c>
      <c r="L104" s="5">
        <v>27488047452</v>
      </c>
      <c r="M104" s="5">
        <v>8233067738</v>
      </c>
      <c r="N104" s="5">
        <v>21686215003</v>
      </c>
      <c r="O104" s="5">
        <v>34852068666</v>
      </c>
    </row>
    <row r="105" spans="3:15" ht="15.5" x14ac:dyDescent="0.35">
      <c r="C105" t="s">
        <v>295</v>
      </c>
      <c r="D105" s="5">
        <v>47446180965</v>
      </c>
      <c r="E105" s="5">
        <v>56520184261</v>
      </c>
      <c r="F105" s="5">
        <v>43294907935</v>
      </c>
      <c r="G105" s="5">
        <v>33325791424</v>
      </c>
      <c r="I105" s="5">
        <v>43294907935</v>
      </c>
      <c r="J105" s="5">
        <v>60260629093</v>
      </c>
      <c r="K105" s="5">
        <v>93224091025</v>
      </c>
      <c r="L105" s="5">
        <v>51432733493</v>
      </c>
      <c r="M105" s="5">
        <v>21034714954</v>
      </c>
      <c r="N105" s="5">
        <v>48229038610</v>
      </c>
      <c r="O105" s="5">
        <v>86133835224</v>
      </c>
    </row>
    <row r="106" spans="3:15" ht="15.5" x14ac:dyDescent="0.35">
      <c r="C106" t="s">
        <v>121</v>
      </c>
      <c r="D106" s="5">
        <v>53542655316</v>
      </c>
      <c r="E106" s="5">
        <v>62977036403</v>
      </c>
      <c r="F106" s="5">
        <v>51972692885</v>
      </c>
      <c r="G106" s="5">
        <v>42494605070</v>
      </c>
      <c r="I106" s="5">
        <v>51972692885</v>
      </c>
      <c r="J106" s="5">
        <v>64602574842</v>
      </c>
      <c r="K106" s="5">
        <v>100675726721</v>
      </c>
      <c r="L106" s="5">
        <v>60737802242</v>
      </c>
      <c r="M106" s="5">
        <v>24401630374</v>
      </c>
      <c r="N106" s="5">
        <v>54009744810</v>
      </c>
      <c r="O106" s="5">
        <v>89883039398</v>
      </c>
    </row>
    <row r="107" spans="3:15" ht="15.5" x14ac:dyDescent="0.35">
      <c r="C107" t="s">
        <v>122</v>
      </c>
      <c r="D107" s="5">
        <v>53542655316</v>
      </c>
      <c r="E107" s="5">
        <v>62977036403</v>
      </c>
      <c r="F107" s="5">
        <v>51972692885</v>
      </c>
      <c r="G107" s="5">
        <v>42494605070</v>
      </c>
      <c r="I107" s="5">
        <v>51972692885</v>
      </c>
      <c r="J107" s="5">
        <v>64602574842</v>
      </c>
      <c r="K107" s="5">
        <v>100675726721</v>
      </c>
      <c r="L107" s="5">
        <v>60737802242</v>
      </c>
      <c r="M107" s="5">
        <v>24401630374</v>
      </c>
      <c r="N107" s="5">
        <v>54009744810</v>
      </c>
      <c r="O107" s="5">
        <v>89883039398</v>
      </c>
    </row>
    <row r="108" spans="3:15" ht="15.5" x14ac:dyDescent="0.35">
      <c r="C108" t="s">
        <v>117</v>
      </c>
      <c r="E108" s="5">
        <v>360377791</v>
      </c>
      <c r="F108" s="5">
        <v>2581310599</v>
      </c>
      <c r="G108" s="5">
        <v>4826867897</v>
      </c>
      <c r="I108" s="5">
        <v>2581310599</v>
      </c>
      <c r="K108" s="5">
        <v>4180954503</v>
      </c>
      <c r="L108" s="5">
        <v>6825785881</v>
      </c>
      <c r="N108" s="5">
        <v>1427703722</v>
      </c>
    </row>
    <row r="109" spans="3:15" ht="15.5" x14ac:dyDescent="0.35">
      <c r="C109" t="s">
        <v>123</v>
      </c>
      <c r="D109" s="5">
        <v>228864182662</v>
      </c>
      <c r="E109" s="5">
        <v>275909329981</v>
      </c>
      <c r="F109" s="5">
        <v>261164533599</v>
      </c>
      <c r="G109" s="5">
        <v>272926183408</v>
      </c>
      <c r="I109" s="5">
        <v>261164533599</v>
      </c>
      <c r="J109" s="5">
        <v>285636052018</v>
      </c>
      <c r="K109" s="5">
        <v>336359463675</v>
      </c>
      <c r="L109" s="5">
        <v>222437023236</v>
      </c>
      <c r="M109" s="5">
        <v>178974721208</v>
      </c>
      <c r="N109" s="5">
        <v>263763651821</v>
      </c>
      <c r="O109" s="5">
        <v>302082899957</v>
      </c>
    </row>
    <row r="110" spans="3:15" ht="15.5" x14ac:dyDescent="0.35">
      <c r="C110" t="s">
        <v>124</v>
      </c>
    </row>
    <row r="111" spans="3:15" ht="15.5" x14ac:dyDescent="0.35">
      <c r="C111" t="s">
        <v>125</v>
      </c>
      <c r="D111" s="5">
        <v>6277966000</v>
      </c>
      <c r="E111" s="5">
        <v>6277966000</v>
      </c>
      <c r="F111" s="5">
        <v>6277966000</v>
      </c>
      <c r="G111" s="5">
        <v>6277966000</v>
      </c>
      <c r="I111" s="5">
        <v>6277966000</v>
      </c>
      <c r="J111" s="5">
        <v>6277966000</v>
      </c>
      <c r="K111" s="5">
        <v>6277966000</v>
      </c>
      <c r="L111" s="5">
        <v>6277966000</v>
      </c>
      <c r="M111" s="5">
        <v>6277966000</v>
      </c>
      <c r="N111" s="5">
        <v>5000000000</v>
      </c>
      <c r="O111" s="5">
        <v>5000000000</v>
      </c>
    </row>
    <row r="112" spans="3:15" ht="15.5" x14ac:dyDescent="0.35">
      <c r="C112" t="s">
        <v>126</v>
      </c>
      <c r="D112" s="5">
        <v>69688163000</v>
      </c>
      <c r="E112" s="5">
        <v>69688163000</v>
      </c>
      <c r="F112" s="5">
        <v>69688163000</v>
      </c>
      <c r="G112" s="5">
        <v>69688163000</v>
      </c>
      <c r="I112" s="5">
        <v>69688163000</v>
      </c>
      <c r="J112" s="5">
        <v>69688163000</v>
      </c>
      <c r="K112" s="5">
        <v>69688163000</v>
      </c>
      <c r="L112" s="5">
        <v>69688163000</v>
      </c>
      <c r="M112" s="5">
        <v>69688163000</v>
      </c>
    </row>
    <row r="113" spans="2:15" ht="15.5" x14ac:dyDescent="0.35">
      <c r="C113" t="s">
        <v>127</v>
      </c>
      <c r="D113" s="5">
        <v>409750643231</v>
      </c>
      <c r="E113" s="5">
        <v>377813738190</v>
      </c>
      <c r="F113" s="5">
        <v>402732429828</v>
      </c>
      <c r="G113" s="5">
        <v>407264247569</v>
      </c>
      <c r="I113" s="5">
        <v>402732429828</v>
      </c>
      <c r="J113" s="5">
        <v>365552340013</v>
      </c>
      <c r="K113" s="5">
        <v>310940318294</v>
      </c>
      <c r="L113" s="5">
        <v>282114861886</v>
      </c>
      <c r="M113" s="5">
        <v>260078668269</v>
      </c>
      <c r="N113" s="5">
        <v>262933637480</v>
      </c>
      <c r="O113" s="5">
        <v>265678565225</v>
      </c>
    </row>
    <row r="114" spans="2:15" ht="15.5" x14ac:dyDescent="0.35">
      <c r="C114" t="s">
        <v>131</v>
      </c>
    </row>
    <row r="115" spans="2:15" ht="15.5" x14ac:dyDescent="0.35">
      <c r="C115" t="s">
        <v>10</v>
      </c>
      <c r="D115" s="5">
        <v>488716772231</v>
      </c>
      <c r="E115" s="5">
        <v>456779867190</v>
      </c>
      <c r="F115" s="5">
        <v>481698558828</v>
      </c>
      <c r="G115" s="5">
        <v>486230376569</v>
      </c>
      <c r="I115" s="5">
        <v>481698558828</v>
      </c>
      <c r="J115" s="5">
        <v>444518469013</v>
      </c>
      <c r="K115" s="5">
        <v>389906447294</v>
      </c>
      <c r="L115" s="5">
        <v>359080990886</v>
      </c>
      <c r="M115" s="5">
        <v>337044797269</v>
      </c>
      <c r="N115" s="5">
        <v>275390562940</v>
      </c>
      <c r="O115" s="5">
        <v>278496219658</v>
      </c>
    </row>
    <row r="116" spans="2:15" ht="15.5" x14ac:dyDescent="0.35">
      <c r="C116" t="s">
        <v>132</v>
      </c>
      <c r="D116" s="5">
        <v>717580954893</v>
      </c>
      <c r="E116" s="5">
        <v>732689197171</v>
      </c>
      <c r="F116" s="5">
        <v>742863092427</v>
      </c>
      <c r="G116" s="5">
        <v>759156559977</v>
      </c>
      <c r="I116" s="5">
        <v>742863092427</v>
      </c>
      <c r="J116" s="5">
        <v>730154521031</v>
      </c>
      <c r="K116" s="5">
        <v>726265910969</v>
      </c>
      <c r="L116" s="5">
        <v>581518014122</v>
      </c>
      <c r="M116" s="5">
        <v>516019518477</v>
      </c>
      <c r="N116" s="5">
        <v>539154214761</v>
      </c>
      <c r="O116" s="5">
        <v>580579119615</v>
      </c>
    </row>
    <row r="117" spans="2:15" ht="15.5" x14ac:dyDescent="0.35">
      <c r="C117" t="s">
        <v>133</v>
      </c>
      <c r="D117" s="5">
        <v>3138983000</v>
      </c>
      <c r="E117" s="5">
        <v>3138983000</v>
      </c>
      <c r="F117" s="5">
        <v>3138983000</v>
      </c>
      <c r="G117" s="5">
        <v>3138983000</v>
      </c>
      <c r="I117" s="5">
        <v>3138983000</v>
      </c>
      <c r="J117" s="5">
        <v>3138983000</v>
      </c>
      <c r="K117" s="5">
        <v>3138983000</v>
      </c>
      <c r="L117" s="5">
        <v>3138983000</v>
      </c>
      <c r="M117" s="5">
        <v>3138983000</v>
      </c>
      <c r="N117" s="5">
        <v>2500000000</v>
      </c>
      <c r="O117" s="5">
        <v>2500000000</v>
      </c>
    </row>
    <row r="119" spans="2:15" ht="15.5" x14ac:dyDescent="0.35">
      <c r="B119" t="s">
        <v>134</v>
      </c>
      <c r="C119" t="s">
        <v>135</v>
      </c>
      <c r="D119" s="5">
        <v>55952558106</v>
      </c>
      <c r="E119" s="5">
        <v>-911763167</v>
      </c>
      <c r="F119" s="5">
        <v>39099573563</v>
      </c>
      <c r="G119" s="5">
        <v>19461084444</v>
      </c>
      <c r="I119" s="5">
        <v>102607181999</v>
      </c>
      <c r="J119" s="5">
        <v>196333640886</v>
      </c>
      <c r="K119" s="5">
        <v>70235554481</v>
      </c>
      <c r="L119" s="5">
        <v>76503963923</v>
      </c>
      <c r="M119" s="5">
        <v>69298618280</v>
      </c>
      <c r="N119" s="5">
        <v>44512732865</v>
      </c>
      <c r="O119" s="5">
        <v>57018570495</v>
      </c>
    </row>
    <row r="120" spans="2:15" ht="15.5" x14ac:dyDescent="0.35">
      <c r="C120" t="s">
        <v>136</v>
      </c>
      <c r="D120" s="5">
        <v>161040947431</v>
      </c>
      <c r="E120" s="5">
        <v>56838184834</v>
      </c>
      <c r="F120" s="5">
        <v>168863040222</v>
      </c>
      <c r="G120" s="5">
        <v>91524463178</v>
      </c>
      <c r="I120" s="5">
        <v>509134252636</v>
      </c>
      <c r="J120" s="5">
        <v>657029884233</v>
      </c>
      <c r="K120" s="5">
        <v>475490335973</v>
      </c>
      <c r="L120" s="5">
        <v>412046173000</v>
      </c>
      <c r="M120" s="5">
        <v>315418359833</v>
      </c>
      <c r="N120" s="5">
        <v>284507941397</v>
      </c>
      <c r="O120" s="5">
        <v>260292625448</v>
      </c>
    </row>
    <row r="121" spans="2:15" ht="15.5" x14ac:dyDescent="0.35">
      <c r="C121" t="s">
        <v>298</v>
      </c>
      <c r="D121" s="5">
        <v>-78025235425</v>
      </c>
      <c r="E121" s="5">
        <v>-25947806892</v>
      </c>
      <c r="F121" s="5">
        <v>-89142577518</v>
      </c>
      <c r="G121" s="5">
        <v>-38683603075</v>
      </c>
      <c r="I121" s="5">
        <v>-259043466436</v>
      </c>
      <c r="J121" s="5">
        <v>-307478209109</v>
      </c>
      <c r="K121" s="5">
        <v>-267867813542</v>
      </c>
      <c r="L121" s="5">
        <v>-238923787095</v>
      </c>
      <c r="M121" s="5">
        <v>-159908159636</v>
      </c>
      <c r="N121" s="5">
        <v>-159236349370</v>
      </c>
      <c r="O121" s="5">
        <v>-128305172495</v>
      </c>
    </row>
    <row r="122" spans="2:15" ht="15.5" x14ac:dyDescent="0.35">
      <c r="C122" t="s">
        <v>330</v>
      </c>
      <c r="D122" s="5">
        <v>-24510525413</v>
      </c>
      <c r="E122" s="5">
        <v>-29124614247</v>
      </c>
      <c r="F122" s="5">
        <v>-32332329407</v>
      </c>
      <c r="G122" s="5">
        <v>-31050845956</v>
      </c>
      <c r="I122" s="5">
        <v>-129810284387</v>
      </c>
      <c r="J122" s="5">
        <v>-138216712180</v>
      </c>
      <c r="K122" s="5">
        <v>-131862558466</v>
      </c>
      <c r="L122" s="5">
        <v>-89030205783</v>
      </c>
      <c r="M122" s="5">
        <v>-79556801835</v>
      </c>
      <c r="N122" s="5">
        <v>-75870970604</v>
      </c>
      <c r="O122" s="5">
        <v>-74346121152</v>
      </c>
    </row>
    <row r="123" spans="2:15" ht="15.5" x14ac:dyDescent="0.35">
      <c r="C123" t="s">
        <v>356</v>
      </c>
      <c r="D123" s="5">
        <v>-2552628487</v>
      </c>
      <c r="E123" s="5">
        <v>-2677526862</v>
      </c>
      <c r="F123" s="5">
        <v>-8288559734</v>
      </c>
      <c r="G123" s="5">
        <v>-2328929703</v>
      </c>
      <c r="I123" s="5">
        <v>-17673319814</v>
      </c>
      <c r="J123" s="5">
        <v>-15001322058</v>
      </c>
      <c r="K123" s="5">
        <v>-11221485941</v>
      </c>
      <c r="L123" s="5">
        <v>-7588216199</v>
      </c>
      <c r="M123" s="5">
        <v>-6654780082</v>
      </c>
      <c r="N123" s="5">
        <v>-4887888558</v>
      </c>
      <c r="O123" s="5">
        <v>-5892468299</v>
      </c>
    </row>
    <row r="124" spans="2:15" ht="15.5" x14ac:dyDescent="0.35">
      <c r="C124" t="s">
        <v>1171</v>
      </c>
      <c r="K124" s="5">
        <v>5697076457</v>
      </c>
      <c r="O124" s="5">
        <v>5269706993</v>
      </c>
    </row>
    <row r="125" spans="2:15" ht="15.5" x14ac:dyDescent="0.35">
      <c r="C125" t="s">
        <v>144</v>
      </c>
      <c r="D125" s="5">
        <v>-56664743884</v>
      </c>
      <c r="E125" s="5">
        <v>-7635278987</v>
      </c>
      <c r="F125" s="5">
        <v>-37562252271</v>
      </c>
      <c r="G125" s="5">
        <v>-13866045695</v>
      </c>
      <c r="I125" s="5">
        <v>-115467213698</v>
      </c>
      <c r="J125" s="5">
        <v>-177173832639</v>
      </c>
      <c r="K125" s="5">
        <v>-116981084934</v>
      </c>
      <c r="L125" s="5">
        <v>-62255095743</v>
      </c>
      <c r="M125" s="5">
        <v>-54489873537</v>
      </c>
      <c r="N125" s="5">
        <v>-59303922866</v>
      </c>
      <c r="O125" s="5">
        <v>-56223266887</v>
      </c>
    </row>
    <row r="126" spans="2:15" ht="15.5" x14ac:dyDescent="0.35">
      <c r="C126" t="s">
        <v>145</v>
      </c>
      <c r="D126" s="5">
        <v>-184240602</v>
      </c>
      <c r="E126" s="5">
        <v>2026287322</v>
      </c>
      <c r="F126" s="5">
        <v>8668166643</v>
      </c>
      <c r="G126" s="5">
        <v>-7351504700</v>
      </c>
      <c r="I126" s="5">
        <v>2040662760</v>
      </c>
      <c r="J126" s="5">
        <v>-6621795566</v>
      </c>
      <c r="K126" s="5">
        <v>17228142071</v>
      </c>
      <c r="L126" s="5">
        <v>26277120824</v>
      </c>
      <c r="M126" s="5">
        <v>-15532078858</v>
      </c>
      <c r="N126" s="5">
        <v>4162471603</v>
      </c>
      <c r="O126" s="5">
        <v>-9579773349</v>
      </c>
    </row>
    <row r="127" spans="2:15" ht="15.5" x14ac:dyDescent="0.35">
      <c r="C127" t="s">
        <v>151</v>
      </c>
      <c r="D127" s="5">
        <v>-1797303670</v>
      </c>
      <c r="E127" s="5">
        <v>-493062759</v>
      </c>
      <c r="F127" s="5">
        <v>7312310783</v>
      </c>
      <c r="G127" s="5">
        <v>-12390243443</v>
      </c>
      <c r="I127" s="5">
        <v>-8110359779</v>
      </c>
      <c r="J127" s="5">
        <v>-8633191967</v>
      </c>
      <c r="K127" s="5">
        <v>-3273683668</v>
      </c>
      <c r="L127" s="5">
        <v>-10452326372</v>
      </c>
      <c r="M127" s="5">
        <v>-18203439277</v>
      </c>
      <c r="N127" s="5">
        <v>-11444710227</v>
      </c>
      <c r="O127" s="5">
        <v>-24291591551</v>
      </c>
    </row>
    <row r="128" spans="2:15" ht="15.5" x14ac:dyDescent="0.35">
      <c r="C128" t="s">
        <v>340</v>
      </c>
      <c r="D128" s="5">
        <v>1613063068</v>
      </c>
      <c r="E128" s="5">
        <v>2519350081</v>
      </c>
      <c r="F128" s="5">
        <v>1355855860</v>
      </c>
      <c r="G128" s="5">
        <v>4788738743</v>
      </c>
      <c r="I128" s="5">
        <v>9902522539</v>
      </c>
      <c r="J128" s="5">
        <v>2011396401</v>
      </c>
      <c r="K128" s="5">
        <v>20501825739</v>
      </c>
      <c r="L128" s="5">
        <v>36729447196</v>
      </c>
      <c r="M128" s="5">
        <v>2671360419</v>
      </c>
      <c r="N128" s="5">
        <v>15607181830</v>
      </c>
      <c r="O128" s="5">
        <v>14711818202</v>
      </c>
    </row>
    <row r="129" spans="3:15" ht="15.5" x14ac:dyDescent="0.35">
      <c r="C129" t="s">
        <v>1172</v>
      </c>
      <c r="G129" s="5">
        <v>250000000</v>
      </c>
      <c r="I129" s="5">
        <v>248500000</v>
      </c>
    </row>
    <row r="130" spans="3:15" ht="15.5" x14ac:dyDescent="0.35">
      <c r="C130" t="s">
        <v>153</v>
      </c>
      <c r="D130" s="5">
        <v>-56664743884</v>
      </c>
      <c r="E130" s="5">
        <v>-7635278987</v>
      </c>
      <c r="F130" s="5">
        <v>-37562252271</v>
      </c>
      <c r="G130" s="5">
        <v>-13866045695</v>
      </c>
      <c r="I130" s="5">
        <v>-115467213698</v>
      </c>
      <c r="J130" s="5">
        <v>-177173832639</v>
      </c>
      <c r="K130" s="5">
        <v>-116981084934</v>
      </c>
      <c r="L130" s="5">
        <v>-62255095743</v>
      </c>
      <c r="M130" s="5">
        <v>-54489873537</v>
      </c>
      <c r="N130" s="5">
        <v>-59303922866</v>
      </c>
      <c r="O130" s="5">
        <v>-56223266887</v>
      </c>
    </row>
    <row r="131" spans="3:15" ht="15.5" x14ac:dyDescent="0.35">
      <c r="C131" t="s">
        <v>310</v>
      </c>
      <c r="D131" s="5">
        <v>-4683728243</v>
      </c>
      <c r="E131" s="5">
        <v>-3235637201</v>
      </c>
      <c r="F131" s="5">
        <v>196988324779</v>
      </c>
      <c r="G131" s="5">
        <v>-211415558607</v>
      </c>
      <c r="M131" s="5">
        <v>-38237559004</v>
      </c>
      <c r="N131" s="5">
        <v>-52248049525</v>
      </c>
      <c r="O131" s="5">
        <v>-62520210731</v>
      </c>
    </row>
    <row r="132" spans="3:15" ht="15.5" x14ac:dyDescent="0.35">
      <c r="C132" t="s">
        <v>526</v>
      </c>
      <c r="L132" s="5">
        <v>7000000000</v>
      </c>
    </row>
    <row r="133" spans="3:15" ht="15.5" x14ac:dyDescent="0.35">
      <c r="C133" t="s">
        <v>525</v>
      </c>
      <c r="I133" s="5">
        <v>-31899097985</v>
      </c>
      <c r="J133" s="5">
        <v>-31933616286</v>
      </c>
      <c r="K133" s="5">
        <v>-29720655488</v>
      </c>
      <c r="L133" s="5">
        <v>-31898882572</v>
      </c>
    </row>
    <row r="134" spans="3:15" ht="15.5" x14ac:dyDescent="0.35">
      <c r="C134" t="s">
        <v>312</v>
      </c>
      <c r="D134" s="5">
        <v>-4683728243</v>
      </c>
      <c r="E134" s="5">
        <v>-3235637201</v>
      </c>
      <c r="F134" s="5">
        <v>196988324779</v>
      </c>
      <c r="G134" s="5">
        <v>-211415558607</v>
      </c>
      <c r="I134" s="5">
        <v>-31899097985</v>
      </c>
      <c r="J134" s="5">
        <v>-31933616286</v>
      </c>
      <c r="K134" s="5">
        <v>-29720655488</v>
      </c>
      <c r="L134" s="5">
        <v>-24898882572</v>
      </c>
      <c r="M134" s="5">
        <v>-38237559004</v>
      </c>
      <c r="N134" s="5">
        <v>-52248049525</v>
      </c>
      <c r="O134" s="5">
        <v>-62520210731</v>
      </c>
    </row>
    <row r="135" spans="3:15" ht="15.5" x14ac:dyDescent="0.35">
      <c r="C135" t="s">
        <v>1069</v>
      </c>
      <c r="F135" s="5">
        <v>63219252201</v>
      </c>
      <c r="G135" s="5">
        <v>-63219252201</v>
      </c>
      <c r="L135" s="5">
        <v>7415000000</v>
      </c>
    </row>
    <row r="136" spans="3:15" ht="15.5" x14ac:dyDescent="0.35">
      <c r="C136" t="s">
        <v>456</v>
      </c>
      <c r="D136" s="5">
        <v>-15034256434</v>
      </c>
      <c r="E136" s="5">
        <v>-1430840396</v>
      </c>
      <c r="F136" s="5">
        <v>-55604297133</v>
      </c>
      <c r="G136" s="5">
        <v>19122973055</v>
      </c>
      <c r="I136" s="5">
        <v>-80410764898</v>
      </c>
      <c r="J136" s="5">
        <v>-91186792597</v>
      </c>
      <c r="K136" s="5">
        <v>-62548123242</v>
      </c>
      <c r="L136" s="5">
        <v>-34734417126</v>
      </c>
      <c r="M136" s="5">
        <v>-31258607888</v>
      </c>
      <c r="N136" s="5">
        <v>-16875325070</v>
      </c>
      <c r="O136" s="5">
        <v>-31789814106</v>
      </c>
    </row>
    <row r="137" spans="3:15" ht="15.5" x14ac:dyDescent="0.35">
      <c r="C137" t="s">
        <v>1173</v>
      </c>
      <c r="M137" s="5">
        <v>35400000000</v>
      </c>
    </row>
    <row r="138" spans="3:15" ht="15.5" x14ac:dyDescent="0.35">
      <c r="C138" t="s">
        <v>158</v>
      </c>
      <c r="M138" s="5">
        <v>-4433871000</v>
      </c>
    </row>
    <row r="139" spans="3:15" ht="15.5" x14ac:dyDescent="0.35">
      <c r="C139" t="s">
        <v>126</v>
      </c>
    </row>
    <row r="140" spans="3:15" ht="15.5" x14ac:dyDescent="0.35">
      <c r="C140" t="s">
        <v>161</v>
      </c>
      <c r="J140" s="5">
        <v>-12493152340</v>
      </c>
      <c r="K140" s="5">
        <v>-11457287950</v>
      </c>
      <c r="O140" s="5">
        <v>-5000000000</v>
      </c>
    </row>
    <row r="141" spans="3:15" ht="15.5" x14ac:dyDescent="0.35">
      <c r="C141" t="s">
        <v>1174</v>
      </c>
      <c r="N141" s="5">
        <v>40000000000</v>
      </c>
    </row>
    <row r="142" spans="3:15" ht="15.5" x14ac:dyDescent="0.35">
      <c r="C142" t="s">
        <v>574</v>
      </c>
      <c r="D142" s="5">
        <v>-3871942645</v>
      </c>
      <c r="E142" s="5">
        <v>-3517720291</v>
      </c>
      <c r="F142" s="5">
        <v>-3808385353</v>
      </c>
      <c r="G142" s="5">
        <v>-3242706137</v>
      </c>
      <c r="I142" s="5">
        <v>-15556650111</v>
      </c>
      <c r="J142" s="5">
        <v>-23804530674</v>
      </c>
      <c r="K142" s="5">
        <v>-22922222128</v>
      </c>
      <c r="L142" s="5">
        <v>-11183194391</v>
      </c>
      <c r="M142" s="5">
        <v>-13262835634</v>
      </c>
      <c r="N142" s="5">
        <v>-19926095257</v>
      </c>
      <c r="O142" s="5">
        <v>-19207534301</v>
      </c>
    </row>
    <row r="143" spans="3:15" ht="15.5" x14ac:dyDescent="0.35">
      <c r="C143" t="s">
        <v>164</v>
      </c>
      <c r="D143" s="5">
        <v>-896426380</v>
      </c>
      <c r="E143" s="5">
        <v>-6520754832</v>
      </c>
      <c r="F143" s="5">
        <v>10205487935</v>
      </c>
      <c r="G143" s="5">
        <v>-1756465951</v>
      </c>
      <c r="I143" s="5">
        <v>-10819368939</v>
      </c>
      <c r="J143" s="5">
        <v>12538012681</v>
      </c>
      <c r="K143" s="5">
        <v>-29517388382</v>
      </c>
      <c r="L143" s="5">
        <v>40525989004</v>
      </c>
      <c r="M143" s="5">
        <v>-723334115</v>
      </c>
      <c r="N143" s="5">
        <v>-10628718398</v>
      </c>
      <c r="O143" s="5">
        <v>-8784469741</v>
      </c>
    </row>
    <row r="144" spans="3:15" ht="15.5" x14ac:dyDescent="0.35">
      <c r="C144" t="s">
        <v>165</v>
      </c>
      <c r="E144" s="5">
        <v>13292624644</v>
      </c>
      <c r="I144" s="5">
        <v>24111993583</v>
      </c>
      <c r="J144" s="5">
        <v>11573980902</v>
      </c>
      <c r="K144" s="5">
        <v>41091369284</v>
      </c>
      <c r="L144" s="5">
        <v>565380280</v>
      </c>
      <c r="M144" s="5">
        <v>1288714395</v>
      </c>
      <c r="N144" s="5">
        <v>11917432793</v>
      </c>
      <c r="O144" s="5">
        <v>20701902534</v>
      </c>
    </row>
    <row r="145" spans="2:15" ht="15.5" x14ac:dyDescent="0.35">
      <c r="C145" t="s">
        <v>166</v>
      </c>
      <c r="D145" s="5">
        <v>-896426380</v>
      </c>
      <c r="E145" s="5">
        <v>6771869812</v>
      </c>
      <c r="F145" s="5">
        <v>10205487935</v>
      </c>
      <c r="G145" s="5">
        <v>-1756465951</v>
      </c>
      <c r="I145" s="5">
        <v>13292624644</v>
      </c>
      <c r="J145" s="5">
        <v>24111993583</v>
      </c>
      <c r="K145" s="5">
        <v>11573980902</v>
      </c>
      <c r="L145" s="5">
        <v>41091369284</v>
      </c>
      <c r="M145" s="5">
        <v>565380280</v>
      </c>
      <c r="N145" s="5">
        <v>1288714395</v>
      </c>
      <c r="O145" s="5">
        <v>11917432793</v>
      </c>
    </row>
    <row r="147" spans="2:15" ht="15.5" x14ac:dyDescent="0.35">
      <c r="B147" t="s">
        <v>167</v>
      </c>
      <c r="C147" t="s">
        <v>12</v>
      </c>
      <c r="D147" s="5">
        <v>3140000000</v>
      </c>
      <c r="E147" s="5">
        <v>3140000000</v>
      </c>
      <c r="F147" s="5">
        <v>3140000000</v>
      </c>
      <c r="G147" s="5">
        <v>3140000000</v>
      </c>
      <c r="I147" s="5">
        <v>3140000000</v>
      </c>
      <c r="J147" s="5">
        <v>3140000000</v>
      </c>
      <c r="K147" s="5">
        <v>3140000000</v>
      </c>
      <c r="L147" s="5">
        <v>3140000000</v>
      </c>
      <c r="M147" s="5">
        <v>3140000000</v>
      </c>
      <c r="N147" s="5">
        <v>2500000000</v>
      </c>
      <c r="O147" s="5">
        <v>2500000000</v>
      </c>
    </row>
    <row r="148" spans="2:15" ht="15.5" x14ac:dyDescent="0.35">
      <c r="C148" t="s">
        <v>168</v>
      </c>
      <c r="D148" s="6">
        <v>10.17</v>
      </c>
      <c r="E148" s="6">
        <v>-7.94</v>
      </c>
      <c r="F148" s="6">
        <v>-1.29</v>
      </c>
      <c r="G148" s="6">
        <v>7.64</v>
      </c>
    </row>
    <row r="149" spans="2:15" ht="15.5" x14ac:dyDescent="0.35">
      <c r="C149" t="s">
        <v>169</v>
      </c>
      <c r="D149" s="6">
        <v>9.83</v>
      </c>
      <c r="E149" s="6">
        <v>-16.25</v>
      </c>
      <c r="F149" s="6">
        <v>-275.97000000000003</v>
      </c>
      <c r="G149" s="6">
        <v>49.21</v>
      </c>
    </row>
    <row r="150" spans="2:15" ht="15.5" x14ac:dyDescent="0.35">
      <c r="C150" t="s">
        <v>62</v>
      </c>
      <c r="D150" s="6">
        <v>2.02</v>
      </c>
      <c r="E150" s="6">
        <v>7.08</v>
      </c>
      <c r="F150" s="6">
        <v>8.2799999999999994</v>
      </c>
      <c r="G150" s="6">
        <v>7.89</v>
      </c>
    </row>
    <row r="151" spans="2:15" ht="15.5" x14ac:dyDescent="0.35">
      <c r="C151" t="s">
        <v>170</v>
      </c>
      <c r="D151" s="5">
        <v>63300000000</v>
      </c>
      <c r="E151" s="5">
        <v>2770000000</v>
      </c>
      <c r="F151" s="5">
        <v>30720000000</v>
      </c>
      <c r="G151" s="5">
        <v>67440000000</v>
      </c>
    </row>
    <row r="152" spans="2:15" ht="15.5" x14ac:dyDescent="0.35">
      <c r="C152" t="s">
        <v>171</v>
      </c>
      <c r="D152" s="6">
        <v>4.4500000000000005E-2</v>
      </c>
      <c r="E152" s="6">
        <v>-3.4000000000000002E-2</v>
      </c>
      <c r="F152" s="6">
        <v>-5.4000000000000003E-3</v>
      </c>
      <c r="G152" s="6">
        <v>3.1600000000000003E-2</v>
      </c>
    </row>
    <row r="153" spans="2:15" ht="15.5" x14ac:dyDescent="0.35">
      <c r="C153" t="s">
        <v>172</v>
      </c>
      <c r="D153" s="6">
        <v>6.5299999999999997E-2</v>
      </c>
      <c r="E153" s="6">
        <v>-5.4600000000000003E-2</v>
      </c>
      <c r="F153" s="6">
        <v>-8.3999999999999995E-3</v>
      </c>
      <c r="G153" s="6">
        <v>4.9299999999999997E-2</v>
      </c>
    </row>
    <row r="154" spans="2:15" ht="15.5" x14ac:dyDescent="0.35">
      <c r="C154" t="s">
        <v>173</v>
      </c>
      <c r="D154" s="6">
        <v>7.0099999999999996E-2</v>
      </c>
      <c r="E154" s="6">
        <v>-4.5100000000000001E-2</v>
      </c>
      <c r="F154" s="6">
        <v>6.9999999999999993E-3</v>
      </c>
      <c r="G154" s="6">
        <v>7.8399999999999997E-2</v>
      </c>
    </row>
    <row r="155" spans="2:15" ht="15.5" x14ac:dyDescent="0.35">
      <c r="C155" t="s">
        <v>174</v>
      </c>
      <c r="D155" s="6">
        <v>9.3000000000000007</v>
      </c>
      <c r="E155" s="6">
        <v>-6.21</v>
      </c>
      <c r="F155" s="6">
        <v>0.92</v>
      </c>
      <c r="G155" s="6">
        <v>10.79</v>
      </c>
    </row>
    <row r="156" spans="2:15" ht="15.5" x14ac:dyDescent="0.35">
      <c r="C156" t="s">
        <v>175</v>
      </c>
      <c r="D156" s="5">
        <v>489000000000</v>
      </c>
      <c r="E156" s="5">
        <v>457000000000</v>
      </c>
      <c r="F156" s="5">
        <v>482000000000</v>
      </c>
      <c r="G156" s="5">
        <v>486000000000</v>
      </c>
    </row>
    <row r="157" spans="2:15" ht="15.5" x14ac:dyDescent="0.35">
      <c r="C157" t="s">
        <v>176</v>
      </c>
      <c r="D157" s="6">
        <v>0.64</v>
      </c>
      <c r="E157" s="6">
        <v>0.89</v>
      </c>
      <c r="F157" s="6">
        <v>2.3199999999999998</v>
      </c>
      <c r="G157" s="6">
        <v>2.4300000000000002</v>
      </c>
    </row>
    <row r="158" spans="2:15" ht="15.5" x14ac:dyDescent="0.35">
      <c r="C158" t="s">
        <v>177</v>
      </c>
      <c r="D158" s="6">
        <v>155.69</v>
      </c>
      <c r="E158" s="6">
        <v>145.52000000000001</v>
      </c>
      <c r="F158" s="6">
        <v>153.46</v>
      </c>
      <c r="G158" s="6">
        <v>154.9</v>
      </c>
    </row>
    <row r="159" spans="2:15" ht="15.5" x14ac:dyDescent="0.35">
      <c r="C159" t="s">
        <v>178</v>
      </c>
      <c r="D159" s="6">
        <v>0.64</v>
      </c>
      <c r="E159" s="6">
        <v>0.89</v>
      </c>
      <c r="F159" s="6">
        <v>2.3199999999999998</v>
      </c>
      <c r="G159" s="6">
        <v>2.4300000000000002</v>
      </c>
    </row>
    <row r="160" spans="2:15" ht="15.5" x14ac:dyDescent="0.35">
      <c r="C160" t="s">
        <v>179</v>
      </c>
      <c r="D160" s="6">
        <v>155.69</v>
      </c>
      <c r="E160" s="6">
        <v>145.52000000000001</v>
      </c>
      <c r="F160" s="6">
        <v>153.46</v>
      </c>
      <c r="G160" s="6">
        <v>154.9</v>
      </c>
    </row>
    <row r="161" spans="3:15" ht="15.5" x14ac:dyDescent="0.35">
      <c r="C161" t="s">
        <v>180</v>
      </c>
      <c r="D161" s="5">
        <v>132000000000</v>
      </c>
      <c r="E161" s="5">
        <v>178000000000</v>
      </c>
      <c r="F161" s="5">
        <v>197000000000</v>
      </c>
      <c r="G161" s="5">
        <v>216000000000</v>
      </c>
    </row>
    <row r="162" spans="3:15" ht="15.5" x14ac:dyDescent="0.35">
      <c r="C162" t="s">
        <v>181</v>
      </c>
      <c r="D162" s="5">
        <v>55000000000</v>
      </c>
      <c r="E162" s="5">
        <v>61000000000</v>
      </c>
      <c r="F162" s="5">
        <v>71000000000</v>
      </c>
      <c r="G162" s="5">
        <v>76000000000</v>
      </c>
    </row>
    <row r="163" spans="3:15" ht="15.5" x14ac:dyDescent="0.35">
      <c r="C163" t="s">
        <v>182</v>
      </c>
      <c r="D163" s="5">
        <v>489000000000</v>
      </c>
      <c r="E163" s="5">
        <v>457000000000</v>
      </c>
      <c r="F163" s="5">
        <v>482000000000</v>
      </c>
      <c r="G163" s="5">
        <v>486000000000</v>
      </c>
    </row>
    <row r="164" spans="3:15" ht="15.5" x14ac:dyDescent="0.35">
      <c r="C164" t="s">
        <v>24</v>
      </c>
      <c r="D164" s="5">
        <v>187000000000</v>
      </c>
      <c r="E164" s="5">
        <v>239000000000</v>
      </c>
      <c r="F164" s="5">
        <v>269000000000</v>
      </c>
      <c r="G164" s="5">
        <v>291000000000</v>
      </c>
    </row>
    <row r="165" spans="3:15" ht="15.5" x14ac:dyDescent="0.35">
      <c r="C165" t="s">
        <v>21</v>
      </c>
      <c r="D165" s="5">
        <v>181000000000</v>
      </c>
      <c r="E165" s="5">
        <v>233000000000</v>
      </c>
      <c r="F165" s="5">
        <v>255000000000</v>
      </c>
      <c r="G165" s="5">
        <v>288000000000</v>
      </c>
    </row>
    <row r="166" spans="3:15" ht="15.5" x14ac:dyDescent="0.35">
      <c r="C166" t="s">
        <v>183</v>
      </c>
      <c r="D166" s="5">
        <v>191000000000</v>
      </c>
      <c r="E166" s="5">
        <v>149000000000</v>
      </c>
      <c r="F166" s="5">
        <v>143000000000</v>
      </c>
      <c r="G166" s="5">
        <v>131000000000</v>
      </c>
    </row>
    <row r="167" spans="3:15" ht="15.5" x14ac:dyDescent="0.35">
      <c r="C167" t="s">
        <v>184</v>
      </c>
      <c r="D167" s="5">
        <v>56000000000</v>
      </c>
      <c r="E167" s="5">
        <v>-1000000000</v>
      </c>
      <c r="F167" s="5">
        <v>39000000000</v>
      </c>
      <c r="G167" s="5">
        <v>19000000000</v>
      </c>
    </row>
    <row r="168" spans="3:15" ht="15.5" x14ac:dyDescent="0.35">
      <c r="C168" t="s">
        <v>185</v>
      </c>
      <c r="D168" s="5">
        <v>-2000000000</v>
      </c>
      <c r="E168" s="5">
        <v>0</v>
      </c>
      <c r="F168" s="5">
        <v>7000000000</v>
      </c>
      <c r="G168" s="5">
        <v>-12000000000</v>
      </c>
    </row>
    <row r="169" spans="3:15" ht="15.5" x14ac:dyDescent="0.35">
      <c r="C169" t="s">
        <v>13</v>
      </c>
      <c r="D169" s="5">
        <v>54000000000</v>
      </c>
      <c r="E169" s="5">
        <v>-1000000000</v>
      </c>
      <c r="F169" s="5">
        <v>46000000000</v>
      </c>
      <c r="G169" s="5">
        <v>7000000000</v>
      </c>
    </row>
    <row r="170" spans="3:15" ht="15.5" x14ac:dyDescent="0.35">
      <c r="C170" t="s">
        <v>16</v>
      </c>
      <c r="D170" s="6">
        <v>17.25</v>
      </c>
      <c r="E170" s="6">
        <v>-0.45</v>
      </c>
      <c r="F170" s="6">
        <v>14.79</v>
      </c>
      <c r="G170" s="6">
        <v>2.25</v>
      </c>
    </row>
    <row r="171" spans="3:15" ht="15.5" x14ac:dyDescent="0.35">
      <c r="C171" t="s">
        <v>47</v>
      </c>
      <c r="I171" s="5">
        <v>12</v>
      </c>
      <c r="J171" s="6">
        <v>21.53</v>
      </c>
      <c r="K171" s="6">
        <v>13.53</v>
      </c>
      <c r="L171" s="6">
        <v>7.31</v>
      </c>
      <c r="M171" s="6">
        <v>-3.02</v>
      </c>
      <c r="N171" s="6">
        <v>-0.8</v>
      </c>
      <c r="O171" s="6">
        <v>6.97</v>
      </c>
    </row>
    <row r="172" spans="3:15" ht="15.5" x14ac:dyDescent="0.35">
      <c r="C172" t="s">
        <v>61</v>
      </c>
      <c r="I172" s="6">
        <v>29.67</v>
      </c>
      <c r="J172" s="6">
        <v>20.34</v>
      </c>
      <c r="K172" s="6">
        <v>15.96</v>
      </c>
      <c r="L172" s="6">
        <v>8.07</v>
      </c>
      <c r="M172" s="6">
        <v>-29.14</v>
      </c>
      <c r="N172" s="5">
        <v>0</v>
      </c>
      <c r="O172" s="5">
        <v>0</v>
      </c>
    </row>
    <row r="173" spans="3:15" ht="15.5" x14ac:dyDescent="0.35">
      <c r="C173" t="s">
        <v>64</v>
      </c>
      <c r="I173" s="6">
        <v>1.95</v>
      </c>
      <c r="J173" s="6">
        <v>2.0499999999999998</v>
      </c>
      <c r="K173" s="6">
        <v>1.19</v>
      </c>
      <c r="L173" s="6">
        <v>0.44</v>
      </c>
      <c r="M173" s="6">
        <v>0.87</v>
      </c>
      <c r="N173" s="5">
        <v>0</v>
      </c>
      <c r="O173" s="5">
        <v>0</v>
      </c>
    </row>
    <row r="174" spans="3:15" ht="15.5" x14ac:dyDescent="0.35">
      <c r="C174" t="s">
        <v>186</v>
      </c>
      <c r="I174" s="5">
        <v>184320000000</v>
      </c>
      <c r="J174" s="5">
        <v>213440000000</v>
      </c>
      <c r="K174" s="5">
        <v>155780000000</v>
      </c>
      <c r="L174" s="5">
        <v>106800000000</v>
      </c>
      <c r="M174" s="5">
        <v>79440000000</v>
      </c>
      <c r="N174" s="5">
        <v>102410000000</v>
      </c>
      <c r="O174" s="5">
        <v>119260000000</v>
      </c>
    </row>
    <row r="175" spans="3:15" ht="15.5" x14ac:dyDescent="0.35">
      <c r="C175" t="s">
        <v>187</v>
      </c>
      <c r="I175" s="6">
        <v>5.0700000000000002E-2</v>
      </c>
      <c r="J175" s="6">
        <v>9.2600000000000002E-2</v>
      </c>
      <c r="K175" s="6">
        <v>5.8499999999999996E-2</v>
      </c>
      <c r="L175" s="6">
        <v>3.9399999999999998E-2</v>
      </c>
      <c r="M175" s="6">
        <v>-1.83E-2</v>
      </c>
      <c r="N175" s="6">
        <v>-3.7000000000000002E-3</v>
      </c>
      <c r="O175" s="6">
        <v>0.03</v>
      </c>
    </row>
    <row r="176" spans="3:15" ht="15.5" x14ac:dyDescent="0.35">
      <c r="C176" t="s">
        <v>188</v>
      </c>
      <c r="I176" s="6">
        <v>7.8200000000000006E-2</v>
      </c>
      <c r="J176" s="6">
        <v>0.15210000000000001</v>
      </c>
      <c r="K176" s="6">
        <v>0.109</v>
      </c>
      <c r="L176" s="6">
        <v>6.3899999999999998E-2</v>
      </c>
      <c r="M176" s="6">
        <v>-2.81E-2</v>
      </c>
      <c r="N176" s="6">
        <v>-7.1999999999999998E-3</v>
      </c>
      <c r="O176" s="6">
        <v>6.2600000000000003E-2</v>
      </c>
    </row>
    <row r="177" spans="3:15" ht="15.5" x14ac:dyDescent="0.35">
      <c r="C177" t="s">
        <v>189</v>
      </c>
      <c r="I177" s="6">
        <v>0.14330000000000001</v>
      </c>
      <c r="J177" s="6">
        <v>0.21280000000000002</v>
      </c>
      <c r="K177" s="6">
        <v>0.1401</v>
      </c>
      <c r="L177" s="6">
        <v>6.4500000000000002E-2</v>
      </c>
      <c r="M177" s="6">
        <v>-1.3899999999999999E-2</v>
      </c>
      <c r="N177" s="6">
        <v>3.56E-2</v>
      </c>
      <c r="O177" s="6">
        <v>0.17660000000000001</v>
      </c>
    </row>
    <row r="178" spans="3:15" ht="15.5" x14ac:dyDescent="0.35">
      <c r="C178" t="s">
        <v>190</v>
      </c>
      <c r="I178" s="6">
        <v>4.46</v>
      </c>
      <c r="J178" s="6">
        <v>4.29</v>
      </c>
      <c r="K178" s="6">
        <v>2.62</v>
      </c>
      <c r="L178" s="6">
        <v>1.97</v>
      </c>
      <c r="M178" s="6">
        <v>-0.35</v>
      </c>
      <c r="N178" s="6">
        <v>0.61</v>
      </c>
      <c r="O178" s="6">
        <v>1.63</v>
      </c>
    </row>
    <row r="179" spans="3:15" ht="15.5" x14ac:dyDescent="0.35">
      <c r="C179" t="s">
        <v>58</v>
      </c>
      <c r="I179" s="6">
        <v>2.3199999999999998</v>
      </c>
      <c r="J179" s="6">
        <v>3.09</v>
      </c>
      <c r="K179" s="6">
        <v>1.74</v>
      </c>
      <c r="L179" s="6">
        <v>0.52</v>
      </c>
      <c r="M179" s="6">
        <v>0.82</v>
      </c>
      <c r="N179" s="5">
        <v>0</v>
      </c>
      <c r="O179" s="5">
        <v>0</v>
      </c>
    </row>
    <row r="180" spans="3:15" ht="15.5" x14ac:dyDescent="0.35">
      <c r="C180" t="s">
        <v>55</v>
      </c>
      <c r="I180" s="6">
        <v>153.46</v>
      </c>
      <c r="J180" s="6">
        <v>141.61000000000001</v>
      </c>
      <c r="K180" s="6">
        <v>124.21</v>
      </c>
      <c r="L180" s="6">
        <v>114.39</v>
      </c>
      <c r="M180" s="6">
        <v>107.37</v>
      </c>
      <c r="N180" s="6">
        <v>110.16</v>
      </c>
      <c r="O180" s="6">
        <v>111.4</v>
      </c>
    </row>
    <row r="181" spans="3:15" ht="15.5" x14ac:dyDescent="0.35">
      <c r="C181" t="s">
        <v>191</v>
      </c>
      <c r="I181" s="6">
        <v>2.3199999999999998</v>
      </c>
      <c r="J181" s="6">
        <v>3.09</v>
      </c>
      <c r="K181" s="6">
        <v>1.74</v>
      </c>
      <c r="L181" s="6">
        <v>0.52</v>
      </c>
      <c r="M181" s="6">
        <v>0.82</v>
      </c>
      <c r="N181" s="5">
        <v>0</v>
      </c>
      <c r="O181" s="5">
        <v>0</v>
      </c>
    </row>
    <row r="182" spans="3:15" ht="15.5" x14ac:dyDescent="0.35">
      <c r="C182" t="s">
        <v>192</v>
      </c>
      <c r="I182" s="6">
        <v>153.46</v>
      </c>
      <c r="J182" s="6">
        <v>141.61000000000001</v>
      </c>
      <c r="K182" s="6">
        <v>124.21</v>
      </c>
      <c r="L182" s="6">
        <v>114.39</v>
      </c>
      <c r="M182" s="6">
        <v>107.37</v>
      </c>
      <c r="N182" s="6">
        <v>110.16</v>
      </c>
      <c r="O182" s="6">
        <v>111.4</v>
      </c>
    </row>
    <row r="183" spans="3:15" ht="15.5" x14ac:dyDescent="0.35">
      <c r="C183" t="s">
        <v>193</v>
      </c>
      <c r="I183" s="5">
        <v>197000000000</v>
      </c>
      <c r="J183" s="5">
        <v>254000000000</v>
      </c>
      <c r="K183" s="5">
        <v>283000000000</v>
      </c>
      <c r="L183" s="5">
        <v>149000000000</v>
      </c>
      <c r="M183" s="5">
        <v>152000000000</v>
      </c>
      <c r="N183" s="5">
        <v>184000000000</v>
      </c>
      <c r="O183" s="5">
        <v>247000000000</v>
      </c>
    </row>
    <row r="184" spans="3:15" ht="15.5" x14ac:dyDescent="0.35">
      <c r="C184" t="s">
        <v>194</v>
      </c>
      <c r="I184" s="5">
        <v>71000000000</v>
      </c>
      <c r="J184" s="5">
        <v>106000000000</v>
      </c>
      <c r="K184" s="5">
        <v>111000000000</v>
      </c>
      <c r="L184" s="5">
        <v>49000000000</v>
      </c>
      <c r="M184" s="5">
        <v>51000000000</v>
      </c>
      <c r="N184" s="5">
        <v>66000000000</v>
      </c>
      <c r="O184" s="5">
        <v>93000000000</v>
      </c>
    </row>
    <row r="185" spans="3:15" ht="15.5" x14ac:dyDescent="0.35">
      <c r="C185" t="s">
        <v>26</v>
      </c>
      <c r="I185" s="5">
        <v>269000000000</v>
      </c>
      <c r="J185" s="5">
        <v>359000000000</v>
      </c>
      <c r="K185" s="5">
        <v>394000000000</v>
      </c>
      <c r="L185" s="5">
        <v>199000000000</v>
      </c>
      <c r="M185" s="5">
        <v>204000000000</v>
      </c>
      <c r="N185" s="5">
        <v>250000000000</v>
      </c>
      <c r="O185" s="5">
        <v>340000000000</v>
      </c>
    </row>
    <row r="186" spans="3:15" ht="15.5" x14ac:dyDescent="0.35">
      <c r="C186" t="s">
        <v>23</v>
      </c>
      <c r="I186" s="5">
        <v>255000000000</v>
      </c>
      <c r="J186" s="5">
        <v>335000000000</v>
      </c>
      <c r="K186" s="5">
        <v>383000000000</v>
      </c>
      <c r="L186" s="5">
        <v>158000000000</v>
      </c>
      <c r="M186" s="5">
        <v>203000000000</v>
      </c>
      <c r="N186" s="5">
        <v>249000000000</v>
      </c>
      <c r="O186" s="5">
        <v>328000000000</v>
      </c>
    </row>
    <row r="187" spans="3:15" ht="15.5" x14ac:dyDescent="0.35">
      <c r="C187" t="s">
        <v>195</v>
      </c>
      <c r="I187" s="5">
        <v>143000000000</v>
      </c>
      <c r="J187" s="5">
        <v>64000000000</v>
      </c>
      <c r="K187" s="5">
        <v>25000000000</v>
      </c>
      <c r="L187" s="5">
        <v>59000000000</v>
      </c>
      <c r="M187" s="5">
        <v>-5000000000</v>
      </c>
      <c r="N187" s="5">
        <v>-30000000000</v>
      </c>
      <c r="O187" s="5">
        <v>-71000000000</v>
      </c>
    </row>
    <row r="188" spans="3:15" ht="15.5" x14ac:dyDescent="0.35">
      <c r="C188" t="s">
        <v>196</v>
      </c>
      <c r="I188" s="5">
        <v>103000000000</v>
      </c>
      <c r="J188" s="5">
        <v>196000000000</v>
      </c>
      <c r="K188" s="5">
        <v>70000000000</v>
      </c>
      <c r="L188" s="5">
        <v>77000000000</v>
      </c>
      <c r="M188" s="5">
        <v>69000000000</v>
      </c>
      <c r="N188" s="5">
        <v>45000000000</v>
      </c>
      <c r="O188" s="5">
        <v>57000000000</v>
      </c>
    </row>
    <row r="189" spans="3:15" ht="15.5" x14ac:dyDescent="0.35">
      <c r="C189" t="s">
        <v>197</v>
      </c>
      <c r="I189" s="5">
        <v>-8000000000</v>
      </c>
      <c r="J189" s="5">
        <v>-9000000000</v>
      </c>
      <c r="K189" s="5">
        <v>-3000000000</v>
      </c>
      <c r="L189" s="5">
        <v>-10000000000</v>
      </c>
      <c r="M189" s="5">
        <v>-18000000000</v>
      </c>
      <c r="N189" s="5">
        <v>-11000000000</v>
      </c>
      <c r="O189" s="5">
        <v>-24000000000</v>
      </c>
    </row>
    <row r="190" spans="3:15" ht="15.5" x14ac:dyDescent="0.35">
      <c r="C190" t="s">
        <v>15</v>
      </c>
      <c r="I190" s="5">
        <v>94000000000</v>
      </c>
      <c r="J190" s="5">
        <v>188000000000</v>
      </c>
      <c r="K190" s="5">
        <v>67000000000</v>
      </c>
      <c r="L190" s="5">
        <v>66000000000</v>
      </c>
      <c r="M190" s="5">
        <v>51000000000</v>
      </c>
      <c r="N190" s="5">
        <v>33000000000</v>
      </c>
      <c r="O190" s="5">
        <v>33000000000</v>
      </c>
    </row>
    <row r="191" spans="3:15" ht="15.5" x14ac:dyDescent="0.35">
      <c r="C191" t="s">
        <v>17</v>
      </c>
      <c r="I191" s="6">
        <v>30.1</v>
      </c>
      <c r="J191" s="6">
        <v>59.8</v>
      </c>
      <c r="K191" s="6">
        <v>21.33</v>
      </c>
      <c r="L191" s="6">
        <v>21.04</v>
      </c>
      <c r="M191" s="6">
        <v>16.28</v>
      </c>
      <c r="N191" s="6">
        <v>13.23</v>
      </c>
      <c r="O191" s="6">
        <v>13.09</v>
      </c>
    </row>
    <row r="193" spans="2:15" ht="15.5" x14ac:dyDescent="0.35">
      <c r="B193" t="s">
        <v>198</v>
      </c>
      <c r="C193" t="s">
        <v>199</v>
      </c>
      <c r="D193" s="5">
        <v>32000000000</v>
      </c>
      <c r="E193" s="5">
        <v>-25000000000</v>
      </c>
      <c r="F193" s="5">
        <v>-4000000000</v>
      </c>
      <c r="G193" s="5">
        <v>24000000000</v>
      </c>
      <c r="H193" s="5">
        <v>14000000000</v>
      </c>
      <c r="I193" s="5">
        <v>38000000000</v>
      </c>
      <c r="J193" s="5">
        <v>68000000000</v>
      </c>
      <c r="K193" s="5">
        <v>42000000000</v>
      </c>
      <c r="L193" s="5">
        <v>23000000000</v>
      </c>
      <c r="M193" s="5">
        <v>-9000000000</v>
      </c>
      <c r="N193" s="5">
        <v>-2000000000</v>
      </c>
      <c r="O193" s="5">
        <v>17000000000</v>
      </c>
    </row>
    <row r="194" spans="2:15" ht="15.5" x14ac:dyDescent="0.35">
      <c r="C194" t="s">
        <v>200</v>
      </c>
      <c r="K194" s="6">
        <v>3.98</v>
      </c>
      <c r="L194" s="6">
        <v>3.65</v>
      </c>
    </row>
    <row r="195" spans="2:15" ht="15.5" x14ac:dyDescent="0.35">
      <c r="C195" t="s">
        <v>66</v>
      </c>
      <c r="I195" s="6">
        <v>0.18479999999999999</v>
      </c>
      <c r="K195" s="6">
        <v>0.29410000000000003</v>
      </c>
      <c r="L195" s="6">
        <v>0.49950000000000006</v>
      </c>
    </row>
    <row r="196" spans="2:15" ht="15.5" x14ac:dyDescent="0.35">
      <c r="C196" t="s">
        <v>201</v>
      </c>
      <c r="I196" s="6">
        <v>7.0999999999999995E-3</v>
      </c>
      <c r="K196" s="6">
        <v>7.0999999999999995E-3</v>
      </c>
      <c r="L196" s="6">
        <v>2.0099999999999996E-2</v>
      </c>
    </row>
    <row r="197" spans="2:15" ht="15.5" x14ac:dyDescent="0.35">
      <c r="C197" t="s">
        <v>46</v>
      </c>
      <c r="D197" s="6">
        <v>10.17</v>
      </c>
      <c r="E197" s="6">
        <v>-7.94</v>
      </c>
      <c r="F197" s="6">
        <v>-1.29</v>
      </c>
      <c r="G197" s="6">
        <v>7.64</v>
      </c>
      <c r="H197" s="6">
        <v>4.47</v>
      </c>
      <c r="I197" s="5">
        <v>12</v>
      </c>
      <c r="J197" s="6">
        <v>21.53</v>
      </c>
      <c r="K197" s="6">
        <v>13.53</v>
      </c>
      <c r="L197" s="6">
        <v>7.31</v>
      </c>
      <c r="M197" s="6">
        <v>-3.02</v>
      </c>
      <c r="N197" s="6">
        <v>-0.63</v>
      </c>
      <c r="O197" s="6">
        <v>5.55</v>
      </c>
    </row>
    <row r="198" spans="2:15" ht="15.5" x14ac:dyDescent="0.35">
      <c r="C198" t="s">
        <v>68</v>
      </c>
      <c r="K198" s="6">
        <v>3.98</v>
      </c>
      <c r="L198" s="6">
        <v>3.65</v>
      </c>
    </row>
    <row r="199" spans="2:15" ht="15.5" x14ac:dyDescent="0.35">
      <c r="C199" t="s">
        <v>202</v>
      </c>
      <c r="I199" s="6">
        <v>0.18479999999999999</v>
      </c>
      <c r="K199" s="6">
        <v>0.29410000000000003</v>
      </c>
      <c r="L199" s="6">
        <v>0.49950000000000006</v>
      </c>
    </row>
    <row r="200" spans="2:15" ht="15.5" x14ac:dyDescent="0.35">
      <c r="C200" t="s">
        <v>203</v>
      </c>
      <c r="I200" s="6">
        <v>7.0999999999999995E-3</v>
      </c>
      <c r="K200" s="6">
        <v>7.0999999999999995E-3</v>
      </c>
      <c r="L200" s="6">
        <v>2.0099999999999996E-2</v>
      </c>
    </row>
    <row r="201" spans="2:15" ht="15.5" x14ac:dyDescent="0.35">
      <c r="C201" t="s">
        <v>204</v>
      </c>
      <c r="D201" s="5">
        <v>155000000000</v>
      </c>
      <c r="E201" s="5">
        <v>57000000000</v>
      </c>
      <c r="F201" s="5">
        <v>135000000000</v>
      </c>
      <c r="G201" s="5">
        <v>150000000000</v>
      </c>
      <c r="H201" s="5">
        <v>425000000000</v>
      </c>
      <c r="I201" s="5">
        <v>573000000000</v>
      </c>
      <c r="J201" s="5">
        <v>670000000000</v>
      </c>
      <c r="K201" s="5">
        <v>572000000000</v>
      </c>
      <c r="L201" s="5">
        <v>425000000000</v>
      </c>
      <c r="M201" s="5">
        <v>318000000000</v>
      </c>
      <c r="N201" s="5">
        <v>296000000000</v>
      </c>
      <c r="O201" s="5">
        <v>333000000000</v>
      </c>
    </row>
    <row r="202" spans="2:15" ht="15.5" x14ac:dyDescent="0.35">
      <c r="C202" t="s">
        <v>205</v>
      </c>
      <c r="K202" s="6">
        <v>3.98</v>
      </c>
      <c r="L202" s="6">
        <v>3.65</v>
      </c>
    </row>
    <row r="203" spans="2:15" ht="15.5" x14ac:dyDescent="0.35">
      <c r="C203" t="s">
        <v>206</v>
      </c>
      <c r="I203" s="6">
        <v>0.18479999999999999</v>
      </c>
      <c r="K203" s="6">
        <v>0.29410000000000003</v>
      </c>
      <c r="L203" s="6">
        <v>0.49950000000000006</v>
      </c>
    </row>
    <row r="204" spans="2:15" ht="15.5" x14ac:dyDescent="0.35">
      <c r="C204" t="s">
        <v>207</v>
      </c>
      <c r="I204" s="6">
        <v>7.0999999999999995E-3</v>
      </c>
      <c r="K204" s="6">
        <v>7.0999999999999995E-3</v>
      </c>
      <c r="L204" s="6">
        <v>2.0099999999999996E-2</v>
      </c>
    </row>
    <row r="205" spans="2:15" ht="15.5" x14ac:dyDescent="0.35">
      <c r="C205" t="s">
        <v>208</v>
      </c>
      <c r="I205" s="6">
        <v>26.16</v>
      </c>
    </row>
    <row r="206" spans="2:15" ht="15.5" x14ac:dyDescent="0.35">
      <c r="C206" t="s">
        <v>209</v>
      </c>
      <c r="I206" s="6">
        <v>13.62</v>
      </c>
    </row>
    <row r="207" spans="2:15" ht="15.5" x14ac:dyDescent="0.35">
      <c r="C207" t="s">
        <v>210</v>
      </c>
      <c r="I207" s="6">
        <v>6.95</v>
      </c>
    </row>
    <row r="208" spans="2:15" ht="15.5" x14ac:dyDescent="0.35">
      <c r="C208" t="s">
        <v>211</v>
      </c>
      <c r="I208" s="6">
        <v>7.3399999999999993E-2</v>
      </c>
    </row>
    <row r="209" spans="3:9" ht="15.5" x14ac:dyDescent="0.35">
      <c r="C209" t="s">
        <v>212</v>
      </c>
      <c r="I209" s="6">
        <v>0.74</v>
      </c>
    </row>
    <row r="210" spans="3:9" ht="15.5" x14ac:dyDescent="0.35">
      <c r="C210" t="s">
        <v>213</v>
      </c>
      <c r="I210" s="6">
        <v>0.75</v>
      </c>
    </row>
    <row r="211" spans="3:9" ht="15.5" x14ac:dyDescent="0.35">
      <c r="C211" t="s">
        <v>214</v>
      </c>
      <c r="I211" s="6">
        <v>3.23</v>
      </c>
    </row>
    <row r="212" spans="3:9" ht="15.5" x14ac:dyDescent="0.35">
      <c r="C212" t="s">
        <v>215</v>
      </c>
      <c r="I212" s="6">
        <v>3.46</v>
      </c>
    </row>
    <row r="213" spans="3:9" ht="15.5" x14ac:dyDescent="0.35">
      <c r="C213" t="s">
        <v>216</v>
      </c>
      <c r="I213" s="6">
        <v>9.56</v>
      </c>
    </row>
    <row r="214" spans="3:9" ht="15.5" x14ac:dyDescent="0.35">
      <c r="C214" t="s">
        <v>217</v>
      </c>
      <c r="I214" s="6">
        <v>3.34</v>
      </c>
    </row>
    <row r="215" spans="3:9" ht="15.5" x14ac:dyDescent="0.35">
      <c r="C215" t="s">
        <v>218</v>
      </c>
      <c r="I215" s="6">
        <v>-0.31</v>
      </c>
    </row>
    <row r="216" spans="3:9" ht="15.5" x14ac:dyDescent="0.35">
      <c r="C216" t="s">
        <v>219</v>
      </c>
      <c r="I216" s="6">
        <v>0.76</v>
      </c>
    </row>
    <row r="217" spans="3:9" ht="15.5" x14ac:dyDescent="0.35">
      <c r="C217" t="s">
        <v>220</v>
      </c>
      <c r="I217" s="6">
        <v>8.59</v>
      </c>
    </row>
    <row r="218" spans="3:9" ht="15.5" x14ac:dyDescent="0.35">
      <c r="C218" t="s">
        <v>221</v>
      </c>
      <c r="I218" s="6">
        <v>4.47</v>
      </c>
    </row>
    <row r="219" spans="3:9" ht="15.5" x14ac:dyDescent="0.35">
      <c r="C219" t="s">
        <v>222</v>
      </c>
      <c r="I219" s="6">
        <v>158.33000000000001</v>
      </c>
    </row>
    <row r="220" spans="3:9" ht="15.5" x14ac:dyDescent="0.35">
      <c r="C220" t="s">
        <v>223</v>
      </c>
      <c r="D220" s="6">
        <v>1.87</v>
      </c>
    </row>
    <row r="221" spans="3:9" ht="15.5" x14ac:dyDescent="0.35">
      <c r="C221" t="s">
        <v>224</v>
      </c>
      <c r="I221" s="6">
        <v>155.69</v>
      </c>
    </row>
    <row r="222" spans="3:9" ht="15.5" x14ac:dyDescent="0.35">
      <c r="C222" t="s">
        <v>225</v>
      </c>
      <c r="I222" s="6">
        <v>33.840000000000003</v>
      </c>
    </row>
    <row r="223" spans="3:9" ht="15.5" x14ac:dyDescent="0.35">
      <c r="C223" t="s">
        <v>226</v>
      </c>
      <c r="D223" s="6">
        <v>2.09</v>
      </c>
    </row>
    <row r="224" spans="3:9" ht="15.5" x14ac:dyDescent="0.35">
      <c r="C224" t="s">
        <v>227</v>
      </c>
      <c r="D224" s="6">
        <v>2.0499999999999998</v>
      </c>
    </row>
    <row r="225" spans="3:9" ht="15.5" x14ac:dyDescent="0.35">
      <c r="C225" t="s">
        <v>228</v>
      </c>
      <c r="D225" s="6">
        <v>0.38</v>
      </c>
    </row>
    <row r="226" spans="3:9" ht="15.5" x14ac:dyDescent="0.35">
      <c r="C226" t="s">
        <v>229</v>
      </c>
      <c r="D226" s="6">
        <v>0.11</v>
      </c>
    </row>
    <row r="227" spans="3:9" ht="15.5" x14ac:dyDescent="0.35">
      <c r="C227" t="s">
        <v>230</v>
      </c>
      <c r="D227" s="6">
        <v>0.47</v>
      </c>
    </row>
    <row r="228" spans="3:9" ht="15.5" x14ac:dyDescent="0.35">
      <c r="C228" t="s">
        <v>231</v>
      </c>
      <c r="D228" s="6">
        <v>0.26</v>
      </c>
    </row>
    <row r="229" spans="3:9" ht="15.5" x14ac:dyDescent="0.35">
      <c r="C229" t="s">
        <v>232</v>
      </c>
      <c r="D229" s="6">
        <v>1.47</v>
      </c>
    </row>
    <row r="230" spans="3:9" ht="15.5" x14ac:dyDescent="0.35">
      <c r="C230" t="s">
        <v>233</v>
      </c>
      <c r="I230" s="6">
        <v>3.68</v>
      </c>
    </row>
    <row r="231" spans="3:9" ht="15.5" x14ac:dyDescent="0.35">
      <c r="C231" t="s">
        <v>13</v>
      </c>
      <c r="D231" s="5">
        <v>54000000000</v>
      </c>
    </row>
    <row r="232" spans="3:9" ht="15.5" x14ac:dyDescent="0.35">
      <c r="C232" t="s">
        <v>234</v>
      </c>
      <c r="I232" s="6">
        <v>6.39</v>
      </c>
    </row>
    <row r="233" spans="3:9" ht="15.5" x14ac:dyDescent="0.35">
      <c r="C233" t="s">
        <v>235</v>
      </c>
      <c r="I233" s="6">
        <v>3.7599999999999995E-2</v>
      </c>
    </row>
    <row r="234" spans="3:9" ht="15.5" x14ac:dyDescent="0.35">
      <c r="C234" t="s">
        <v>236</v>
      </c>
      <c r="I234" s="6">
        <v>5.5199999999999999E-2</v>
      </c>
    </row>
    <row r="235" spans="3:9" ht="15.5" x14ac:dyDescent="0.35">
      <c r="C235" t="s">
        <v>237</v>
      </c>
      <c r="I235" s="6">
        <v>0.10800000000000001</v>
      </c>
    </row>
    <row r="236" spans="3:9" ht="15.5" x14ac:dyDescent="0.35">
      <c r="C236" t="s">
        <v>238</v>
      </c>
      <c r="I236" s="6">
        <v>5.91E-2</v>
      </c>
    </row>
    <row r="237" spans="3:9" ht="15.5" x14ac:dyDescent="0.35">
      <c r="C237" t="s">
        <v>239</v>
      </c>
      <c r="D237" s="6">
        <v>184.52</v>
      </c>
    </row>
    <row r="238" spans="3:9" ht="15.5" x14ac:dyDescent="0.35">
      <c r="C238" t="s">
        <v>240</v>
      </c>
      <c r="D238" s="6">
        <v>5.69</v>
      </c>
    </row>
    <row r="239" spans="3:9" ht="15.5" x14ac:dyDescent="0.35">
      <c r="C239" t="s">
        <v>241</v>
      </c>
      <c r="D239" s="6">
        <v>36.36</v>
      </c>
    </row>
    <row r="240" spans="3:9" ht="15.5" x14ac:dyDescent="0.35">
      <c r="C240" t="s">
        <v>242</v>
      </c>
      <c r="D240" s="6">
        <v>153.85</v>
      </c>
    </row>
    <row r="241" spans="3:9" ht="15.5" x14ac:dyDescent="0.35">
      <c r="C241" t="s">
        <v>243</v>
      </c>
      <c r="D241" s="6">
        <v>0.49</v>
      </c>
    </row>
    <row r="242" spans="3:9" ht="15.5" x14ac:dyDescent="0.35">
      <c r="C242" t="s">
        <v>244</v>
      </c>
      <c r="I242" s="6">
        <v>0.69</v>
      </c>
    </row>
    <row r="243" spans="3:9" ht="15.5" x14ac:dyDescent="0.35">
      <c r="C243" t="s">
        <v>245</v>
      </c>
      <c r="I243" s="6">
        <v>58.64</v>
      </c>
    </row>
    <row r="244" spans="3:9" ht="15.5" x14ac:dyDescent="0.35">
      <c r="C244" t="s">
        <v>42</v>
      </c>
      <c r="I244" s="5">
        <v>367000000000</v>
      </c>
    </row>
    <row r="245" spans="3:9" ht="15.5" x14ac:dyDescent="0.35">
      <c r="C245" t="s">
        <v>246</v>
      </c>
      <c r="I245" s="5">
        <v>548000000000</v>
      </c>
    </row>
    <row r="246" spans="3:9" ht="15.5" x14ac:dyDescent="0.35">
      <c r="C246" t="s">
        <v>247</v>
      </c>
      <c r="I246" s="5">
        <v>3140000000</v>
      </c>
    </row>
    <row r="247" spans="3:9" ht="15.5" x14ac:dyDescent="0.35">
      <c r="C247" t="s">
        <v>248</v>
      </c>
      <c r="I247" s="6">
        <v>0.109</v>
      </c>
    </row>
    <row r="248" spans="3:9" ht="15.5" x14ac:dyDescent="0.35">
      <c r="C248" t="s">
        <v>249</v>
      </c>
      <c r="D248" s="6">
        <v>0.27029999999999998</v>
      </c>
    </row>
    <row r="249" spans="3:9" ht="15.5" x14ac:dyDescent="0.35">
      <c r="C249" t="s">
        <v>250</v>
      </c>
      <c r="D249" s="6">
        <v>0.2397</v>
      </c>
    </row>
    <row r="250" spans="3:9" ht="15.5" x14ac:dyDescent="0.35">
      <c r="C250" t="s">
        <v>251</v>
      </c>
      <c r="D250" s="6">
        <v>0.20569999999999999</v>
      </c>
    </row>
    <row r="251" spans="3:9" ht="15.5" x14ac:dyDescent="0.35">
      <c r="C251" t="s">
        <v>252</v>
      </c>
      <c r="D251" s="6">
        <v>1.4999999999999999E-2</v>
      </c>
    </row>
    <row r="252" spans="3:9" ht="15.5" x14ac:dyDescent="0.35">
      <c r="C252" t="s">
        <v>253</v>
      </c>
      <c r="D252" s="6">
        <v>0.93959999999999999</v>
      </c>
    </row>
    <row r="253" spans="3:9" ht="15.5" x14ac:dyDescent="0.35">
      <c r="C253" t="s">
        <v>254</v>
      </c>
      <c r="D253" s="6">
        <v>1.6037999999999999</v>
      </c>
    </row>
    <row r="254" spans="3:9" ht="15.5" x14ac:dyDescent="0.35">
      <c r="C254" t="s">
        <v>255</v>
      </c>
      <c r="I254" s="6">
        <v>3.98</v>
      </c>
    </row>
    <row r="255" spans="3:9" ht="15.5" x14ac:dyDescent="0.35">
      <c r="C255" t="s">
        <v>259</v>
      </c>
      <c r="I255" t="s">
        <v>1175</v>
      </c>
    </row>
    <row r="256" spans="3:9" ht="15.5" x14ac:dyDescent="0.35">
      <c r="C256" t="s">
        <v>261</v>
      </c>
      <c r="I256" s="5">
        <v>6</v>
      </c>
    </row>
    <row r="257" spans="3:9" ht="15.5" x14ac:dyDescent="0.35">
      <c r="C257" t="s">
        <v>262</v>
      </c>
      <c r="I257" s="6">
        <v>0.2</v>
      </c>
    </row>
    <row r="258" spans="3:9" ht="15.5" x14ac:dyDescent="0.35">
      <c r="C258" t="s">
        <v>263</v>
      </c>
      <c r="I258" s="6">
        <v>0.31</v>
      </c>
    </row>
    <row r="259" spans="3:9" ht="15.5" x14ac:dyDescent="0.35">
      <c r="C259" t="s">
        <v>264</v>
      </c>
      <c r="I259" s="6">
        <v>0.49</v>
      </c>
    </row>
    <row r="260" spans="3:9" ht="15.5" x14ac:dyDescent="0.35">
      <c r="C260" t="s">
        <v>265</v>
      </c>
      <c r="I260" s="6">
        <v>0.66</v>
      </c>
    </row>
    <row r="261" spans="3:9" ht="15.5" x14ac:dyDescent="0.35">
      <c r="C261" t="s">
        <v>266</v>
      </c>
      <c r="I261" s="6">
        <v>0.65</v>
      </c>
    </row>
    <row r="262" spans="3:9" ht="15.5" x14ac:dyDescent="0.35">
      <c r="C262" t="s">
        <v>267</v>
      </c>
      <c r="I262" s="6">
        <v>0.68</v>
      </c>
    </row>
    <row r="263" spans="3:9" ht="15.5" x14ac:dyDescent="0.35">
      <c r="C263" t="s">
        <v>268</v>
      </c>
      <c r="I263" s="6">
        <v>0.06</v>
      </c>
    </row>
    <row r="264" spans="3:9" ht="15.5" x14ac:dyDescent="0.35">
      <c r="C264" t="s">
        <v>269</v>
      </c>
      <c r="I264" s="5">
        <v>497000000000</v>
      </c>
    </row>
    <row r="265" spans="3:9" ht="15.5" x14ac:dyDescent="0.35">
      <c r="C265" t="s">
        <v>270</v>
      </c>
      <c r="I265" s="5">
        <v>82000000000</v>
      </c>
    </row>
    <row r="266" spans="3:9" ht="15.5" x14ac:dyDescent="0.35">
      <c r="C266" t="s">
        <v>271</v>
      </c>
      <c r="I266" s="5">
        <v>164000000000</v>
      </c>
    </row>
    <row r="267" spans="3:9" ht="15.5" x14ac:dyDescent="0.35">
      <c r="C267" t="s">
        <v>272</v>
      </c>
      <c r="I267" s="5">
        <v>27000000000</v>
      </c>
    </row>
    <row r="268" spans="3:9" ht="15.5" x14ac:dyDescent="0.35">
      <c r="C268" t="s">
        <v>273</v>
      </c>
      <c r="D268" s="5">
        <v>6000000000</v>
      </c>
    </row>
    <row r="269" spans="3:9" ht="15.5" x14ac:dyDescent="0.35">
      <c r="C269" t="s">
        <v>274</v>
      </c>
      <c r="D269" s="5">
        <v>718000000000</v>
      </c>
    </row>
    <row r="270" spans="3:9" ht="15.5" x14ac:dyDescent="0.35">
      <c r="C270" t="s">
        <v>275</v>
      </c>
      <c r="D270" s="5">
        <v>229000000000</v>
      </c>
    </row>
    <row r="271" spans="3:9" ht="15.5" x14ac:dyDescent="0.35">
      <c r="C271" t="s">
        <v>183</v>
      </c>
      <c r="D271" s="5">
        <v>191000000000</v>
      </c>
    </row>
    <row r="272" spans="3:9" ht="15.5" x14ac:dyDescent="0.35">
      <c r="C272" t="s">
        <v>182</v>
      </c>
      <c r="I272" s="5">
        <v>489000000000</v>
      </c>
    </row>
    <row r="273" spans="3:9" ht="15.5" x14ac:dyDescent="0.35">
      <c r="C273" t="s">
        <v>181</v>
      </c>
      <c r="D273" s="5">
        <v>55000000000</v>
      </c>
    </row>
    <row r="274" spans="3:9" ht="15.5" x14ac:dyDescent="0.35">
      <c r="C274" t="s">
        <v>180</v>
      </c>
      <c r="D274" s="5">
        <v>132000000000</v>
      </c>
    </row>
    <row r="275" spans="3:9" ht="15.5" x14ac:dyDescent="0.35">
      <c r="C275" t="s">
        <v>24</v>
      </c>
      <c r="D275" s="5">
        <v>187000000000</v>
      </c>
    </row>
    <row r="276" spans="3:9" ht="15.5" x14ac:dyDescent="0.35">
      <c r="C276" t="s">
        <v>21</v>
      </c>
      <c r="D276" s="5">
        <v>181000000000</v>
      </c>
    </row>
    <row r="277" spans="3:9" ht="15.5" x14ac:dyDescent="0.35">
      <c r="C277" t="s">
        <v>276</v>
      </c>
      <c r="I277" s="5">
        <v>489000000000</v>
      </c>
    </row>
    <row r="278" spans="3:9" ht="15.5" x14ac:dyDescent="0.35">
      <c r="C278" t="s">
        <v>277</v>
      </c>
      <c r="I278" s="5">
        <v>114000000000</v>
      </c>
    </row>
    <row r="279" spans="3:9" ht="15.5" x14ac:dyDescent="0.35">
      <c r="C279" t="s">
        <v>278</v>
      </c>
      <c r="I279" s="5">
        <v>3000000000</v>
      </c>
    </row>
    <row r="280" spans="3:9" ht="15.5" x14ac:dyDescent="0.35">
      <c r="C280" t="s">
        <v>279</v>
      </c>
      <c r="I280" s="5">
        <v>-116000000000</v>
      </c>
    </row>
    <row r="281" spans="3:9" ht="15.5" x14ac:dyDescent="0.35">
      <c r="C281" t="s">
        <v>280</v>
      </c>
      <c r="I281" s="5">
        <v>-7000000000</v>
      </c>
    </row>
    <row r="282" spans="3:9" ht="15.5" x14ac:dyDescent="0.35">
      <c r="C282" t="s">
        <v>281</v>
      </c>
      <c r="I282" s="5">
        <v>106000000000</v>
      </c>
    </row>
  </sheetData>
  <pageMargins left="0.7" right="0.7" top="0.75" bottom="0.75" header="0.3" footer="0.3"/>
  <ignoredErrors>
    <ignoredError sqref="A1:O283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1176</v>
      </c>
      <c r="D1" t="s">
        <v>1</v>
      </c>
      <c r="E1" t="s">
        <v>2</v>
      </c>
      <c r="H1" t="s">
        <v>3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  <c r="N1" s="1">
        <v>43462</v>
      </c>
    </row>
    <row r="2" spans="1:14" ht="15.5" x14ac:dyDescent="0.35">
      <c r="C2" t="s">
        <v>1177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11">
        <f t="shared" ref="I2:N2" ca="1" si="0">IFERROR(_xlfn.STOCKHISTORY("XIDX:" &amp; $C$1, I1, , 0, 0, 1), "Libur")</f>
        <v>50</v>
      </c>
      <c r="J2" s="2" vm="272">
        <f t="shared" ca="1" si="0"/>
        <v>740</v>
      </c>
      <c r="K2" s="2" vm="273">
        <f t="shared" ca="1" si="0"/>
        <v>1175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11066315500</v>
      </c>
      <c r="E4" s="2">
        <f>IFERROR(INDEX(E51:E500,MATCH($C$4,$C$51:$C$500,0)),"")</f>
        <v>9509336358</v>
      </c>
      <c r="H4" s="2">
        <f>IFERROR(SUM(D4:G4)*(4/MAX(1,COUNT(D4:G4))),"")</f>
        <v>41151303716</v>
      </c>
      <c r="I4" s="2">
        <f t="shared" ref="I4:N4" si="1">IFERROR(INDEX(I51:I500,MATCH($C$4,$C$51:$C$500,0)),"")</f>
        <v>401910300386</v>
      </c>
      <c r="J4" s="2">
        <f t="shared" si="1"/>
        <v>647964319677</v>
      </c>
      <c r="K4" s="2">
        <f t="shared" si="1"/>
        <v>459401131769</v>
      </c>
      <c r="L4" s="2">
        <f t="shared" si="1"/>
        <v>110697288392</v>
      </c>
      <c r="M4" s="2">
        <f t="shared" si="1"/>
        <v>14764060765</v>
      </c>
      <c r="N4" s="2">
        <f t="shared" si="1"/>
        <v>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-357805659</v>
      </c>
      <c r="E5" s="2">
        <f>IFERROR(INDEX(E51:E500,MATCH($C$5,$C$51:$C$500,0)),"")</f>
        <v>-3880386779</v>
      </c>
      <c r="H5" s="2">
        <f>IFERROR(SUM(D5:G5)*(4/MAX(1,COUNT(D5:G5))),"")</f>
        <v>-8476384876</v>
      </c>
      <c r="I5" s="2">
        <f t="shared" ref="I5:N5" si="2">IFERROR(INDEX(I51:I500,MATCH($C$5,$C$51:$C$500,0)),"")</f>
        <v>43825863677</v>
      </c>
      <c r="J5" s="2">
        <f t="shared" si="2"/>
        <v>122938758062</v>
      </c>
      <c r="K5" s="2">
        <f t="shared" si="2"/>
        <v>110086336407</v>
      </c>
      <c r="L5" s="2">
        <f t="shared" si="2"/>
        <v>20770661816</v>
      </c>
      <c r="M5" s="2">
        <f t="shared" si="2"/>
        <v>221235491</v>
      </c>
      <c r="N5" s="2">
        <f t="shared" si="2"/>
        <v>0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816645517773</v>
      </c>
      <c r="E6" s="2">
        <f>IFERROR(INDEX(E51:E500,MATCH($C$6,$C$51:$C$500,0)),"")</f>
        <v>817004983162</v>
      </c>
      <c r="H6" s="2">
        <f>IFERROR(INDEX(D6:G6,COUNT(D6:G6)),"")</f>
        <v>817004983162</v>
      </c>
      <c r="I6" s="2">
        <f t="shared" ref="I6:N6" si="3">IFERROR(INDEX(I51:I500,MATCH($C$6,$C$51:$C$500,0)),"")</f>
        <v>815627984652</v>
      </c>
      <c r="J6" s="2">
        <f t="shared" si="3"/>
        <v>771794613685</v>
      </c>
      <c r="K6" s="2">
        <f t="shared" si="3"/>
        <v>681847001891</v>
      </c>
      <c r="L6" s="2">
        <f t="shared" si="3"/>
        <v>379864713617</v>
      </c>
      <c r="M6" s="2">
        <f t="shared" si="3"/>
        <v>25221235491</v>
      </c>
      <c r="N6" s="2">
        <f t="shared" si="3"/>
        <v>0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45</v>
      </c>
      <c r="E7" s="3">
        <f>IFERROR(INDEX(E51:E500,MATCH($C$7,$C$51:$C$500,0))/1000000000,"")</f>
        <v>45</v>
      </c>
      <c r="H7" s="3">
        <f>IFERROR(INDEX(D7:G7,COUNT(D7:G7)),"")</f>
        <v>45</v>
      </c>
      <c r="I7" s="3">
        <f t="shared" ref="I7:N7" si="4">IFERROR(INDEX(I51:I500,MATCH($C$7,$C$51:$C$500,0))/1000000000,"")</f>
        <v>45</v>
      </c>
      <c r="J7" s="3">
        <f t="shared" si="4"/>
        <v>45</v>
      </c>
      <c r="K7" s="3">
        <f t="shared" si="4"/>
        <v>9</v>
      </c>
      <c r="L7" s="3">
        <f t="shared" si="4"/>
        <v>7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N8" si="5">IFERROR(INDEX(I51:I500,MATCH($C$8,$C$51:$C$500,0)),"")</f>
        <v>-37000000000</v>
      </c>
      <c r="J8" s="2">
        <f t="shared" si="5"/>
        <v>49000000000</v>
      </c>
      <c r="K8" s="2">
        <f t="shared" si="5"/>
        <v>-156000000000</v>
      </c>
      <c r="L8" s="2">
        <f t="shared" si="5"/>
        <v>0</v>
      </c>
      <c r="M8" s="2">
        <f t="shared" si="5"/>
        <v>-6000000000</v>
      </c>
      <c r="N8" s="2">
        <f t="shared" si="5"/>
        <v>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0.01</v>
      </c>
      <c r="E9" s="3">
        <f>IFERROR(INDEX(E51:E500,MATCH("Free cash flow per share (Quarter)",$C$51:$C$500,0)),"")</f>
        <v>-0.08</v>
      </c>
      <c r="H9" s="3">
        <f>IFERROR(INDEX(D9:G9,COUNT(D9:G9)),"")</f>
        <v>-0.08</v>
      </c>
      <c r="I9" s="3">
        <f t="shared" ref="I9:N9" si="6">IFERROR(INDEX(I51:I500,MATCH($C$9,$C$51:$C$500,0)),"")</f>
        <v>-0.81</v>
      </c>
      <c r="J9" s="3">
        <f t="shared" si="6"/>
        <v>1.08</v>
      </c>
      <c r="K9" s="3">
        <f t="shared" si="6"/>
        <v>-17.37</v>
      </c>
      <c r="L9" s="3">
        <f t="shared" si="6"/>
        <v>-0.02</v>
      </c>
      <c r="M9" s="3">
        <f t="shared" si="6"/>
        <v>-227818.98</v>
      </c>
      <c r="N9" s="3">
        <f t="shared" si="6"/>
        <v>0</v>
      </c>
    </row>
    <row r="10" spans="1:14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N10" ca="1" si="7">IFERROR(IF(I9=0,"",I2/I9),"")</f>
        <v>-61.728395061728392</v>
      </c>
      <c r="J10" s="3">
        <f t="shared" ca="1" si="7"/>
        <v>685.18518518518511</v>
      </c>
      <c r="K10" s="3">
        <f t="shared" ca="1" si="7"/>
        <v>-67.645365572826705</v>
      </c>
      <c r="L10" s="3" t="str">
        <f t="shared" ca="1" si="7"/>
        <v/>
      </c>
      <c r="M10" s="3" t="str">
        <f t="shared" ca="1" si="7"/>
        <v/>
      </c>
      <c r="N10" s="3" t="str">
        <f t="shared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1845777037</v>
      </c>
      <c r="E11" s="2">
        <f>IFERROR(INDEX(E51:E500,MATCH($C$11,$C$51:$C$500,0)),"")</f>
        <v>1443635338</v>
      </c>
      <c r="H11" s="2">
        <f>IFERROR(INDEX(D11:G11,COUNT(D11:G11)),"")</f>
        <v>1443635338</v>
      </c>
      <c r="I11" s="2">
        <f t="shared" ref="I11:N11" si="8">IFERROR(INDEX(I51:I500,MATCH($C$11,$C$51:$C$500,0)),"")</f>
        <v>1261105408</v>
      </c>
      <c r="J11" s="2">
        <f t="shared" si="8"/>
        <v>8102045758</v>
      </c>
      <c r="K11" s="2">
        <f t="shared" si="8"/>
        <v>26330591177</v>
      </c>
      <c r="L11" s="2">
        <f t="shared" si="8"/>
        <v>234744580</v>
      </c>
      <c r="M11" s="2">
        <f t="shared" si="8"/>
        <v>113880972</v>
      </c>
      <c r="N11" s="2">
        <f t="shared" si="8"/>
        <v>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2000000000</v>
      </c>
      <c r="E12" s="2">
        <f>IFERROR(INDEX(E51:E500,MATCH("Net Debt (Quarter)",$C$51:$C$500,0)),"")</f>
        <v>3000000000</v>
      </c>
      <c r="H12" s="2">
        <f>IFERROR(INDEX(D12:G12,COUNT(D12:G12)),"")</f>
        <v>3000000000</v>
      </c>
      <c r="I12" s="2">
        <f t="shared" ref="I12:N12" si="9">IFERROR(INDEX(I51:I500,MATCH($C$12,$C$51:$C$500,0)),"")</f>
        <v>-1000000000</v>
      </c>
      <c r="J12" s="2">
        <f t="shared" si="9"/>
        <v>-8000000000</v>
      </c>
      <c r="K12" s="2">
        <f t="shared" si="9"/>
        <v>-26000000000</v>
      </c>
      <c r="L12" s="2">
        <f t="shared" si="9"/>
        <v>0</v>
      </c>
      <c r="M12" s="2">
        <f t="shared" si="9"/>
        <v>0</v>
      </c>
      <c r="N12" s="2">
        <f t="shared" si="9"/>
        <v>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4000000000</v>
      </c>
      <c r="E13" s="2">
        <f>IFERROR(INDEX(E51:E500,MATCH("Total Debt (Quarter)",$C$51:$C$500,0)),"")</f>
        <v>4000000000</v>
      </c>
      <c r="H13" s="2">
        <f>IFERROR(INDEX(D13:G13,COUNT(D13:G13)),"")</f>
        <v>4000000000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-77121636</v>
      </c>
      <c r="E14" s="2">
        <f>IFERROR(INDEX(E51:E500,MATCH($C$14,$C$51:$C$500,0)),"")</f>
        <v>-87334013</v>
      </c>
      <c r="H14" s="2">
        <f>IFERROR(SUM(D14:G14)*(4/MAX(1,COUNT(D14:G14))),"")</f>
        <v>-328911298</v>
      </c>
      <c r="I14" s="2">
        <f t="shared" ref="I14:N14" si="11">IFERROR(INDEX(I51:I500,MATCH($C$14,$C$51:$C$500,0)),"")</f>
        <v>0</v>
      </c>
      <c r="J14" s="2">
        <f t="shared" si="11"/>
        <v>-131414689</v>
      </c>
      <c r="K14" s="2">
        <f t="shared" si="11"/>
        <v>-1103781892</v>
      </c>
      <c r="L14" s="2">
        <f t="shared" si="11"/>
        <v>-2082156757</v>
      </c>
      <c r="M14" s="2">
        <f t="shared" si="11"/>
        <v>-1258230811</v>
      </c>
      <c r="N14" s="2">
        <f t="shared" si="11"/>
        <v>0</v>
      </c>
    </row>
    <row r="15" spans="1:14" ht="15.5" x14ac:dyDescent="0.35">
      <c r="C15" t="s">
        <v>28</v>
      </c>
      <c r="D15" s="2">
        <f>IFERROR(INDEX(D51:D500,MATCH($C$15,$C$51:$C$500,0)),"")</f>
        <v>316809900</v>
      </c>
      <c r="E15" s="2">
        <f>IFERROR(INDEX(E51:E500,MATCH($C$15,$C$51:$C$500,0)),"")</f>
        <v>78372333</v>
      </c>
      <c r="H15" s="2">
        <f>IFERROR(SUM(D15:G15)*(4/MAX(1,COUNT(D15:G15))),"")</f>
        <v>790364466</v>
      </c>
      <c r="I15" s="2">
        <f t="shared" ref="I15:N15" si="12">IFERROR(INDEX(I51:I500,MATCH($C$15,$C$51:$C$500,0)),"")</f>
        <v>-11854449041</v>
      </c>
      <c r="J15" s="2">
        <f t="shared" si="12"/>
        <v>-34873404325</v>
      </c>
      <c r="K15" s="2">
        <f t="shared" si="12"/>
        <v>-31050523852</v>
      </c>
      <c r="L15" s="2">
        <f t="shared" si="12"/>
        <v>-5672390630</v>
      </c>
      <c r="M15" s="2">
        <f t="shared" si="12"/>
        <v>-87421109</v>
      </c>
      <c r="N15" s="2">
        <f t="shared" si="12"/>
        <v>0</v>
      </c>
    </row>
    <row r="16" spans="1:14" ht="15.5" x14ac:dyDescent="0.35">
      <c r="C16" t="s">
        <v>29</v>
      </c>
      <c r="D16" s="2">
        <f>IFERROR(INDEX(D51:D500,MATCH($C$16,$C$51:$C$500,0)),"")</f>
        <v>-676275290</v>
      </c>
      <c r="E16" s="2">
        <f>IFERROR(INDEX(E51:E500,MATCH($C$16,$C$51:$C$500,0)),"")</f>
        <v>-3958759111</v>
      </c>
      <c r="H16" s="2">
        <f>IFERROR(SUM(D16:G16)*(4/MAX(1,COUNT(D16:G16))),"")</f>
        <v>-9270068802</v>
      </c>
      <c r="I16" s="2">
        <f t="shared" ref="I16:N16" si="13">IFERROR(INDEX(I51:I500,MATCH($C$16,$C$51:$C$500,0)),"")</f>
        <v>55670877999</v>
      </c>
      <c r="J16" s="2">
        <f t="shared" si="13"/>
        <v>157792611498</v>
      </c>
      <c r="K16" s="2">
        <f t="shared" si="13"/>
        <v>141121789892</v>
      </c>
      <c r="L16" s="2">
        <f t="shared" si="13"/>
        <v>26463041929</v>
      </c>
      <c r="M16" s="2">
        <f t="shared" si="13"/>
        <v>308656600</v>
      </c>
      <c r="N16" s="2">
        <f t="shared" si="13"/>
        <v>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320</v>
      </c>
    </row>
    <row r="19" spans="1:14" ht="15.5" x14ac:dyDescent="0.35">
      <c r="A19" t="s">
        <v>39</v>
      </c>
      <c r="C19" t="s">
        <v>40</v>
      </c>
    </row>
    <row r="20" spans="1:14" ht="15.5" x14ac:dyDescent="0.35">
      <c r="A20" t="s">
        <v>41</v>
      </c>
      <c r="C20" t="s">
        <v>42</v>
      </c>
      <c r="D20" s="2" t="str">
        <f ca="1">IFERROR(D21*D2,"")</f>
        <v/>
      </c>
      <c r="E20" s="2" t="str">
        <f ca="1">IFERROR(E21*E2,"")</f>
        <v/>
      </c>
      <c r="H20" s="2" t="str">
        <f t="shared" ref="H20:N20" ca="1" si="14">IFERROR(H21*H2,"")</f>
        <v/>
      </c>
      <c r="I20" s="2">
        <f t="shared" ca="1" si="14"/>
        <v>2250000000000</v>
      </c>
      <c r="J20" s="2">
        <f t="shared" ca="1" si="14"/>
        <v>33300000000000</v>
      </c>
      <c r="K20" s="2">
        <f t="shared" ca="1" si="14"/>
        <v>10575000000000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45000000000</v>
      </c>
      <c r="E21" s="2">
        <f>IFERROR(INDEX(E51:E500,MATCH($C$7,$C$51:$C$500,0)),"")</f>
        <v>45000000000</v>
      </c>
      <c r="H21" s="2">
        <f>IFERROR(INDEX(D21:G21,COUNT(D21:G21)),"")</f>
        <v>45000000000</v>
      </c>
      <c r="I21" s="2">
        <f t="shared" ref="I21:N21" si="15">IFERROR(INDEX(I51:I500,MATCH($C$7,$C$51:$C$500,0)),"")</f>
        <v>45000000000</v>
      </c>
      <c r="J21" s="2">
        <f t="shared" si="15"/>
        <v>45000000000</v>
      </c>
      <c r="K21" s="2">
        <f t="shared" si="15"/>
        <v>9000000000</v>
      </c>
      <c r="L21" s="2">
        <f t="shared" si="15"/>
        <v>7000000000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43</v>
      </c>
      <c r="C23" t="s">
        <v>44</v>
      </c>
      <c r="D23" s="3">
        <f>IFERROR(D5/D6*100,"")</f>
        <v>-4.3814072472440596E-2</v>
      </c>
      <c r="E23" s="3">
        <f>IFERROR(E5/E6*100,"")</f>
        <v>-0.4749526452068869</v>
      </c>
      <c r="H23" s="3">
        <f t="shared" ref="H23:N23" si="16">IFERROR(H5/H6*100,"")</f>
        <v>-1.037494880777154</v>
      </c>
      <c r="I23" s="3">
        <f t="shared" si="16"/>
        <v>5.3732663054344521</v>
      </c>
      <c r="J23" s="3">
        <f t="shared" si="16"/>
        <v>15.928947401565591</v>
      </c>
      <c r="K23" s="3">
        <f t="shared" si="16"/>
        <v>16.14531355299534</v>
      </c>
      <c r="L23" s="3">
        <f t="shared" si="16"/>
        <v>5.4679103037040964</v>
      </c>
      <c r="M23" s="3">
        <f t="shared" si="16"/>
        <v>0.87717943507940421</v>
      </c>
      <c r="N23" s="3" t="str">
        <f t="shared" si="16"/>
        <v/>
      </c>
    </row>
    <row r="24" spans="1:14" ht="15.5" x14ac:dyDescent="0.35">
      <c r="C24" t="s">
        <v>45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46</v>
      </c>
      <c r="C25" t="s">
        <v>47</v>
      </c>
      <c r="D25" s="3">
        <f>IFERROR(INDEX(D51:D500,MATCH($A$25,$C$51:$C$500,0)),"")</f>
        <v>-0.01</v>
      </c>
      <c r="E25" s="3">
        <f>IFERROR(INDEX(E51:E500,MATCH($A$25,$C$51:$C$500,0)),"")</f>
        <v>-0.09</v>
      </c>
      <c r="H25" s="3">
        <f>IFERROR(INDEX(D25:G25,COUNT(D25:G25)),"")</f>
        <v>-0.09</v>
      </c>
      <c r="I25" s="3">
        <f t="shared" ref="I25:N25" si="18">IFERROR(INDEX(I51:I500,MATCH($C$25,$C$51:$C$500,0)),"")</f>
        <v>0.97</v>
      </c>
      <c r="J25" s="3">
        <f t="shared" si="18"/>
        <v>2.73</v>
      </c>
      <c r="K25" s="3">
        <f t="shared" si="18"/>
        <v>12.23</v>
      </c>
      <c r="L25" s="3">
        <f t="shared" si="18"/>
        <v>2.97</v>
      </c>
      <c r="M25" s="3">
        <f t="shared" si="18"/>
        <v>8849.42</v>
      </c>
      <c r="N25" s="3">
        <f t="shared" si="18"/>
        <v>0</v>
      </c>
    </row>
    <row r="26" spans="1:14" ht="15.5" x14ac:dyDescent="0.35">
      <c r="C26" t="s">
        <v>48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</v>
      </c>
    </row>
    <row r="27" spans="1:14" ht="15.5" x14ac:dyDescent="0.35">
      <c r="C27" t="s">
        <v>49</v>
      </c>
      <c r="D27" s="3">
        <f>IFERROR(D4/D21,"")</f>
        <v>0.24591812222222223</v>
      </c>
      <c r="E27" s="3">
        <f>IFERROR(E4/E21,"")</f>
        <v>0.21131858573333334</v>
      </c>
      <c r="H27" s="3">
        <f t="shared" ref="H27:N27" si="20">IFERROR(H4/H21,"")</f>
        <v>0.91447341591111109</v>
      </c>
      <c r="I27" s="3">
        <f t="shared" si="20"/>
        <v>8.9313400085777772</v>
      </c>
      <c r="J27" s="3">
        <f t="shared" si="20"/>
        <v>14.399207103933334</v>
      </c>
      <c r="K27" s="3">
        <f t="shared" si="20"/>
        <v>51.044570196555554</v>
      </c>
      <c r="L27" s="3">
        <f t="shared" si="20"/>
        <v>15.813898341714285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50</v>
      </c>
      <c r="D28" s="4">
        <f>IFERROR(_xlfn.RRI(5,I27,D27),"")</f>
        <v>-0.51249981794880239</v>
      </c>
      <c r="E28" s="4">
        <f>IFERROR(_xlfn.RRI(5,J27,E27),"")</f>
        <v>-0.57014713721310251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51</v>
      </c>
      <c r="H29" s="4">
        <f t="shared" ref="H29:N29" si="22">IFERROR(((H25-I25)/I25)*100%,"")</f>
        <v>-1.0927835051546393</v>
      </c>
      <c r="I29" s="4">
        <f t="shared" si="22"/>
        <v>-0.64468864468864473</v>
      </c>
      <c r="J29" s="4">
        <f t="shared" si="22"/>
        <v>-0.77677841373671297</v>
      </c>
      <c r="K29" s="4">
        <f t="shared" si="22"/>
        <v>3.1178451178451176</v>
      </c>
      <c r="L29" s="4">
        <f t="shared" si="22"/>
        <v>-0.99966438478453967</v>
      </c>
      <c r="M29" s="4" t="str">
        <f t="shared" si="22"/>
        <v/>
      </c>
      <c r="N29" s="4" t="str">
        <f t="shared" si="22"/>
        <v/>
      </c>
    </row>
    <row r="30" spans="1:14" ht="15.5" x14ac:dyDescent="0.35">
      <c r="C30" t="s">
        <v>52</v>
      </c>
      <c r="H30" s="4">
        <f t="shared" ref="H30:N30" si="23">IFERROR(((H27-I27)/I27)*100%,"")</f>
        <v>-0.89761072638228545</v>
      </c>
      <c r="I30" s="4">
        <f t="shared" si="23"/>
        <v>-0.37973390172726501</v>
      </c>
      <c r="J30" s="4">
        <f t="shared" si="23"/>
        <v>-0.71790913218611097</v>
      </c>
      <c r="K30" s="4">
        <f t="shared" si="23"/>
        <v>2.227829665624506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17.95</v>
      </c>
      <c r="E32" s="3">
        <f>IFERROR(INDEX(E51:E500,MATCH($A$32,$C$51:$C$500,0)),"")</f>
        <v>17.96</v>
      </c>
      <c r="H32" s="3">
        <f>IFERROR(INDEX(D32:G32,COUNT(D32:G32)),"")</f>
        <v>17.96</v>
      </c>
      <c r="I32" s="3">
        <f t="shared" ref="I32:N32" si="24">IFERROR(INDEX(I51:I500,MATCH($C$32,$C$51:$C$500,0)),"")</f>
        <v>17.93</v>
      </c>
      <c r="J32" s="3">
        <f t="shared" si="24"/>
        <v>16.95</v>
      </c>
      <c r="K32" s="3">
        <f t="shared" si="24"/>
        <v>74.78</v>
      </c>
      <c r="L32" s="3">
        <f t="shared" si="24"/>
        <v>53</v>
      </c>
      <c r="M32" s="3">
        <f t="shared" si="24"/>
        <v>1008849.42</v>
      </c>
      <c r="N32" s="3">
        <f t="shared" si="24"/>
        <v>0</v>
      </c>
    </row>
    <row r="33" spans="1:14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0.39</v>
      </c>
      <c r="E33" s="3">
        <f>IFERROR(INDEX(E51:E500,MATCH($A$33,$C$51:$C$500,0)),"")</f>
        <v>0.56000000000000005</v>
      </c>
      <c r="H33" s="3">
        <f>IFERROR(INDEX(D33:G33,COUNT(D33:G33)),"")</f>
        <v>0.56000000000000005</v>
      </c>
      <c r="I33" s="3">
        <f t="shared" ref="I33:N33" si="25">IFERROR(INDEX(I51:I500,MATCH($C$33,$C$51:$C$500,0)),"")</f>
        <v>2.79</v>
      </c>
      <c r="J33" s="3">
        <f t="shared" si="25"/>
        <v>43.66</v>
      </c>
      <c r="K33" s="3">
        <f t="shared" si="25"/>
        <v>78.56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-700</v>
      </c>
      <c r="E34" s="3">
        <f>IFERROR(INDEX(E51:E500,MATCH($A$34,$C$51:$C$500,0)),"")</f>
        <v>-111.11</v>
      </c>
      <c r="H34" s="3">
        <f>IFERROR(INDEX(D34:G34,COUNT(D34:G34)),"")</f>
        <v>-111.11</v>
      </c>
      <c r="I34" s="3">
        <f t="shared" ref="I34:N34" si="26">IFERROR(INDEX(I51:I500,MATCH($C$34,$C$51:$C$500,0)),"")</f>
        <v>51.55</v>
      </c>
      <c r="J34" s="3">
        <f t="shared" si="26"/>
        <v>271.06</v>
      </c>
      <c r="K34" s="3">
        <f t="shared" si="26"/>
        <v>480.38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28.46</v>
      </c>
      <c r="E35" s="3">
        <f>IFERROR(INDEX(E51:E500,MATCH($A$35,$C$51:$C$500,0)),"")</f>
        <v>47.32</v>
      </c>
      <c r="H35" s="3">
        <f>IFERROR(INDEX(D35:G35,COUNT(D35:G35)),"")</f>
        <v>47.32</v>
      </c>
      <c r="I35" s="3">
        <f t="shared" ref="I35:N35" si="27">IFERROR(INDEX(I51:I500,MATCH($C$35,$C$51:$C$500,0)),"")</f>
        <v>5.6</v>
      </c>
      <c r="J35" s="3">
        <f t="shared" si="27"/>
        <v>51.39</v>
      </c>
      <c r="K35" s="3">
        <f t="shared" si="27"/>
        <v>115.1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0.30010000000000003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0.73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1178</v>
      </c>
      <c r="E50" t="s">
        <v>1179</v>
      </c>
      <c r="F50" t="s">
        <v>1180</v>
      </c>
      <c r="G50" t="s">
        <v>752</v>
      </c>
      <c r="H50" t="s">
        <v>1143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  <c r="N50" t="s">
        <v>320</v>
      </c>
    </row>
    <row r="51" spans="2:14" ht="15.5" x14ac:dyDescent="0.35">
      <c r="B51" t="s">
        <v>74</v>
      </c>
      <c r="C51" t="s">
        <v>6</v>
      </c>
      <c r="D51" s="5">
        <v>11066315500</v>
      </c>
      <c r="E51" s="5">
        <v>9509336358</v>
      </c>
      <c r="F51" s="5">
        <v>32086009546</v>
      </c>
      <c r="G51" s="5">
        <v>37494821721</v>
      </c>
      <c r="I51" s="5">
        <v>401910300386</v>
      </c>
      <c r="J51" s="5">
        <v>647964319677</v>
      </c>
      <c r="K51" s="5">
        <v>459401131769</v>
      </c>
      <c r="L51" s="5">
        <v>110697288392</v>
      </c>
      <c r="M51" s="5">
        <v>14764060765</v>
      </c>
    </row>
    <row r="52" spans="2:14" ht="15.5" x14ac:dyDescent="0.35">
      <c r="C52" t="s">
        <v>75</v>
      </c>
      <c r="D52" s="5">
        <v>-10168138171</v>
      </c>
      <c r="E52" s="5">
        <v>-11735319502</v>
      </c>
      <c r="F52" s="5">
        <v>-22688626233</v>
      </c>
      <c r="G52" s="5">
        <v>-79504570987</v>
      </c>
      <c r="I52" s="5">
        <v>-328064232817</v>
      </c>
      <c r="J52" s="5">
        <v>-474371062835</v>
      </c>
      <c r="K52" s="5">
        <v>-308608022515</v>
      </c>
      <c r="L52" s="5">
        <v>-76223820929</v>
      </c>
      <c r="M52" s="5">
        <v>-12003000451</v>
      </c>
    </row>
    <row r="53" spans="2:14" ht="15.5" x14ac:dyDescent="0.35">
      <c r="C53" t="s">
        <v>76</v>
      </c>
      <c r="D53" s="5">
        <v>898177329</v>
      </c>
      <c r="E53" s="5">
        <v>-2225983144</v>
      </c>
      <c r="F53" s="5">
        <v>9397383313</v>
      </c>
      <c r="G53" s="5">
        <v>-42009749266</v>
      </c>
      <c r="I53" s="5">
        <v>73846067569</v>
      </c>
      <c r="J53" s="5">
        <v>173593256842</v>
      </c>
      <c r="K53" s="5">
        <v>150793109254</v>
      </c>
      <c r="L53" s="5">
        <v>34473467463</v>
      </c>
      <c r="M53" s="5">
        <v>2761060314</v>
      </c>
    </row>
    <row r="54" spans="2:14" ht="15.5" x14ac:dyDescent="0.35">
      <c r="C54" t="s">
        <v>77</v>
      </c>
      <c r="D54" s="5">
        <v>-1495399902</v>
      </c>
      <c r="E54" s="5">
        <v>-1643737997</v>
      </c>
      <c r="F54" s="5">
        <v>-2928936998</v>
      </c>
      <c r="G54" s="5">
        <v>-8035217959</v>
      </c>
      <c r="I54" s="5">
        <v>-18399672952</v>
      </c>
      <c r="J54" s="5">
        <v>-15584373533</v>
      </c>
      <c r="K54" s="5">
        <v>-8566503303</v>
      </c>
      <c r="L54" s="5">
        <v>-5914273344</v>
      </c>
      <c r="M54" s="5">
        <v>-1194438398</v>
      </c>
    </row>
    <row r="55" spans="2:14" ht="15.5" x14ac:dyDescent="0.35">
      <c r="C55" t="s">
        <v>79</v>
      </c>
      <c r="D55" s="5">
        <v>-1495399902</v>
      </c>
      <c r="E55" s="5">
        <v>-1643737997</v>
      </c>
      <c r="F55" s="5">
        <v>-2928936998</v>
      </c>
      <c r="G55" s="5">
        <v>-8035217959</v>
      </c>
      <c r="I55" s="5">
        <v>-18399672952</v>
      </c>
      <c r="J55" s="5">
        <v>-15584373533</v>
      </c>
      <c r="K55" s="5">
        <v>-8566503303</v>
      </c>
      <c r="L55" s="5">
        <v>-5914273344</v>
      </c>
      <c r="M55" s="5">
        <v>-1194438398</v>
      </c>
    </row>
    <row r="56" spans="2:14" ht="15.5" x14ac:dyDescent="0.35">
      <c r="C56" t="s">
        <v>80</v>
      </c>
      <c r="D56" s="5">
        <v>-597222573</v>
      </c>
      <c r="E56" s="5">
        <v>-3869721141</v>
      </c>
      <c r="F56" s="5">
        <v>6468446315</v>
      </c>
      <c r="G56" s="5">
        <v>-50044967225</v>
      </c>
      <c r="I56" s="5">
        <v>55446394617</v>
      </c>
      <c r="J56" s="5">
        <v>158008883309</v>
      </c>
      <c r="K56" s="5">
        <v>142226605951</v>
      </c>
      <c r="L56" s="5">
        <v>28559194119</v>
      </c>
      <c r="M56" s="5">
        <v>1566621916</v>
      </c>
    </row>
    <row r="57" spans="2:14" ht="15.5" x14ac:dyDescent="0.35">
      <c r="C57" t="s">
        <v>81</v>
      </c>
      <c r="D57" s="5">
        <v>-79052717</v>
      </c>
      <c r="E57" s="5">
        <v>-89037970</v>
      </c>
      <c r="F57" s="5">
        <v>-2531753</v>
      </c>
      <c r="G57" s="5">
        <v>-1575173</v>
      </c>
      <c r="I57" s="5">
        <v>224483382</v>
      </c>
      <c r="J57" s="5">
        <v>-216271811</v>
      </c>
      <c r="K57" s="5">
        <v>-1104816059</v>
      </c>
      <c r="L57" s="5">
        <v>-2096152190</v>
      </c>
      <c r="M57" s="5">
        <v>-1257965316</v>
      </c>
    </row>
    <row r="58" spans="2:14" ht="15.5" x14ac:dyDescent="0.35">
      <c r="C58" t="s">
        <v>27</v>
      </c>
      <c r="D58" s="5">
        <v>-77121636</v>
      </c>
      <c r="E58" s="5">
        <v>-87334013</v>
      </c>
      <c r="J58" s="5">
        <v>-131414689</v>
      </c>
      <c r="K58" s="5">
        <v>-1103781892</v>
      </c>
      <c r="L58" s="5">
        <v>-2082156757</v>
      </c>
      <c r="M58" s="5">
        <v>-1258230811</v>
      </c>
    </row>
    <row r="59" spans="2:14" ht="15.5" x14ac:dyDescent="0.35">
      <c r="C59" t="s">
        <v>85</v>
      </c>
      <c r="D59" s="5">
        <v>-1931081</v>
      </c>
      <c r="E59" s="5">
        <v>-1703957</v>
      </c>
      <c r="F59" s="5">
        <v>-2531753</v>
      </c>
      <c r="G59" s="5">
        <v>-1575173</v>
      </c>
      <c r="I59" s="5">
        <v>224483382</v>
      </c>
      <c r="J59" s="5">
        <v>-84857122</v>
      </c>
      <c r="K59" s="5">
        <v>-1034167</v>
      </c>
      <c r="L59" s="5">
        <v>-13995433</v>
      </c>
      <c r="M59" s="5">
        <v>265495</v>
      </c>
    </row>
    <row r="60" spans="2:14" ht="15.5" x14ac:dyDescent="0.35">
      <c r="C60" t="s">
        <v>86</v>
      </c>
      <c r="D60" s="5">
        <v>-79052717</v>
      </c>
      <c r="E60" s="5">
        <v>-89037970</v>
      </c>
      <c r="F60" s="5">
        <v>-2531753</v>
      </c>
      <c r="G60" s="5">
        <v>-1575173</v>
      </c>
      <c r="I60" s="5">
        <v>224483382</v>
      </c>
      <c r="J60" s="5">
        <v>-216271811</v>
      </c>
      <c r="K60" s="5">
        <v>-1104816059</v>
      </c>
      <c r="L60" s="5">
        <v>-2096152190</v>
      </c>
      <c r="M60" s="5">
        <v>-1257965316</v>
      </c>
    </row>
    <row r="61" spans="2:14" ht="15.5" x14ac:dyDescent="0.35">
      <c r="C61" t="s">
        <v>29</v>
      </c>
      <c r="D61" s="5">
        <v>-676275290</v>
      </c>
      <c r="E61" s="5">
        <v>-3958759111</v>
      </c>
      <c r="F61" s="5">
        <v>6465914562</v>
      </c>
      <c r="G61" s="5">
        <v>-50046542398</v>
      </c>
      <c r="I61" s="5">
        <v>55670877999</v>
      </c>
      <c r="J61" s="5">
        <v>157792611498</v>
      </c>
      <c r="K61" s="5">
        <v>141121789892</v>
      </c>
      <c r="L61" s="5">
        <v>26463041929</v>
      </c>
      <c r="M61" s="5">
        <v>308656600</v>
      </c>
    </row>
    <row r="62" spans="2:14" ht="15.5" x14ac:dyDescent="0.35">
      <c r="C62" t="s">
        <v>28</v>
      </c>
      <c r="D62" s="5">
        <v>316809900</v>
      </c>
      <c r="E62" s="5">
        <v>78372333</v>
      </c>
      <c r="F62" s="5">
        <v>-1208529273</v>
      </c>
      <c r="G62" s="5">
        <v>11423529374</v>
      </c>
      <c r="I62" s="5">
        <v>-11854449041</v>
      </c>
      <c r="J62" s="5">
        <v>-34873404325</v>
      </c>
      <c r="K62" s="5">
        <v>-31050523852</v>
      </c>
      <c r="L62" s="5">
        <v>-5672390630</v>
      </c>
      <c r="M62" s="5">
        <v>-87421109</v>
      </c>
    </row>
    <row r="63" spans="2:14" ht="15.5" x14ac:dyDescent="0.35">
      <c r="C63" t="s">
        <v>374</v>
      </c>
    </row>
    <row r="64" spans="2:14" ht="15.5" x14ac:dyDescent="0.35">
      <c r="C64" t="s">
        <v>375</v>
      </c>
    </row>
    <row r="65" spans="2:13" ht="15.5" x14ac:dyDescent="0.35">
      <c r="C65" t="s">
        <v>376</v>
      </c>
      <c r="D65" s="5">
        <v>316809900</v>
      </c>
      <c r="E65" s="5">
        <v>78372333</v>
      </c>
      <c r="F65" s="5">
        <v>-1208529273</v>
      </c>
      <c r="G65" s="5">
        <v>11423529374</v>
      </c>
      <c r="I65" s="5">
        <v>-11854449041</v>
      </c>
      <c r="J65" s="5">
        <v>-34873404325</v>
      </c>
      <c r="K65" s="5">
        <v>-31050523852</v>
      </c>
      <c r="L65" s="5">
        <v>-5672390630</v>
      </c>
      <c r="M65" s="5">
        <v>-87421109</v>
      </c>
    </row>
    <row r="66" spans="2:13" ht="15.5" x14ac:dyDescent="0.35">
      <c r="C66" t="s">
        <v>87</v>
      </c>
      <c r="D66" s="5">
        <v>-359465390</v>
      </c>
      <c r="E66" s="5">
        <v>-3880386778</v>
      </c>
      <c r="F66" s="5">
        <v>5257385289</v>
      </c>
      <c r="G66" s="5">
        <v>-38623013024</v>
      </c>
      <c r="I66" s="5">
        <v>43816428958</v>
      </c>
      <c r="J66" s="5">
        <v>122919207173</v>
      </c>
      <c r="K66" s="5">
        <v>110071266040</v>
      </c>
      <c r="L66" s="5">
        <v>20790651299</v>
      </c>
      <c r="M66" s="5">
        <v>221235491</v>
      </c>
    </row>
    <row r="67" spans="2:13" ht="15.5" x14ac:dyDescent="0.35">
      <c r="C67" t="s">
        <v>88</v>
      </c>
      <c r="G67" s="5">
        <v>13637116</v>
      </c>
      <c r="I67" s="5">
        <v>13637116</v>
      </c>
      <c r="J67" s="5">
        <v>19710621</v>
      </c>
      <c r="K67" s="5">
        <v>6270358</v>
      </c>
      <c r="L67" s="5">
        <v>-20026783</v>
      </c>
    </row>
    <row r="68" spans="2:13" ht="15.5" x14ac:dyDescent="0.35">
      <c r="C68" t="s">
        <v>89</v>
      </c>
      <c r="D68" s="5">
        <v>-359465390</v>
      </c>
      <c r="E68" s="5">
        <v>-3880386778</v>
      </c>
      <c r="F68" s="5">
        <v>5257385289</v>
      </c>
      <c r="G68" s="5">
        <v>-38609375908</v>
      </c>
      <c r="I68" s="5">
        <v>43830066074</v>
      </c>
      <c r="J68" s="5">
        <v>122938917794</v>
      </c>
      <c r="K68" s="5">
        <v>110077536398</v>
      </c>
      <c r="L68" s="5">
        <v>20770624516</v>
      </c>
      <c r="M68" s="5">
        <v>221235491</v>
      </c>
    </row>
    <row r="69" spans="2:13" ht="15.5" x14ac:dyDescent="0.35">
      <c r="C69" t="s">
        <v>90</v>
      </c>
      <c r="D69" s="5">
        <v>-359465389</v>
      </c>
      <c r="E69" s="5">
        <v>-3880386779</v>
      </c>
      <c r="F69" s="5">
        <v>5257385289</v>
      </c>
      <c r="G69" s="5">
        <v>-38623013025</v>
      </c>
      <c r="I69" s="5">
        <v>43816428957</v>
      </c>
      <c r="J69" s="5">
        <v>122919207172</v>
      </c>
      <c r="K69" s="5">
        <v>110071266049</v>
      </c>
      <c r="L69" s="5">
        <v>20790651299</v>
      </c>
      <c r="M69" s="5">
        <v>221235491</v>
      </c>
    </row>
    <row r="70" spans="2:13" ht="15.5" x14ac:dyDescent="0.35">
      <c r="C70" t="s">
        <v>8</v>
      </c>
      <c r="D70" s="5">
        <v>-357805659</v>
      </c>
      <c r="E70" s="5">
        <v>-3880386779</v>
      </c>
      <c r="F70" s="5">
        <v>5258104369</v>
      </c>
      <c r="G70" s="5">
        <v>-38613439845</v>
      </c>
      <c r="I70" s="5">
        <v>43825863677</v>
      </c>
      <c r="J70" s="5">
        <v>122938758062</v>
      </c>
      <c r="K70" s="5">
        <v>110086336407</v>
      </c>
      <c r="L70" s="5">
        <v>20770661816</v>
      </c>
      <c r="M70" s="5">
        <v>221235491</v>
      </c>
    </row>
    <row r="71" spans="2:13" ht="15.5" x14ac:dyDescent="0.35">
      <c r="C71" t="s">
        <v>284</v>
      </c>
      <c r="D71" s="5">
        <v>-1659730</v>
      </c>
      <c r="F71" s="5">
        <v>-719080</v>
      </c>
      <c r="G71" s="5">
        <v>4063936</v>
      </c>
      <c r="I71" s="5">
        <v>4202396</v>
      </c>
      <c r="J71" s="5">
        <v>159731</v>
      </c>
      <c r="K71" s="5">
        <v>-8800000</v>
      </c>
      <c r="L71" s="5">
        <v>-37300</v>
      </c>
    </row>
    <row r="72" spans="2:13" ht="15.5" x14ac:dyDescent="0.35">
      <c r="C72" t="s">
        <v>91</v>
      </c>
      <c r="D72" s="5">
        <v>-359465389</v>
      </c>
      <c r="E72" s="5">
        <v>-3880386779</v>
      </c>
      <c r="F72" s="5">
        <v>5257385289</v>
      </c>
      <c r="G72" s="5">
        <v>-38623013025</v>
      </c>
      <c r="I72" s="5">
        <v>43816428957</v>
      </c>
      <c r="J72" s="5">
        <v>122919207172</v>
      </c>
      <c r="K72" s="5">
        <v>110071266049</v>
      </c>
      <c r="L72" s="5">
        <v>20790651299</v>
      </c>
      <c r="M72" s="5">
        <v>221235491</v>
      </c>
    </row>
    <row r="73" spans="2:13" ht="15.5" x14ac:dyDescent="0.35">
      <c r="C73" t="s">
        <v>92</v>
      </c>
      <c r="D73" s="5">
        <v>-359465389</v>
      </c>
      <c r="E73" s="5">
        <v>-3880386779</v>
      </c>
      <c r="F73" s="5">
        <v>5257385289</v>
      </c>
      <c r="G73" s="5">
        <v>-38609375909</v>
      </c>
      <c r="I73" s="5">
        <v>43830066073</v>
      </c>
      <c r="J73" s="5">
        <v>122938917793</v>
      </c>
      <c r="K73" s="5">
        <v>110077536407</v>
      </c>
      <c r="L73" s="5">
        <v>20770624516</v>
      </c>
      <c r="M73" s="5">
        <v>221235491</v>
      </c>
    </row>
    <row r="74" spans="2:13" ht="15.5" x14ac:dyDescent="0.35">
      <c r="C74" t="s">
        <v>93</v>
      </c>
      <c r="D74" s="5">
        <v>-359465389</v>
      </c>
      <c r="E74" s="5">
        <v>-3880386779</v>
      </c>
      <c r="F74" s="5">
        <v>5257385289</v>
      </c>
      <c r="G74" s="5">
        <v>-38609375909</v>
      </c>
      <c r="I74" s="5">
        <v>43830066073</v>
      </c>
      <c r="J74" s="5">
        <v>122938917793</v>
      </c>
      <c r="K74" s="5">
        <v>110077536407</v>
      </c>
      <c r="L74" s="5">
        <v>20770624516</v>
      </c>
      <c r="M74" s="5">
        <v>221235491</v>
      </c>
    </row>
    <row r="76" spans="2:13" ht="15.5" x14ac:dyDescent="0.35">
      <c r="B76" t="s">
        <v>94</v>
      </c>
      <c r="C76" t="s">
        <v>95</v>
      </c>
    </row>
    <row r="77" spans="2:13" ht="15.5" x14ac:dyDescent="0.35">
      <c r="C77" t="s">
        <v>96</v>
      </c>
    </row>
    <row r="78" spans="2:13" ht="15.5" x14ac:dyDescent="0.35">
      <c r="C78" t="s">
        <v>20</v>
      </c>
      <c r="D78" s="5">
        <v>1845777037</v>
      </c>
      <c r="E78" s="5">
        <v>1443635338</v>
      </c>
      <c r="F78" s="5">
        <v>1093904777</v>
      </c>
      <c r="G78" s="5">
        <v>1261105408</v>
      </c>
      <c r="I78" s="5">
        <v>1261105408</v>
      </c>
      <c r="J78" s="5">
        <v>8102045758</v>
      </c>
      <c r="K78" s="5">
        <v>26330591177</v>
      </c>
      <c r="L78" s="5">
        <v>234744580</v>
      </c>
      <c r="M78" s="5">
        <v>113880972</v>
      </c>
    </row>
    <row r="79" spans="2:13" ht="15.5" x14ac:dyDescent="0.35">
      <c r="C79" t="s">
        <v>98</v>
      </c>
      <c r="D79" s="5">
        <v>15098119231</v>
      </c>
      <c r="E79" s="5">
        <v>14510293768</v>
      </c>
      <c r="F79" s="5">
        <v>13230131908</v>
      </c>
      <c r="G79" s="5">
        <v>14316246145</v>
      </c>
      <c r="I79" s="5">
        <v>14316246145</v>
      </c>
      <c r="J79" s="5">
        <v>86278456409</v>
      </c>
      <c r="K79" s="5">
        <v>55371142149</v>
      </c>
      <c r="L79" s="5">
        <v>8029270943</v>
      </c>
      <c r="M79" s="5">
        <v>1207928000</v>
      </c>
    </row>
    <row r="80" spans="2:13" ht="15.5" x14ac:dyDescent="0.35">
      <c r="C80" t="s">
        <v>100</v>
      </c>
      <c r="M80" s="5">
        <v>325000000000</v>
      </c>
    </row>
    <row r="81" spans="3:13" ht="15.5" x14ac:dyDescent="0.35">
      <c r="C81" t="s">
        <v>99</v>
      </c>
      <c r="D81" s="5">
        <v>4609929843</v>
      </c>
      <c r="E81" s="5">
        <v>4868721694</v>
      </c>
      <c r="F81" s="5">
        <v>4213735705</v>
      </c>
      <c r="G81" s="5">
        <v>5085142825</v>
      </c>
      <c r="I81" s="5">
        <v>5085142825</v>
      </c>
      <c r="J81" s="5">
        <v>6879676420</v>
      </c>
      <c r="K81" s="5">
        <v>5898324107</v>
      </c>
      <c r="L81" s="5">
        <v>3163585105</v>
      </c>
      <c r="M81" s="5">
        <v>136101849</v>
      </c>
    </row>
    <row r="82" spans="3:13" ht="15.5" x14ac:dyDescent="0.35">
      <c r="C82" t="s">
        <v>101</v>
      </c>
      <c r="D82" s="5">
        <v>15098119231</v>
      </c>
      <c r="E82" s="5">
        <v>14510293768</v>
      </c>
      <c r="F82" s="5">
        <v>13230131908</v>
      </c>
      <c r="G82" s="5">
        <v>14316246145</v>
      </c>
      <c r="I82" s="5">
        <v>14316246145</v>
      </c>
      <c r="J82" s="5">
        <v>86278456409</v>
      </c>
      <c r="K82" s="5">
        <v>55371142149</v>
      </c>
      <c r="L82" s="5">
        <v>8029270943</v>
      </c>
      <c r="M82" s="5">
        <v>1207928000</v>
      </c>
    </row>
    <row r="83" spans="3:13" ht="15.5" x14ac:dyDescent="0.35">
      <c r="C83" t="s">
        <v>285</v>
      </c>
      <c r="J83" s="5">
        <v>29700000000</v>
      </c>
      <c r="M83" s="5">
        <v>300000000000</v>
      </c>
    </row>
    <row r="84" spans="3:13" ht="15.5" x14ac:dyDescent="0.35">
      <c r="C84" t="s">
        <v>286</v>
      </c>
      <c r="J84" s="5">
        <v>29700000000</v>
      </c>
      <c r="M84" s="5">
        <v>300000000000</v>
      </c>
    </row>
    <row r="85" spans="3:13" ht="15.5" x14ac:dyDescent="0.35">
      <c r="C85" t="s">
        <v>102</v>
      </c>
      <c r="D85" s="5">
        <v>27023247707</v>
      </c>
      <c r="E85" s="5">
        <v>26433331591</v>
      </c>
      <c r="F85" s="5">
        <v>20705895904</v>
      </c>
      <c r="G85" s="5">
        <v>7582904783</v>
      </c>
      <c r="I85" s="5">
        <v>7582904783</v>
      </c>
      <c r="J85" s="5">
        <v>60593339107</v>
      </c>
      <c r="K85" s="5">
        <v>38687276541</v>
      </c>
      <c r="L85" s="5">
        <v>21434960516</v>
      </c>
      <c r="M85" s="5">
        <v>8413368222</v>
      </c>
    </row>
    <row r="86" spans="3:13" ht="15.5" x14ac:dyDescent="0.35">
      <c r="C86" t="s">
        <v>85</v>
      </c>
      <c r="D86" s="5">
        <v>19591312</v>
      </c>
      <c r="E86" s="5">
        <v>19591312</v>
      </c>
      <c r="F86" s="5">
        <v>19591312</v>
      </c>
      <c r="G86" s="5">
        <v>19591312</v>
      </c>
      <c r="I86" s="5">
        <v>19591312</v>
      </c>
      <c r="J86" s="5">
        <v>5954196</v>
      </c>
      <c r="K86" s="5">
        <v>-13756425</v>
      </c>
      <c r="L86" s="5">
        <v>-20026783</v>
      </c>
    </row>
    <row r="87" spans="3:13" ht="15.5" x14ac:dyDescent="0.35">
      <c r="C87" t="s">
        <v>103</v>
      </c>
      <c r="D87" s="5">
        <v>62908112033</v>
      </c>
      <c r="E87" s="5">
        <v>60202753864</v>
      </c>
      <c r="F87" s="5">
        <v>54355387255</v>
      </c>
      <c r="G87" s="5">
        <v>43160800246</v>
      </c>
      <c r="I87" s="5">
        <v>43160800246</v>
      </c>
      <c r="J87" s="5">
        <v>203105119217</v>
      </c>
      <c r="K87" s="5">
        <v>170441373856</v>
      </c>
      <c r="L87" s="5">
        <v>47682156898</v>
      </c>
      <c r="M87" s="5">
        <v>335190575582</v>
      </c>
    </row>
    <row r="88" spans="3:13" ht="15.5" x14ac:dyDescent="0.35">
      <c r="C88" t="s">
        <v>355</v>
      </c>
      <c r="J88" s="5">
        <v>1</v>
      </c>
    </row>
    <row r="89" spans="3:13" ht="15.5" x14ac:dyDescent="0.35">
      <c r="C89" t="s">
        <v>104</v>
      </c>
    </row>
    <row r="90" spans="3:13" ht="15.5" x14ac:dyDescent="0.35">
      <c r="C90" t="s">
        <v>105</v>
      </c>
      <c r="D90" s="5">
        <v>421608410370</v>
      </c>
      <c r="E90" s="5">
        <v>425117140154</v>
      </c>
      <c r="F90" s="5">
        <v>428628891189</v>
      </c>
      <c r="G90" s="5">
        <v>432140642224</v>
      </c>
      <c r="I90" s="5">
        <v>432140642224</v>
      </c>
      <c r="J90" s="5">
        <v>260564531519</v>
      </c>
      <c r="K90" s="5">
        <v>205564148053</v>
      </c>
      <c r="L90" s="5">
        <v>38610636865</v>
      </c>
      <c r="M90" s="5">
        <v>13279669860</v>
      </c>
    </row>
    <row r="91" spans="3:13" ht="15.5" x14ac:dyDescent="0.35">
      <c r="C91" t="s">
        <v>757</v>
      </c>
      <c r="D91" s="5">
        <v>381472579610</v>
      </c>
      <c r="E91" s="5">
        <v>381472579610</v>
      </c>
      <c r="F91" s="5">
        <v>381472579610</v>
      </c>
      <c r="G91" s="5">
        <v>381472579610</v>
      </c>
      <c r="I91" s="5">
        <v>381472579610</v>
      </c>
      <c r="J91" s="5">
        <v>381472579610</v>
      </c>
      <c r="K91" s="5">
        <v>336472579610</v>
      </c>
      <c r="L91" s="5">
        <v>301472579610</v>
      </c>
    </row>
    <row r="92" spans="3:13" ht="15.5" x14ac:dyDescent="0.35">
      <c r="C92" t="s">
        <v>106</v>
      </c>
      <c r="D92" s="5">
        <v>791707990</v>
      </c>
      <c r="E92" s="5">
        <v>826636283</v>
      </c>
      <c r="F92" s="5">
        <v>861564577</v>
      </c>
      <c r="G92" s="5">
        <v>896492871</v>
      </c>
      <c r="I92" s="5">
        <v>896492871</v>
      </c>
      <c r="J92" s="5">
        <v>1047848810</v>
      </c>
    </row>
    <row r="93" spans="3:13" ht="15.5" x14ac:dyDescent="0.35">
      <c r="C93" t="s">
        <v>108</v>
      </c>
      <c r="D93" s="5">
        <v>808081656</v>
      </c>
      <c r="E93" s="5">
        <v>808081656</v>
      </c>
      <c r="F93" s="5">
        <v>808081656</v>
      </c>
      <c r="G93" s="5">
        <v>808081656</v>
      </c>
      <c r="I93" s="5">
        <v>808081656</v>
      </c>
      <c r="J93" s="5">
        <v>306643367</v>
      </c>
      <c r="L93" s="5">
        <v>554828768</v>
      </c>
    </row>
    <row r="94" spans="3:13" ht="15.5" x14ac:dyDescent="0.35">
      <c r="C94" t="s">
        <v>109</v>
      </c>
      <c r="D94" s="5">
        <v>842395371947</v>
      </c>
      <c r="E94" s="5">
        <v>847330144517</v>
      </c>
      <c r="F94" s="5">
        <v>852267938339</v>
      </c>
      <c r="G94" s="5">
        <v>857205732161</v>
      </c>
      <c r="I94" s="5">
        <v>857205732161</v>
      </c>
      <c r="J94" s="5">
        <v>643391603306</v>
      </c>
      <c r="K94" s="5">
        <v>557856029747</v>
      </c>
      <c r="L94" s="5">
        <v>359316784827</v>
      </c>
      <c r="M94" s="5">
        <v>35436361129</v>
      </c>
    </row>
    <row r="95" spans="3:13" ht="15.5" x14ac:dyDescent="0.35">
      <c r="C95" t="s">
        <v>110</v>
      </c>
      <c r="D95" s="5">
        <v>905303483980</v>
      </c>
      <c r="E95" s="5">
        <v>907532898381</v>
      </c>
      <c r="F95" s="5">
        <v>906623325594</v>
      </c>
      <c r="G95" s="5">
        <v>900366532407</v>
      </c>
      <c r="I95" s="5">
        <v>900366532407</v>
      </c>
      <c r="J95" s="5">
        <v>846496722524</v>
      </c>
      <c r="K95" s="5">
        <v>728297403603</v>
      </c>
      <c r="L95" s="5">
        <v>406998941725</v>
      </c>
      <c r="M95" s="5">
        <v>370626936711</v>
      </c>
    </row>
    <row r="96" spans="3:13" ht="15.5" x14ac:dyDescent="0.35">
      <c r="C96" t="s">
        <v>111</v>
      </c>
    </row>
    <row r="97" spans="3:13" ht="15.5" x14ac:dyDescent="0.35">
      <c r="C97" t="s">
        <v>112</v>
      </c>
    </row>
    <row r="98" spans="3:13" ht="15.5" x14ac:dyDescent="0.35">
      <c r="C98" t="s">
        <v>113</v>
      </c>
      <c r="D98" s="5">
        <v>84195045595</v>
      </c>
      <c r="E98" s="5">
        <v>85857994607</v>
      </c>
      <c r="F98" s="5">
        <v>85079505041</v>
      </c>
      <c r="G98" s="5">
        <v>84080097141</v>
      </c>
      <c r="I98" s="5">
        <v>84080097141</v>
      </c>
      <c r="J98" s="5">
        <v>74343152713</v>
      </c>
      <c r="K98" s="5">
        <v>45247298838</v>
      </c>
      <c r="L98" s="5">
        <v>22205495157</v>
      </c>
      <c r="M98" s="5">
        <v>332572536551</v>
      </c>
    </row>
    <row r="99" spans="3:13" ht="15.5" x14ac:dyDescent="0.35">
      <c r="C99" t="s">
        <v>116</v>
      </c>
    </row>
    <row r="100" spans="3:13" ht="15.5" x14ac:dyDescent="0.35">
      <c r="C100" t="s">
        <v>114</v>
      </c>
    </row>
    <row r="101" spans="3:13" ht="15.5" x14ac:dyDescent="0.35">
      <c r="C101" t="s">
        <v>115</v>
      </c>
      <c r="D101" s="5">
        <v>4903328843</v>
      </c>
      <c r="E101" s="5">
        <v>5212120694</v>
      </c>
      <c r="F101" s="5">
        <v>4557134705</v>
      </c>
      <c r="G101" s="5">
        <v>5428541825</v>
      </c>
      <c r="I101" s="5">
        <v>5428541825</v>
      </c>
      <c r="J101" s="5">
        <v>7272756406</v>
      </c>
      <c r="K101" s="5">
        <v>6639199493</v>
      </c>
      <c r="L101" s="5">
        <v>7522530915</v>
      </c>
      <c r="M101" s="5">
        <v>157525849</v>
      </c>
    </row>
    <row r="102" spans="3:13" ht="15.5" x14ac:dyDescent="0.35">
      <c r="C102" t="s">
        <v>325</v>
      </c>
    </row>
    <row r="103" spans="3:13" ht="15.5" x14ac:dyDescent="0.35">
      <c r="C103" t="s">
        <v>326</v>
      </c>
      <c r="M103" s="5">
        <v>325000000000</v>
      </c>
    </row>
    <row r="104" spans="3:13" ht="15.5" x14ac:dyDescent="0.35">
      <c r="C104" t="s">
        <v>288</v>
      </c>
      <c r="D104" s="5">
        <v>1160193460</v>
      </c>
      <c r="E104" s="5">
        <v>1126012809</v>
      </c>
      <c r="F104" s="5">
        <v>1057560678</v>
      </c>
      <c r="G104" s="5">
        <v>973338358</v>
      </c>
      <c r="I104" s="5">
        <v>973338358</v>
      </c>
      <c r="J104" s="5">
        <v>229582817</v>
      </c>
      <c r="K104" s="5">
        <v>195396575</v>
      </c>
      <c r="L104" s="5">
        <v>185020000</v>
      </c>
      <c r="M104" s="5">
        <v>40000000</v>
      </c>
    </row>
    <row r="105" spans="3:13" ht="15.5" x14ac:dyDescent="0.35">
      <c r="C105" t="s">
        <v>119</v>
      </c>
      <c r="D105" s="5">
        <v>51626323292</v>
      </c>
      <c r="E105" s="5">
        <v>52705261104</v>
      </c>
      <c r="F105" s="5">
        <v>52650209658</v>
      </c>
      <c r="G105" s="5">
        <v>50863616958</v>
      </c>
      <c r="I105" s="5">
        <v>50863616958</v>
      </c>
      <c r="J105" s="5">
        <v>37140813490</v>
      </c>
      <c r="K105" s="5">
        <v>35153325016</v>
      </c>
      <c r="L105" s="5">
        <v>6456585663</v>
      </c>
      <c r="M105" s="5">
        <v>273946775</v>
      </c>
    </row>
    <row r="106" spans="3:13" ht="15.5" x14ac:dyDescent="0.35">
      <c r="C106" t="s">
        <v>121</v>
      </c>
      <c r="D106" s="5">
        <v>4462920614</v>
      </c>
      <c r="E106" s="5">
        <v>4669920614</v>
      </c>
      <c r="F106" s="5">
        <v>658450614</v>
      </c>
      <c r="G106" s="5">
        <v>658450614</v>
      </c>
      <c r="I106" s="5">
        <v>658450614</v>
      </c>
      <c r="J106" s="5">
        <v>358956124</v>
      </c>
      <c r="K106" s="5">
        <v>1203102874</v>
      </c>
      <c r="L106" s="5">
        <v>4928732951</v>
      </c>
      <c r="M106" s="5">
        <v>12833164669</v>
      </c>
    </row>
    <row r="107" spans="3:13" ht="15.5" x14ac:dyDescent="0.35">
      <c r="C107" t="s">
        <v>122</v>
      </c>
      <c r="D107" s="5">
        <v>4462920614</v>
      </c>
      <c r="E107" s="5">
        <v>4669920614</v>
      </c>
      <c r="F107" s="5">
        <v>658450614</v>
      </c>
      <c r="G107" s="5">
        <v>658450614</v>
      </c>
      <c r="I107" s="5">
        <v>658450614</v>
      </c>
      <c r="J107" s="5">
        <v>358956124</v>
      </c>
      <c r="K107" s="5">
        <v>1203102874</v>
      </c>
      <c r="L107" s="5">
        <v>4928732951</v>
      </c>
      <c r="M107" s="5">
        <v>12833164669</v>
      </c>
    </row>
    <row r="108" spans="3:13" ht="15.5" x14ac:dyDescent="0.35">
      <c r="C108" t="s">
        <v>117</v>
      </c>
      <c r="K108" s="5">
        <v>866672787</v>
      </c>
      <c r="M108" s="5">
        <v>38257757</v>
      </c>
    </row>
    <row r="109" spans="3:13" ht="15.5" x14ac:dyDescent="0.35">
      <c r="C109" t="s">
        <v>327</v>
      </c>
      <c r="D109" s="5">
        <v>3804470000</v>
      </c>
      <c r="E109" s="5">
        <v>4011470000</v>
      </c>
    </row>
    <row r="110" spans="3:13" ht="15.5" x14ac:dyDescent="0.35">
      <c r="C110" t="s">
        <v>123</v>
      </c>
      <c r="D110" s="5">
        <v>88657966209</v>
      </c>
      <c r="E110" s="5">
        <v>90527915221</v>
      </c>
      <c r="F110" s="5">
        <v>85737955655</v>
      </c>
      <c r="G110" s="5">
        <v>84738547755</v>
      </c>
      <c r="I110" s="5">
        <v>84738547755</v>
      </c>
      <c r="J110" s="5">
        <v>74702108837</v>
      </c>
      <c r="K110" s="5">
        <v>46450401712</v>
      </c>
      <c r="L110" s="5">
        <v>27134228108</v>
      </c>
      <c r="M110" s="5">
        <v>345405701220</v>
      </c>
    </row>
    <row r="111" spans="3:13" ht="15.5" x14ac:dyDescent="0.35">
      <c r="C111" t="s">
        <v>124</v>
      </c>
    </row>
    <row r="112" spans="3:13" ht="15.5" x14ac:dyDescent="0.35">
      <c r="C112" t="s">
        <v>125</v>
      </c>
      <c r="D112" s="5">
        <v>450000000000</v>
      </c>
      <c r="E112" s="5">
        <v>450000000000</v>
      </c>
      <c r="F112" s="5">
        <v>450000000000</v>
      </c>
      <c r="G112" s="5">
        <v>450000000000</v>
      </c>
      <c r="I112" s="5">
        <v>450000000000</v>
      </c>
      <c r="J112" s="5">
        <v>450000000000</v>
      </c>
      <c r="K112" s="5">
        <v>450000000000</v>
      </c>
      <c r="L112" s="5">
        <v>350000000000</v>
      </c>
      <c r="M112" s="5">
        <v>25000000000</v>
      </c>
    </row>
    <row r="113" spans="2:13" ht="15.5" x14ac:dyDescent="0.35">
      <c r="C113" t="s">
        <v>126</v>
      </c>
      <c r="D113" s="5">
        <v>91904751867</v>
      </c>
      <c r="E113" s="5">
        <v>91904751867</v>
      </c>
      <c r="F113" s="5">
        <v>91904751867</v>
      </c>
      <c r="G113" s="5">
        <v>91904751867</v>
      </c>
      <c r="I113" s="5">
        <v>91904751867</v>
      </c>
      <c r="J113" s="5">
        <v>91904751867</v>
      </c>
      <c r="K113" s="5">
        <v>91904751867</v>
      </c>
    </row>
    <row r="114" spans="2:13" ht="15.5" x14ac:dyDescent="0.35">
      <c r="C114" t="s">
        <v>127</v>
      </c>
      <c r="D114" s="5">
        <v>265818351008</v>
      </c>
      <c r="E114" s="5">
        <v>266176156667</v>
      </c>
      <c r="F114" s="5">
        <v>270056543446</v>
      </c>
      <c r="G114" s="5">
        <v>264798439077</v>
      </c>
      <c r="I114" s="5">
        <v>264798439077</v>
      </c>
      <c r="J114" s="5">
        <v>220981037580</v>
      </c>
      <c r="K114" s="5">
        <v>131091990139</v>
      </c>
      <c r="L114" s="5">
        <v>21011924090</v>
      </c>
      <c r="M114" s="5">
        <v>221235491</v>
      </c>
    </row>
    <row r="115" spans="2:13" ht="15.5" x14ac:dyDescent="0.35">
      <c r="C115" t="s">
        <v>128</v>
      </c>
      <c r="D115" s="5">
        <v>2000000000</v>
      </c>
      <c r="E115" s="5">
        <v>2000000000</v>
      </c>
      <c r="F115" s="5">
        <v>2000000000</v>
      </c>
      <c r="G115" s="5">
        <v>2000000000</v>
      </c>
      <c r="I115" s="5">
        <v>2000000000</v>
      </c>
      <c r="J115" s="5">
        <v>2000000000</v>
      </c>
    </row>
    <row r="116" spans="2:13" ht="15.5" x14ac:dyDescent="0.35">
      <c r="C116" t="s">
        <v>129</v>
      </c>
      <c r="D116" s="5">
        <v>263818351008</v>
      </c>
      <c r="E116" s="5">
        <v>264176156667</v>
      </c>
      <c r="F116" s="5">
        <v>268056543446</v>
      </c>
      <c r="G116" s="5">
        <v>262798439077</v>
      </c>
      <c r="I116" s="5">
        <v>262798439077</v>
      </c>
      <c r="J116" s="5">
        <v>218981037580</v>
      </c>
      <c r="K116" s="5">
        <v>131091990139</v>
      </c>
      <c r="L116" s="5">
        <v>21011924090</v>
      </c>
      <c r="M116" s="5">
        <v>221235491</v>
      </c>
    </row>
    <row r="117" spans="2:13" ht="15.5" x14ac:dyDescent="0.35">
      <c r="C117" t="s">
        <v>130</v>
      </c>
      <c r="D117" s="5">
        <v>265818351008</v>
      </c>
      <c r="E117" s="5">
        <v>266176156667</v>
      </c>
      <c r="F117" s="5">
        <v>270056543446</v>
      </c>
      <c r="G117" s="5">
        <v>264798439077</v>
      </c>
      <c r="I117" s="5">
        <v>264798439077</v>
      </c>
      <c r="J117" s="5">
        <v>220981037580</v>
      </c>
      <c r="K117" s="5">
        <v>131091990139</v>
      </c>
      <c r="L117" s="5">
        <v>21011924090</v>
      </c>
      <c r="M117" s="5">
        <v>221235491</v>
      </c>
    </row>
    <row r="118" spans="2:13" ht="15.5" x14ac:dyDescent="0.35">
      <c r="C118" t="s">
        <v>131</v>
      </c>
      <c r="D118" s="5">
        <v>8902823586</v>
      </c>
      <c r="E118" s="5">
        <v>8904483316</v>
      </c>
      <c r="F118" s="5">
        <v>8904483316</v>
      </c>
      <c r="G118" s="5">
        <v>8905202396</v>
      </c>
      <c r="I118" s="5">
        <v>8905202396</v>
      </c>
      <c r="J118" s="5">
        <v>8902870042</v>
      </c>
      <c r="K118" s="5">
        <v>8864016310</v>
      </c>
      <c r="L118" s="5">
        <v>8872816310</v>
      </c>
    </row>
    <row r="119" spans="2:13" ht="15.5" x14ac:dyDescent="0.35">
      <c r="C119" t="s">
        <v>10</v>
      </c>
      <c r="D119" s="5">
        <v>816645517773</v>
      </c>
      <c r="E119" s="5">
        <v>817004983162</v>
      </c>
      <c r="F119" s="5">
        <v>820885369941</v>
      </c>
      <c r="G119" s="5">
        <v>815627984652</v>
      </c>
      <c r="I119" s="5">
        <v>815627984652</v>
      </c>
      <c r="J119" s="5">
        <v>771794613685</v>
      </c>
      <c r="K119" s="5">
        <v>681847001891</v>
      </c>
      <c r="L119" s="5">
        <v>379864713617</v>
      </c>
      <c r="M119" s="5">
        <v>25221235491</v>
      </c>
    </row>
    <row r="120" spans="2:13" ht="15.5" x14ac:dyDescent="0.35">
      <c r="C120" t="s">
        <v>132</v>
      </c>
      <c r="D120" s="5">
        <v>905303483982</v>
      </c>
      <c r="E120" s="5">
        <v>907532898383</v>
      </c>
      <c r="F120" s="5">
        <v>906623325596</v>
      </c>
      <c r="G120" s="5">
        <v>900366532407</v>
      </c>
      <c r="I120" s="5">
        <v>900366532407</v>
      </c>
      <c r="J120" s="5">
        <v>846496722522</v>
      </c>
      <c r="K120" s="5">
        <v>728297403603</v>
      </c>
      <c r="L120" s="5">
        <v>406998941725</v>
      </c>
      <c r="M120" s="5">
        <v>370626936711</v>
      </c>
    </row>
    <row r="121" spans="2:13" ht="15.5" x14ac:dyDescent="0.35">
      <c r="C121" t="s">
        <v>133</v>
      </c>
      <c r="D121" s="5">
        <v>45000000000</v>
      </c>
      <c r="E121" s="5">
        <v>45000000000</v>
      </c>
      <c r="F121" s="5">
        <v>45000000000</v>
      </c>
      <c r="G121" s="5">
        <v>45000000000</v>
      </c>
      <c r="I121" s="5">
        <v>45000000000</v>
      </c>
      <c r="J121" s="5">
        <v>45000000000</v>
      </c>
      <c r="K121" s="5">
        <v>9000000000</v>
      </c>
      <c r="L121" s="5">
        <v>7000000000</v>
      </c>
      <c r="M121" s="5">
        <v>25000</v>
      </c>
    </row>
    <row r="123" spans="2:13" ht="15.5" x14ac:dyDescent="0.35">
      <c r="B123" t="s">
        <v>134</v>
      </c>
      <c r="C123" t="s">
        <v>135</v>
      </c>
      <c r="D123" s="5">
        <v>857526947</v>
      </c>
      <c r="E123" s="5">
        <v>-5634094960</v>
      </c>
      <c r="F123" s="5">
        <v>-330289875</v>
      </c>
      <c r="G123" s="5">
        <v>-169125589039</v>
      </c>
      <c r="I123" s="5">
        <v>10353618399</v>
      </c>
      <c r="J123" s="5">
        <v>119016352663</v>
      </c>
      <c r="K123" s="5">
        <v>70947793503</v>
      </c>
      <c r="L123" s="5">
        <v>11357353285</v>
      </c>
      <c r="M123" s="5">
        <v>1630333195</v>
      </c>
    </row>
    <row r="124" spans="2:13" ht="15.5" x14ac:dyDescent="0.35">
      <c r="C124" t="s">
        <v>296</v>
      </c>
      <c r="D124" s="5">
        <v>10169090038</v>
      </c>
      <c r="E124" s="5">
        <v>8229174498</v>
      </c>
      <c r="F124" s="5">
        <v>33172123782</v>
      </c>
      <c r="G124" s="5">
        <v>-370815490467</v>
      </c>
      <c r="I124" s="5">
        <v>60201134154</v>
      </c>
      <c r="J124" s="5">
        <v>661412633780</v>
      </c>
      <c r="K124" s="5">
        <v>412059260563</v>
      </c>
      <c r="L124" s="5">
        <v>103875945449</v>
      </c>
      <c r="M124" s="5">
        <v>13556132765</v>
      </c>
    </row>
    <row r="125" spans="2:13" ht="15.5" x14ac:dyDescent="0.35">
      <c r="C125" t="s">
        <v>298</v>
      </c>
      <c r="D125" s="5">
        <v>-4607726873</v>
      </c>
      <c r="E125" s="5">
        <v>-9609866166</v>
      </c>
      <c r="F125" s="5">
        <v>-28006016624</v>
      </c>
      <c r="G125" s="5">
        <v>205028476037</v>
      </c>
      <c r="I125" s="5">
        <v>-36328335996</v>
      </c>
      <c r="J125" s="5">
        <v>-498175744412</v>
      </c>
      <c r="K125" s="5">
        <v>-320819948031</v>
      </c>
      <c r="L125" s="5">
        <v>-76998014380</v>
      </c>
      <c r="M125" s="5">
        <v>-8196175017</v>
      </c>
    </row>
    <row r="126" spans="2:13" ht="15.5" x14ac:dyDescent="0.35">
      <c r="C126" t="s">
        <v>330</v>
      </c>
      <c r="D126" s="5">
        <v>-1351215757</v>
      </c>
      <c r="E126" s="5">
        <v>-2497667374</v>
      </c>
      <c r="F126" s="5">
        <v>-4181181370</v>
      </c>
      <c r="G126" s="5">
        <v>-44569309</v>
      </c>
      <c r="I126" s="5">
        <v>-6834983419</v>
      </c>
      <c r="J126" s="5">
        <v>-14369323804</v>
      </c>
      <c r="K126" s="5">
        <v>-6818930944</v>
      </c>
      <c r="L126" s="5">
        <v>-4155818884</v>
      </c>
      <c r="M126" s="5">
        <v>-925911718</v>
      </c>
    </row>
    <row r="127" spans="2:13" ht="15.5" x14ac:dyDescent="0.35">
      <c r="C127" t="s">
        <v>573</v>
      </c>
      <c r="D127" s="5">
        <v>-3352620461</v>
      </c>
      <c r="E127" s="5">
        <v>-1755735918</v>
      </c>
      <c r="F127" s="5">
        <v>-1315215663</v>
      </c>
      <c r="G127" s="5">
        <v>-3294005300</v>
      </c>
      <c r="I127" s="5">
        <v>-6684196340</v>
      </c>
      <c r="J127" s="5">
        <v>-29851212901</v>
      </c>
      <c r="K127" s="5">
        <v>-13472588085</v>
      </c>
      <c r="L127" s="5">
        <v>-11364758900</v>
      </c>
      <c r="M127" s="5">
        <v>-2803712835</v>
      </c>
    </row>
    <row r="128" spans="2:13" ht="15.5" x14ac:dyDescent="0.35">
      <c r="C128" t="s">
        <v>144</v>
      </c>
      <c r="D128" s="5">
        <v>-207000000</v>
      </c>
      <c r="E128" s="5">
        <v>4011470000</v>
      </c>
      <c r="J128" s="5">
        <v>-36289377754</v>
      </c>
      <c r="K128" s="5">
        <v>182426339417</v>
      </c>
      <c r="L128" s="5">
        <v>288936075</v>
      </c>
      <c r="M128" s="5">
        <v>5809355491</v>
      </c>
    </row>
    <row r="129" spans="3:13" ht="15.5" x14ac:dyDescent="0.35">
      <c r="C129" t="s">
        <v>145</v>
      </c>
      <c r="D129" s="5">
        <v>-248385246</v>
      </c>
      <c r="E129" s="5">
        <v>1972355520</v>
      </c>
      <c r="F129" s="5">
        <v>163089244</v>
      </c>
      <c r="G129" s="5">
        <v>168614441252</v>
      </c>
      <c r="I129" s="5">
        <v>-17194558748</v>
      </c>
      <c r="J129" s="5">
        <v>-100955520330</v>
      </c>
      <c r="K129" s="5">
        <v>-227278286323</v>
      </c>
      <c r="L129" s="5">
        <v>-11525425752</v>
      </c>
      <c r="M129" s="5">
        <v>-7325807714</v>
      </c>
    </row>
    <row r="130" spans="3:13" ht="15.5" x14ac:dyDescent="0.35">
      <c r="C130" t="s">
        <v>359</v>
      </c>
      <c r="K130" s="5">
        <v>-40000000000</v>
      </c>
      <c r="L130" s="5">
        <v>-10450000000</v>
      </c>
    </row>
    <row r="131" spans="3:13" ht="15.5" x14ac:dyDescent="0.35">
      <c r="C131" t="s">
        <v>151</v>
      </c>
      <c r="G131" s="5">
        <v>50621105052</v>
      </c>
      <c r="I131" s="5">
        <v>-2378894948</v>
      </c>
      <c r="J131" s="5">
        <v>-24188373347</v>
      </c>
      <c r="K131" s="5">
        <v>-152278286323</v>
      </c>
      <c r="L131" s="5">
        <v>-1075425752</v>
      </c>
      <c r="M131" s="5">
        <v>-7325807714</v>
      </c>
    </row>
    <row r="132" spans="3:13" ht="15.5" x14ac:dyDescent="0.35">
      <c r="C132" t="s">
        <v>1181</v>
      </c>
      <c r="G132" s="5">
        <v>-44515663800</v>
      </c>
      <c r="I132" s="5">
        <v>-44515663800</v>
      </c>
    </row>
    <row r="133" spans="3:13" ht="15.5" x14ac:dyDescent="0.35">
      <c r="C133" t="s">
        <v>152</v>
      </c>
      <c r="J133" s="5">
        <v>-1117705397</v>
      </c>
    </row>
    <row r="134" spans="3:13" ht="15.5" x14ac:dyDescent="0.35">
      <c r="C134" t="s">
        <v>680</v>
      </c>
      <c r="G134" s="5">
        <v>134999000000</v>
      </c>
    </row>
    <row r="135" spans="3:13" ht="15.5" x14ac:dyDescent="0.35">
      <c r="C135" t="s">
        <v>337</v>
      </c>
      <c r="J135" s="5">
        <v>-949441586</v>
      </c>
    </row>
    <row r="136" spans="3:13" ht="15.5" x14ac:dyDescent="0.35">
      <c r="C136" t="s">
        <v>340</v>
      </c>
      <c r="G136" s="5">
        <v>-2190000000</v>
      </c>
    </row>
    <row r="137" spans="3:13" ht="15.5" x14ac:dyDescent="0.35">
      <c r="C137" t="s">
        <v>765</v>
      </c>
      <c r="D137" s="5">
        <v>-248385246</v>
      </c>
      <c r="E137" s="5">
        <v>1972355520</v>
      </c>
      <c r="F137" s="5">
        <v>163089244</v>
      </c>
    </row>
    <row r="138" spans="3:13" ht="15.5" x14ac:dyDescent="0.35">
      <c r="C138" t="s">
        <v>1182</v>
      </c>
      <c r="G138" s="5">
        <v>29700000000</v>
      </c>
      <c r="I138" s="5">
        <v>29700000000</v>
      </c>
      <c r="J138" s="5">
        <v>-29700000000</v>
      </c>
    </row>
    <row r="139" spans="3:13" ht="15.5" x14ac:dyDescent="0.35">
      <c r="C139" t="s">
        <v>763</v>
      </c>
      <c r="J139" s="5">
        <v>-45000000000</v>
      </c>
      <c r="K139" s="5">
        <v>-35000000000</v>
      </c>
    </row>
    <row r="140" spans="3:13" ht="15.5" x14ac:dyDescent="0.35">
      <c r="C140" t="s">
        <v>153</v>
      </c>
      <c r="D140" s="5">
        <v>-207000000</v>
      </c>
      <c r="E140" s="5">
        <v>4011470000</v>
      </c>
      <c r="J140" s="5">
        <v>-36289377754</v>
      </c>
      <c r="K140" s="5">
        <v>182426339417</v>
      </c>
      <c r="L140" s="5">
        <v>288936075</v>
      </c>
      <c r="M140" s="5">
        <v>5809355491</v>
      </c>
    </row>
    <row r="141" spans="3:13" ht="15.5" x14ac:dyDescent="0.35">
      <c r="C141" t="s">
        <v>1183</v>
      </c>
    </row>
    <row r="142" spans="3:13" ht="15.5" x14ac:dyDescent="0.35">
      <c r="C142" t="s">
        <v>915</v>
      </c>
      <c r="K142" s="5">
        <v>100000000000</v>
      </c>
      <c r="L142" s="5">
        <v>7390000000</v>
      </c>
      <c r="M142" s="5">
        <v>8846001362</v>
      </c>
    </row>
    <row r="143" spans="3:13" ht="15.5" x14ac:dyDescent="0.35">
      <c r="C143" t="s">
        <v>1184</v>
      </c>
      <c r="J143" s="5">
        <v>-3259377754</v>
      </c>
      <c r="K143" s="5">
        <v>-9478412450</v>
      </c>
      <c r="L143" s="5">
        <v>-7101063925</v>
      </c>
      <c r="M143" s="5">
        <v>-3036645871</v>
      </c>
    </row>
    <row r="144" spans="3:13" ht="15.5" x14ac:dyDescent="0.35">
      <c r="C144" t="s">
        <v>1185</v>
      </c>
    </row>
    <row r="145" spans="2:13" ht="15.5" x14ac:dyDescent="0.35">
      <c r="C145" t="s">
        <v>422</v>
      </c>
      <c r="E145" s="5">
        <v>4149470000</v>
      </c>
    </row>
    <row r="146" spans="2:13" ht="15.5" x14ac:dyDescent="0.35">
      <c r="C146" t="s">
        <v>423</v>
      </c>
      <c r="D146" s="5">
        <v>-207000000</v>
      </c>
      <c r="E146" s="5">
        <v>-138000000</v>
      </c>
    </row>
    <row r="147" spans="2:13" ht="15.5" x14ac:dyDescent="0.35">
      <c r="C147" t="s">
        <v>1186</v>
      </c>
    </row>
    <row r="148" spans="2:13" ht="15.5" x14ac:dyDescent="0.35">
      <c r="C148" t="s">
        <v>161</v>
      </c>
      <c r="J148" s="5">
        <v>-33030000000</v>
      </c>
    </row>
    <row r="149" spans="2:13" ht="15.5" x14ac:dyDescent="0.35">
      <c r="C149" t="s">
        <v>126</v>
      </c>
      <c r="K149" s="5">
        <v>91904751867</v>
      </c>
    </row>
    <row r="150" spans="2:13" ht="15.5" x14ac:dyDescent="0.35">
      <c r="C150" t="s">
        <v>164</v>
      </c>
      <c r="D150" s="5">
        <v>402141701</v>
      </c>
      <c r="E150" s="5">
        <v>349730560</v>
      </c>
      <c r="F150" s="5">
        <v>-167200631</v>
      </c>
      <c r="G150" s="5">
        <v>-511147787</v>
      </c>
      <c r="I150" s="5">
        <v>-6840940349</v>
      </c>
      <c r="J150" s="5">
        <v>-18228545421</v>
      </c>
      <c r="K150" s="5">
        <v>26095846597</v>
      </c>
      <c r="L150" s="5">
        <v>120863608</v>
      </c>
      <c r="M150" s="5">
        <v>113880972</v>
      </c>
    </row>
    <row r="151" spans="2:13" ht="15.5" x14ac:dyDescent="0.35">
      <c r="C151" t="s">
        <v>165</v>
      </c>
      <c r="F151" s="5">
        <v>1261105408</v>
      </c>
      <c r="I151" s="5">
        <v>8102045758</v>
      </c>
      <c r="J151" s="5">
        <v>26330591177</v>
      </c>
      <c r="K151" s="5">
        <v>234744580</v>
      </c>
      <c r="L151" s="5">
        <v>113880972</v>
      </c>
    </row>
    <row r="152" spans="2:13" ht="15.5" x14ac:dyDescent="0.35">
      <c r="C152" t="s">
        <v>166</v>
      </c>
      <c r="D152" s="5">
        <v>402141701</v>
      </c>
      <c r="E152" s="5">
        <v>349730560</v>
      </c>
      <c r="F152" s="5">
        <v>1093904777</v>
      </c>
      <c r="G152" s="5">
        <v>-511147787</v>
      </c>
      <c r="I152" s="5">
        <v>1261105409</v>
      </c>
      <c r="J152" s="5">
        <v>8102045756</v>
      </c>
      <c r="K152" s="5">
        <v>26330591177</v>
      </c>
      <c r="L152" s="5">
        <v>234744580</v>
      </c>
      <c r="M152" s="5">
        <v>113880972</v>
      </c>
    </row>
    <row r="154" spans="2:13" ht="15.5" x14ac:dyDescent="0.35">
      <c r="B154" t="s">
        <v>167</v>
      </c>
      <c r="C154" t="s">
        <v>12</v>
      </c>
      <c r="D154" s="5">
        <v>45000000000</v>
      </c>
      <c r="E154" s="5">
        <v>45000000000</v>
      </c>
      <c r="F154" s="5">
        <v>45000000000</v>
      </c>
      <c r="G154" s="5">
        <v>45000000000</v>
      </c>
      <c r="I154" s="5">
        <v>45000000000</v>
      </c>
      <c r="J154" s="5">
        <v>45000000000</v>
      </c>
      <c r="K154" s="5">
        <v>9000000000</v>
      </c>
      <c r="L154" s="5">
        <v>7000000000</v>
      </c>
      <c r="M154" s="5">
        <v>0</v>
      </c>
    </row>
    <row r="155" spans="2:13" ht="15.5" x14ac:dyDescent="0.35">
      <c r="C155" t="s">
        <v>168</v>
      </c>
      <c r="D155" s="6">
        <v>-0.01</v>
      </c>
      <c r="E155" s="6">
        <v>-0.09</v>
      </c>
      <c r="F155" s="6">
        <v>0.12</v>
      </c>
      <c r="G155" s="6">
        <v>-0.86</v>
      </c>
    </row>
    <row r="156" spans="2:13" ht="15.5" x14ac:dyDescent="0.35">
      <c r="C156" t="s">
        <v>169</v>
      </c>
      <c r="D156" s="5">
        <v>-700</v>
      </c>
      <c r="E156" s="6">
        <v>-111.11</v>
      </c>
      <c r="F156" s="6">
        <v>416.67</v>
      </c>
      <c r="G156" s="6">
        <v>-58.14</v>
      </c>
    </row>
    <row r="157" spans="2:13" ht="15.5" x14ac:dyDescent="0.35">
      <c r="C157" t="s">
        <v>62</v>
      </c>
      <c r="D157" s="6">
        <v>28.46</v>
      </c>
      <c r="E157" s="6">
        <v>47.32</v>
      </c>
      <c r="F157" s="6">
        <v>70.12</v>
      </c>
      <c r="G157" s="6">
        <v>60.01</v>
      </c>
    </row>
    <row r="158" spans="2:13" ht="15.5" x14ac:dyDescent="0.35">
      <c r="C158" t="s">
        <v>170</v>
      </c>
      <c r="D158" s="5">
        <v>4340000000</v>
      </c>
      <c r="E158" s="6">
        <v>1070000000.0000001</v>
      </c>
      <c r="F158" s="5">
        <v>11410000000</v>
      </c>
      <c r="G158" s="5">
        <v>-42350000000</v>
      </c>
    </row>
    <row r="159" spans="2:13" ht="15.5" x14ac:dyDescent="0.35">
      <c r="C159" t="s">
        <v>171</v>
      </c>
      <c r="D159" s="6">
        <v>-4.0000000000000002E-4</v>
      </c>
      <c r="E159" s="6">
        <v>-4.3E-3</v>
      </c>
      <c r="F159" s="6">
        <v>5.7999999999999996E-3</v>
      </c>
      <c r="G159" s="6">
        <v>-4.2900000000000001E-2</v>
      </c>
    </row>
    <row r="160" spans="2:13" ht="15.5" x14ac:dyDescent="0.35">
      <c r="C160" t="s">
        <v>172</v>
      </c>
      <c r="D160" s="6">
        <v>-4.0000000000000002E-4</v>
      </c>
      <c r="E160" s="6">
        <v>-4.7999999999999996E-3</v>
      </c>
      <c r="F160" s="6">
        <v>6.5000000000000006E-3</v>
      </c>
      <c r="G160" s="6">
        <v>-4.7899999999999998E-2</v>
      </c>
    </row>
    <row r="161" spans="3:7" ht="15.5" x14ac:dyDescent="0.35">
      <c r="C161" t="s">
        <v>173</v>
      </c>
      <c r="D161" s="6">
        <v>-7.000000000000001E-4</v>
      </c>
      <c r="E161" s="6">
        <v>-4.6999999999999993E-3</v>
      </c>
      <c r="F161" s="6">
        <v>7.9000000000000008E-3</v>
      </c>
      <c r="G161" s="6">
        <v>-5.9900000000000002E-2</v>
      </c>
    </row>
    <row r="162" spans="3:7" ht="15.5" x14ac:dyDescent="0.35">
      <c r="C162" t="s">
        <v>174</v>
      </c>
      <c r="D162" s="6">
        <v>-7.74</v>
      </c>
      <c r="E162" s="6">
        <v>-44.31</v>
      </c>
    </row>
    <row r="163" spans="3:7" ht="15.5" x14ac:dyDescent="0.35">
      <c r="C163" t="s">
        <v>176</v>
      </c>
      <c r="D163" s="6">
        <v>0.39</v>
      </c>
      <c r="E163" s="6">
        <v>0.56000000000000005</v>
      </c>
      <c r="F163" s="6">
        <v>2.77</v>
      </c>
      <c r="G163" s="6">
        <v>2.79</v>
      </c>
    </row>
    <row r="164" spans="3:7" ht="15.5" x14ac:dyDescent="0.35">
      <c r="C164" t="s">
        <v>177</v>
      </c>
      <c r="D164" s="6">
        <v>17.95</v>
      </c>
      <c r="E164" s="6">
        <v>17.96</v>
      </c>
      <c r="F164" s="6">
        <v>18.04</v>
      </c>
      <c r="G164" s="6">
        <v>17.93</v>
      </c>
    </row>
    <row r="165" spans="3:7" ht="15.5" x14ac:dyDescent="0.35">
      <c r="C165" t="s">
        <v>178</v>
      </c>
      <c r="D165" s="6">
        <v>0.39</v>
      </c>
      <c r="E165" s="6">
        <v>0.56000000000000005</v>
      </c>
      <c r="F165" s="6">
        <v>2.77</v>
      </c>
      <c r="G165" s="6">
        <v>2.79</v>
      </c>
    </row>
    <row r="166" spans="3:7" ht="15.5" x14ac:dyDescent="0.35">
      <c r="C166" t="s">
        <v>179</v>
      </c>
      <c r="D166" s="6">
        <v>17.93</v>
      </c>
      <c r="E166" s="6">
        <v>17.940000000000001</v>
      </c>
      <c r="F166" s="6">
        <v>18.02</v>
      </c>
      <c r="G166" s="6">
        <v>17.91</v>
      </c>
    </row>
    <row r="167" spans="3:7" ht="15.5" x14ac:dyDescent="0.35">
      <c r="C167" t="s">
        <v>180</v>
      </c>
    </row>
    <row r="168" spans="3:7" ht="15.5" x14ac:dyDescent="0.35">
      <c r="C168" t="s">
        <v>181</v>
      </c>
      <c r="D168" s="5">
        <v>4000000000</v>
      </c>
      <c r="E168" s="5">
        <v>4000000000</v>
      </c>
    </row>
    <row r="169" spans="3:7" ht="15.5" x14ac:dyDescent="0.35">
      <c r="C169" t="s">
        <v>276</v>
      </c>
      <c r="D169" s="5">
        <v>808000000000</v>
      </c>
      <c r="E169" s="5">
        <v>808000000000</v>
      </c>
      <c r="F169" s="5">
        <v>812000000000</v>
      </c>
      <c r="G169" s="5">
        <v>807000000000</v>
      </c>
    </row>
    <row r="170" spans="3:7" ht="15.5" x14ac:dyDescent="0.35">
      <c r="C170" t="s">
        <v>24</v>
      </c>
      <c r="D170" s="5">
        <v>4000000000</v>
      </c>
      <c r="E170" s="5">
        <v>4000000000</v>
      </c>
    </row>
    <row r="171" spans="3:7" ht="15.5" x14ac:dyDescent="0.35">
      <c r="C171" t="s">
        <v>21</v>
      </c>
      <c r="D171" s="5">
        <v>2000000000</v>
      </c>
      <c r="E171" s="5">
        <v>3000000000</v>
      </c>
      <c r="F171" s="5">
        <v>-1000000000</v>
      </c>
      <c r="G171" s="5">
        <v>-1000000000</v>
      </c>
    </row>
    <row r="172" spans="3:7" ht="15.5" x14ac:dyDescent="0.35">
      <c r="C172" t="s">
        <v>183</v>
      </c>
      <c r="D172" s="5">
        <v>-21000000000</v>
      </c>
      <c r="E172" s="5">
        <v>-26000000000</v>
      </c>
      <c r="F172" s="5">
        <v>-31000000000</v>
      </c>
      <c r="G172" s="5">
        <v>-41000000000</v>
      </c>
    </row>
    <row r="173" spans="3:7" ht="15.5" x14ac:dyDescent="0.35">
      <c r="C173" t="s">
        <v>184</v>
      </c>
      <c r="D173" s="5">
        <v>1000000000</v>
      </c>
      <c r="E173" s="5">
        <v>-6000000000</v>
      </c>
      <c r="F173" s="5">
        <v>0</v>
      </c>
      <c r="G173" s="5">
        <v>-169000000000</v>
      </c>
    </row>
    <row r="174" spans="3:7" ht="15.5" x14ac:dyDescent="0.35">
      <c r="C174" t="s">
        <v>185</v>
      </c>
      <c r="D174" s="5">
        <v>0</v>
      </c>
      <c r="E174" s="5">
        <v>2000000000</v>
      </c>
      <c r="F174" s="5">
        <v>0</v>
      </c>
      <c r="G174" s="5">
        <v>6000000000</v>
      </c>
    </row>
    <row r="175" spans="3:7" ht="15.5" x14ac:dyDescent="0.35">
      <c r="C175" t="s">
        <v>13</v>
      </c>
      <c r="D175" s="5">
        <v>1000000000</v>
      </c>
      <c r="E175" s="5">
        <v>-4000000000</v>
      </c>
      <c r="F175" s="5">
        <v>0</v>
      </c>
      <c r="G175" s="5">
        <v>-163000000000</v>
      </c>
    </row>
    <row r="176" spans="3:7" ht="15.5" x14ac:dyDescent="0.35">
      <c r="C176" t="s">
        <v>16</v>
      </c>
      <c r="D176" s="6">
        <v>0.01</v>
      </c>
      <c r="E176" s="6">
        <v>-0.08</v>
      </c>
      <c r="F176" s="5">
        <v>0</v>
      </c>
      <c r="G176" s="6">
        <v>-3.62</v>
      </c>
    </row>
    <row r="177" spans="3:14" ht="15.5" x14ac:dyDescent="0.35">
      <c r="C177" t="s">
        <v>47</v>
      </c>
      <c r="I177" s="6">
        <v>0.97</v>
      </c>
      <c r="J177" s="6">
        <v>2.73</v>
      </c>
      <c r="K177" s="6">
        <v>12.23</v>
      </c>
      <c r="L177" s="6">
        <v>2.97</v>
      </c>
      <c r="M177" s="6">
        <v>8849.42</v>
      </c>
    </row>
    <row r="178" spans="3:14" ht="15.5" x14ac:dyDescent="0.35">
      <c r="C178" t="s">
        <v>61</v>
      </c>
      <c r="I178" s="6">
        <v>51.55</v>
      </c>
      <c r="J178" s="6">
        <v>271.06</v>
      </c>
      <c r="K178" s="6">
        <v>480.38</v>
      </c>
      <c r="L178" s="5">
        <v>0</v>
      </c>
      <c r="M178" s="5">
        <v>0</v>
      </c>
      <c r="N178" s="5">
        <v>0</v>
      </c>
    </row>
    <row r="179" spans="3:14" ht="15.5" x14ac:dyDescent="0.35">
      <c r="C179" t="s">
        <v>64</v>
      </c>
      <c r="I179" s="6">
        <v>5.6</v>
      </c>
      <c r="J179" s="6">
        <v>51.39</v>
      </c>
      <c r="K179" s="6">
        <v>115.1</v>
      </c>
      <c r="L179" s="5">
        <v>0</v>
      </c>
      <c r="M179" s="5">
        <v>0</v>
      </c>
      <c r="N179" s="5">
        <v>0</v>
      </c>
    </row>
    <row r="180" spans="3:14" ht="15.5" x14ac:dyDescent="0.35">
      <c r="C180" t="s">
        <v>186</v>
      </c>
      <c r="I180" s="5">
        <v>72830000000</v>
      </c>
      <c r="J180" s="5">
        <v>167860000000</v>
      </c>
      <c r="K180" s="5">
        <v>145860000000</v>
      </c>
      <c r="L180" s="6">
        <v>33590000000.000004</v>
      </c>
      <c r="M180" s="5">
        <v>2990000000</v>
      </c>
    </row>
    <row r="181" spans="3:14" ht="15.5" x14ac:dyDescent="0.35">
      <c r="C181" t="s">
        <v>187</v>
      </c>
      <c r="I181" s="6">
        <v>4.87E-2</v>
      </c>
      <c r="J181" s="6">
        <v>0.1452</v>
      </c>
      <c r="K181" s="6">
        <v>0.15109999999999998</v>
      </c>
      <c r="L181" s="6">
        <v>5.1100000000000007E-2</v>
      </c>
      <c r="M181" s="6">
        <v>5.9999999999999995E-4</v>
      </c>
      <c r="N181" s="5">
        <v>0</v>
      </c>
    </row>
    <row r="182" spans="3:14" ht="15.5" x14ac:dyDescent="0.35">
      <c r="C182" t="s">
        <v>188</v>
      </c>
      <c r="I182" s="6">
        <v>5.4299999999999994E-2</v>
      </c>
      <c r="J182" s="6">
        <v>0.16109999999999999</v>
      </c>
      <c r="K182" s="6">
        <v>0.1636</v>
      </c>
      <c r="L182" s="6">
        <v>5.5999999999999994E-2</v>
      </c>
      <c r="M182" s="6">
        <v>8.8000000000000005E-3</v>
      </c>
      <c r="N182" s="5">
        <v>0</v>
      </c>
    </row>
    <row r="183" spans="3:14" ht="15.5" x14ac:dyDescent="0.35">
      <c r="C183" t="s">
        <v>189</v>
      </c>
      <c r="I183" s="6">
        <v>6.9800000000000001E-2</v>
      </c>
      <c r="J183" s="6">
        <v>0.21719999999999998</v>
      </c>
      <c r="K183" s="6">
        <v>0.26640000000000003</v>
      </c>
      <c r="L183" s="6">
        <v>0.1351</v>
      </c>
      <c r="M183" s="6">
        <v>8.2299999999999998E-2</v>
      </c>
      <c r="N183" s="5">
        <v>0</v>
      </c>
    </row>
    <row r="184" spans="3:14" ht="15.5" x14ac:dyDescent="0.35">
      <c r="C184" t="s">
        <v>190</v>
      </c>
      <c r="J184" s="6">
        <v>1202.3699999999999</v>
      </c>
      <c r="K184" s="6">
        <v>128.85</v>
      </c>
      <c r="L184" s="6">
        <v>13.72</v>
      </c>
      <c r="M184" s="6">
        <v>1.25</v>
      </c>
    </row>
    <row r="185" spans="3:14" ht="15.5" x14ac:dyDescent="0.35">
      <c r="C185" t="s">
        <v>58</v>
      </c>
      <c r="I185" s="6">
        <v>2.79</v>
      </c>
      <c r="J185" s="6">
        <v>43.66</v>
      </c>
      <c r="K185" s="6">
        <v>78.56</v>
      </c>
      <c r="L185" s="5">
        <v>0</v>
      </c>
      <c r="M185" s="5">
        <v>0</v>
      </c>
    </row>
    <row r="186" spans="3:14" ht="15.5" x14ac:dyDescent="0.35">
      <c r="C186" t="s">
        <v>55</v>
      </c>
      <c r="I186" s="6">
        <v>17.93</v>
      </c>
      <c r="J186" s="6">
        <v>16.95</v>
      </c>
      <c r="K186" s="6">
        <v>74.78</v>
      </c>
      <c r="L186" s="5">
        <v>53</v>
      </c>
      <c r="M186" s="6">
        <v>1008849.42</v>
      </c>
    </row>
    <row r="187" spans="3:14" ht="15.5" x14ac:dyDescent="0.35">
      <c r="C187" t="s">
        <v>191</v>
      </c>
      <c r="I187" s="6">
        <v>2.79</v>
      </c>
      <c r="J187" s="6">
        <v>43.71</v>
      </c>
      <c r="K187" s="6">
        <v>78.56</v>
      </c>
      <c r="L187" s="5">
        <v>0</v>
      </c>
      <c r="M187" s="5">
        <v>0</v>
      </c>
    </row>
    <row r="188" spans="3:14" ht="15.5" x14ac:dyDescent="0.35">
      <c r="C188" t="s">
        <v>192</v>
      </c>
      <c r="I188" s="6">
        <v>17.91</v>
      </c>
      <c r="J188" s="6">
        <v>16.93</v>
      </c>
      <c r="K188" s="6">
        <v>74.78</v>
      </c>
      <c r="L188" s="5">
        <v>53</v>
      </c>
      <c r="M188" s="6">
        <v>1008849.42</v>
      </c>
    </row>
    <row r="189" spans="3:14" ht="15.5" x14ac:dyDescent="0.35">
      <c r="C189" t="s">
        <v>193</v>
      </c>
    </row>
    <row r="190" spans="3:14" ht="15.5" x14ac:dyDescent="0.35">
      <c r="C190" t="s">
        <v>194</v>
      </c>
    </row>
    <row r="191" spans="3:14" ht="15.5" x14ac:dyDescent="0.35">
      <c r="C191" t="s">
        <v>26</v>
      </c>
    </row>
    <row r="192" spans="3:14" ht="15.5" x14ac:dyDescent="0.35">
      <c r="C192" t="s">
        <v>23</v>
      </c>
      <c r="I192" s="5">
        <v>-1000000000</v>
      </c>
      <c r="J192" s="5">
        <v>-8000000000</v>
      </c>
      <c r="K192" s="5">
        <v>-26000000000</v>
      </c>
      <c r="L192" s="5">
        <v>0</v>
      </c>
      <c r="M192" s="5">
        <v>0</v>
      </c>
    </row>
    <row r="193" spans="2:14" ht="15.5" x14ac:dyDescent="0.35">
      <c r="C193" t="s">
        <v>195</v>
      </c>
      <c r="I193" s="5">
        <v>-41000000000</v>
      </c>
      <c r="J193" s="5">
        <v>129000000000</v>
      </c>
      <c r="K193" s="5">
        <v>125000000000</v>
      </c>
      <c r="L193" s="5">
        <v>25000000000</v>
      </c>
      <c r="M193" s="5">
        <v>3000000000</v>
      </c>
    </row>
    <row r="194" spans="2:14" ht="15.5" x14ac:dyDescent="0.35">
      <c r="C194" t="s">
        <v>196</v>
      </c>
      <c r="I194" s="5">
        <v>10000000000</v>
      </c>
      <c r="J194" s="5">
        <v>119000000000</v>
      </c>
      <c r="K194" s="5">
        <v>71000000000</v>
      </c>
      <c r="L194" s="5">
        <v>11000000000</v>
      </c>
      <c r="M194" s="5">
        <v>2000000000</v>
      </c>
    </row>
    <row r="195" spans="2:14" ht="15.5" x14ac:dyDescent="0.35">
      <c r="C195" t="s">
        <v>197</v>
      </c>
      <c r="I195" s="5">
        <v>-47000000000</v>
      </c>
      <c r="J195" s="5">
        <v>-70000000000</v>
      </c>
      <c r="K195" s="5">
        <v>-227000000000</v>
      </c>
      <c r="L195" s="5">
        <v>-12000000000</v>
      </c>
      <c r="M195" s="5">
        <v>-7000000000</v>
      </c>
    </row>
    <row r="196" spans="2:14" ht="15.5" x14ac:dyDescent="0.35">
      <c r="C196" t="s">
        <v>15</v>
      </c>
      <c r="I196" s="5">
        <v>-37000000000</v>
      </c>
      <c r="J196" s="5">
        <v>49000000000</v>
      </c>
      <c r="K196" s="5">
        <v>-156000000000</v>
      </c>
      <c r="L196" s="5">
        <v>0</v>
      </c>
      <c r="M196" s="5">
        <v>-6000000000</v>
      </c>
    </row>
    <row r="197" spans="2:14" ht="15.5" x14ac:dyDescent="0.35">
      <c r="C197" t="s">
        <v>17</v>
      </c>
      <c r="I197" s="6">
        <v>-0.81</v>
      </c>
      <c r="J197" s="6">
        <v>1.08</v>
      </c>
      <c r="K197" s="6">
        <v>-17.37</v>
      </c>
      <c r="L197" s="6">
        <v>-0.02</v>
      </c>
      <c r="M197" s="6">
        <v>-227818.98</v>
      </c>
      <c r="N197" s="5">
        <v>0</v>
      </c>
    </row>
    <row r="199" spans="2:14" ht="15.5" x14ac:dyDescent="0.35">
      <c r="B199" t="s">
        <v>198</v>
      </c>
      <c r="C199" t="s">
        <v>199</v>
      </c>
      <c r="D199" s="5">
        <v>-358000000</v>
      </c>
      <c r="E199" s="5">
        <v>-4000000000</v>
      </c>
      <c r="F199" s="5">
        <v>5000000000</v>
      </c>
      <c r="G199" s="5">
        <v>-39000000000</v>
      </c>
      <c r="H199" s="5">
        <v>1000000000</v>
      </c>
      <c r="I199" s="5">
        <v>44000000000</v>
      </c>
      <c r="J199" s="5">
        <v>123000000000</v>
      </c>
      <c r="K199" s="5">
        <v>110000000000</v>
      </c>
      <c r="L199" s="5">
        <v>21000000000</v>
      </c>
      <c r="M199" s="5">
        <v>221000000</v>
      </c>
    </row>
    <row r="200" spans="2:14" ht="15.5" x14ac:dyDescent="0.35">
      <c r="C200" t="s">
        <v>200</v>
      </c>
      <c r="K200" s="6">
        <v>0.73</v>
      </c>
    </row>
    <row r="201" spans="2:14" ht="15.5" x14ac:dyDescent="0.35">
      <c r="C201" t="s">
        <v>66</v>
      </c>
      <c r="K201" s="6">
        <v>0.30010000000000003</v>
      </c>
    </row>
    <row r="202" spans="2:14" ht="15.5" x14ac:dyDescent="0.35">
      <c r="C202" t="s">
        <v>201</v>
      </c>
      <c r="K202" s="6">
        <v>8.0000000000000004E-4</v>
      </c>
    </row>
    <row r="203" spans="2:14" ht="15.5" x14ac:dyDescent="0.35">
      <c r="C203" t="s">
        <v>46</v>
      </c>
      <c r="D203" s="6">
        <v>-0.01</v>
      </c>
      <c r="E203" s="6">
        <v>-0.09</v>
      </c>
      <c r="F203" s="6">
        <v>0.12</v>
      </c>
      <c r="G203" s="6">
        <v>-0.86</v>
      </c>
      <c r="H203" s="6">
        <v>0.03</v>
      </c>
      <c r="I203" s="6">
        <v>0.97</v>
      </c>
      <c r="J203" s="6">
        <v>2.73</v>
      </c>
      <c r="K203" s="6">
        <v>2.4500000000000002</v>
      </c>
      <c r="L203" s="6">
        <v>0.46</v>
      </c>
      <c r="M203" s="5">
        <v>0</v>
      </c>
    </row>
    <row r="204" spans="2:14" ht="15.5" x14ac:dyDescent="0.35">
      <c r="C204" t="s">
        <v>68</v>
      </c>
      <c r="K204" s="6">
        <v>0.73</v>
      </c>
    </row>
    <row r="205" spans="2:14" ht="15.5" x14ac:dyDescent="0.35">
      <c r="C205" t="s">
        <v>202</v>
      </c>
      <c r="K205" s="6">
        <v>0.30010000000000003</v>
      </c>
    </row>
    <row r="206" spans="2:14" ht="15.5" x14ac:dyDescent="0.35">
      <c r="C206" t="s">
        <v>203</v>
      </c>
      <c r="K206" s="6">
        <v>8.0000000000000004E-4</v>
      </c>
    </row>
    <row r="207" spans="2:14" ht="15.5" x14ac:dyDescent="0.35">
      <c r="C207" t="s">
        <v>204</v>
      </c>
      <c r="D207" s="5">
        <v>11000000000</v>
      </c>
      <c r="E207" s="5">
        <v>10000000000</v>
      </c>
      <c r="F207" s="5">
        <v>32000000000</v>
      </c>
      <c r="G207" s="5">
        <v>37000000000</v>
      </c>
      <c r="H207" s="5">
        <v>70000000000</v>
      </c>
      <c r="I207" s="5">
        <v>402000000000</v>
      </c>
      <c r="J207" s="5">
        <v>648000000000</v>
      </c>
      <c r="K207" s="5">
        <v>459000000000</v>
      </c>
      <c r="L207" s="5">
        <v>111000000000</v>
      </c>
      <c r="M207" s="5">
        <v>15000000000</v>
      </c>
    </row>
    <row r="208" spans="2:14" ht="15.5" x14ac:dyDescent="0.35">
      <c r="C208" t="s">
        <v>205</v>
      </c>
      <c r="K208" s="6">
        <v>0.73</v>
      </c>
    </row>
    <row r="209" spans="3:11" ht="15.5" x14ac:dyDescent="0.35">
      <c r="C209" t="s">
        <v>206</v>
      </c>
      <c r="K209" s="6">
        <v>0.30010000000000003</v>
      </c>
    </row>
    <row r="210" spans="3:11" ht="15.5" x14ac:dyDescent="0.35">
      <c r="C210" t="s">
        <v>207</v>
      </c>
      <c r="K210" s="6">
        <v>8.0000000000000004E-4</v>
      </c>
    </row>
    <row r="211" spans="3:11" ht="15.5" x14ac:dyDescent="0.35">
      <c r="C211" t="s">
        <v>208</v>
      </c>
      <c r="I211" s="6">
        <v>165.46</v>
      </c>
    </row>
    <row r="212" spans="3:11" ht="15.5" x14ac:dyDescent="0.35">
      <c r="C212" t="s">
        <v>209</v>
      </c>
      <c r="I212" s="6">
        <v>-5.98</v>
      </c>
    </row>
    <row r="213" spans="3:11" ht="15.5" x14ac:dyDescent="0.35">
      <c r="C213" t="s">
        <v>210</v>
      </c>
      <c r="I213" s="6">
        <v>6.95</v>
      </c>
    </row>
    <row r="214" spans="3:11" ht="15.5" x14ac:dyDescent="0.35">
      <c r="C214" t="s">
        <v>211</v>
      </c>
      <c r="I214" s="6">
        <v>-0.1671</v>
      </c>
    </row>
    <row r="215" spans="3:11" ht="15.5" x14ac:dyDescent="0.35">
      <c r="C215" t="s">
        <v>212</v>
      </c>
      <c r="I215" s="6">
        <v>2.5</v>
      </c>
    </row>
    <row r="216" spans="3:11" ht="15.5" x14ac:dyDescent="0.35">
      <c r="C216" t="s">
        <v>213</v>
      </c>
      <c r="I216" s="6">
        <v>0.28000000000000003</v>
      </c>
    </row>
    <row r="217" spans="3:11" ht="15.5" x14ac:dyDescent="0.35">
      <c r="C217" t="s">
        <v>214</v>
      </c>
      <c r="I217" s="6">
        <v>-1.29</v>
      </c>
    </row>
    <row r="218" spans="3:11" ht="15.5" x14ac:dyDescent="0.35">
      <c r="C218" t="s">
        <v>215</v>
      </c>
      <c r="I218" s="6">
        <v>-1.35</v>
      </c>
    </row>
    <row r="219" spans="3:11" ht="15.5" x14ac:dyDescent="0.35">
      <c r="C219" t="s">
        <v>216</v>
      </c>
      <c r="I219" s="6">
        <v>-4.91</v>
      </c>
    </row>
    <row r="220" spans="3:11" ht="15.5" x14ac:dyDescent="0.35">
      <c r="C220" t="s">
        <v>217</v>
      </c>
      <c r="I220" s="6">
        <v>-9.24</v>
      </c>
    </row>
    <row r="221" spans="3:11" ht="15.5" x14ac:dyDescent="0.35">
      <c r="C221" t="s">
        <v>220</v>
      </c>
      <c r="I221" s="6">
        <v>-0.84</v>
      </c>
    </row>
    <row r="222" spans="3:11" ht="15.5" x14ac:dyDescent="0.35">
      <c r="C222" t="s">
        <v>221</v>
      </c>
      <c r="I222" s="6">
        <v>0.03</v>
      </c>
    </row>
    <row r="223" spans="3:11" ht="15.5" x14ac:dyDescent="0.35">
      <c r="C223" t="s">
        <v>222</v>
      </c>
      <c r="I223" s="5">
        <v>2</v>
      </c>
    </row>
    <row r="224" spans="3:11" ht="15.5" x14ac:dyDescent="0.35">
      <c r="C224" t="s">
        <v>223</v>
      </c>
      <c r="D224" s="6">
        <v>0.04</v>
      </c>
    </row>
    <row r="225" spans="3:9" ht="15.5" x14ac:dyDescent="0.35">
      <c r="C225" t="s">
        <v>224</v>
      </c>
      <c r="I225" s="6">
        <v>17.95</v>
      </c>
    </row>
    <row r="226" spans="3:9" ht="15.5" x14ac:dyDescent="0.35">
      <c r="C226" t="s">
        <v>225</v>
      </c>
      <c r="I226" s="6">
        <v>-3.69</v>
      </c>
    </row>
    <row r="227" spans="3:9" ht="15.5" x14ac:dyDescent="0.35">
      <c r="C227" t="s">
        <v>226</v>
      </c>
      <c r="D227" s="6">
        <v>0.75</v>
      </c>
    </row>
    <row r="228" spans="3:9" ht="15.5" x14ac:dyDescent="0.35">
      <c r="C228" t="s">
        <v>227</v>
      </c>
      <c r="D228" s="6">
        <v>0.43</v>
      </c>
    </row>
    <row r="229" spans="3:9" ht="15.5" x14ac:dyDescent="0.35">
      <c r="C229" t="s">
        <v>230</v>
      </c>
      <c r="D229" s="6">
        <v>0.11</v>
      </c>
    </row>
    <row r="230" spans="3:9" ht="15.5" x14ac:dyDescent="0.35">
      <c r="C230" t="s">
        <v>232</v>
      </c>
      <c r="D230" s="6">
        <v>1.1200000000000001</v>
      </c>
    </row>
    <row r="231" spans="3:9" ht="15.5" x14ac:dyDescent="0.35">
      <c r="C231" t="s">
        <v>233</v>
      </c>
      <c r="I231" s="6">
        <v>-292.14</v>
      </c>
    </row>
    <row r="232" spans="3:9" ht="15.5" x14ac:dyDescent="0.35">
      <c r="C232" t="s">
        <v>13</v>
      </c>
      <c r="D232" s="5">
        <v>1000000000</v>
      </c>
    </row>
    <row r="233" spans="3:9" ht="15.5" x14ac:dyDescent="0.35">
      <c r="C233" t="s">
        <v>234</v>
      </c>
      <c r="I233" s="6">
        <v>10.01</v>
      </c>
    </row>
    <row r="234" spans="3:9" ht="15.5" x14ac:dyDescent="0.35">
      <c r="C234" t="s">
        <v>235</v>
      </c>
      <c r="I234" s="6">
        <v>-4.1500000000000002E-2</v>
      </c>
    </row>
    <row r="235" spans="3:9" ht="15.5" x14ac:dyDescent="0.35">
      <c r="C235" t="s">
        <v>236</v>
      </c>
      <c r="I235" s="6">
        <v>-4.6600000000000003E-2</v>
      </c>
    </row>
    <row r="236" spans="3:9" ht="15.5" x14ac:dyDescent="0.35">
      <c r="C236" t="s">
        <v>237</v>
      </c>
      <c r="I236" s="6">
        <v>-5.8499999999999996E-2</v>
      </c>
    </row>
    <row r="237" spans="3:9" ht="15.5" x14ac:dyDescent="0.35">
      <c r="C237" t="s">
        <v>238</v>
      </c>
      <c r="I237" s="6">
        <v>-7.1399999999999991E-2</v>
      </c>
    </row>
    <row r="238" spans="3:9" ht="15.5" x14ac:dyDescent="0.35">
      <c r="C238" t="s">
        <v>239</v>
      </c>
      <c r="D238" s="6">
        <v>121.74</v>
      </c>
    </row>
    <row r="239" spans="3:9" ht="15.5" x14ac:dyDescent="0.35">
      <c r="C239" t="s">
        <v>240</v>
      </c>
      <c r="D239" s="6">
        <v>239.21</v>
      </c>
    </row>
    <row r="240" spans="3:9" ht="15.5" x14ac:dyDescent="0.35">
      <c r="C240" t="s">
        <v>241</v>
      </c>
      <c r="D240" s="6">
        <v>45.26</v>
      </c>
    </row>
    <row r="241" spans="3:9" ht="15.5" x14ac:dyDescent="0.35">
      <c r="C241" t="s">
        <v>242</v>
      </c>
      <c r="D241" s="6">
        <v>315.69</v>
      </c>
    </row>
    <row r="242" spans="3:9" ht="15.5" x14ac:dyDescent="0.35">
      <c r="C242" t="s">
        <v>243</v>
      </c>
      <c r="D242" s="6">
        <v>0.75</v>
      </c>
    </row>
    <row r="243" spans="3:9" ht="15.5" x14ac:dyDescent="0.35">
      <c r="C243" t="s">
        <v>244</v>
      </c>
      <c r="I243" s="6">
        <v>0.1</v>
      </c>
    </row>
    <row r="244" spans="3:9" ht="15.5" x14ac:dyDescent="0.35">
      <c r="C244" t="s">
        <v>245</v>
      </c>
      <c r="I244" s="6">
        <v>4.6399999999999997</v>
      </c>
    </row>
    <row r="245" spans="3:9" ht="15.5" x14ac:dyDescent="0.35">
      <c r="C245" t="s">
        <v>42</v>
      </c>
      <c r="I245" s="5">
        <v>225000000000</v>
      </c>
    </row>
    <row r="246" spans="3:9" ht="15.5" x14ac:dyDescent="0.35">
      <c r="C246" t="s">
        <v>246</v>
      </c>
      <c r="I246" s="5">
        <v>236000000000</v>
      </c>
    </row>
    <row r="247" spans="3:9" ht="15.5" x14ac:dyDescent="0.35">
      <c r="C247" t="s">
        <v>247</v>
      </c>
      <c r="I247" s="5">
        <v>45000000000</v>
      </c>
    </row>
    <row r="248" spans="3:9" ht="15.5" x14ac:dyDescent="0.35">
      <c r="C248" t="s">
        <v>248</v>
      </c>
      <c r="I248" s="6">
        <v>0.56320000000000003</v>
      </c>
    </row>
    <row r="249" spans="3:9" ht="15.5" x14ac:dyDescent="0.35">
      <c r="C249" t="s">
        <v>249</v>
      </c>
      <c r="D249" s="6">
        <v>8.1199999999999994E-2</v>
      </c>
    </row>
    <row r="250" spans="3:9" ht="15.5" x14ac:dyDescent="0.35">
      <c r="C250" t="s">
        <v>250</v>
      </c>
      <c r="D250" s="6">
        <v>-5.4000000000000006E-2</v>
      </c>
    </row>
    <row r="251" spans="3:9" ht="15.5" x14ac:dyDescent="0.35">
      <c r="C251" t="s">
        <v>251</v>
      </c>
      <c r="D251" s="6">
        <v>-3.2300000000000002E-2</v>
      </c>
    </row>
    <row r="252" spans="3:9" ht="15.5" x14ac:dyDescent="0.35">
      <c r="C252" t="s">
        <v>252</v>
      </c>
      <c r="D252" s="6">
        <v>-0.122</v>
      </c>
    </row>
    <row r="253" spans="3:9" ht="15.5" x14ac:dyDescent="0.35">
      <c r="C253" t="s">
        <v>253</v>
      </c>
      <c r="D253" s="6">
        <v>0.2878</v>
      </c>
    </row>
    <row r="254" spans="3:9" ht="15.5" x14ac:dyDescent="0.35">
      <c r="C254" t="s">
        <v>254</v>
      </c>
      <c r="D254" s="6">
        <v>0.73799999999999999</v>
      </c>
    </row>
    <row r="255" spans="3:9" ht="15.5" x14ac:dyDescent="0.35">
      <c r="C255" t="s">
        <v>255</v>
      </c>
      <c r="I255" s="6">
        <v>0.73</v>
      </c>
    </row>
    <row r="256" spans="3:9" ht="15.5" x14ac:dyDescent="0.35">
      <c r="C256" t="s">
        <v>259</v>
      </c>
      <c r="I256" t="s">
        <v>1187</v>
      </c>
    </row>
    <row r="257" spans="3:9" ht="15.5" x14ac:dyDescent="0.35">
      <c r="C257" t="s">
        <v>261</v>
      </c>
      <c r="I257" s="5">
        <v>2</v>
      </c>
    </row>
    <row r="258" spans="3:9" ht="15.5" x14ac:dyDescent="0.35">
      <c r="C258" t="s">
        <v>262</v>
      </c>
      <c r="I258" s="6">
        <v>0.71</v>
      </c>
    </row>
    <row r="259" spans="3:9" ht="15.5" x14ac:dyDescent="0.35">
      <c r="C259" t="s">
        <v>263</v>
      </c>
      <c r="I259" s="6">
        <v>0.22</v>
      </c>
    </row>
    <row r="260" spans="3:9" ht="15.5" x14ac:dyDescent="0.35">
      <c r="C260" t="s">
        <v>265</v>
      </c>
      <c r="I260" s="6">
        <v>0.47</v>
      </c>
    </row>
    <row r="261" spans="3:9" ht="15.5" x14ac:dyDescent="0.35">
      <c r="C261" t="s">
        <v>266</v>
      </c>
      <c r="I261" s="6">
        <v>0.34</v>
      </c>
    </row>
    <row r="262" spans="3:9" ht="15.5" x14ac:dyDescent="0.35">
      <c r="C262" t="s">
        <v>267</v>
      </c>
      <c r="I262" s="6">
        <v>0.93</v>
      </c>
    </row>
    <row r="263" spans="3:9" ht="15.5" x14ac:dyDescent="0.35">
      <c r="C263" t="s">
        <v>268</v>
      </c>
      <c r="I263" s="6">
        <v>0.95</v>
      </c>
    </row>
    <row r="264" spans="3:9" ht="15.5" x14ac:dyDescent="0.35">
      <c r="C264" t="s">
        <v>269</v>
      </c>
      <c r="I264" s="5">
        <v>90000000000</v>
      </c>
    </row>
    <row r="265" spans="3:9" ht="15.5" x14ac:dyDescent="0.35">
      <c r="C265" t="s">
        <v>270</v>
      </c>
      <c r="I265" s="5">
        <v>-34000000000</v>
      </c>
    </row>
    <row r="266" spans="3:9" ht="15.5" x14ac:dyDescent="0.35">
      <c r="C266" t="s">
        <v>271</v>
      </c>
      <c r="I266" s="5">
        <v>-26000000000</v>
      </c>
    </row>
    <row r="267" spans="3:9" ht="15.5" x14ac:dyDescent="0.35">
      <c r="C267" t="s">
        <v>272</v>
      </c>
      <c r="I267" s="5">
        <v>-38000000000</v>
      </c>
    </row>
    <row r="268" spans="3:9" ht="15.5" x14ac:dyDescent="0.35">
      <c r="C268" t="s">
        <v>273</v>
      </c>
      <c r="D268" s="5">
        <v>2000000000</v>
      </c>
    </row>
    <row r="269" spans="3:9" ht="15.5" x14ac:dyDescent="0.35">
      <c r="C269" t="s">
        <v>274</v>
      </c>
      <c r="D269" s="5">
        <v>905000000000</v>
      </c>
    </row>
    <row r="270" spans="3:9" ht="15.5" x14ac:dyDescent="0.35">
      <c r="C270" t="s">
        <v>275</v>
      </c>
      <c r="D270" s="5">
        <v>89000000000</v>
      </c>
    </row>
    <row r="271" spans="3:9" ht="15.5" x14ac:dyDescent="0.35">
      <c r="C271" t="s">
        <v>183</v>
      </c>
      <c r="D271" s="5">
        <v>-21000000000</v>
      </c>
    </row>
    <row r="272" spans="3:9" ht="15.5" x14ac:dyDescent="0.35">
      <c r="C272" t="s">
        <v>182</v>
      </c>
      <c r="I272" s="5">
        <v>808000000000</v>
      </c>
    </row>
    <row r="273" spans="3:9" ht="15.5" x14ac:dyDescent="0.35">
      <c r="C273" t="s">
        <v>181</v>
      </c>
      <c r="D273" s="5">
        <v>4000000000</v>
      </c>
    </row>
    <row r="274" spans="3:9" ht="15.5" x14ac:dyDescent="0.35">
      <c r="C274" t="s">
        <v>24</v>
      </c>
      <c r="D274" s="5">
        <v>4000000000</v>
      </c>
    </row>
    <row r="275" spans="3:9" ht="15.5" x14ac:dyDescent="0.35">
      <c r="C275" t="s">
        <v>21</v>
      </c>
      <c r="D275" s="5">
        <v>2000000000</v>
      </c>
    </row>
    <row r="276" spans="3:9" ht="15.5" x14ac:dyDescent="0.35">
      <c r="C276" t="s">
        <v>276</v>
      </c>
      <c r="I276" s="5">
        <v>817000000000</v>
      </c>
    </row>
    <row r="277" spans="3:9" ht="15.5" x14ac:dyDescent="0.35">
      <c r="C277" t="s">
        <v>277</v>
      </c>
      <c r="I277" s="5">
        <v>-174000000000</v>
      </c>
    </row>
    <row r="278" spans="3:9" ht="15.5" x14ac:dyDescent="0.35">
      <c r="C278" t="s">
        <v>278</v>
      </c>
      <c r="I278" s="5">
        <v>171000000000</v>
      </c>
    </row>
    <row r="279" spans="3:9" ht="15.5" x14ac:dyDescent="0.35">
      <c r="C279" t="s">
        <v>279</v>
      </c>
      <c r="I279" s="5">
        <v>4000000000</v>
      </c>
    </row>
    <row r="280" spans="3:9" ht="15.5" x14ac:dyDescent="0.35">
      <c r="C280" t="s">
        <v>280</v>
      </c>
      <c r="I280" s="5">
        <v>8000000000</v>
      </c>
    </row>
    <row r="281" spans="3:9" ht="15.5" x14ac:dyDescent="0.35">
      <c r="C281" t="s">
        <v>281</v>
      </c>
      <c r="I281" s="5">
        <v>-166000000000</v>
      </c>
    </row>
  </sheetData>
  <pageMargins left="0.7" right="0.7" top="0.75" bottom="0.75" header="0.3" footer="0.3"/>
  <ignoredErrors>
    <ignoredError sqref="A1:N282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Q27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1188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1189</v>
      </c>
      <c r="D2" s="2" vm="155">
        <f ca="1">IFERROR(_xlfn.STOCKHISTORY("XIDX:" &amp; $C$1, D3, , 0, 0, 1), "Libur")</f>
        <v>228</v>
      </c>
      <c r="E2" s="2" vm="196">
        <f ca="1">IFERROR(_xlfn.STOCKHISTORY("XIDX:" &amp; $C$1, E3, , 0, 0, 1), "Libur")</f>
        <v>220</v>
      </c>
      <c r="H2" s="2" vm="196">
        <f ca="1">IFERROR(INDEX(D2:G2,COUNT(D2:G2)),"")</f>
        <v>220</v>
      </c>
      <c r="I2" s="2" vm="135">
        <f t="shared" ref="I2:Q2" ca="1" si="0">IFERROR(_xlfn.STOCKHISTORY("XIDX:" &amp; $C$1, I1, , 0, 0, 1), "Libur")</f>
        <v>372</v>
      </c>
      <c r="J2" s="2" vm="274">
        <f t="shared" ca="1" si="0"/>
        <v>700</v>
      </c>
      <c r="K2" s="2" vm="76">
        <f t="shared" ca="1" si="0"/>
        <v>515</v>
      </c>
      <c r="L2" s="2" vm="113">
        <f t="shared" ca="1" si="0"/>
        <v>620</v>
      </c>
      <c r="M2" s="2" vm="19">
        <f t="shared" ca="1" si="0"/>
        <v>900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11938032852</v>
      </c>
      <c r="E4" s="2">
        <f>IFERROR(INDEX(E51:E500,MATCH($C$4,$C$51:$C$500,0)),"")</f>
        <v>9180808481</v>
      </c>
      <c r="H4" s="2">
        <f>IFERROR(SUM(D4:G4)*(4/MAX(1,COUNT(D4:G4))),"")</f>
        <v>42237682666</v>
      </c>
      <c r="I4" s="2">
        <f t="shared" ref="I4:Q4" si="1">IFERROR(INDEX(I51:I500,MATCH($C$4,$C$51:$C$500,0)),"")</f>
        <v>46011509549</v>
      </c>
      <c r="J4" s="2">
        <f t="shared" si="1"/>
        <v>52848303781</v>
      </c>
      <c r="K4" s="2">
        <f t="shared" si="1"/>
        <v>47248001713</v>
      </c>
      <c r="L4" s="2">
        <f t="shared" si="1"/>
        <v>35992452398</v>
      </c>
      <c r="M4" s="2">
        <f t="shared" si="1"/>
        <v>20726401378</v>
      </c>
      <c r="N4" s="2">
        <f t="shared" si="1"/>
        <v>18838638878</v>
      </c>
      <c r="O4" s="2">
        <f t="shared" si="1"/>
        <v>42968685429</v>
      </c>
      <c r="P4" s="2">
        <f t="shared" si="1"/>
        <v>46343187734</v>
      </c>
      <c r="Q4" s="2">
        <f t="shared" si="1"/>
        <v>45358915520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-125763856</v>
      </c>
      <c r="E5" s="2">
        <f>IFERROR(INDEX(E51:E500,MATCH($C$5,$C$51:$C$500,0)),"")</f>
        <v>-2460215760</v>
      </c>
      <c r="H5" s="2">
        <f>IFERROR(SUM(D5:G5)*(4/MAX(1,COUNT(D5:G5))),"")</f>
        <v>-5171959232</v>
      </c>
      <c r="I5" s="2">
        <f t="shared" ref="I5:Q5" si="2">IFERROR(INDEX(I51:I500,MATCH($C$5,$C$51:$C$500,0)),"")</f>
        <v>-4465081961</v>
      </c>
      <c r="J5" s="2">
        <f t="shared" si="2"/>
        <v>-1587212818</v>
      </c>
      <c r="K5" s="2">
        <f t="shared" si="2"/>
        <v>19986359215</v>
      </c>
      <c r="L5" s="2">
        <f t="shared" si="2"/>
        <v>-4852396271</v>
      </c>
      <c r="M5" s="2">
        <f t="shared" si="2"/>
        <v>-7203282384</v>
      </c>
      <c r="N5" s="2">
        <f t="shared" si="2"/>
        <v>19848075892</v>
      </c>
      <c r="O5" s="2">
        <f t="shared" si="2"/>
        <v>-1251670683</v>
      </c>
      <c r="P5" s="2">
        <f t="shared" si="2"/>
        <v>-765266211</v>
      </c>
      <c r="Q5" s="2">
        <f t="shared" si="2"/>
        <v>-3496847551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161023892321</v>
      </c>
      <c r="E6" s="2">
        <f>IFERROR(INDEX(E51:E500,MATCH($C$6,$C$51:$C$500,0)),"")</f>
        <v>161149656177</v>
      </c>
      <c r="H6" s="2">
        <f>IFERROR(INDEX(D6:G6,COUNT(D6:G6)),"")</f>
        <v>161149656177</v>
      </c>
      <c r="I6" s="2">
        <f t="shared" ref="I6:Q6" si="3">IFERROR(INDEX(I51:I500,MATCH($C$6,$C$51:$C$500,0)),"")</f>
        <v>163609871937</v>
      </c>
      <c r="J6" s="2">
        <f t="shared" si="3"/>
        <v>168074953898</v>
      </c>
      <c r="K6" s="2">
        <f t="shared" si="3"/>
        <v>169662166716</v>
      </c>
      <c r="L6" s="2">
        <f t="shared" si="3"/>
        <v>149675807501</v>
      </c>
      <c r="M6" s="2">
        <f t="shared" si="3"/>
        <v>154528203772</v>
      </c>
      <c r="N6" s="2">
        <f t="shared" si="3"/>
        <v>142223688766</v>
      </c>
      <c r="O6" s="2">
        <f t="shared" si="3"/>
        <v>122375612874</v>
      </c>
      <c r="P6" s="2">
        <f t="shared" si="3"/>
        <v>123627283557</v>
      </c>
      <c r="Q6" s="2">
        <f t="shared" si="3"/>
        <v>124392549768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0.45</v>
      </c>
      <c r="E7" s="3">
        <f>IFERROR(INDEX(E51:E500,MATCH($C$7,$C$51:$C$500,0))/1000000000,"")</f>
        <v>0.45</v>
      </c>
      <c r="H7" s="3">
        <f>IFERROR(INDEX(D7:G7,COUNT(D7:G7)),"")</f>
        <v>0.45</v>
      </c>
      <c r="I7" s="3">
        <f t="shared" ref="I7:Q7" si="4">IFERROR(INDEX(I51:I500,MATCH($C$7,$C$51:$C$500,0))/1000000000,"")</f>
        <v>0.45</v>
      </c>
      <c r="J7" s="3">
        <f t="shared" si="4"/>
        <v>0.45</v>
      </c>
      <c r="K7" s="3">
        <f t="shared" si="4"/>
        <v>0.45</v>
      </c>
      <c r="L7" s="3">
        <f t="shared" si="4"/>
        <v>0.45</v>
      </c>
      <c r="M7" s="3">
        <f t="shared" si="4"/>
        <v>0.45</v>
      </c>
      <c r="N7" s="3">
        <f t="shared" si="4"/>
        <v>0.3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-3000000000</v>
      </c>
      <c r="H8" s="2">
        <f>IFERROR(INDEX(D8:G8,COUNT(D8:G8)),"")</f>
        <v>-3000000000</v>
      </c>
      <c r="I8" s="2">
        <f t="shared" ref="I8:Q8" si="5">IFERROR(INDEX(I51:I500,MATCH($C$8,$C$51:$C$500,0)),"")</f>
        <v>8000000000</v>
      </c>
      <c r="J8" s="2">
        <f t="shared" si="5"/>
        <v>7000000000</v>
      </c>
      <c r="K8" s="2">
        <f t="shared" si="5"/>
        <v>2000000000</v>
      </c>
      <c r="L8" s="2">
        <f t="shared" si="5"/>
        <v>-8000000000</v>
      </c>
      <c r="M8" s="2">
        <f t="shared" si="5"/>
        <v>-7000000000</v>
      </c>
      <c r="N8" s="2">
        <f t="shared" si="5"/>
        <v>-10000000000</v>
      </c>
      <c r="O8" s="2">
        <f t="shared" si="5"/>
        <v>4000000000</v>
      </c>
      <c r="P8" s="2">
        <f t="shared" si="5"/>
        <v>5000000000</v>
      </c>
      <c r="Q8" s="2">
        <f t="shared" si="5"/>
        <v>-4000000000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0.75</v>
      </c>
      <c r="E9" s="3">
        <f>IFERROR(INDEX(E51:E500,MATCH("Free cash flow per share (Quarter)",$C$51:$C$500,0)),"")</f>
        <v>-7.76</v>
      </c>
      <c r="H9" s="3">
        <f>IFERROR(INDEX(D9:G9,COUNT(D9:G9)),"")</f>
        <v>-7.76</v>
      </c>
      <c r="I9" s="3">
        <f t="shared" ref="I9:Q9" si="6">IFERROR(INDEX(I51:I500,MATCH($C$9,$C$51:$C$500,0)),"")</f>
        <v>17.12</v>
      </c>
      <c r="J9" s="3">
        <f t="shared" si="6"/>
        <v>14.8</v>
      </c>
      <c r="K9" s="3">
        <f t="shared" si="6"/>
        <v>4.6100000000000003</v>
      </c>
      <c r="L9" s="3">
        <f t="shared" si="6"/>
        <v>-17.510000000000002</v>
      </c>
      <c r="M9" s="3">
        <f t="shared" si="6"/>
        <v>-15.02</v>
      </c>
      <c r="N9" s="3">
        <f t="shared" si="6"/>
        <v>-32.25</v>
      </c>
      <c r="O9" s="3">
        <f t="shared" si="6"/>
        <v>720399.43</v>
      </c>
      <c r="P9" s="3">
        <f t="shared" si="6"/>
        <v>840392.57</v>
      </c>
      <c r="Q9" s="3">
        <f t="shared" si="6"/>
        <v>-713106.7</v>
      </c>
    </row>
    <row r="10" spans="1:17" ht="15.5" x14ac:dyDescent="0.35">
      <c r="C10" t="s">
        <v>18</v>
      </c>
      <c r="D10" s="3">
        <f ca="1">IFERROR(IF(D9=0,"",D2/D9),"")</f>
        <v>304</v>
      </c>
      <c r="E10" s="3">
        <f ca="1">IFERROR(IF(E9=0,"",E2/E9),"")</f>
        <v>-28.350515463917528</v>
      </c>
      <c r="I10" s="3">
        <f t="shared" ref="I10:Q10" ca="1" si="7">IFERROR(IF(I9=0,"",I2/I9),"")</f>
        <v>21.728971962616821</v>
      </c>
      <c r="J10" s="3">
        <f t="shared" ca="1" si="7"/>
        <v>47.297297297297298</v>
      </c>
      <c r="K10" s="3">
        <f t="shared" ca="1" si="7"/>
        <v>111.71366594360086</v>
      </c>
      <c r="L10" s="3">
        <f t="shared" ca="1" si="7"/>
        <v>-35.408338092518555</v>
      </c>
      <c r="M10" s="3">
        <f t="shared" ca="1" si="7"/>
        <v>-59.920106524633823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24478892216</v>
      </c>
      <c r="E11" s="2">
        <f>IFERROR(INDEX(E51:E500,MATCH($C$11,$C$51:$C$500,0)),"")</f>
        <v>24086711061</v>
      </c>
      <c r="H11" s="2">
        <f>IFERROR(INDEX(D11:G11,COUNT(D11:G11)),"")</f>
        <v>24086711061</v>
      </c>
      <c r="I11" s="2">
        <f t="shared" ref="I11:Q11" si="8">IFERROR(INDEX(I51:I500,MATCH($C$11,$C$51:$C$500,0)),"")</f>
        <v>27621171121</v>
      </c>
      <c r="J11" s="2">
        <f t="shared" si="8"/>
        <v>23851781349</v>
      </c>
      <c r="K11" s="2">
        <f t="shared" si="8"/>
        <v>21121345481</v>
      </c>
      <c r="L11" s="2">
        <f t="shared" si="8"/>
        <v>22558007732</v>
      </c>
      <c r="M11" s="2">
        <f t="shared" si="8"/>
        <v>30597196003</v>
      </c>
      <c r="N11" s="2">
        <f t="shared" si="8"/>
        <v>17891581151</v>
      </c>
      <c r="O11" s="2">
        <f t="shared" si="8"/>
        <v>25439166272</v>
      </c>
      <c r="P11" s="2">
        <f t="shared" si="8"/>
        <v>30776581123</v>
      </c>
      <c r="Q11" s="2">
        <f t="shared" si="8"/>
        <v>28701555329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4000000000</v>
      </c>
      <c r="E12" s="2">
        <f>IFERROR(INDEX(E51:E500,MATCH("Net Debt (Quarter)",$C$51:$C$500,0)),"")</f>
        <v>4000000000</v>
      </c>
      <c r="H12" s="2">
        <f>IFERROR(INDEX(D12:G12,COUNT(D12:G12)),"")</f>
        <v>4000000000</v>
      </c>
      <c r="I12" s="2">
        <f t="shared" ref="I12:Q12" si="9">IFERROR(INDEX(I51:I500,MATCH($C$12,$C$51:$C$500,0)),"")</f>
        <v>0</v>
      </c>
      <c r="J12" s="2">
        <f t="shared" si="9"/>
        <v>7000000000</v>
      </c>
      <c r="K12" s="2">
        <f t="shared" si="9"/>
        <v>12000000000</v>
      </c>
      <c r="L12" s="2">
        <f t="shared" si="9"/>
        <v>18000000000</v>
      </c>
      <c r="M12" s="2">
        <f t="shared" si="9"/>
        <v>8000000000</v>
      </c>
      <c r="N12" s="2">
        <f t="shared" si="9"/>
        <v>24000000000</v>
      </c>
      <c r="O12" s="2">
        <f t="shared" si="9"/>
        <v>-25000000000</v>
      </c>
      <c r="P12" s="2">
        <f t="shared" si="9"/>
        <v>-31000000000</v>
      </c>
      <c r="Q12" s="2">
        <f t="shared" si="9"/>
        <v>-28000000000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28000000000</v>
      </c>
      <c r="E13" s="2">
        <f>IFERROR(INDEX(E51:E500,MATCH("Total Debt (Quarter)",$C$51:$C$500,0)),"")</f>
        <v>28000000000</v>
      </c>
      <c r="H13" s="2">
        <f>IFERROR(INDEX(D13:G13,COUNT(D13:G13)),"")</f>
        <v>28000000000</v>
      </c>
      <c r="I13" s="2">
        <f t="shared" ref="I13:Q13" si="10">IFERROR(INDEX(I51:I500,MATCH($C$13,$C$51:$C$500,0)),"")</f>
        <v>28000000000</v>
      </c>
      <c r="J13" s="2">
        <f t="shared" si="10"/>
        <v>31000000000</v>
      </c>
      <c r="K13" s="2">
        <f t="shared" si="10"/>
        <v>33000000000</v>
      </c>
      <c r="L13" s="2">
        <f t="shared" si="10"/>
        <v>41000000000</v>
      </c>
      <c r="M13" s="2">
        <f t="shared" si="10"/>
        <v>39000000000</v>
      </c>
      <c r="N13" s="2">
        <f t="shared" si="10"/>
        <v>42000000000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27</v>
      </c>
      <c r="D14" s="2">
        <f>IFERROR(INDEX(D51:D500,MATCH($C$14,$C$51:$C$500,0)),"")</f>
        <v>319573758</v>
      </c>
      <c r="E14" s="2">
        <f>IFERROR(INDEX(E51:E500,MATCH($C$14,$C$51:$C$500,0)),"")</f>
        <v>-325408870</v>
      </c>
      <c r="H14" s="2">
        <f>IFERROR(SUM(D14:G14)*(4/MAX(1,COUNT(D14:G14))),"")</f>
        <v>-11670224</v>
      </c>
      <c r="I14" s="2">
        <f t="shared" ref="I14:Q14" si="11">IFERROR(INDEX(I51:I500,MATCH($C$14,$C$51:$C$500,0)),"")</f>
        <v>-1540829976</v>
      </c>
      <c r="J14" s="2">
        <f t="shared" si="11"/>
        <v>-1674281695</v>
      </c>
      <c r="K14" s="2">
        <f t="shared" si="11"/>
        <v>-1783506127</v>
      </c>
      <c r="L14" s="2">
        <f t="shared" si="11"/>
        <v>-1558399402</v>
      </c>
      <c r="M14" s="2">
        <f t="shared" si="11"/>
        <v>-1670016541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</row>
    <row r="15" spans="1:17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4640024</v>
      </c>
      <c r="J15" s="2">
        <f t="shared" si="12"/>
        <v>121849124</v>
      </c>
      <c r="K15" s="2">
        <f t="shared" si="12"/>
        <v>4433315846</v>
      </c>
      <c r="L15" s="2">
        <f t="shared" si="12"/>
        <v>467543197</v>
      </c>
      <c r="M15" s="2">
        <f t="shared" si="12"/>
        <v>2222253861</v>
      </c>
      <c r="N15" s="2">
        <f t="shared" si="12"/>
        <v>-10089201948</v>
      </c>
      <c r="O15" s="2">
        <f t="shared" si="12"/>
        <v>1049603008</v>
      </c>
      <c r="P15" s="2">
        <f t="shared" si="12"/>
        <v>903264693</v>
      </c>
      <c r="Q15" s="2">
        <f t="shared" si="12"/>
        <v>59896271</v>
      </c>
    </row>
    <row r="16" spans="1:17" ht="15.5" x14ac:dyDescent="0.35">
      <c r="C16" t="s">
        <v>29</v>
      </c>
      <c r="D16" s="2">
        <f>IFERROR(INDEX(D51:D500,MATCH($C$16,$C$51:$C$500,0)),"")</f>
        <v>-125763856</v>
      </c>
      <c r="E16" s="2">
        <f>IFERROR(INDEX(E51:E500,MATCH($C$16,$C$51:$C$500,0)),"")</f>
        <v>-2460215760</v>
      </c>
      <c r="H16" s="2">
        <f>IFERROR(SUM(D16:G16)*(4/MAX(1,COUNT(D16:G16))),"")</f>
        <v>-5171959232</v>
      </c>
      <c r="I16" s="2">
        <f t="shared" ref="I16:Q16" si="13">IFERROR(INDEX(I51:I500,MATCH($C$16,$C$51:$C$500,0)),"")</f>
        <v>-4459145423</v>
      </c>
      <c r="J16" s="2">
        <f t="shared" si="13"/>
        <v>-1699563889</v>
      </c>
      <c r="K16" s="2">
        <f t="shared" si="13"/>
        <v>-1536744592</v>
      </c>
      <c r="L16" s="2">
        <f t="shared" si="13"/>
        <v>-5497107878</v>
      </c>
      <c r="M16" s="2">
        <f t="shared" si="13"/>
        <v>-9406909074</v>
      </c>
      <c r="N16" s="2">
        <f t="shared" si="13"/>
        <v>26387120937</v>
      </c>
      <c r="O16" s="2">
        <f t="shared" si="13"/>
        <v>-2294662119</v>
      </c>
      <c r="P16" s="2">
        <f t="shared" si="13"/>
        <v>-1662780328</v>
      </c>
      <c r="Q16" s="2">
        <f t="shared" si="13"/>
        <v>-3552193092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  <c r="Q18" t="s">
        <v>985</v>
      </c>
    </row>
    <row r="19" spans="1:17" ht="15.5" x14ac:dyDescent="0.35">
      <c r="A19" t="s">
        <v>39</v>
      </c>
      <c r="C19" t="s">
        <v>40</v>
      </c>
    </row>
    <row r="20" spans="1:17" ht="15.5" x14ac:dyDescent="0.35">
      <c r="A20" t="s">
        <v>41</v>
      </c>
      <c r="C20" t="s">
        <v>42</v>
      </c>
      <c r="D20" s="2">
        <f ca="1">IFERROR(D21*D2,"")</f>
        <v>102600000000</v>
      </c>
      <c r="E20" s="2">
        <f ca="1">IFERROR(E21*E2,"")</f>
        <v>99000000000</v>
      </c>
      <c r="H20" s="2">
        <f t="shared" ref="H20:Q20" ca="1" si="14">IFERROR(H21*H2,"")</f>
        <v>99000000000</v>
      </c>
      <c r="I20" s="2">
        <f t="shared" ca="1" si="14"/>
        <v>167400000000</v>
      </c>
      <c r="J20" s="2">
        <f t="shared" ca="1" si="14"/>
        <v>315000000000</v>
      </c>
      <c r="K20" s="2">
        <f t="shared" ca="1" si="14"/>
        <v>231750000000</v>
      </c>
      <c r="L20" s="2">
        <f t="shared" ca="1" si="14"/>
        <v>279000000000</v>
      </c>
      <c r="M20" s="2">
        <f t="shared" ca="1" si="14"/>
        <v>405000000000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450000000</v>
      </c>
      <c r="E21" s="2">
        <f>IFERROR(INDEX(E51:E500,MATCH($C$7,$C$51:$C$500,0)),"")</f>
        <v>450000000</v>
      </c>
      <c r="H21" s="2">
        <f>IFERROR(INDEX(D21:G21,COUNT(D21:G21)),"")</f>
        <v>450000000</v>
      </c>
      <c r="I21" s="2">
        <f t="shared" ref="I21:Q21" si="15">IFERROR(INDEX(I51:I500,MATCH($C$7,$C$51:$C$500,0)),"")</f>
        <v>450000000</v>
      </c>
      <c r="J21" s="2">
        <f t="shared" si="15"/>
        <v>450000000</v>
      </c>
      <c r="K21" s="2">
        <f t="shared" si="15"/>
        <v>450000000</v>
      </c>
      <c r="L21" s="2">
        <f t="shared" si="15"/>
        <v>450000000</v>
      </c>
      <c r="M21" s="2">
        <f t="shared" si="15"/>
        <v>450000000</v>
      </c>
      <c r="N21" s="2">
        <f t="shared" si="15"/>
        <v>300000000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43</v>
      </c>
      <c r="C23" t="s">
        <v>44</v>
      </c>
      <c r="D23" s="3">
        <f>IFERROR(D5/D6*100,"")</f>
        <v>-7.810260588490224E-2</v>
      </c>
      <c r="E23" s="3">
        <f>IFERROR(E5/E6*100,"")</f>
        <v>-1.5266652243414052</v>
      </c>
      <c r="H23" s="3">
        <f t="shared" ref="H23:Q23" si="16">IFERROR(H5/H6*100,"")</f>
        <v>-3.2094137553227777</v>
      </c>
      <c r="I23" s="3">
        <f t="shared" si="16"/>
        <v>-2.7291030230250013</v>
      </c>
      <c r="J23" s="3">
        <f t="shared" si="16"/>
        <v>-0.94434820964653365</v>
      </c>
      <c r="K23" s="3">
        <f t="shared" si="16"/>
        <v>11.780091933197729</v>
      </c>
      <c r="L23" s="3">
        <f t="shared" si="16"/>
        <v>-3.2419375929991765</v>
      </c>
      <c r="M23" s="3">
        <f t="shared" si="16"/>
        <v>-4.6614677503325836</v>
      </c>
      <c r="N23" s="3">
        <f t="shared" si="16"/>
        <v>13.955534457171865</v>
      </c>
      <c r="O23" s="3">
        <f t="shared" si="16"/>
        <v>-1.0228105531849236</v>
      </c>
      <c r="P23" s="3">
        <f t="shared" si="16"/>
        <v>-0.61901077899779611</v>
      </c>
      <c r="Q23" s="3">
        <f t="shared" si="16"/>
        <v>-2.8111390573807213</v>
      </c>
    </row>
    <row r="24" spans="1:17" ht="15.5" x14ac:dyDescent="0.35">
      <c r="C24" t="s">
        <v>45</v>
      </c>
      <c r="D24" s="4">
        <f>IFERROR(_xlfn.RRI(5,I23,D23),"")</f>
        <v>-0.50871996110025253</v>
      </c>
      <c r="E24" s="4">
        <f>IFERROR(_xlfn.RRI(5,J23,E23),"")</f>
        <v>0.10083525663877069</v>
      </c>
      <c r="H24" s="4">
        <f t="shared" ref="H24:Q24" si="17">IFERROR(_xlfn.RRI(5,M23,H23),"")</f>
        <v>-7.1930275947582722E-2</v>
      </c>
      <c r="I24" s="4" t="str">
        <f t="shared" si="17"/>
        <v/>
      </c>
      <c r="J24" s="4">
        <f t="shared" si="17"/>
        <v>-1.5836187240111044E-2</v>
      </c>
      <c r="K24" s="4" t="str">
        <f t="shared" si="17"/>
        <v/>
      </c>
      <c r="L24" s="4">
        <f t="shared" si="17"/>
        <v>2.8926764482576361E-2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46</v>
      </c>
      <c r="C25" t="s">
        <v>47</v>
      </c>
      <c r="D25" s="3">
        <f>IFERROR(INDEX(D51:D500,MATCH($A$25,$C$51:$C$500,0)),"")</f>
        <v>-0.28000000000000003</v>
      </c>
      <c r="E25" s="3">
        <f>IFERROR(INDEX(E51:E500,MATCH($A$25,$C$51:$C$500,0)),"")</f>
        <v>-5.47</v>
      </c>
      <c r="H25" s="3">
        <f>IFERROR(INDEX(D25:G25,COUNT(D25:G25)),"")</f>
        <v>-5.47</v>
      </c>
      <c r="I25" s="3">
        <f t="shared" ref="I25:Q25" si="18">IFERROR(INDEX(I51:I500,MATCH($C$25,$C$51:$C$500,0)),"")</f>
        <v>-9.9</v>
      </c>
      <c r="J25" s="3">
        <f t="shared" si="18"/>
        <v>-3.51</v>
      </c>
      <c r="K25" s="3">
        <f t="shared" si="18"/>
        <v>6.44</v>
      </c>
      <c r="L25" s="3">
        <f t="shared" si="18"/>
        <v>-11.18</v>
      </c>
      <c r="M25" s="3">
        <f t="shared" si="18"/>
        <v>-15.97</v>
      </c>
      <c r="N25" s="3">
        <f t="shared" si="18"/>
        <v>54.33</v>
      </c>
      <c r="O25" s="3">
        <f t="shared" si="18"/>
        <v>-207509.85</v>
      </c>
      <c r="P25" s="3">
        <f t="shared" si="18"/>
        <v>-126585.94</v>
      </c>
      <c r="Q25" s="3">
        <f t="shared" si="18"/>
        <v>-582049.47</v>
      </c>
    </row>
    <row r="26" spans="1:17" ht="15.5" x14ac:dyDescent="0.35">
      <c r="C26" t="s">
        <v>48</v>
      </c>
      <c r="D26" s="4">
        <f>IFERROR(_xlfn.RRI(5,I25,D25),"")</f>
        <v>-0.50987758208003819</v>
      </c>
      <c r="E26" s="4">
        <f>IFERROR(_xlfn.RRI(5,J25,E25),"")</f>
        <v>9.2788313612116369E-2</v>
      </c>
      <c r="H26" s="4">
        <f t="shared" ref="H26:Q26" si="19">IFERROR(_xlfn.RRI(5,M25,H25),"")</f>
        <v>-0.19288302368910004</v>
      </c>
      <c r="I26" s="4" t="str">
        <f t="shared" si="19"/>
        <v/>
      </c>
      <c r="J26" s="4">
        <f t="shared" si="19"/>
        <v>-0.88891544489814978</v>
      </c>
      <c r="K26" s="4" t="str">
        <f t="shared" si="19"/>
        <v/>
      </c>
      <c r="L26" s="4">
        <f t="shared" si="19"/>
        <v>-0.88605470920372376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49</v>
      </c>
      <c r="D27" s="3">
        <f>IFERROR(D4/D21,"")</f>
        <v>26.528961893333335</v>
      </c>
      <c r="E27" s="3">
        <f>IFERROR(E4/E21,"")</f>
        <v>20.401796624444444</v>
      </c>
      <c r="H27" s="3">
        <f t="shared" ref="H27:Q27" si="20">IFERROR(H4/H21,"")</f>
        <v>93.861517035555551</v>
      </c>
      <c r="I27" s="3">
        <f t="shared" si="20"/>
        <v>102.24779899777778</v>
      </c>
      <c r="J27" s="3">
        <f t="shared" si="20"/>
        <v>117.44067506888889</v>
      </c>
      <c r="K27" s="3">
        <f t="shared" si="20"/>
        <v>104.99555936222222</v>
      </c>
      <c r="L27" s="3">
        <f t="shared" si="20"/>
        <v>79.983227551111113</v>
      </c>
      <c r="M27" s="3">
        <f t="shared" si="20"/>
        <v>46.058669728888887</v>
      </c>
      <c r="N27" s="3">
        <f t="shared" si="20"/>
        <v>62.795462926666666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50</v>
      </c>
      <c r="D28" s="4">
        <f>IFERROR(_xlfn.RRI(5,I27,D27),"")</f>
        <v>-0.23649258783496896</v>
      </c>
      <c r="E28" s="4">
        <f>IFERROR(_xlfn.RRI(5,J27,E27),"")</f>
        <v>-0.29535564838566986</v>
      </c>
      <c r="H28" s="4">
        <f t="shared" ref="H28:Q28" si="21">IFERROR(_xlfn.RRI(5,M27,H27),"")</f>
        <v>0.15301573944289948</v>
      </c>
      <c r="I28" s="4">
        <f t="shared" si="21"/>
        <v>0.10241506729546579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51</v>
      </c>
      <c r="H29" s="4">
        <f t="shared" ref="H29:Q29" si="22">IFERROR(((H25-I25)/I25)*100%,"")</f>
        <v>-0.44747474747474753</v>
      </c>
      <c r="I29" s="4">
        <f t="shared" si="22"/>
        <v>1.8205128205128207</v>
      </c>
      <c r="J29" s="4">
        <f t="shared" si="22"/>
        <v>-1.5450310559006208</v>
      </c>
      <c r="K29" s="4">
        <f t="shared" si="22"/>
        <v>-1.5760286225402507</v>
      </c>
      <c r="L29" s="4">
        <f t="shared" si="22"/>
        <v>-0.29993738259236075</v>
      </c>
      <c r="M29" s="4">
        <f t="shared" si="22"/>
        <v>-1.2939444137677159</v>
      </c>
      <c r="N29" s="4">
        <f t="shared" si="22"/>
        <v>-1.0002618188967896</v>
      </c>
      <c r="O29" s="4">
        <f t="shared" si="22"/>
        <v>0.63928039717523133</v>
      </c>
      <c r="P29" s="4">
        <f t="shared" si="22"/>
        <v>-0.78251687094569466</v>
      </c>
      <c r="Q29" s="4" t="str">
        <f t="shared" si="22"/>
        <v/>
      </c>
    </row>
    <row r="30" spans="1:17" ht="15.5" x14ac:dyDescent="0.35">
      <c r="C30" t="s">
        <v>52</v>
      </c>
      <c r="H30" s="4">
        <f t="shared" ref="H30:Q30" si="23">IFERROR(((H27-I27)/I27)*100%,"")</f>
        <v>-8.2019193023455617E-2</v>
      </c>
      <c r="I30" s="4">
        <f t="shared" si="23"/>
        <v>-0.1293663891339113</v>
      </c>
      <c r="J30" s="4">
        <f t="shared" si="23"/>
        <v>0.11852992433453778</v>
      </c>
      <c r="K30" s="4">
        <f t="shared" si="23"/>
        <v>0.31271971108102203</v>
      </c>
      <c r="L30" s="4">
        <f t="shared" si="23"/>
        <v>0.73655096905554107</v>
      </c>
      <c r="M30" s="4">
        <f t="shared" si="23"/>
        <v>-0.26652870156118152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357.83</v>
      </c>
      <c r="E32" s="3">
        <f>IFERROR(INDEX(E51:E500,MATCH($A$32,$C$51:$C$500,0)),"")</f>
        <v>358.11</v>
      </c>
      <c r="H32" s="3">
        <f>IFERROR(INDEX(D32:G32,COUNT(D32:G32)),"")</f>
        <v>358.11</v>
      </c>
      <c r="I32" s="3">
        <f t="shared" ref="I32:Q32" si="24">IFERROR(INDEX(I51:I500,MATCH($C$32,$C$51:$C$500,0)),"")</f>
        <v>363.58</v>
      </c>
      <c r="J32" s="3">
        <f t="shared" si="24"/>
        <v>373.5</v>
      </c>
      <c r="K32" s="3">
        <f t="shared" si="24"/>
        <v>377.03</v>
      </c>
      <c r="L32" s="3">
        <f t="shared" si="24"/>
        <v>332.61</v>
      </c>
      <c r="M32" s="3">
        <f t="shared" si="24"/>
        <v>343.4</v>
      </c>
      <c r="N32" s="3">
        <f t="shared" si="24"/>
        <v>474.08</v>
      </c>
      <c r="O32" s="3">
        <f t="shared" si="24"/>
        <v>20395935.48</v>
      </c>
      <c r="P32" s="3">
        <f t="shared" si="24"/>
        <v>20604547.260000002</v>
      </c>
      <c r="Q32" s="3">
        <f t="shared" si="24"/>
        <v>20732091.629999999</v>
      </c>
    </row>
    <row r="33" spans="1:17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0.61</v>
      </c>
      <c r="E33" s="3">
        <f>IFERROR(INDEX(E51:E500,MATCH($A$33,$C$51:$C$500,0)),"")</f>
        <v>0.63</v>
      </c>
      <c r="H33" s="3">
        <f>IFERROR(INDEX(D33:G33,COUNT(D33:G33)),"")</f>
        <v>0.63</v>
      </c>
      <c r="I33" s="3">
        <f t="shared" ref="I33:Q33" si="25">IFERROR(INDEX(I51:I500,MATCH($C$33,$C$51:$C$500,0)),"")</f>
        <v>1.02</v>
      </c>
      <c r="J33" s="3">
        <f t="shared" si="25"/>
        <v>1.87</v>
      </c>
      <c r="K33" s="3">
        <f t="shared" si="25"/>
        <v>1.37</v>
      </c>
      <c r="L33" s="3">
        <f t="shared" si="25"/>
        <v>1.86</v>
      </c>
      <c r="M33" s="3">
        <f t="shared" si="25"/>
        <v>2.62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-785.71</v>
      </c>
      <c r="E34" s="3">
        <f>IFERROR(INDEX(E51:E500,MATCH($A$34,$C$51:$C$500,0)),"")</f>
        <v>-41.32</v>
      </c>
      <c r="H34" s="3">
        <f>IFERROR(INDEX(D34:G34,COUNT(D34:G34)),"")</f>
        <v>-41.32</v>
      </c>
      <c r="I34" s="3">
        <f t="shared" ref="I34:Q34" si="26">IFERROR(INDEX(I51:I500,MATCH($C$34,$C$51:$C$500,0)),"")</f>
        <v>-37.58</v>
      </c>
      <c r="J34" s="3">
        <f t="shared" si="26"/>
        <v>-199.43</v>
      </c>
      <c r="K34" s="3">
        <f t="shared" si="26"/>
        <v>79.97</v>
      </c>
      <c r="L34" s="3">
        <f t="shared" si="26"/>
        <v>-55.46</v>
      </c>
      <c r="M34" s="3">
        <f t="shared" si="26"/>
        <v>-56.36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8.2899999999999991</v>
      </c>
      <c r="E35" s="3">
        <f>IFERROR(INDEX(E51:E500,MATCH($A$35,$C$51:$C$500,0)),"")</f>
        <v>11.08</v>
      </c>
      <c r="H35" s="3">
        <f>IFERROR(INDEX(D35:G35,COUNT(D35:G35)),"")</f>
        <v>11.08</v>
      </c>
      <c r="I35" s="3">
        <f t="shared" ref="I35:Q35" si="27">IFERROR(INDEX(I51:I500,MATCH($C$35,$C$51:$C$500,0)),"")</f>
        <v>3.64</v>
      </c>
      <c r="J35" s="3">
        <f t="shared" si="27"/>
        <v>5.96</v>
      </c>
      <c r="K35" s="3">
        <f t="shared" si="27"/>
        <v>4.9000000000000004</v>
      </c>
      <c r="L35" s="3">
        <f t="shared" si="27"/>
        <v>7.75</v>
      </c>
      <c r="M35" s="3">
        <f t="shared" si="27"/>
        <v>19.54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  <c r="Q50" t="s">
        <v>985</v>
      </c>
    </row>
    <row r="51" spans="2:17" ht="15.5" x14ac:dyDescent="0.35">
      <c r="B51" t="s">
        <v>74</v>
      </c>
      <c r="C51" t="s">
        <v>6</v>
      </c>
      <c r="D51" s="5">
        <v>11938032852</v>
      </c>
      <c r="E51" s="5">
        <v>9180808481</v>
      </c>
      <c r="F51" s="5">
        <v>15957111560</v>
      </c>
      <c r="G51" s="5">
        <v>11529710524</v>
      </c>
      <c r="I51" s="5">
        <v>46011509549</v>
      </c>
      <c r="J51" s="5">
        <v>52848303781</v>
      </c>
      <c r="K51" s="5">
        <v>47248001713</v>
      </c>
      <c r="L51" s="5">
        <v>35992452398</v>
      </c>
      <c r="M51" s="5">
        <v>20726401378</v>
      </c>
      <c r="N51" s="5">
        <v>18838638878</v>
      </c>
      <c r="O51" s="5">
        <v>42968685429</v>
      </c>
      <c r="P51" s="5">
        <v>46343187734</v>
      </c>
      <c r="Q51" s="5">
        <v>45358915520</v>
      </c>
    </row>
    <row r="52" spans="2:17" ht="15.5" x14ac:dyDescent="0.35">
      <c r="C52" t="s">
        <v>75</v>
      </c>
      <c r="D52" s="5">
        <v>-5422300592</v>
      </c>
      <c r="E52" s="5">
        <v>-4650551284</v>
      </c>
      <c r="F52" s="5">
        <v>-6941286832</v>
      </c>
      <c r="G52" s="5">
        <v>-5006438658</v>
      </c>
      <c r="I52" s="5">
        <v>-20529384870</v>
      </c>
      <c r="J52" s="5">
        <v>-23228378299</v>
      </c>
      <c r="K52" s="5">
        <v>-21320147211</v>
      </c>
      <c r="L52" s="5">
        <v>-6985812842</v>
      </c>
      <c r="M52" s="5">
        <v>-4178335324</v>
      </c>
      <c r="N52" s="5">
        <v>-4087425354</v>
      </c>
      <c r="O52" s="5">
        <v>-9333934010</v>
      </c>
      <c r="P52" s="5">
        <v>-11103574277</v>
      </c>
      <c r="Q52" s="5">
        <v>-10322098705</v>
      </c>
    </row>
    <row r="53" spans="2:17" ht="15.5" x14ac:dyDescent="0.35">
      <c r="C53" t="s">
        <v>76</v>
      </c>
      <c r="D53" s="5">
        <v>6515732260</v>
      </c>
      <c r="E53" s="5">
        <v>4530257197</v>
      </c>
      <c r="F53" s="5">
        <v>9015824728</v>
      </c>
      <c r="G53" s="5">
        <v>6523271866</v>
      </c>
      <c r="I53" s="5">
        <v>25482124679</v>
      </c>
      <c r="J53" s="5">
        <v>29619925482</v>
      </c>
      <c r="K53" s="5">
        <v>25927854502</v>
      </c>
      <c r="L53" s="5">
        <v>29006639556</v>
      </c>
      <c r="M53" s="5">
        <v>16548066054</v>
      </c>
      <c r="N53" s="5">
        <v>14751213524</v>
      </c>
      <c r="O53" s="5">
        <v>33634751419</v>
      </c>
      <c r="P53" s="5">
        <v>35239613457</v>
      </c>
      <c r="Q53" s="5">
        <v>35036816815</v>
      </c>
    </row>
    <row r="54" spans="2:17" ht="15.5" x14ac:dyDescent="0.35">
      <c r="C54" t="s">
        <v>77</v>
      </c>
      <c r="D54" s="5">
        <v>-7199697781</v>
      </c>
      <c r="E54" s="5">
        <v>-6923518659</v>
      </c>
      <c r="F54" s="5">
        <v>-9954689097</v>
      </c>
      <c r="G54" s="5">
        <v>-6699721889</v>
      </c>
      <c r="I54" s="5">
        <v>-31735077430</v>
      </c>
      <c r="J54" s="5">
        <v>-31526823561</v>
      </c>
      <c r="K54" s="5">
        <v>-29183051226</v>
      </c>
      <c r="L54" s="5">
        <v>-34195666389</v>
      </c>
      <c r="M54" s="5">
        <v>-27457585476</v>
      </c>
      <c r="N54" s="5">
        <v>10480982481</v>
      </c>
      <c r="O54" s="5">
        <v>-37324253706</v>
      </c>
      <c r="P54" s="5">
        <v>-38614248466</v>
      </c>
      <c r="Q54" s="5">
        <v>-40241176802</v>
      </c>
    </row>
    <row r="55" spans="2:17" ht="15.5" x14ac:dyDescent="0.35">
      <c r="C55" t="s">
        <v>727</v>
      </c>
      <c r="D55" s="5">
        <v>-5090515542</v>
      </c>
      <c r="E55" s="5">
        <v>-4833797611</v>
      </c>
      <c r="F55" s="5">
        <v>-6046503235</v>
      </c>
      <c r="G55" s="5">
        <v>-5297523769</v>
      </c>
      <c r="I55" s="5">
        <v>-22087708354</v>
      </c>
      <c r="J55" s="5">
        <v>-22015096984</v>
      </c>
      <c r="K55" s="5">
        <v>-21093553767</v>
      </c>
      <c r="L55" s="5">
        <v>-25554788005</v>
      </c>
      <c r="M55" s="5">
        <v>-18457110040</v>
      </c>
      <c r="N55" s="5">
        <v>-23141264349</v>
      </c>
      <c r="O55" s="5">
        <v>-32313210674</v>
      </c>
      <c r="P55" s="5">
        <v>-33730637012</v>
      </c>
      <c r="Q55" s="5">
        <v>-35397197106</v>
      </c>
    </row>
    <row r="56" spans="2:17" ht="15.5" x14ac:dyDescent="0.35">
      <c r="C56" t="s">
        <v>805</v>
      </c>
      <c r="D56" s="5">
        <v>-2448605673</v>
      </c>
      <c r="E56" s="5">
        <v>-2424630026</v>
      </c>
      <c r="F56" s="5">
        <v>-2415246290</v>
      </c>
      <c r="G56" s="5">
        <v>-2411431288</v>
      </c>
      <c r="I56" s="5">
        <v>-9647369076</v>
      </c>
      <c r="J56" s="5">
        <v>-9511726577</v>
      </c>
      <c r="K56" s="5">
        <v>-8089497459</v>
      </c>
      <c r="L56" s="5">
        <v>-8640878384</v>
      </c>
      <c r="M56" s="5">
        <v>-9000475436</v>
      </c>
    </row>
    <row r="57" spans="2:17" ht="15.5" x14ac:dyDescent="0.35">
      <c r="C57" t="s">
        <v>85</v>
      </c>
      <c r="F57" s="5">
        <v>2366013781</v>
      </c>
      <c r="I57" s="5">
        <v>2366013781</v>
      </c>
      <c r="J57" s="5">
        <v>1284068305</v>
      </c>
      <c r="K57" s="5">
        <v>2989337281</v>
      </c>
      <c r="L57" s="5">
        <v>858651626</v>
      </c>
      <c r="M57" s="5">
        <v>2446221550</v>
      </c>
      <c r="N57" s="5">
        <v>235550843</v>
      </c>
      <c r="O57" s="5">
        <v>-65360881</v>
      </c>
      <c r="P57" s="5">
        <v>424407033</v>
      </c>
      <c r="Q57" s="5">
        <v>203722404</v>
      </c>
    </row>
    <row r="58" spans="2:17" ht="15.5" x14ac:dyDescent="0.35">
      <c r="C58" t="s">
        <v>80</v>
      </c>
      <c r="D58" s="5">
        <v>-683965521</v>
      </c>
      <c r="E58" s="5">
        <v>-2393261462</v>
      </c>
      <c r="F58" s="5">
        <v>-938864369</v>
      </c>
      <c r="G58" s="5">
        <v>-176450023</v>
      </c>
      <c r="I58" s="5">
        <v>-6252952751</v>
      </c>
      <c r="J58" s="5">
        <v>-1906898079</v>
      </c>
      <c r="K58" s="5">
        <v>-3255196724</v>
      </c>
      <c r="L58" s="5">
        <v>-5189026833</v>
      </c>
      <c r="M58" s="5">
        <v>-10909519422</v>
      </c>
      <c r="N58" s="5">
        <v>25232196005</v>
      </c>
      <c r="O58" s="5">
        <v>-3689502287</v>
      </c>
      <c r="P58" s="5">
        <v>-3374635009</v>
      </c>
      <c r="Q58" s="5">
        <v>-5204359987</v>
      </c>
    </row>
    <row r="59" spans="2:17" ht="15.5" x14ac:dyDescent="0.35">
      <c r="C59" t="s">
        <v>81</v>
      </c>
      <c r="D59" s="5">
        <v>558201665</v>
      </c>
      <c r="E59" s="5">
        <v>-66954298</v>
      </c>
      <c r="F59" s="5">
        <v>2205562239</v>
      </c>
      <c r="G59" s="5">
        <v>32156543</v>
      </c>
      <c r="I59" s="5">
        <v>1793807328</v>
      </c>
      <c r="J59" s="5">
        <v>207334190</v>
      </c>
      <c r="K59" s="5">
        <v>1718452132</v>
      </c>
      <c r="L59" s="5">
        <v>-308081045</v>
      </c>
      <c r="M59" s="5">
        <v>1502610348</v>
      </c>
      <c r="N59" s="5">
        <v>1154924932</v>
      </c>
      <c r="O59" s="5">
        <v>1394840168</v>
      </c>
      <c r="P59" s="5">
        <v>1711854681</v>
      </c>
      <c r="Q59" s="5">
        <v>1652166895</v>
      </c>
    </row>
    <row r="60" spans="2:17" ht="15.5" x14ac:dyDescent="0.35">
      <c r="C60" t="s">
        <v>83</v>
      </c>
      <c r="D60" s="5">
        <v>238627907</v>
      </c>
      <c r="E60" s="5">
        <v>258454572</v>
      </c>
      <c r="F60" s="5">
        <v>224755961</v>
      </c>
      <c r="G60" s="5">
        <v>417364028</v>
      </c>
      <c r="I60" s="5">
        <v>968623523</v>
      </c>
      <c r="J60" s="5">
        <v>597547580</v>
      </c>
      <c r="K60" s="5">
        <v>512620978</v>
      </c>
      <c r="L60" s="5">
        <v>391666731</v>
      </c>
      <c r="M60" s="5">
        <v>726405339</v>
      </c>
      <c r="N60" s="5">
        <v>994170844</v>
      </c>
      <c r="O60" s="5">
        <v>1466803496</v>
      </c>
      <c r="P60" s="5">
        <v>1277466056</v>
      </c>
      <c r="Q60" s="5">
        <v>1447842374</v>
      </c>
    </row>
    <row r="61" spans="2:17" ht="15.5" x14ac:dyDescent="0.35">
      <c r="C61" t="s">
        <v>27</v>
      </c>
      <c r="D61" s="5">
        <v>319573758</v>
      </c>
      <c r="E61" s="5">
        <v>-325408870</v>
      </c>
      <c r="F61" s="5">
        <v>-385207503</v>
      </c>
      <c r="G61" s="5">
        <v>-385207485</v>
      </c>
      <c r="I61" s="5">
        <v>-1540829976</v>
      </c>
      <c r="J61" s="5">
        <v>-1674281695</v>
      </c>
      <c r="K61" s="5">
        <v>-1783506127</v>
      </c>
      <c r="L61" s="5">
        <v>-1558399402</v>
      </c>
      <c r="M61" s="5">
        <v>-1670016541</v>
      </c>
    </row>
    <row r="62" spans="2:17" ht="15.5" x14ac:dyDescent="0.35">
      <c r="C62" t="s">
        <v>82</v>
      </c>
      <c r="N62" s="5">
        <v>2126321</v>
      </c>
      <c r="O62" s="5">
        <v>-6602447</v>
      </c>
      <c r="P62" s="5">
        <v>9981592</v>
      </c>
      <c r="Q62" s="5">
        <v>602117</v>
      </c>
    </row>
    <row r="63" spans="2:17" ht="15.5" x14ac:dyDescent="0.35">
      <c r="C63" t="s">
        <v>442</v>
      </c>
      <c r="N63" s="5">
        <v>-76923076</v>
      </c>
    </row>
    <row r="64" spans="2:17" ht="15.5" x14ac:dyDescent="0.35">
      <c r="C64" t="s">
        <v>86</v>
      </c>
      <c r="D64" s="5">
        <v>558201665</v>
      </c>
      <c r="E64" s="5">
        <v>-66954298</v>
      </c>
      <c r="F64" s="5">
        <v>2205562239</v>
      </c>
      <c r="G64" s="5">
        <v>32156543</v>
      </c>
      <c r="I64" s="5">
        <v>1793807328</v>
      </c>
      <c r="J64" s="5">
        <v>207334190</v>
      </c>
      <c r="K64" s="5">
        <v>1718452132</v>
      </c>
      <c r="L64" s="5">
        <v>-308081045</v>
      </c>
      <c r="M64" s="5">
        <v>1502610348</v>
      </c>
      <c r="N64" s="5">
        <v>1154924932</v>
      </c>
      <c r="O64" s="5">
        <v>1394840168</v>
      </c>
      <c r="P64" s="5">
        <v>1711854681</v>
      </c>
      <c r="Q64" s="5">
        <v>1652166895</v>
      </c>
    </row>
    <row r="65" spans="2:17" ht="15.5" x14ac:dyDescent="0.35">
      <c r="C65" t="s">
        <v>29</v>
      </c>
      <c r="D65" s="5">
        <v>-125763856</v>
      </c>
      <c r="E65" s="5">
        <v>-2460215760</v>
      </c>
      <c r="F65" s="5">
        <v>1266697870</v>
      </c>
      <c r="G65" s="5">
        <v>-144293480</v>
      </c>
      <c r="I65" s="5">
        <v>-4459145423</v>
      </c>
      <c r="J65" s="5">
        <v>-1699563889</v>
      </c>
      <c r="K65" s="5">
        <v>-1536744592</v>
      </c>
      <c r="L65" s="5">
        <v>-5497107878</v>
      </c>
      <c r="M65" s="5">
        <v>-9406909074</v>
      </c>
      <c r="N65" s="5">
        <v>26387120937</v>
      </c>
      <c r="O65" s="5">
        <v>-2294662119</v>
      </c>
      <c r="P65" s="5">
        <v>-1662780328</v>
      </c>
      <c r="Q65" s="5">
        <v>-3552193092</v>
      </c>
    </row>
    <row r="66" spans="2:17" ht="15.5" x14ac:dyDescent="0.35">
      <c r="C66" t="s">
        <v>28</v>
      </c>
      <c r="F66" s="5">
        <v>4640024</v>
      </c>
      <c r="I66" s="5">
        <v>4640024</v>
      </c>
      <c r="J66" s="5">
        <v>121849124</v>
      </c>
      <c r="K66" s="5">
        <v>4433315846</v>
      </c>
      <c r="L66" s="5">
        <v>467543197</v>
      </c>
      <c r="M66" s="5">
        <v>2222253861</v>
      </c>
      <c r="N66" s="5">
        <v>-10089201948</v>
      </c>
      <c r="O66" s="5">
        <v>1049603008</v>
      </c>
      <c r="P66" s="5">
        <v>903264693</v>
      </c>
      <c r="Q66" s="5">
        <v>59896271</v>
      </c>
    </row>
    <row r="67" spans="2:17" ht="15.5" x14ac:dyDescent="0.35">
      <c r="C67" t="s">
        <v>87</v>
      </c>
      <c r="D67" s="5">
        <v>-125763856</v>
      </c>
      <c r="E67" s="5">
        <v>-2460215760</v>
      </c>
      <c r="F67" s="5">
        <v>1271337894</v>
      </c>
      <c r="G67" s="5">
        <v>-144293480</v>
      </c>
      <c r="I67" s="5">
        <v>-4454505399</v>
      </c>
      <c r="J67" s="5">
        <v>-1577714765</v>
      </c>
      <c r="K67" s="5">
        <v>2896571254</v>
      </c>
      <c r="L67" s="5">
        <v>-5029564681</v>
      </c>
      <c r="M67" s="5">
        <v>-7184655213</v>
      </c>
      <c r="N67" s="5">
        <v>16297918989</v>
      </c>
      <c r="O67" s="5">
        <v>-1245059111</v>
      </c>
      <c r="P67" s="5">
        <v>-759515635</v>
      </c>
      <c r="Q67" s="5">
        <v>-3492296821</v>
      </c>
    </row>
    <row r="68" spans="2:17" ht="15.5" x14ac:dyDescent="0.35">
      <c r="C68" t="s">
        <v>88</v>
      </c>
      <c r="F68" s="5">
        <v>-10576562</v>
      </c>
      <c r="I68" s="5">
        <v>-10576562</v>
      </c>
      <c r="J68" s="5">
        <v>-9498053</v>
      </c>
      <c r="K68" s="5">
        <v>17089787961</v>
      </c>
      <c r="L68" s="5">
        <v>177168410</v>
      </c>
      <c r="M68" s="5">
        <v>-18627171</v>
      </c>
      <c r="N68" s="5">
        <v>3550156903</v>
      </c>
      <c r="O68" s="5">
        <v>-6611572</v>
      </c>
      <c r="P68" s="5">
        <v>-5750576</v>
      </c>
      <c r="Q68" s="5">
        <v>-4550730</v>
      </c>
    </row>
    <row r="69" spans="2:17" ht="15.5" x14ac:dyDescent="0.35">
      <c r="C69" t="s">
        <v>89</v>
      </c>
      <c r="D69" s="5">
        <v>-125763856</v>
      </c>
      <c r="E69" s="5">
        <v>-2460215760</v>
      </c>
      <c r="F69" s="5">
        <v>1260761332</v>
      </c>
      <c r="G69" s="5">
        <v>-144293480</v>
      </c>
      <c r="I69" s="5">
        <v>-4465081961</v>
      </c>
      <c r="J69" s="5">
        <v>-1587212818</v>
      </c>
      <c r="K69" s="5">
        <v>19986359215</v>
      </c>
      <c r="L69" s="5">
        <v>-4852396271</v>
      </c>
      <c r="M69" s="5">
        <v>-7203282384</v>
      </c>
      <c r="N69" s="5">
        <v>19848075892</v>
      </c>
      <c r="O69" s="5">
        <v>-1251670683</v>
      </c>
      <c r="P69" s="5">
        <v>-765266211</v>
      </c>
      <c r="Q69" s="5">
        <v>-3496847551</v>
      </c>
    </row>
    <row r="70" spans="2:17" ht="15.5" x14ac:dyDescent="0.35">
      <c r="C70" t="s">
        <v>90</v>
      </c>
      <c r="D70" s="5">
        <v>-125763856</v>
      </c>
      <c r="E70" s="5">
        <v>-2460215760</v>
      </c>
      <c r="F70" s="5">
        <v>1271337894</v>
      </c>
      <c r="G70" s="5">
        <v>-144293480</v>
      </c>
      <c r="I70" s="5">
        <v>-4454505399</v>
      </c>
      <c r="J70" s="5">
        <v>-1577714765</v>
      </c>
      <c r="K70" s="5">
        <v>2896571254</v>
      </c>
      <c r="L70" s="5">
        <v>-5029564681</v>
      </c>
      <c r="M70" s="5">
        <v>-7184655213</v>
      </c>
      <c r="N70" s="5">
        <v>16297918989</v>
      </c>
      <c r="O70" s="5">
        <v>-1245059111</v>
      </c>
      <c r="P70" s="5">
        <v>-759515635</v>
      </c>
      <c r="Q70" s="5">
        <v>-3492296821</v>
      </c>
    </row>
    <row r="71" spans="2:17" ht="15.5" x14ac:dyDescent="0.35">
      <c r="C71" t="s">
        <v>8</v>
      </c>
      <c r="D71" s="5">
        <v>-125763856</v>
      </c>
      <c r="E71" s="5">
        <v>-2460215760</v>
      </c>
      <c r="F71" s="5">
        <v>1260761332</v>
      </c>
      <c r="G71" s="5">
        <v>-144293480</v>
      </c>
      <c r="I71" s="5">
        <v>-4465081961</v>
      </c>
      <c r="J71" s="5">
        <v>-1587212818</v>
      </c>
      <c r="K71" s="5">
        <v>19986359215</v>
      </c>
      <c r="L71" s="5">
        <v>-4852396271</v>
      </c>
      <c r="M71" s="5">
        <v>-7203282384</v>
      </c>
      <c r="N71" s="5">
        <v>19848075892</v>
      </c>
      <c r="O71" s="5">
        <v>-1251670683</v>
      </c>
      <c r="P71" s="5">
        <v>-765266211</v>
      </c>
      <c r="Q71" s="5">
        <v>-3496847551</v>
      </c>
    </row>
    <row r="72" spans="2:17" ht="15.5" x14ac:dyDescent="0.35">
      <c r="C72" t="s">
        <v>284</v>
      </c>
    </row>
    <row r="73" spans="2:17" ht="15.5" x14ac:dyDescent="0.35">
      <c r="C73" t="s">
        <v>91</v>
      </c>
      <c r="D73" s="5">
        <v>-125763856</v>
      </c>
      <c r="E73" s="5">
        <v>-2460215760</v>
      </c>
      <c r="F73" s="5">
        <v>1271337894</v>
      </c>
      <c r="G73" s="5">
        <v>-144293480</v>
      </c>
      <c r="I73" s="5">
        <v>-4454505399</v>
      </c>
      <c r="J73" s="5">
        <v>-1577714765</v>
      </c>
      <c r="K73" s="5">
        <v>2896571254</v>
      </c>
      <c r="L73" s="5">
        <v>-5029564681</v>
      </c>
      <c r="M73" s="5">
        <v>-7184655213</v>
      </c>
      <c r="N73" s="5">
        <v>16297918989</v>
      </c>
      <c r="O73" s="5">
        <v>-1245059111</v>
      </c>
      <c r="P73" s="5">
        <v>-759515635</v>
      </c>
      <c r="Q73" s="5">
        <v>-3492296821</v>
      </c>
    </row>
    <row r="74" spans="2:17" ht="15.5" x14ac:dyDescent="0.35">
      <c r="C74" t="s">
        <v>92</v>
      </c>
      <c r="D74" s="5">
        <v>-125763856</v>
      </c>
      <c r="E74" s="5">
        <v>-2460215760</v>
      </c>
      <c r="F74" s="5">
        <v>1260761332</v>
      </c>
      <c r="G74" s="5">
        <v>-144293480</v>
      </c>
      <c r="I74" s="5">
        <v>-4465081961</v>
      </c>
      <c r="J74" s="5">
        <v>-1587212818</v>
      </c>
      <c r="K74" s="5">
        <v>19986359215</v>
      </c>
      <c r="L74" s="5">
        <v>-4852396271</v>
      </c>
      <c r="M74" s="5">
        <v>-7203282384</v>
      </c>
      <c r="N74" s="5">
        <v>19848075892</v>
      </c>
      <c r="O74" s="5">
        <v>-1251670683</v>
      </c>
      <c r="P74" s="5">
        <v>-765266211</v>
      </c>
      <c r="Q74" s="5">
        <v>-3496847551</v>
      </c>
    </row>
    <row r="75" spans="2:17" ht="15.5" x14ac:dyDescent="0.35">
      <c r="C75" t="s">
        <v>93</v>
      </c>
      <c r="D75" s="5">
        <v>-125763856</v>
      </c>
      <c r="E75" s="5">
        <v>-2460215760</v>
      </c>
      <c r="F75" s="5">
        <v>1260761332</v>
      </c>
      <c r="G75" s="5">
        <v>-144293480</v>
      </c>
      <c r="I75" s="5">
        <v>-4465081961</v>
      </c>
      <c r="J75" s="5">
        <v>-1587212818</v>
      </c>
      <c r="K75" s="5">
        <v>19986359215</v>
      </c>
      <c r="L75" s="5">
        <v>-4852396271</v>
      </c>
      <c r="M75" s="5">
        <v>-7203282384</v>
      </c>
      <c r="N75" s="5">
        <v>19848075892</v>
      </c>
      <c r="O75" s="5">
        <v>-1251670683</v>
      </c>
      <c r="P75" s="5">
        <v>-765266211</v>
      </c>
      <c r="Q75" s="5">
        <v>-3496847551</v>
      </c>
    </row>
    <row r="77" spans="2:17" ht="15.5" x14ac:dyDescent="0.35">
      <c r="B77" t="s">
        <v>94</v>
      </c>
      <c r="C77" t="s">
        <v>95</v>
      </c>
    </row>
    <row r="78" spans="2:17" ht="15.5" x14ac:dyDescent="0.35">
      <c r="C78" t="s">
        <v>96</v>
      </c>
    </row>
    <row r="79" spans="2:17" ht="15.5" x14ac:dyDescent="0.35">
      <c r="C79" t="s">
        <v>20</v>
      </c>
      <c r="D79" s="5">
        <v>24478892216</v>
      </c>
      <c r="E79" s="5">
        <v>24086711061</v>
      </c>
      <c r="F79" s="5">
        <v>27621171121</v>
      </c>
      <c r="G79" s="5">
        <v>20566272790</v>
      </c>
      <c r="I79" s="5">
        <v>27621171121</v>
      </c>
      <c r="J79" s="5">
        <v>23851781349</v>
      </c>
      <c r="K79" s="5">
        <v>21121345481</v>
      </c>
      <c r="L79" s="5">
        <v>22558007732</v>
      </c>
      <c r="M79" s="5">
        <v>30597196003</v>
      </c>
      <c r="N79" s="5">
        <v>17891581151</v>
      </c>
      <c r="O79" s="5">
        <v>25439166272</v>
      </c>
      <c r="P79" s="5">
        <v>30776581123</v>
      </c>
      <c r="Q79" s="5">
        <v>28701555329</v>
      </c>
    </row>
    <row r="80" spans="2:17" ht="15.5" x14ac:dyDescent="0.35">
      <c r="C80" t="s">
        <v>97</v>
      </c>
      <c r="O80" s="5">
        <v>2000000000</v>
      </c>
    </row>
    <row r="81" spans="3:17" ht="15.5" x14ac:dyDescent="0.35">
      <c r="C81" t="s">
        <v>98</v>
      </c>
      <c r="D81" s="5">
        <v>2183149883</v>
      </c>
      <c r="E81" s="5">
        <v>721247862</v>
      </c>
      <c r="F81" s="5">
        <v>2086391673</v>
      </c>
      <c r="G81" s="5">
        <v>1542327148</v>
      </c>
      <c r="I81" s="5">
        <v>2086391673</v>
      </c>
      <c r="J81" s="5">
        <v>1429766663</v>
      </c>
      <c r="K81" s="5">
        <v>565556983</v>
      </c>
      <c r="L81" s="5">
        <v>1993415691</v>
      </c>
      <c r="M81" s="5">
        <v>332580956</v>
      </c>
      <c r="N81" s="5">
        <v>143557615</v>
      </c>
      <c r="O81" s="5">
        <v>489220167</v>
      </c>
      <c r="P81" s="5">
        <v>685674746</v>
      </c>
      <c r="Q81" s="5">
        <v>1191163921</v>
      </c>
    </row>
    <row r="82" spans="3:17" ht="15.5" x14ac:dyDescent="0.35">
      <c r="C82" t="s">
        <v>99</v>
      </c>
      <c r="D82" s="5">
        <v>23467364</v>
      </c>
      <c r="E82" s="5">
        <v>29183087</v>
      </c>
      <c r="F82" s="5">
        <v>30044421</v>
      </c>
      <c r="G82" s="5">
        <v>15694960</v>
      </c>
      <c r="I82" s="5">
        <v>30044421</v>
      </c>
      <c r="J82" s="5">
        <v>17969315</v>
      </c>
      <c r="K82" s="5">
        <v>67472822</v>
      </c>
      <c r="L82" s="5">
        <v>43030340</v>
      </c>
      <c r="M82" s="5">
        <v>28315890</v>
      </c>
      <c r="N82" s="5">
        <v>31380213</v>
      </c>
    </row>
    <row r="83" spans="3:17" ht="15.5" x14ac:dyDescent="0.35">
      <c r="C83" t="s">
        <v>101</v>
      </c>
      <c r="D83" s="5">
        <v>2183149883</v>
      </c>
      <c r="E83" s="5">
        <v>721247862</v>
      </c>
      <c r="F83" s="5">
        <v>2086391673</v>
      </c>
      <c r="G83" s="5">
        <v>1542327148</v>
      </c>
      <c r="I83" s="5">
        <v>2086391673</v>
      </c>
      <c r="J83" s="5">
        <v>1429766663</v>
      </c>
      <c r="K83" s="5">
        <v>565556983</v>
      </c>
      <c r="L83" s="5">
        <v>1993415691</v>
      </c>
      <c r="M83" s="5">
        <v>332580956</v>
      </c>
      <c r="N83" s="5">
        <v>143557615</v>
      </c>
      <c r="O83" s="5">
        <v>489220167</v>
      </c>
      <c r="P83" s="5">
        <v>685674746</v>
      </c>
      <c r="Q83" s="5">
        <v>1191163921</v>
      </c>
    </row>
    <row r="84" spans="3:17" ht="15.5" x14ac:dyDescent="0.35">
      <c r="C84" t="s">
        <v>285</v>
      </c>
      <c r="D84" s="5">
        <v>23467364</v>
      </c>
      <c r="E84" s="5">
        <v>29183087</v>
      </c>
      <c r="F84" s="5">
        <v>30044421</v>
      </c>
      <c r="G84" s="5">
        <v>15694960</v>
      </c>
      <c r="I84" s="5">
        <v>30044421</v>
      </c>
      <c r="J84" s="5">
        <v>126417481</v>
      </c>
      <c r="K84" s="5">
        <v>170756822</v>
      </c>
      <c r="L84" s="5">
        <v>43030340</v>
      </c>
      <c r="M84" s="5">
        <v>28315890</v>
      </c>
      <c r="N84" s="5">
        <v>762106634</v>
      </c>
      <c r="O84" s="5">
        <v>6872772161</v>
      </c>
      <c r="P84" s="5">
        <v>284054477</v>
      </c>
      <c r="Q84" s="5">
        <v>54948002</v>
      </c>
    </row>
    <row r="85" spans="3:17" ht="15.5" x14ac:dyDescent="0.35">
      <c r="C85" t="s">
        <v>100</v>
      </c>
      <c r="J85" s="5">
        <v>108448166</v>
      </c>
      <c r="K85" s="5">
        <v>103284000</v>
      </c>
      <c r="N85" s="5">
        <v>730726421</v>
      </c>
      <c r="O85" s="5">
        <v>6872772161</v>
      </c>
      <c r="P85" s="5">
        <v>284054477</v>
      </c>
      <c r="Q85" s="5">
        <v>54948002</v>
      </c>
    </row>
    <row r="86" spans="3:17" ht="15.5" x14ac:dyDescent="0.35">
      <c r="C86" t="s">
        <v>286</v>
      </c>
      <c r="D86" s="5">
        <v>23467364</v>
      </c>
      <c r="E86" s="5">
        <v>29183087</v>
      </c>
      <c r="F86" s="5">
        <v>30044421</v>
      </c>
      <c r="G86" s="5">
        <v>15694960</v>
      </c>
      <c r="I86" s="5">
        <v>30044421</v>
      </c>
      <c r="J86" s="5">
        <v>126417481</v>
      </c>
      <c r="K86" s="5">
        <v>170756822</v>
      </c>
      <c r="L86" s="5">
        <v>43030340</v>
      </c>
      <c r="M86" s="5">
        <v>28315890</v>
      </c>
      <c r="N86" s="5">
        <v>762106634</v>
      </c>
      <c r="O86" s="5">
        <v>6872772161</v>
      </c>
      <c r="P86" s="5">
        <v>284054477</v>
      </c>
      <c r="Q86" s="5">
        <v>54948002</v>
      </c>
    </row>
    <row r="87" spans="3:17" ht="15.5" x14ac:dyDescent="0.35">
      <c r="C87" t="s">
        <v>102</v>
      </c>
      <c r="D87" s="5">
        <v>1104671596</v>
      </c>
      <c r="E87" s="5">
        <v>1377733033</v>
      </c>
      <c r="F87" s="5">
        <v>1089895609</v>
      </c>
      <c r="G87" s="5">
        <v>1104929012</v>
      </c>
      <c r="I87" s="5">
        <v>1089895609</v>
      </c>
      <c r="J87" s="5">
        <v>843921012</v>
      </c>
      <c r="K87" s="5">
        <v>708828628</v>
      </c>
      <c r="L87" s="5">
        <v>539065114</v>
      </c>
      <c r="M87" s="5">
        <v>286932350</v>
      </c>
      <c r="N87" s="5">
        <v>589755572</v>
      </c>
      <c r="O87" s="5">
        <v>644085417</v>
      </c>
      <c r="P87" s="5">
        <v>909124287</v>
      </c>
      <c r="Q87" s="5">
        <v>658708735</v>
      </c>
    </row>
    <row r="88" spans="3:17" ht="15.5" x14ac:dyDescent="0.35">
      <c r="C88" t="s">
        <v>85</v>
      </c>
      <c r="D88" s="5">
        <v>92157520142</v>
      </c>
      <c r="E88" s="5">
        <v>92157520142</v>
      </c>
      <c r="F88" s="5">
        <v>92157520142</v>
      </c>
      <c r="G88" s="5">
        <v>92086041326</v>
      </c>
      <c r="I88" s="5">
        <v>92157520142</v>
      </c>
      <c r="J88" s="5">
        <v>92086041326</v>
      </c>
      <c r="K88" s="5">
        <v>92086041326</v>
      </c>
      <c r="L88" s="5">
        <v>74991042063</v>
      </c>
      <c r="M88" s="5">
        <v>74991042063</v>
      </c>
      <c r="N88" s="5">
        <v>74991042063</v>
      </c>
      <c r="O88" s="5">
        <v>71410117877</v>
      </c>
      <c r="P88" s="5">
        <v>71410117877</v>
      </c>
      <c r="Q88" s="5">
        <v>71410117877</v>
      </c>
    </row>
    <row r="89" spans="3:17" ht="15.5" x14ac:dyDescent="0.35">
      <c r="C89" t="s">
        <v>103</v>
      </c>
      <c r="D89" s="5">
        <v>29718431149</v>
      </c>
      <c r="E89" s="5">
        <v>27791201448</v>
      </c>
      <c r="F89" s="5">
        <v>31340301266</v>
      </c>
      <c r="G89" s="5">
        <v>24515153235</v>
      </c>
      <c r="I89" s="5">
        <v>31340301266</v>
      </c>
      <c r="J89" s="5">
        <v>27162671192</v>
      </c>
      <c r="K89" s="5">
        <v>23978239203</v>
      </c>
      <c r="L89" s="5">
        <v>25680322315</v>
      </c>
      <c r="M89" s="5">
        <v>31480948432</v>
      </c>
      <c r="N89" s="5">
        <v>21073290020</v>
      </c>
      <c r="O89" s="5">
        <v>35516711226</v>
      </c>
      <c r="P89" s="5">
        <v>33361542078</v>
      </c>
      <c r="Q89" s="5">
        <v>31941608536</v>
      </c>
    </row>
    <row r="90" spans="3:17" ht="15.5" x14ac:dyDescent="0.35">
      <c r="C90" t="s">
        <v>104</v>
      </c>
    </row>
    <row r="91" spans="3:17" ht="15.5" x14ac:dyDescent="0.35">
      <c r="C91" t="s">
        <v>105</v>
      </c>
      <c r="D91" s="5">
        <v>95550104923</v>
      </c>
      <c r="E91" s="5">
        <v>96664905801</v>
      </c>
      <c r="F91" s="5">
        <v>97577919363</v>
      </c>
      <c r="G91" s="5">
        <v>98914513763</v>
      </c>
      <c r="I91" s="5">
        <v>97577919363</v>
      </c>
      <c r="J91" s="5">
        <v>102273701655</v>
      </c>
      <c r="K91" s="5">
        <v>105443582915</v>
      </c>
      <c r="L91" s="5">
        <v>81275092386</v>
      </c>
      <c r="M91" s="5">
        <v>73476136395</v>
      </c>
      <c r="N91" s="5">
        <v>71510425775</v>
      </c>
      <c r="O91" s="5">
        <v>72688645150</v>
      </c>
      <c r="P91" s="5">
        <v>78083020679</v>
      </c>
      <c r="Q91" s="5">
        <v>83828649014</v>
      </c>
    </row>
    <row r="92" spans="3:17" ht="15.5" x14ac:dyDescent="0.35">
      <c r="C92" t="s">
        <v>353</v>
      </c>
      <c r="D92" s="5">
        <v>58598014925</v>
      </c>
      <c r="E92" s="5">
        <v>58631313433</v>
      </c>
      <c r="F92" s="5">
        <v>58664611940</v>
      </c>
      <c r="G92" s="5">
        <v>58697910448</v>
      </c>
      <c r="I92" s="5">
        <v>58664611940</v>
      </c>
      <c r="J92" s="5">
        <v>58797805970</v>
      </c>
      <c r="K92" s="5">
        <v>58931000000</v>
      </c>
      <c r="L92" s="5">
        <v>57042212500</v>
      </c>
      <c r="M92" s="5">
        <v>57110562500</v>
      </c>
      <c r="N92" s="5">
        <v>57178912500</v>
      </c>
      <c r="O92" s="5">
        <v>18468587376</v>
      </c>
      <c r="P92" s="5">
        <v>18533951889</v>
      </c>
      <c r="Q92" s="5">
        <v>18599316402</v>
      </c>
    </row>
    <row r="93" spans="3:17" ht="15.5" x14ac:dyDescent="0.35">
      <c r="C93" t="s">
        <v>108</v>
      </c>
      <c r="O93" s="5">
        <v>2425142118</v>
      </c>
      <c r="P93" s="5">
        <v>1373335252</v>
      </c>
      <c r="Q93" s="5">
        <v>468153700</v>
      </c>
    </row>
    <row r="94" spans="3:17" ht="15.5" x14ac:dyDescent="0.35">
      <c r="C94" t="s">
        <v>109</v>
      </c>
      <c r="D94" s="5">
        <v>173969416297</v>
      </c>
      <c r="E94" s="5">
        <v>176068784553</v>
      </c>
      <c r="F94" s="5">
        <v>177950255686</v>
      </c>
      <c r="G94" s="5">
        <v>180293695135</v>
      </c>
      <c r="I94" s="5">
        <v>177950255686</v>
      </c>
      <c r="J94" s="5">
        <v>186623869649</v>
      </c>
      <c r="K94" s="5">
        <v>193644914403</v>
      </c>
      <c r="L94" s="5">
        <v>177359268276</v>
      </c>
      <c r="M94" s="5">
        <v>173941576062</v>
      </c>
      <c r="N94" s="5">
        <v>176896504293</v>
      </c>
      <c r="O94" s="5">
        <v>93786564644</v>
      </c>
      <c r="P94" s="5">
        <v>98194497820</v>
      </c>
      <c r="Q94" s="5">
        <v>103208674116</v>
      </c>
    </row>
    <row r="95" spans="3:17" ht="15.5" x14ac:dyDescent="0.35">
      <c r="C95" t="s">
        <v>110</v>
      </c>
      <c r="D95" s="5">
        <v>203687847446</v>
      </c>
      <c r="E95" s="5">
        <v>203859986001</v>
      </c>
      <c r="F95" s="5">
        <v>209290556952</v>
      </c>
      <c r="G95" s="5">
        <v>204808848370</v>
      </c>
      <c r="I95" s="5">
        <v>209290556952</v>
      </c>
      <c r="J95" s="5">
        <v>213786540841</v>
      </c>
      <c r="K95" s="5">
        <v>217623153606</v>
      </c>
      <c r="L95" s="5">
        <v>203039590591</v>
      </c>
      <c r="M95" s="5">
        <v>205422524494</v>
      </c>
      <c r="N95" s="5">
        <v>197969794313</v>
      </c>
      <c r="O95" s="5">
        <v>129303275870</v>
      </c>
      <c r="P95" s="5">
        <v>131556039898</v>
      </c>
      <c r="Q95" s="5">
        <v>135150282652</v>
      </c>
    </row>
    <row r="96" spans="3:17" ht="15.5" x14ac:dyDescent="0.35">
      <c r="C96" t="s">
        <v>111</v>
      </c>
    </row>
    <row r="97" spans="3:17" ht="15.5" x14ac:dyDescent="0.35">
      <c r="C97" t="s">
        <v>112</v>
      </c>
    </row>
    <row r="98" spans="3:17" ht="15.5" x14ac:dyDescent="0.35">
      <c r="C98" t="s">
        <v>113</v>
      </c>
      <c r="D98" s="5">
        <v>13386886880</v>
      </c>
      <c r="E98" s="5">
        <v>13433261579</v>
      </c>
      <c r="F98" s="5">
        <v>16403616770</v>
      </c>
      <c r="G98" s="5">
        <v>12654651764</v>
      </c>
      <c r="I98" s="5">
        <v>16403616770</v>
      </c>
      <c r="J98" s="5">
        <v>11714007677</v>
      </c>
      <c r="K98" s="5">
        <v>13760100647</v>
      </c>
      <c r="L98" s="5">
        <v>13834212295</v>
      </c>
      <c r="M98" s="5">
        <v>8467613812</v>
      </c>
      <c r="N98" s="5">
        <v>3752142703</v>
      </c>
      <c r="O98" s="5">
        <v>4180360548</v>
      </c>
      <c r="P98" s="5">
        <v>5501154562</v>
      </c>
      <c r="Q98" s="5">
        <v>8366416143</v>
      </c>
    </row>
    <row r="99" spans="3:17" ht="15.5" x14ac:dyDescent="0.35">
      <c r="C99" t="s">
        <v>120</v>
      </c>
      <c r="D99" s="5">
        <v>22332697942</v>
      </c>
      <c r="E99" s="5">
        <v>22332697942</v>
      </c>
      <c r="F99" s="5">
        <v>22332697942</v>
      </c>
      <c r="G99" s="5">
        <v>22332697941</v>
      </c>
      <c r="I99" s="5">
        <v>22332697942</v>
      </c>
      <c r="J99" s="5">
        <v>26492602309</v>
      </c>
      <c r="K99" s="5">
        <v>26492602309</v>
      </c>
      <c r="L99" s="5">
        <v>31997440240</v>
      </c>
      <c r="M99" s="5">
        <v>34164770060</v>
      </c>
      <c r="N99" s="5">
        <v>41824733519</v>
      </c>
      <c r="O99" s="5">
        <v>81386749</v>
      </c>
      <c r="P99" s="5">
        <v>106562225</v>
      </c>
      <c r="Q99" s="5">
        <v>286020993</v>
      </c>
    </row>
    <row r="100" spans="3:17" ht="15.5" x14ac:dyDescent="0.35">
      <c r="C100" t="s">
        <v>114</v>
      </c>
      <c r="D100" s="5">
        <v>1701124029</v>
      </c>
      <c r="E100" s="5">
        <v>1972843980</v>
      </c>
      <c r="F100" s="5">
        <v>2401398422</v>
      </c>
      <c r="G100" s="5">
        <v>1541263822</v>
      </c>
      <c r="I100" s="5">
        <v>2401398422</v>
      </c>
      <c r="J100" s="5">
        <v>2571751472</v>
      </c>
      <c r="K100" s="5">
        <v>2301923461</v>
      </c>
      <c r="L100" s="5">
        <v>1296489110</v>
      </c>
      <c r="M100" s="5">
        <v>726326557</v>
      </c>
      <c r="N100" s="5">
        <v>676135410</v>
      </c>
      <c r="O100" s="5">
        <v>1589268371</v>
      </c>
      <c r="P100" s="5">
        <v>1701393220</v>
      </c>
      <c r="Q100" s="5">
        <v>1672692830</v>
      </c>
    </row>
    <row r="101" spans="3:17" ht="15.5" x14ac:dyDescent="0.35">
      <c r="C101" t="s">
        <v>119</v>
      </c>
      <c r="D101" s="5">
        <v>629071921</v>
      </c>
      <c r="E101" s="5">
        <v>471250812</v>
      </c>
      <c r="F101" s="5">
        <v>662475874</v>
      </c>
      <c r="G101" s="5">
        <v>469609464</v>
      </c>
      <c r="I101" s="5">
        <v>662475874</v>
      </c>
      <c r="J101" s="5">
        <v>647338377</v>
      </c>
      <c r="K101" s="5">
        <v>715459005</v>
      </c>
      <c r="L101" s="5">
        <v>631170791</v>
      </c>
      <c r="M101" s="5">
        <v>844427758</v>
      </c>
      <c r="N101" s="5">
        <v>634665438</v>
      </c>
      <c r="O101" s="5">
        <v>512332040</v>
      </c>
      <c r="P101" s="5">
        <v>501713649</v>
      </c>
      <c r="Q101" s="5">
        <v>500159870</v>
      </c>
    </row>
    <row r="102" spans="3:17" ht="15.5" x14ac:dyDescent="0.35">
      <c r="C102" t="s">
        <v>325</v>
      </c>
      <c r="D102" s="5">
        <v>1572867530</v>
      </c>
      <c r="E102" s="5">
        <v>893937431</v>
      </c>
      <c r="F102" s="5">
        <v>1576160932</v>
      </c>
      <c r="G102" s="5">
        <v>3495149455</v>
      </c>
      <c r="I102" s="5">
        <v>1576160932</v>
      </c>
      <c r="J102" s="5">
        <v>2566528986</v>
      </c>
      <c r="K102" s="5">
        <v>2109201389</v>
      </c>
      <c r="L102" s="5">
        <v>1003950240</v>
      </c>
      <c r="M102" s="5">
        <v>388533912</v>
      </c>
      <c r="N102" s="5">
        <v>395963621</v>
      </c>
      <c r="O102" s="5">
        <v>645589760</v>
      </c>
      <c r="P102" s="5">
        <v>1782250210</v>
      </c>
      <c r="Q102" s="5">
        <v>4506059011</v>
      </c>
    </row>
    <row r="103" spans="3:17" ht="15.5" x14ac:dyDescent="0.35">
      <c r="C103" t="s">
        <v>534</v>
      </c>
      <c r="E103" s="5">
        <v>8147230</v>
      </c>
      <c r="F103" s="5">
        <v>32588896</v>
      </c>
      <c r="G103" s="5">
        <v>57030562</v>
      </c>
      <c r="I103" s="5">
        <v>32588896</v>
      </c>
      <c r="J103" s="5">
        <v>97766664</v>
      </c>
      <c r="K103" s="5">
        <v>228122224</v>
      </c>
    </row>
    <row r="104" spans="3:17" ht="15.5" x14ac:dyDescent="0.35">
      <c r="C104" t="s">
        <v>288</v>
      </c>
      <c r="D104" s="5">
        <v>1692197837</v>
      </c>
      <c r="E104" s="5">
        <v>2166954468</v>
      </c>
      <c r="F104" s="5">
        <v>2258567267</v>
      </c>
      <c r="G104" s="5">
        <v>1194976534</v>
      </c>
      <c r="I104" s="5">
        <v>2258567267</v>
      </c>
      <c r="J104" s="5">
        <v>1283472178</v>
      </c>
      <c r="K104" s="5">
        <v>1771623535</v>
      </c>
      <c r="L104" s="5">
        <v>1361267098</v>
      </c>
      <c r="M104" s="5">
        <v>468567713</v>
      </c>
      <c r="N104" s="5">
        <v>313100530</v>
      </c>
      <c r="O104" s="5">
        <v>540662240</v>
      </c>
      <c r="P104" s="5">
        <v>559276908</v>
      </c>
      <c r="Q104" s="5">
        <v>525858830</v>
      </c>
    </row>
    <row r="105" spans="3:17" ht="15.5" x14ac:dyDescent="0.35">
      <c r="C105" t="s">
        <v>121</v>
      </c>
      <c r="D105" s="5">
        <v>29277068245</v>
      </c>
      <c r="E105" s="5">
        <v>29277068245</v>
      </c>
      <c r="F105" s="5">
        <v>29277068245</v>
      </c>
      <c r="G105" s="5">
        <v>29805086002</v>
      </c>
      <c r="I105" s="5">
        <v>29277068245</v>
      </c>
      <c r="J105" s="5">
        <v>33997579266</v>
      </c>
      <c r="K105" s="5">
        <v>34200886243</v>
      </c>
      <c r="L105" s="5">
        <v>39529570795</v>
      </c>
      <c r="M105" s="5">
        <v>42426706910</v>
      </c>
      <c r="N105" s="5">
        <v>51993962844</v>
      </c>
      <c r="O105" s="5">
        <v>2747302448</v>
      </c>
      <c r="P105" s="5">
        <v>2427601779</v>
      </c>
      <c r="Q105" s="5">
        <v>2391316741</v>
      </c>
    </row>
    <row r="106" spans="3:17" ht="15.5" x14ac:dyDescent="0.35">
      <c r="C106" t="s">
        <v>122</v>
      </c>
      <c r="D106" s="5">
        <v>29277068245</v>
      </c>
      <c r="E106" s="5">
        <v>29277068245</v>
      </c>
      <c r="F106" s="5">
        <v>29277068245</v>
      </c>
      <c r="G106" s="5">
        <v>29805086002</v>
      </c>
      <c r="I106" s="5">
        <v>29277068245</v>
      </c>
      <c r="J106" s="5">
        <v>33997579266</v>
      </c>
      <c r="K106" s="5">
        <v>34200886243</v>
      </c>
      <c r="L106" s="5">
        <v>39529570795</v>
      </c>
      <c r="M106" s="5">
        <v>42426706910</v>
      </c>
      <c r="N106" s="5">
        <v>51993962844</v>
      </c>
      <c r="O106" s="5">
        <v>2747302448</v>
      </c>
      <c r="P106" s="5">
        <v>2427601779</v>
      </c>
      <c r="Q106" s="5">
        <v>2391316741</v>
      </c>
    </row>
    <row r="107" spans="3:17" ht="15.5" x14ac:dyDescent="0.35">
      <c r="C107" t="s">
        <v>481</v>
      </c>
      <c r="J107" s="5">
        <v>32588896</v>
      </c>
    </row>
    <row r="108" spans="3:17" ht="15.5" x14ac:dyDescent="0.35">
      <c r="C108" t="s">
        <v>117</v>
      </c>
      <c r="D108" s="5">
        <v>6275035377</v>
      </c>
      <c r="E108" s="5">
        <v>6275035377</v>
      </c>
      <c r="F108" s="5">
        <v>6275035377</v>
      </c>
      <c r="G108" s="5">
        <v>6282658532</v>
      </c>
      <c r="I108" s="5">
        <v>6275035377</v>
      </c>
      <c r="J108" s="5">
        <v>6282658532</v>
      </c>
      <c r="K108" s="5">
        <v>6407186596</v>
      </c>
      <c r="L108" s="5">
        <v>6020305837</v>
      </c>
      <c r="M108" s="5">
        <v>6437878457</v>
      </c>
      <c r="N108" s="5">
        <v>8665386135</v>
      </c>
    </row>
    <row r="109" spans="3:17" ht="15.5" x14ac:dyDescent="0.35">
      <c r="C109" t="s">
        <v>123</v>
      </c>
      <c r="D109" s="5">
        <v>42663955125</v>
      </c>
      <c r="E109" s="5">
        <v>42710329824</v>
      </c>
      <c r="F109" s="5">
        <v>45680685015</v>
      </c>
      <c r="G109" s="5">
        <v>42459737766</v>
      </c>
      <c r="I109" s="5">
        <v>45680685015</v>
      </c>
      <c r="J109" s="5">
        <v>45711586943</v>
      </c>
      <c r="K109" s="5">
        <v>47960986890</v>
      </c>
      <c r="L109" s="5">
        <v>53363783090</v>
      </c>
      <c r="M109" s="5">
        <v>50894320722</v>
      </c>
      <c r="N109" s="5">
        <v>55746105547</v>
      </c>
      <c r="O109" s="5">
        <v>6927662996</v>
      </c>
      <c r="P109" s="5">
        <v>7928756341</v>
      </c>
      <c r="Q109" s="5">
        <v>10757732884</v>
      </c>
    </row>
    <row r="110" spans="3:17" ht="15.5" x14ac:dyDescent="0.35">
      <c r="C110" t="s">
        <v>124</v>
      </c>
    </row>
    <row r="111" spans="3:17" ht="15.5" x14ac:dyDescent="0.35">
      <c r="C111" t="s">
        <v>125</v>
      </c>
      <c r="D111" s="5">
        <v>45000000000</v>
      </c>
      <c r="E111" s="5">
        <v>45000000000</v>
      </c>
      <c r="F111" s="5">
        <v>45000000000</v>
      </c>
      <c r="G111" s="5">
        <v>45000000000</v>
      </c>
      <c r="I111" s="5">
        <v>45000000000</v>
      </c>
      <c r="J111" s="5">
        <v>45000000000</v>
      </c>
      <c r="K111" s="5">
        <v>45000000000</v>
      </c>
      <c r="L111" s="5">
        <v>45000000000</v>
      </c>
      <c r="M111" s="5">
        <v>45000000000</v>
      </c>
      <c r="N111" s="5">
        <v>30000000000</v>
      </c>
      <c r="O111" s="5">
        <v>30000000000</v>
      </c>
      <c r="P111" s="5">
        <v>30000000000</v>
      </c>
      <c r="Q111" s="5">
        <v>30000000000</v>
      </c>
    </row>
    <row r="112" spans="3:17" ht="15.5" x14ac:dyDescent="0.35">
      <c r="C112" t="s">
        <v>126</v>
      </c>
      <c r="D112" s="5">
        <v>23183372390</v>
      </c>
      <c r="E112" s="5">
        <v>23183372390</v>
      </c>
      <c r="F112" s="5">
        <v>23183372390</v>
      </c>
      <c r="G112" s="5">
        <v>23183372390</v>
      </c>
      <c r="I112" s="5">
        <v>23183372390</v>
      </c>
      <c r="J112" s="5">
        <v>23183372390</v>
      </c>
      <c r="K112" s="5">
        <v>23183372390</v>
      </c>
      <c r="L112" s="5">
        <v>23183372390</v>
      </c>
      <c r="M112" s="5">
        <v>23183372390</v>
      </c>
      <c r="N112" s="5">
        <v>18675575000</v>
      </c>
      <c r="O112" s="5">
        <v>18675575000</v>
      </c>
      <c r="P112" s="5">
        <v>18675575000</v>
      </c>
      <c r="Q112" s="5">
        <v>18675575000</v>
      </c>
    </row>
    <row r="113" spans="2:17" ht="15.5" x14ac:dyDescent="0.35">
      <c r="C113" t="s">
        <v>127</v>
      </c>
      <c r="D113" s="5">
        <v>682999789</v>
      </c>
      <c r="E113" s="5">
        <v>808763645</v>
      </c>
      <c r="F113" s="5">
        <v>3268979405</v>
      </c>
      <c r="G113" s="5">
        <v>2079696889</v>
      </c>
      <c r="I113" s="5">
        <v>3268979405</v>
      </c>
      <c r="J113" s="5">
        <v>7805540182</v>
      </c>
      <c r="K113" s="5">
        <v>9392753000</v>
      </c>
      <c r="L113" s="5">
        <v>6501393048</v>
      </c>
      <c r="M113" s="5">
        <v>11353789319</v>
      </c>
      <c r="N113" s="5">
        <v>18557071703</v>
      </c>
      <c r="O113" s="5">
        <v>2289919997</v>
      </c>
      <c r="P113" s="5">
        <v>3541590680</v>
      </c>
      <c r="Q113" s="5">
        <v>4306856891</v>
      </c>
    </row>
    <row r="114" spans="2:17" ht="15.5" x14ac:dyDescent="0.35">
      <c r="C114" t="s">
        <v>128</v>
      </c>
      <c r="D114" s="5">
        <v>600000000</v>
      </c>
      <c r="E114" s="5">
        <v>500000000</v>
      </c>
      <c r="F114" s="5">
        <v>500000000</v>
      </c>
      <c r="G114" s="5">
        <v>500000000</v>
      </c>
      <c r="I114" s="5">
        <v>500000000</v>
      </c>
      <c r="J114" s="5">
        <v>400000000</v>
      </c>
      <c r="K114" s="5">
        <v>300000000</v>
      </c>
      <c r="L114" s="5">
        <v>200000000</v>
      </c>
      <c r="M114" s="5">
        <v>100000000</v>
      </c>
    </row>
    <row r="115" spans="2:17" ht="15.5" x14ac:dyDescent="0.35">
      <c r="C115" t="s">
        <v>129</v>
      </c>
      <c r="D115" s="5">
        <v>82999789</v>
      </c>
      <c r="E115" s="5">
        <v>308763645</v>
      </c>
      <c r="F115" s="5">
        <v>2768979405</v>
      </c>
      <c r="G115" s="5">
        <v>1579696889</v>
      </c>
      <c r="I115" s="5">
        <v>2768979405</v>
      </c>
      <c r="J115" s="5">
        <v>7405540182</v>
      </c>
      <c r="K115" s="5">
        <v>9092753000</v>
      </c>
      <c r="L115" s="5">
        <v>6301393048</v>
      </c>
      <c r="M115" s="5">
        <v>11253789319</v>
      </c>
      <c r="N115" s="5">
        <v>18557071703</v>
      </c>
      <c r="O115" s="5">
        <v>2289919997</v>
      </c>
      <c r="P115" s="5">
        <v>3541590680</v>
      </c>
      <c r="Q115" s="5">
        <v>4306856891</v>
      </c>
    </row>
    <row r="116" spans="2:17" ht="15.5" x14ac:dyDescent="0.35">
      <c r="C116" t="s">
        <v>130</v>
      </c>
      <c r="D116" s="5">
        <v>682999789</v>
      </c>
      <c r="E116" s="5">
        <v>808763645</v>
      </c>
      <c r="F116" s="5">
        <v>3268979405</v>
      </c>
      <c r="G116" s="5">
        <v>2079696889</v>
      </c>
      <c r="I116" s="5">
        <v>3268979405</v>
      </c>
      <c r="J116" s="5">
        <v>7805540182</v>
      </c>
      <c r="K116" s="5">
        <v>9392753000</v>
      </c>
      <c r="L116" s="5">
        <v>6501393048</v>
      </c>
      <c r="M116" s="5">
        <v>11353789319</v>
      </c>
      <c r="N116" s="5">
        <v>18557071703</v>
      </c>
      <c r="O116" s="5">
        <v>2289919997</v>
      </c>
      <c r="P116" s="5">
        <v>3541590680</v>
      </c>
      <c r="Q116" s="5">
        <v>4306856891</v>
      </c>
    </row>
    <row r="117" spans="2:17" ht="15.5" x14ac:dyDescent="0.35">
      <c r="C117" t="s">
        <v>10</v>
      </c>
      <c r="D117" s="5">
        <v>161023892321</v>
      </c>
      <c r="E117" s="5">
        <v>161149656177</v>
      </c>
      <c r="F117" s="5">
        <v>163609871937</v>
      </c>
      <c r="G117" s="5">
        <v>162349110605</v>
      </c>
      <c r="I117" s="5">
        <v>163609871937</v>
      </c>
      <c r="J117" s="5">
        <v>168074953898</v>
      </c>
      <c r="K117" s="5">
        <v>169662166716</v>
      </c>
      <c r="L117" s="5">
        <v>149675807501</v>
      </c>
      <c r="M117" s="5">
        <v>154528203772</v>
      </c>
      <c r="N117" s="5">
        <v>142223688766</v>
      </c>
      <c r="O117" s="5">
        <v>122375612874</v>
      </c>
      <c r="P117" s="5">
        <v>123627283557</v>
      </c>
      <c r="Q117" s="5">
        <v>124392549768</v>
      </c>
    </row>
    <row r="118" spans="2:17" ht="15.5" x14ac:dyDescent="0.35">
      <c r="C118" t="s">
        <v>132</v>
      </c>
      <c r="D118" s="5">
        <v>203687847446</v>
      </c>
      <c r="E118" s="5">
        <v>203859986001</v>
      </c>
      <c r="F118" s="5">
        <v>209290556952</v>
      </c>
      <c r="G118" s="5">
        <v>204808848371</v>
      </c>
      <c r="I118" s="5">
        <v>209290556952</v>
      </c>
      <c r="J118" s="5">
        <v>213786540841</v>
      </c>
      <c r="K118" s="5">
        <v>217623153606</v>
      </c>
      <c r="L118" s="5">
        <v>203039590591</v>
      </c>
      <c r="M118" s="5">
        <v>205422524494</v>
      </c>
      <c r="N118" s="5">
        <v>197969794313</v>
      </c>
      <c r="O118" s="5">
        <v>129303275870</v>
      </c>
      <c r="P118" s="5">
        <v>131556039898</v>
      </c>
      <c r="Q118" s="5">
        <v>135150282652</v>
      </c>
    </row>
    <row r="119" spans="2:17" ht="15.5" x14ac:dyDescent="0.35">
      <c r="C119" t="s">
        <v>133</v>
      </c>
      <c r="D119" s="5">
        <v>450000000</v>
      </c>
      <c r="E119" s="5">
        <v>450000000</v>
      </c>
      <c r="F119" s="5">
        <v>450000000</v>
      </c>
      <c r="G119" s="5">
        <v>450000000</v>
      </c>
      <c r="I119" s="5">
        <v>450000000</v>
      </c>
      <c r="J119" s="5">
        <v>450000000</v>
      </c>
      <c r="K119" s="5">
        <v>450000000</v>
      </c>
      <c r="L119" s="5">
        <v>450000000</v>
      </c>
      <c r="M119" s="5">
        <v>450000000</v>
      </c>
      <c r="N119" s="5">
        <v>300000000</v>
      </c>
      <c r="O119" s="5">
        <v>6000</v>
      </c>
      <c r="P119" s="5">
        <v>6000</v>
      </c>
      <c r="Q119" s="5">
        <v>6000</v>
      </c>
    </row>
    <row r="121" spans="2:17" ht="15.5" x14ac:dyDescent="0.35">
      <c r="B121" t="s">
        <v>134</v>
      </c>
      <c r="C121" t="s">
        <v>135</v>
      </c>
      <c r="D121" s="5">
        <v>700915338</v>
      </c>
      <c r="E121" s="5">
        <v>-2966859501</v>
      </c>
      <c r="F121" s="5">
        <v>7150959183</v>
      </c>
      <c r="G121" s="5">
        <v>3707643183</v>
      </c>
      <c r="I121" s="5">
        <v>8780178872</v>
      </c>
      <c r="J121" s="5">
        <v>9063884355</v>
      </c>
      <c r="K121" s="5">
        <v>8540402912</v>
      </c>
      <c r="L121" s="5">
        <v>3981203481</v>
      </c>
      <c r="M121" s="5">
        <v>-638597429</v>
      </c>
      <c r="N121" s="5">
        <v>-9587224708</v>
      </c>
      <c r="O121" s="5">
        <v>4884061321</v>
      </c>
      <c r="P121" s="5">
        <v>5329925820</v>
      </c>
      <c r="Q121" s="5">
        <v>-2027173359</v>
      </c>
    </row>
    <row r="122" spans="2:17" ht="15.5" x14ac:dyDescent="0.35">
      <c r="C122" t="s">
        <v>296</v>
      </c>
      <c r="D122" s="5">
        <v>10899761269</v>
      </c>
      <c r="E122" s="5">
        <v>8390124882</v>
      </c>
      <c r="F122" s="5">
        <v>18338778753</v>
      </c>
      <c r="G122" s="5">
        <v>10790520039</v>
      </c>
      <c r="I122" s="5">
        <v>48720031164</v>
      </c>
      <c r="J122" s="5">
        <v>52106835052</v>
      </c>
      <c r="K122" s="5">
        <v>48977949606</v>
      </c>
      <c r="L122" s="5">
        <v>35105686393</v>
      </c>
      <c r="M122" s="5">
        <v>20053754277</v>
      </c>
      <c r="N122" s="5">
        <v>19598260401</v>
      </c>
      <c r="O122" s="5">
        <v>43147045862</v>
      </c>
      <c r="P122" s="5">
        <v>46702316260</v>
      </c>
      <c r="Q122" s="5">
        <v>43953595317</v>
      </c>
    </row>
    <row r="123" spans="2:17" ht="15.5" x14ac:dyDescent="0.35">
      <c r="C123" t="s">
        <v>137</v>
      </c>
      <c r="D123" s="5">
        <v>51127907</v>
      </c>
      <c r="E123" s="5">
        <v>445954572</v>
      </c>
      <c r="F123" s="5">
        <v>837772708</v>
      </c>
      <c r="G123" s="5">
        <v>417364028</v>
      </c>
      <c r="I123" s="5">
        <v>1581640270</v>
      </c>
      <c r="J123" s="5">
        <v>1222415746</v>
      </c>
      <c r="K123" s="5">
        <v>512620978</v>
      </c>
      <c r="L123" s="5">
        <v>391666731</v>
      </c>
      <c r="N123" s="5">
        <v>985005803</v>
      </c>
      <c r="O123" s="5">
        <v>1466803496</v>
      </c>
      <c r="P123" s="5">
        <v>1277466056</v>
      </c>
      <c r="Q123" s="5">
        <v>1447842374</v>
      </c>
    </row>
    <row r="124" spans="2:17" ht="15.5" x14ac:dyDescent="0.35">
      <c r="C124" t="s">
        <v>310</v>
      </c>
      <c r="M124" s="5">
        <v>-2256750540</v>
      </c>
      <c r="N124" s="5">
        <v>-1864447978</v>
      </c>
      <c r="O124" s="5">
        <v>497979786</v>
      </c>
      <c r="P124" s="5">
        <v>513681303</v>
      </c>
      <c r="Q124" s="5">
        <v>-4014802359</v>
      </c>
    </row>
    <row r="125" spans="2:17" ht="15.5" x14ac:dyDescent="0.35">
      <c r="C125" t="s">
        <v>330</v>
      </c>
      <c r="D125" s="5">
        <v>-3734098735</v>
      </c>
      <c r="E125" s="5">
        <v>-3806978528</v>
      </c>
      <c r="F125" s="5">
        <v>-4859509231</v>
      </c>
      <c r="G125" s="5">
        <v>-4280752182</v>
      </c>
      <c r="I125" s="5">
        <v>-17624697634</v>
      </c>
      <c r="J125" s="5">
        <v>-19227366673</v>
      </c>
      <c r="K125" s="5">
        <v>-17759567195</v>
      </c>
      <c r="L125" s="5">
        <v>-13720327810</v>
      </c>
      <c r="M125" s="5">
        <v>-7642882419</v>
      </c>
      <c r="N125" s="5">
        <v>-10762916668</v>
      </c>
      <c r="O125" s="5">
        <v>-15374196756</v>
      </c>
      <c r="P125" s="5">
        <v>-15314479190</v>
      </c>
      <c r="Q125" s="5">
        <v>-13968482218</v>
      </c>
    </row>
    <row r="126" spans="2:17" ht="15.5" x14ac:dyDescent="0.35">
      <c r="C126" t="s">
        <v>299</v>
      </c>
      <c r="D126" s="5">
        <v>-3004581104</v>
      </c>
      <c r="E126" s="5">
        <v>-4559477158</v>
      </c>
      <c r="F126" s="5">
        <v>-3056708985</v>
      </c>
      <c r="G126" s="5">
        <v>-151751662</v>
      </c>
      <c r="I126" s="5">
        <v>-11799178749</v>
      </c>
      <c r="J126" s="5">
        <v>-11913158494</v>
      </c>
      <c r="K126" s="5">
        <v>-13030407717</v>
      </c>
      <c r="L126" s="5">
        <v>-11128038780</v>
      </c>
      <c r="M126" s="5">
        <v>-6967397792</v>
      </c>
      <c r="N126" s="5">
        <v>-12596897796</v>
      </c>
      <c r="O126" s="5">
        <v>-15672551078</v>
      </c>
      <c r="P126" s="5">
        <v>-16523769170</v>
      </c>
      <c r="Q126" s="5">
        <v>-19233150408</v>
      </c>
    </row>
    <row r="127" spans="2:17" ht="15.5" x14ac:dyDescent="0.35">
      <c r="C127" t="s">
        <v>1190</v>
      </c>
    </row>
    <row r="128" spans="2:17" ht="15.5" x14ac:dyDescent="0.35">
      <c r="C128" t="s">
        <v>393</v>
      </c>
    </row>
    <row r="129" spans="3:17" ht="15.5" x14ac:dyDescent="0.35">
      <c r="C129" t="s">
        <v>869</v>
      </c>
    </row>
    <row r="130" spans="3:17" ht="15.5" x14ac:dyDescent="0.35">
      <c r="C130" t="s">
        <v>298</v>
      </c>
      <c r="D130" s="5">
        <v>-3511293999</v>
      </c>
      <c r="E130" s="5">
        <v>-3436483269</v>
      </c>
      <c r="F130" s="5">
        <v>-4109374062</v>
      </c>
      <c r="G130" s="5">
        <v>-3067737040</v>
      </c>
      <c r="I130" s="5">
        <v>-12097616179</v>
      </c>
      <c r="J130" s="5">
        <v>-13124841276</v>
      </c>
      <c r="K130" s="5">
        <v>-10160192760</v>
      </c>
      <c r="L130" s="5">
        <v>-6667783053</v>
      </c>
      <c r="M130" s="5">
        <v>-3825320955</v>
      </c>
      <c r="N130" s="5">
        <v>-4946228470</v>
      </c>
      <c r="O130" s="5">
        <v>-9181019989</v>
      </c>
      <c r="P130" s="5">
        <v>-11325289439</v>
      </c>
      <c r="Q130" s="5">
        <v>-10212176065</v>
      </c>
    </row>
    <row r="131" spans="3:17" ht="15.5" x14ac:dyDescent="0.35">
      <c r="C131" t="s">
        <v>355</v>
      </c>
    </row>
    <row r="132" spans="3:17" ht="15.5" x14ac:dyDescent="0.35">
      <c r="C132" t="s">
        <v>144</v>
      </c>
      <c r="D132" s="5">
        <v>-8147230</v>
      </c>
      <c r="E132" s="5">
        <v>-24441666</v>
      </c>
      <c r="F132" s="5">
        <v>-24441666</v>
      </c>
      <c r="G132" s="5">
        <v>-24441666</v>
      </c>
      <c r="I132" s="5">
        <v>-4104916664</v>
      </c>
      <c r="J132" s="5">
        <v>-3842766664</v>
      </c>
      <c r="K132" s="5">
        <v>-3271877776</v>
      </c>
      <c r="M132" s="5">
        <v>19464079484</v>
      </c>
      <c r="N132" s="5">
        <v>2058764587</v>
      </c>
      <c r="O132" s="5">
        <v>-9659811452</v>
      </c>
      <c r="P132" s="5">
        <v>-2967329621</v>
      </c>
      <c r="Q132" s="5">
        <v>3680281449</v>
      </c>
    </row>
    <row r="133" spans="3:17" ht="15.5" x14ac:dyDescent="0.35">
      <c r="C133" t="s">
        <v>145</v>
      </c>
      <c r="D133" s="5">
        <v>-300586953</v>
      </c>
      <c r="E133" s="5">
        <v>-543158893</v>
      </c>
      <c r="F133" s="5">
        <v>-71619186</v>
      </c>
      <c r="G133" s="5">
        <v>-99568508</v>
      </c>
      <c r="I133" s="5">
        <v>-905872436</v>
      </c>
      <c r="J133" s="5">
        <v>-2490681823</v>
      </c>
      <c r="K133" s="5">
        <v>-6705187387</v>
      </c>
      <c r="L133" s="5">
        <v>-12020391752</v>
      </c>
      <c r="M133" s="5">
        <v>-6119867203</v>
      </c>
      <c r="N133" s="5">
        <v>-19125000</v>
      </c>
      <c r="O133" s="5">
        <v>-561664720</v>
      </c>
      <c r="P133" s="5">
        <v>-287570405</v>
      </c>
      <c r="Q133" s="5">
        <v>-2251466822</v>
      </c>
    </row>
    <row r="134" spans="3:17" ht="15.5" x14ac:dyDescent="0.35">
      <c r="C134" t="s">
        <v>340</v>
      </c>
      <c r="D134" s="5">
        <v>65000000</v>
      </c>
      <c r="I134" s="5">
        <v>130000000</v>
      </c>
      <c r="L134" s="5">
        <v>110000000</v>
      </c>
      <c r="N134" s="5">
        <v>69875000</v>
      </c>
    </row>
    <row r="135" spans="3:17" ht="15.5" x14ac:dyDescent="0.35">
      <c r="C135" t="s">
        <v>1191</v>
      </c>
    </row>
    <row r="136" spans="3:17" ht="15.5" x14ac:dyDescent="0.35">
      <c r="C136" t="s">
        <v>1192</v>
      </c>
      <c r="E136" s="5">
        <v>-16109806</v>
      </c>
      <c r="F136" s="5">
        <v>22277675</v>
      </c>
      <c r="G136" s="5">
        <v>74221492</v>
      </c>
      <c r="I136" s="5">
        <v>39562167</v>
      </c>
      <c r="J136" s="5">
        <v>-87106010</v>
      </c>
      <c r="K136" s="5">
        <v>-237290597</v>
      </c>
      <c r="L136" s="5">
        <v>-267642575</v>
      </c>
    </row>
    <row r="137" spans="3:17" ht="15.5" x14ac:dyDescent="0.35">
      <c r="C137" t="s">
        <v>151</v>
      </c>
      <c r="D137" s="5">
        <v>-365586953</v>
      </c>
      <c r="E137" s="5">
        <v>-527049087</v>
      </c>
      <c r="F137" s="5">
        <v>-93896861</v>
      </c>
      <c r="G137" s="5">
        <v>-173790000</v>
      </c>
      <c r="I137" s="5">
        <v>-1075434603</v>
      </c>
      <c r="J137" s="5">
        <v>-2403575813</v>
      </c>
      <c r="K137" s="5">
        <v>-6467896790</v>
      </c>
      <c r="L137" s="5">
        <v>-11862749177</v>
      </c>
      <c r="M137" s="5">
        <v>-6119867203</v>
      </c>
      <c r="N137" s="5">
        <v>-89000000</v>
      </c>
      <c r="O137" s="5">
        <v>-561664720</v>
      </c>
      <c r="P137" s="5">
        <v>-287570405</v>
      </c>
      <c r="Q137" s="5">
        <v>-2251466822</v>
      </c>
    </row>
    <row r="138" spans="3:17" ht="15.5" x14ac:dyDescent="0.35">
      <c r="C138" t="s">
        <v>153</v>
      </c>
      <c r="D138" s="5">
        <v>-8147230</v>
      </c>
      <c r="E138" s="5">
        <v>-24441666</v>
      </c>
      <c r="F138" s="5">
        <v>-24441666</v>
      </c>
      <c r="G138" s="5">
        <v>-24441666</v>
      </c>
      <c r="I138" s="5">
        <v>-4104916664</v>
      </c>
      <c r="J138" s="5">
        <v>-3842766664</v>
      </c>
      <c r="K138" s="5">
        <v>-3271877776</v>
      </c>
      <c r="M138" s="5">
        <v>19464079484</v>
      </c>
      <c r="N138" s="5">
        <v>2058764587</v>
      </c>
      <c r="O138" s="5">
        <v>-9659811452</v>
      </c>
      <c r="P138" s="5">
        <v>-2967329621</v>
      </c>
      <c r="Q138" s="5">
        <v>3680281449</v>
      </c>
    </row>
    <row r="139" spans="3:17" ht="15.5" x14ac:dyDescent="0.35">
      <c r="C139" t="s">
        <v>126</v>
      </c>
      <c r="M139" s="5">
        <v>19507797390</v>
      </c>
    </row>
    <row r="140" spans="3:17" ht="15.5" x14ac:dyDescent="0.35">
      <c r="C140" t="s">
        <v>534</v>
      </c>
      <c r="D140" s="5">
        <v>-8147230</v>
      </c>
      <c r="E140" s="5">
        <v>-24441666</v>
      </c>
      <c r="G140" s="5">
        <v>48883332</v>
      </c>
    </row>
    <row r="141" spans="3:17" ht="15.5" x14ac:dyDescent="0.35">
      <c r="C141" t="s">
        <v>583</v>
      </c>
      <c r="G141" s="5">
        <v>4007150000</v>
      </c>
    </row>
    <row r="142" spans="3:17" ht="15.5" x14ac:dyDescent="0.35">
      <c r="C142" t="s">
        <v>567</v>
      </c>
      <c r="N142" s="5">
        <v>6142045740</v>
      </c>
      <c r="O142" s="5">
        <v>41570335</v>
      </c>
    </row>
    <row r="143" spans="3:17" ht="15.5" x14ac:dyDescent="0.35">
      <c r="C143" t="s">
        <v>563</v>
      </c>
      <c r="N143" s="5">
        <v>-2000000000</v>
      </c>
      <c r="O143" s="5">
        <v>-6630288019</v>
      </c>
      <c r="P143" s="5">
        <v>-229106475</v>
      </c>
      <c r="Q143" s="5">
        <v>-34290002</v>
      </c>
    </row>
    <row r="144" spans="3:17" ht="15.5" x14ac:dyDescent="0.35">
      <c r="C144" t="s">
        <v>435</v>
      </c>
      <c r="Q144" s="5">
        <v>3500000000</v>
      </c>
    </row>
    <row r="145" spans="2:17" ht="15.5" x14ac:dyDescent="0.35">
      <c r="C145" t="s">
        <v>371</v>
      </c>
      <c r="O145" s="5">
        <v>-1000000000</v>
      </c>
      <c r="P145" s="5">
        <v>-2500000000</v>
      </c>
    </row>
    <row r="146" spans="2:17" ht="15.5" x14ac:dyDescent="0.35">
      <c r="C146" t="s">
        <v>994</v>
      </c>
      <c r="N146" s="5">
        <v>2000000000</v>
      </c>
      <c r="O146" s="5">
        <v>-2000000000</v>
      </c>
    </row>
    <row r="147" spans="2:17" ht="15.5" x14ac:dyDescent="0.35">
      <c r="C147" t="s">
        <v>1193</v>
      </c>
      <c r="G147" s="5">
        <v>-4007150000</v>
      </c>
      <c r="I147" s="5">
        <v>-4007150000</v>
      </c>
      <c r="J147" s="5">
        <v>-3745000000</v>
      </c>
      <c r="K147" s="5">
        <v>-3500000000</v>
      </c>
    </row>
    <row r="148" spans="2:17" ht="15.5" x14ac:dyDescent="0.35">
      <c r="C148" t="s">
        <v>160</v>
      </c>
      <c r="F148" s="5">
        <v>-24441666</v>
      </c>
      <c r="G148" s="5">
        <v>-73324998</v>
      </c>
      <c r="I148" s="5">
        <v>-97766664</v>
      </c>
      <c r="J148" s="5">
        <v>-97766664</v>
      </c>
      <c r="K148" s="5">
        <v>228122224</v>
      </c>
      <c r="M148" s="5">
        <v>-43717906</v>
      </c>
      <c r="N148" s="5">
        <v>-4083281153</v>
      </c>
      <c r="O148" s="5">
        <v>-71093768</v>
      </c>
      <c r="P148" s="5">
        <v>-238223146</v>
      </c>
      <c r="Q148" s="5">
        <v>214571451</v>
      </c>
    </row>
    <row r="149" spans="2:17" ht="15.5" x14ac:dyDescent="0.35">
      <c r="C149" t="s">
        <v>164</v>
      </c>
      <c r="D149" s="5">
        <v>392181155</v>
      </c>
      <c r="E149" s="5">
        <v>-3534460060</v>
      </c>
      <c r="F149" s="5">
        <v>7054898331</v>
      </c>
      <c r="G149" s="5">
        <v>3583633009</v>
      </c>
      <c r="I149" s="5">
        <v>3769389772</v>
      </c>
      <c r="J149" s="5">
        <v>2730435868</v>
      </c>
      <c r="K149" s="5">
        <v>-1436662251</v>
      </c>
      <c r="L149" s="5">
        <v>-8039188271</v>
      </c>
      <c r="M149" s="5">
        <v>12705614852</v>
      </c>
      <c r="N149" s="5">
        <v>-7547585121</v>
      </c>
      <c r="O149" s="5">
        <v>-5337414851</v>
      </c>
      <c r="P149" s="5">
        <v>2075025794</v>
      </c>
      <c r="Q149" s="5">
        <v>-598358732</v>
      </c>
    </row>
    <row r="150" spans="2:17" ht="15.5" x14ac:dyDescent="0.35">
      <c r="C150" t="s">
        <v>165</v>
      </c>
      <c r="E150" s="5">
        <v>27621171121</v>
      </c>
      <c r="I150" s="5">
        <v>23851781349</v>
      </c>
      <c r="J150" s="5">
        <v>21121345481</v>
      </c>
      <c r="K150" s="5">
        <v>22558007732</v>
      </c>
      <c r="L150" s="5">
        <v>30597196003</v>
      </c>
      <c r="M150" s="5">
        <v>17891581151</v>
      </c>
      <c r="N150" s="5">
        <v>25439166272</v>
      </c>
      <c r="O150" s="5">
        <v>30776581123</v>
      </c>
      <c r="P150" s="5">
        <v>28701555329</v>
      </c>
      <c r="Q150" s="5">
        <v>29299914061</v>
      </c>
    </row>
    <row r="151" spans="2:17" ht="15.5" x14ac:dyDescent="0.35">
      <c r="C151" t="s">
        <v>166</v>
      </c>
      <c r="D151" s="5">
        <v>392181155</v>
      </c>
      <c r="E151" s="5">
        <v>24086711061</v>
      </c>
      <c r="F151" s="5">
        <v>7054898331</v>
      </c>
      <c r="G151" s="5">
        <v>3583633009</v>
      </c>
      <c r="I151" s="5">
        <v>27621171121</v>
      </c>
      <c r="J151" s="5">
        <v>23851781349</v>
      </c>
      <c r="K151" s="5">
        <v>21121345481</v>
      </c>
      <c r="L151" s="5">
        <v>22558007732</v>
      </c>
      <c r="M151" s="5">
        <v>30597196003</v>
      </c>
      <c r="N151" s="5">
        <v>17891581151</v>
      </c>
      <c r="O151" s="5">
        <v>25439166272</v>
      </c>
      <c r="P151" s="5">
        <v>30776581123</v>
      </c>
      <c r="Q151" s="5">
        <v>28701555329</v>
      </c>
    </row>
    <row r="153" spans="2:17" ht="15.5" x14ac:dyDescent="0.35">
      <c r="B153" t="s">
        <v>167</v>
      </c>
      <c r="C153" t="s">
        <v>12</v>
      </c>
      <c r="D153" s="5">
        <v>450000000</v>
      </c>
      <c r="E153" s="5">
        <v>450000000</v>
      </c>
      <c r="F153" s="5">
        <v>450000000</v>
      </c>
      <c r="G153" s="5">
        <v>450000000</v>
      </c>
      <c r="I153" s="5">
        <v>450000000</v>
      </c>
      <c r="J153" s="5">
        <v>450000000</v>
      </c>
      <c r="K153" s="5">
        <v>450000000</v>
      </c>
      <c r="L153" s="5">
        <v>450000000</v>
      </c>
      <c r="M153" s="5">
        <v>450000000</v>
      </c>
      <c r="N153" s="5">
        <v>300000000</v>
      </c>
      <c r="O153" s="5">
        <v>0</v>
      </c>
      <c r="P153" s="5">
        <v>0</v>
      </c>
      <c r="Q153" s="5">
        <v>0</v>
      </c>
    </row>
    <row r="154" spans="2:17" ht="15.5" x14ac:dyDescent="0.35">
      <c r="C154" t="s">
        <v>168</v>
      </c>
      <c r="D154" s="6">
        <v>-0.28000000000000003</v>
      </c>
      <c r="E154" s="6">
        <v>-5.47</v>
      </c>
      <c r="F154" s="6">
        <v>2.83</v>
      </c>
      <c r="G154" s="6">
        <v>-0.32</v>
      </c>
    </row>
    <row r="155" spans="2:17" ht="15.5" x14ac:dyDescent="0.35">
      <c r="C155" t="s">
        <v>169</v>
      </c>
      <c r="D155" s="6">
        <v>-785.71</v>
      </c>
      <c r="E155" s="6">
        <v>-41.32</v>
      </c>
      <c r="F155" s="6">
        <v>131.44999999999999</v>
      </c>
      <c r="G155" s="5">
        <v>-1325</v>
      </c>
    </row>
    <row r="156" spans="2:17" ht="15.5" x14ac:dyDescent="0.35">
      <c r="C156" t="s">
        <v>62</v>
      </c>
      <c r="D156" s="6">
        <v>8.2899999999999991</v>
      </c>
      <c r="E156" s="6">
        <v>11.08</v>
      </c>
      <c r="F156" s="6">
        <v>10.49</v>
      </c>
      <c r="G156" s="6">
        <v>16.55</v>
      </c>
    </row>
    <row r="157" spans="2:17" ht="15.5" x14ac:dyDescent="0.35">
      <c r="C157" t="s">
        <v>170</v>
      </c>
      <c r="D157" s="5">
        <v>1760000000</v>
      </c>
      <c r="E157" s="5">
        <v>30000000</v>
      </c>
      <c r="F157" s="5">
        <v>1480000000</v>
      </c>
      <c r="G157" s="5">
        <v>2230000000</v>
      </c>
    </row>
    <row r="158" spans="2:17" ht="15.5" x14ac:dyDescent="0.35">
      <c r="C158" t="s">
        <v>171</v>
      </c>
      <c r="D158" s="6">
        <v>-5.9999999999999995E-4</v>
      </c>
      <c r="E158" s="6">
        <v>-1.21E-2</v>
      </c>
      <c r="F158" s="6">
        <v>6.0999999999999995E-3</v>
      </c>
      <c r="G158" s="6">
        <v>-7.000000000000001E-4</v>
      </c>
    </row>
    <row r="159" spans="2:17" ht="15.5" x14ac:dyDescent="0.35">
      <c r="C159" t="s">
        <v>172</v>
      </c>
      <c r="D159" s="6">
        <v>-8.0000000000000004E-4</v>
      </c>
      <c r="E159" s="6">
        <v>-1.5300000000000001E-2</v>
      </c>
      <c r="F159" s="6">
        <v>7.8000000000000005E-3</v>
      </c>
      <c r="G159" s="6">
        <v>-8.9999999999999998E-4</v>
      </c>
    </row>
    <row r="160" spans="2:17" ht="15.5" x14ac:dyDescent="0.35">
      <c r="C160" t="s">
        <v>173</v>
      </c>
      <c r="D160" s="6">
        <v>-3.5999999999999999E-3</v>
      </c>
      <c r="E160" s="6">
        <v>-1.2500000000000001E-2</v>
      </c>
      <c r="F160" s="6">
        <v>-4.8999999999999998E-3</v>
      </c>
      <c r="G160" s="6">
        <v>-8.9999999999999998E-4</v>
      </c>
    </row>
    <row r="161" spans="3:7" ht="15.5" x14ac:dyDescent="0.35">
      <c r="C161" t="s">
        <v>174</v>
      </c>
      <c r="D161" s="6">
        <v>-2.14</v>
      </c>
      <c r="E161" s="6">
        <v>-7.35</v>
      </c>
      <c r="F161" s="6">
        <v>-2.44</v>
      </c>
      <c r="G161" s="6">
        <v>-0.46</v>
      </c>
    </row>
    <row r="162" spans="3:7" ht="15.5" x14ac:dyDescent="0.35">
      <c r="C162" t="s">
        <v>175</v>
      </c>
      <c r="D162" s="5">
        <v>161000000000</v>
      </c>
      <c r="E162" s="5">
        <v>161000000000</v>
      </c>
      <c r="F162" s="5">
        <v>164000000000</v>
      </c>
      <c r="G162" s="5">
        <v>162000000000</v>
      </c>
    </row>
    <row r="163" spans="3:7" ht="15.5" x14ac:dyDescent="0.35">
      <c r="C163" t="s">
        <v>176</v>
      </c>
      <c r="D163" s="6">
        <v>0.61</v>
      </c>
      <c r="E163" s="6">
        <v>0.63</v>
      </c>
      <c r="F163" s="6">
        <v>1.02</v>
      </c>
      <c r="G163" s="6">
        <v>1.18</v>
      </c>
    </row>
    <row r="164" spans="3:7" ht="15.5" x14ac:dyDescent="0.35">
      <c r="C164" t="s">
        <v>177</v>
      </c>
      <c r="D164" s="6">
        <v>357.83</v>
      </c>
      <c r="E164" s="6">
        <v>358.11</v>
      </c>
      <c r="F164" s="6">
        <v>363.58</v>
      </c>
      <c r="G164" s="6">
        <v>360.78</v>
      </c>
    </row>
    <row r="165" spans="3:7" ht="15.5" x14ac:dyDescent="0.35">
      <c r="C165" t="s">
        <v>178</v>
      </c>
      <c r="D165" s="6">
        <v>0.61</v>
      </c>
      <c r="E165" s="6">
        <v>0.63</v>
      </c>
      <c r="F165" s="6">
        <v>1.02</v>
      </c>
      <c r="G165" s="6">
        <v>1.18</v>
      </c>
    </row>
    <row r="166" spans="3:7" ht="15.5" x14ac:dyDescent="0.35">
      <c r="C166" t="s">
        <v>179</v>
      </c>
      <c r="D166" s="6">
        <v>357.83</v>
      </c>
      <c r="E166" s="6">
        <v>358.11</v>
      </c>
      <c r="F166" s="6">
        <v>363.58</v>
      </c>
      <c r="G166" s="6">
        <v>360.78</v>
      </c>
    </row>
    <row r="167" spans="3:7" ht="15.5" x14ac:dyDescent="0.35">
      <c r="C167" t="s">
        <v>180</v>
      </c>
      <c r="D167" s="5">
        <v>6000000000</v>
      </c>
      <c r="E167" s="5">
        <v>6000000000</v>
      </c>
      <c r="F167" s="5">
        <v>6000000000</v>
      </c>
      <c r="G167" s="5">
        <v>5000000000</v>
      </c>
    </row>
    <row r="168" spans="3:7" ht="15.5" x14ac:dyDescent="0.35">
      <c r="C168" t="s">
        <v>181</v>
      </c>
      <c r="D168" s="5">
        <v>22000000000</v>
      </c>
      <c r="E168" s="5">
        <v>22000000000</v>
      </c>
      <c r="F168" s="5">
        <v>22000000000</v>
      </c>
      <c r="G168" s="5">
        <v>22000000000</v>
      </c>
    </row>
    <row r="169" spans="3:7" ht="15.5" x14ac:dyDescent="0.35">
      <c r="C169" t="s">
        <v>182</v>
      </c>
      <c r="D169" s="5">
        <v>161000000000</v>
      </c>
      <c r="E169" s="5">
        <v>161000000000</v>
      </c>
      <c r="F169" s="5">
        <v>164000000000</v>
      </c>
      <c r="G169" s="5">
        <v>162000000000</v>
      </c>
    </row>
    <row r="170" spans="3:7" ht="15.5" x14ac:dyDescent="0.35">
      <c r="C170" t="s">
        <v>24</v>
      </c>
      <c r="D170" s="5">
        <v>28000000000</v>
      </c>
      <c r="E170" s="5">
        <v>28000000000</v>
      </c>
      <c r="F170" s="5">
        <v>28000000000</v>
      </c>
      <c r="G170" s="5">
        <v>28000000000</v>
      </c>
    </row>
    <row r="171" spans="3:7" ht="15.5" x14ac:dyDescent="0.35">
      <c r="C171" t="s">
        <v>21</v>
      </c>
      <c r="D171" s="5">
        <v>4000000000</v>
      </c>
      <c r="E171" s="5">
        <v>4000000000</v>
      </c>
      <c r="F171" s="5">
        <v>0</v>
      </c>
      <c r="G171" s="5">
        <v>7000000000</v>
      </c>
    </row>
    <row r="172" spans="3:7" ht="15.5" x14ac:dyDescent="0.35">
      <c r="C172" t="s">
        <v>183</v>
      </c>
      <c r="D172" s="5">
        <v>16000000000</v>
      </c>
      <c r="E172" s="5">
        <v>14000000000</v>
      </c>
      <c r="F172" s="5">
        <v>15000000000</v>
      </c>
      <c r="G172" s="5">
        <v>12000000000</v>
      </c>
    </row>
    <row r="173" spans="3:7" ht="15.5" x14ac:dyDescent="0.35">
      <c r="C173" t="s">
        <v>184</v>
      </c>
      <c r="D173" s="5">
        <v>1000000000</v>
      </c>
      <c r="E173" s="5">
        <v>-3000000000</v>
      </c>
      <c r="F173" s="5">
        <v>7000000000</v>
      </c>
      <c r="G173" s="5">
        <v>4000000000</v>
      </c>
    </row>
    <row r="174" spans="3:7" ht="15.5" x14ac:dyDescent="0.35">
      <c r="C174" t="s">
        <v>185</v>
      </c>
      <c r="D174" s="5">
        <v>0</v>
      </c>
      <c r="E174" s="5">
        <v>-1000000000</v>
      </c>
      <c r="F174" s="5">
        <v>0</v>
      </c>
      <c r="G174" s="5">
        <v>0</v>
      </c>
    </row>
    <row r="175" spans="3:7" ht="15.5" x14ac:dyDescent="0.35">
      <c r="C175" t="s">
        <v>13</v>
      </c>
      <c r="D175" s="5">
        <v>0</v>
      </c>
      <c r="E175" s="5">
        <v>-3000000000</v>
      </c>
      <c r="F175" s="5">
        <v>7000000000</v>
      </c>
      <c r="G175" s="5">
        <v>4000000000</v>
      </c>
    </row>
    <row r="176" spans="3:7" ht="15.5" x14ac:dyDescent="0.35">
      <c r="C176" t="s">
        <v>16</v>
      </c>
      <c r="D176" s="6">
        <v>0.75</v>
      </c>
      <c r="E176" s="6">
        <v>-7.76</v>
      </c>
      <c r="F176" s="6">
        <v>15.68</v>
      </c>
      <c r="G176" s="6">
        <v>7.85</v>
      </c>
    </row>
    <row r="177" spans="3:17" ht="15.5" x14ac:dyDescent="0.35">
      <c r="C177" t="s">
        <v>47</v>
      </c>
      <c r="I177" s="6">
        <v>-9.9</v>
      </c>
      <c r="J177" s="6">
        <v>-3.51</v>
      </c>
      <c r="K177" s="6">
        <v>6.44</v>
      </c>
      <c r="L177" s="6">
        <v>-11.18</v>
      </c>
      <c r="M177" s="6">
        <v>-15.97</v>
      </c>
      <c r="N177" s="6">
        <v>54.33</v>
      </c>
      <c r="O177" s="6">
        <v>-207509.85</v>
      </c>
      <c r="P177" s="6">
        <v>-126585.94</v>
      </c>
      <c r="Q177" s="6">
        <v>-582049.47</v>
      </c>
    </row>
    <row r="178" spans="3:17" ht="15.5" x14ac:dyDescent="0.35">
      <c r="C178" t="s">
        <v>61</v>
      </c>
      <c r="I178" s="6">
        <v>-37.58</v>
      </c>
      <c r="J178" s="6">
        <v>-199.43</v>
      </c>
      <c r="K178" s="6">
        <v>79.97</v>
      </c>
      <c r="L178" s="6">
        <v>-55.46</v>
      </c>
      <c r="M178" s="6">
        <v>-56.36</v>
      </c>
      <c r="N178" s="5">
        <v>0</v>
      </c>
      <c r="O178" s="5">
        <v>0</v>
      </c>
      <c r="P178" s="5">
        <v>0</v>
      </c>
      <c r="Q178" s="5">
        <v>0</v>
      </c>
    </row>
    <row r="179" spans="3:17" ht="15.5" x14ac:dyDescent="0.35">
      <c r="C179" t="s">
        <v>64</v>
      </c>
      <c r="I179" s="6">
        <v>3.64</v>
      </c>
      <c r="J179" s="6">
        <v>5.96</v>
      </c>
      <c r="K179" s="6">
        <v>4.9000000000000004</v>
      </c>
      <c r="L179" s="6">
        <v>7.75</v>
      </c>
      <c r="M179" s="6">
        <v>19.54</v>
      </c>
      <c r="N179" s="5">
        <v>0</v>
      </c>
      <c r="O179" s="5">
        <v>0</v>
      </c>
      <c r="P179" s="5">
        <v>0</v>
      </c>
      <c r="Q179" s="5">
        <v>0</v>
      </c>
    </row>
    <row r="180" spans="3:17" ht="15.5" x14ac:dyDescent="0.35">
      <c r="C180" t="s">
        <v>186</v>
      </c>
      <c r="I180" s="5">
        <v>3390000000</v>
      </c>
      <c r="J180" s="5">
        <v>7600000000</v>
      </c>
      <c r="K180" s="5">
        <v>4830000000</v>
      </c>
      <c r="L180" s="5">
        <v>3450000000</v>
      </c>
      <c r="M180" s="5">
        <v>-1910000000</v>
      </c>
      <c r="N180" s="5">
        <v>30810000000</v>
      </c>
      <c r="O180" s="5">
        <v>2330000000</v>
      </c>
      <c r="P180" s="5">
        <v>2720000000</v>
      </c>
    </row>
    <row r="181" spans="3:17" ht="15.5" x14ac:dyDescent="0.35">
      <c r="C181" t="s">
        <v>187</v>
      </c>
      <c r="I181" s="6">
        <v>-2.1299999999999999E-2</v>
      </c>
      <c r="J181" s="6">
        <v>-7.4000000000000003E-3</v>
      </c>
      <c r="K181" s="6">
        <v>1.3300000000000001E-2</v>
      </c>
      <c r="L181" s="6">
        <v>-2.4799999999999999E-2</v>
      </c>
      <c r="M181" s="6">
        <v>-3.5000000000000003E-2</v>
      </c>
      <c r="N181" s="6">
        <v>8.2299999999999998E-2</v>
      </c>
      <c r="O181" s="6">
        <v>-9.5999999999999992E-3</v>
      </c>
      <c r="P181" s="6">
        <v>-5.7999999999999996E-3</v>
      </c>
      <c r="Q181" s="6">
        <v>-2.58E-2</v>
      </c>
    </row>
    <row r="182" spans="3:17" ht="15.5" x14ac:dyDescent="0.35">
      <c r="C182" t="s">
        <v>188</v>
      </c>
      <c r="I182" s="6">
        <v>-2.7200000000000002E-2</v>
      </c>
      <c r="J182" s="6">
        <v>-9.3999999999999986E-3</v>
      </c>
      <c r="K182" s="6">
        <v>1.7100000000000001E-2</v>
      </c>
      <c r="L182" s="6">
        <v>-3.3599999999999998E-2</v>
      </c>
      <c r="M182" s="6">
        <v>-4.6500000000000007E-2</v>
      </c>
      <c r="N182" s="6">
        <v>0.11460000000000001</v>
      </c>
      <c r="O182" s="6">
        <v>-1.0200000000000001E-2</v>
      </c>
      <c r="P182" s="6">
        <v>-6.0999999999999995E-3</v>
      </c>
      <c r="Q182" s="6">
        <v>-2.81E-2</v>
      </c>
    </row>
    <row r="183" spans="3:17" ht="15.5" x14ac:dyDescent="0.35">
      <c r="C183" t="s">
        <v>189</v>
      </c>
      <c r="I183" s="6">
        <v>-3.1699999999999999E-2</v>
      </c>
      <c r="J183" s="6">
        <v>-9.3999999999999986E-3</v>
      </c>
      <c r="K183" s="6">
        <v>-1.66E-2</v>
      </c>
      <c r="L183" s="6">
        <v>-2.69E-2</v>
      </c>
      <c r="M183" s="6">
        <v>-5.5800000000000002E-2</v>
      </c>
      <c r="N183" s="6">
        <v>0.158</v>
      </c>
      <c r="O183" s="6">
        <v>-2.9399999999999999E-2</v>
      </c>
      <c r="P183" s="6">
        <v>-2.6699999999999998E-2</v>
      </c>
      <c r="Q183" s="6">
        <v>-8.2100000000000006E-2</v>
      </c>
    </row>
    <row r="184" spans="3:17" ht="15.5" x14ac:dyDescent="0.35">
      <c r="C184" t="s">
        <v>190</v>
      </c>
      <c r="I184" s="6">
        <v>-4.0599999999999996</v>
      </c>
      <c r="J184" s="6">
        <v>-1.1399999999999999</v>
      </c>
      <c r="K184" s="6">
        <v>-1.83</v>
      </c>
      <c r="L184" s="6">
        <v>-3.33</v>
      </c>
      <c r="M184" s="6">
        <v>-6.53</v>
      </c>
    </row>
    <row r="185" spans="3:17" ht="15.5" x14ac:dyDescent="0.35">
      <c r="C185" t="s">
        <v>58</v>
      </c>
      <c r="I185" s="6">
        <v>1.02</v>
      </c>
      <c r="J185" s="6">
        <v>1.87</v>
      </c>
      <c r="K185" s="6">
        <v>1.37</v>
      </c>
      <c r="L185" s="6">
        <v>1.86</v>
      </c>
      <c r="M185" s="6">
        <v>2.62</v>
      </c>
      <c r="N185" s="5">
        <v>0</v>
      </c>
      <c r="O185" s="5">
        <v>0</v>
      </c>
      <c r="P185" s="5">
        <v>0</v>
      </c>
      <c r="Q185" s="5">
        <v>0</v>
      </c>
    </row>
    <row r="186" spans="3:17" ht="15.5" x14ac:dyDescent="0.35">
      <c r="C186" t="s">
        <v>55</v>
      </c>
      <c r="I186" s="6">
        <v>363.58</v>
      </c>
      <c r="J186" s="6">
        <v>373.5</v>
      </c>
      <c r="K186" s="6">
        <v>377.03</v>
      </c>
      <c r="L186" s="6">
        <v>332.61</v>
      </c>
      <c r="M186" s="6">
        <v>343.4</v>
      </c>
      <c r="N186" s="6">
        <v>474.08</v>
      </c>
      <c r="O186" s="6">
        <v>20395935.48</v>
      </c>
      <c r="P186" s="6">
        <v>20604547.260000002</v>
      </c>
      <c r="Q186" s="6">
        <v>20732091.629999999</v>
      </c>
    </row>
    <row r="187" spans="3:17" ht="15.5" x14ac:dyDescent="0.35">
      <c r="C187" t="s">
        <v>191</v>
      </c>
      <c r="I187" s="6">
        <v>1.02</v>
      </c>
      <c r="J187" s="6">
        <v>1.87</v>
      </c>
      <c r="K187" s="6">
        <v>1.37</v>
      </c>
      <c r="L187" s="6">
        <v>1.86</v>
      </c>
      <c r="M187" s="6">
        <v>2.62</v>
      </c>
      <c r="N187" s="5">
        <v>0</v>
      </c>
      <c r="O187" s="5">
        <v>0</v>
      </c>
      <c r="P187" s="5">
        <v>0</v>
      </c>
      <c r="Q187" s="5">
        <v>0</v>
      </c>
    </row>
    <row r="188" spans="3:17" ht="15.5" x14ac:dyDescent="0.35">
      <c r="C188" t="s">
        <v>192</v>
      </c>
      <c r="I188" s="6">
        <v>363.58</v>
      </c>
      <c r="J188" s="6">
        <v>373.5</v>
      </c>
      <c r="K188" s="6">
        <v>377.03</v>
      </c>
      <c r="L188" s="6">
        <v>332.61</v>
      </c>
      <c r="M188" s="6">
        <v>343.4</v>
      </c>
      <c r="N188" s="6">
        <v>474.08</v>
      </c>
      <c r="O188" s="6">
        <v>20395935.48</v>
      </c>
      <c r="P188" s="6">
        <v>20604547.260000002</v>
      </c>
      <c r="Q188" s="6">
        <v>20732091.629999999</v>
      </c>
    </row>
    <row r="189" spans="3:17" ht="15.5" x14ac:dyDescent="0.35">
      <c r="C189" t="s">
        <v>193</v>
      </c>
      <c r="I189" s="5">
        <v>6000000000</v>
      </c>
      <c r="J189" s="5">
        <v>4000000000</v>
      </c>
      <c r="K189" s="5">
        <v>6000000000</v>
      </c>
      <c r="L189" s="5">
        <v>9000000000</v>
      </c>
      <c r="M189" s="5">
        <v>5000000000</v>
      </c>
      <c r="N189" s="5">
        <v>0</v>
      </c>
      <c r="O189" s="5">
        <v>0</v>
      </c>
      <c r="P189" s="5">
        <v>0</v>
      </c>
      <c r="Q189" s="5">
        <v>0</v>
      </c>
    </row>
    <row r="190" spans="3:17" ht="15.5" x14ac:dyDescent="0.35">
      <c r="C190" t="s">
        <v>194</v>
      </c>
      <c r="I190" s="5">
        <v>22000000000</v>
      </c>
      <c r="J190" s="5">
        <v>27000000000</v>
      </c>
      <c r="K190" s="5">
        <v>26000000000</v>
      </c>
      <c r="L190" s="5">
        <v>32000000000</v>
      </c>
      <c r="M190" s="5">
        <v>34000000000</v>
      </c>
      <c r="N190" s="5">
        <v>42000000000</v>
      </c>
      <c r="O190" s="5">
        <v>0</v>
      </c>
      <c r="P190" s="5">
        <v>0</v>
      </c>
      <c r="Q190" s="5">
        <v>0</v>
      </c>
    </row>
    <row r="191" spans="3:17" ht="15.5" x14ac:dyDescent="0.35">
      <c r="C191" t="s">
        <v>26</v>
      </c>
      <c r="I191" s="5">
        <v>28000000000</v>
      </c>
      <c r="J191" s="5">
        <v>31000000000</v>
      </c>
      <c r="K191" s="5">
        <v>33000000000</v>
      </c>
      <c r="L191" s="5">
        <v>41000000000</v>
      </c>
      <c r="M191" s="5">
        <v>39000000000</v>
      </c>
      <c r="N191" s="5">
        <v>42000000000</v>
      </c>
      <c r="O191" s="5">
        <v>0</v>
      </c>
      <c r="P191" s="5">
        <v>0</v>
      </c>
      <c r="Q191" s="5">
        <v>0</v>
      </c>
    </row>
    <row r="192" spans="3:17" ht="15.5" x14ac:dyDescent="0.35">
      <c r="C192" t="s">
        <v>23</v>
      </c>
      <c r="I192" s="5">
        <v>0</v>
      </c>
      <c r="J192" s="5">
        <v>7000000000</v>
      </c>
      <c r="K192" s="5">
        <v>12000000000</v>
      </c>
      <c r="L192" s="5">
        <v>18000000000</v>
      </c>
      <c r="M192" s="5">
        <v>8000000000</v>
      </c>
      <c r="N192" s="5">
        <v>24000000000</v>
      </c>
      <c r="O192" s="5">
        <v>-25000000000</v>
      </c>
      <c r="P192" s="5">
        <v>-31000000000</v>
      </c>
      <c r="Q192" s="5">
        <v>-28000000000</v>
      </c>
    </row>
    <row r="193" spans="2:17" ht="15.5" x14ac:dyDescent="0.35">
      <c r="C193" t="s">
        <v>195</v>
      </c>
      <c r="I193" s="5">
        <v>15000000000</v>
      </c>
      <c r="J193" s="5">
        <v>15000000000</v>
      </c>
      <c r="K193" s="5">
        <v>10000000000</v>
      </c>
      <c r="L193" s="5">
        <v>12000000000</v>
      </c>
      <c r="M193" s="5">
        <v>23000000000</v>
      </c>
      <c r="N193" s="5">
        <v>17000000000</v>
      </c>
      <c r="O193" s="5">
        <v>31000000000</v>
      </c>
      <c r="P193" s="5">
        <v>28000000000</v>
      </c>
      <c r="Q193" s="5">
        <v>24000000000</v>
      </c>
    </row>
    <row r="194" spans="2:17" ht="15.5" x14ac:dyDescent="0.35">
      <c r="C194" t="s">
        <v>196</v>
      </c>
      <c r="I194" s="5">
        <v>9000000000</v>
      </c>
      <c r="J194" s="5">
        <v>9000000000</v>
      </c>
      <c r="K194" s="5">
        <v>9000000000</v>
      </c>
      <c r="L194" s="5">
        <v>4000000000</v>
      </c>
      <c r="M194" s="5">
        <v>-1000000000</v>
      </c>
      <c r="N194" s="5">
        <v>-10000000000</v>
      </c>
      <c r="O194" s="5">
        <v>5000000000</v>
      </c>
      <c r="P194" s="5">
        <v>5000000000</v>
      </c>
      <c r="Q194" s="5">
        <v>-2000000000</v>
      </c>
    </row>
    <row r="195" spans="2:17" ht="15.5" x14ac:dyDescent="0.35">
      <c r="C195" t="s">
        <v>197</v>
      </c>
      <c r="I195" s="5">
        <v>-1000000000</v>
      </c>
      <c r="J195" s="5">
        <v>-2000000000</v>
      </c>
      <c r="K195" s="5">
        <v>-6000000000</v>
      </c>
      <c r="L195" s="5">
        <v>-12000000000</v>
      </c>
      <c r="M195" s="5">
        <v>-6000000000</v>
      </c>
      <c r="N195" s="5">
        <v>0</v>
      </c>
      <c r="O195" s="5">
        <v>-1000000000</v>
      </c>
      <c r="P195" s="5">
        <v>0</v>
      </c>
      <c r="Q195" s="5">
        <v>-2000000000</v>
      </c>
    </row>
    <row r="196" spans="2:17" ht="15.5" x14ac:dyDescent="0.35">
      <c r="C196" t="s">
        <v>15</v>
      </c>
      <c r="I196" s="5">
        <v>8000000000</v>
      </c>
      <c r="J196" s="5">
        <v>7000000000</v>
      </c>
      <c r="K196" s="5">
        <v>2000000000</v>
      </c>
      <c r="L196" s="5">
        <v>-8000000000</v>
      </c>
      <c r="M196" s="5">
        <v>-7000000000</v>
      </c>
      <c r="N196" s="5">
        <v>-10000000000</v>
      </c>
      <c r="O196" s="5">
        <v>4000000000</v>
      </c>
      <c r="P196" s="5">
        <v>5000000000</v>
      </c>
      <c r="Q196" s="5">
        <v>-4000000000</v>
      </c>
    </row>
    <row r="197" spans="2:17" ht="15.5" x14ac:dyDescent="0.35">
      <c r="C197" t="s">
        <v>17</v>
      </c>
      <c r="I197" s="6">
        <v>17.12</v>
      </c>
      <c r="J197" s="6">
        <v>14.8</v>
      </c>
      <c r="K197" s="6">
        <v>4.6100000000000003</v>
      </c>
      <c r="L197" s="6">
        <v>-17.510000000000002</v>
      </c>
      <c r="M197" s="6">
        <v>-15.02</v>
      </c>
      <c r="N197" s="6">
        <v>-32.25</v>
      </c>
      <c r="O197" s="6">
        <v>720399.43</v>
      </c>
      <c r="P197" s="6">
        <v>840392.57</v>
      </c>
      <c r="Q197" s="6">
        <v>-713106.7</v>
      </c>
    </row>
    <row r="199" spans="2:17" ht="15.5" x14ac:dyDescent="0.35">
      <c r="B199" t="s">
        <v>198</v>
      </c>
      <c r="C199" t="s">
        <v>199</v>
      </c>
      <c r="D199" s="5">
        <v>-126000000</v>
      </c>
      <c r="E199" s="5">
        <v>-2000000000</v>
      </c>
      <c r="F199" s="5">
        <v>1000000000</v>
      </c>
      <c r="G199" s="5">
        <v>-144000000</v>
      </c>
      <c r="H199" s="5">
        <v>-5000000000</v>
      </c>
      <c r="I199" s="5">
        <v>-4000000000</v>
      </c>
      <c r="J199" s="5">
        <v>-2000000000</v>
      </c>
      <c r="K199" s="5">
        <v>3000000000</v>
      </c>
      <c r="L199" s="5">
        <v>-5000000000</v>
      </c>
      <c r="M199" s="5">
        <v>-7000000000</v>
      </c>
      <c r="N199" s="5">
        <v>16000000000</v>
      </c>
      <c r="O199" s="5">
        <v>-1000000000</v>
      </c>
      <c r="P199" s="5">
        <v>-760000000</v>
      </c>
      <c r="Q199" s="5">
        <v>-3000000000</v>
      </c>
    </row>
    <row r="200" spans="2:17" ht="15.5" x14ac:dyDescent="0.35">
      <c r="C200" t="s">
        <v>46</v>
      </c>
      <c r="D200" s="6">
        <v>-0.28000000000000003</v>
      </c>
      <c r="E200" s="6">
        <v>-5.47</v>
      </c>
      <c r="F200" s="6">
        <v>2.83</v>
      </c>
      <c r="G200" s="6">
        <v>-0.32</v>
      </c>
      <c r="H200" s="6">
        <v>-11.49</v>
      </c>
      <c r="I200" s="6">
        <v>-9.9</v>
      </c>
      <c r="J200" s="6">
        <v>-3.51</v>
      </c>
      <c r="K200" s="6">
        <v>6.44</v>
      </c>
      <c r="L200" s="6">
        <v>-11.18</v>
      </c>
      <c r="M200" s="6">
        <v>-15.97</v>
      </c>
      <c r="N200" s="6">
        <v>36.22</v>
      </c>
      <c r="O200" s="6">
        <v>-2.77</v>
      </c>
      <c r="P200" s="6">
        <v>-1.69</v>
      </c>
      <c r="Q200" s="6">
        <v>-7.76</v>
      </c>
    </row>
    <row r="201" spans="2:17" ht="15.5" x14ac:dyDescent="0.35">
      <c r="C201" t="s">
        <v>204</v>
      </c>
      <c r="D201" s="5">
        <v>12000000000</v>
      </c>
      <c r="E201" s="5">
        <v>9000000000</v>
      </c>
      <c r="F201" s="5">
        <v>16000000000</v>
      </c>
      <c r="G201" s="5">
        <v>12000000000</v>
      </c>
      <c r="H201" s="5">
        <v>42000000000</v>
      </c>
      <c r="I201" s="5">
        <v>46000000000</v>
      </c>
      <c r="J201" s="5">
        <v>53000000000</v>
      </c>
      <c r="K201" s="5">
        <v>47000000000</v>
      </c>
      <c r="L201" s="5">
        <v>36000000000</v>
      </c>
      <c r="M201" s="5">
        <v>21000000000</v>
      </c>
      <c r="N201" s="5">
        <v>19000000000</v>
      </c>
      <c r="O201" s="5">
        <v>43000000000</v>
      </c>
      <c r="P201" s="5">
        <v>46000000000</v>
      </c>
      <c r="Q201" s="5">
        <v>45000000000</v>
      </c>
    </row>
    <row r="202" spans="2:17" ht="15.5" x14ac:dyDescent="0.35">
      <c r="C202" t="s">
        <v>208</v>
      </c>
      <c r="I202" s="6">
        <v>-20.190000000000001</v>
      </c>
    </row>
    <row r="203" spans="2:17" ht="15.5" x14ac:dyDescent="0.35">
      <c r="C203" t="s">
        <v>209</v>
      </c>
      <c r="I203" s="6">
        <v>-71.56</v>
      </c>
    </row>
    <row r="204" spans="2:17" ht="15.5" x14ac:dyDescent="0.35">
      <c r="C204" t="s">
        <v>210</v>
      </c>
      <c r="I204" s="6">
        <v>6.95</v>
      </c>
    </row>
    <row r="205" spans="2:17" ht="15.5" x14ac:dyDescent="0.35">
      <c r="C205" t="s">
        <v>211</v>
      </c>
      <c r="I205" s="6">
        <v>-1.3999999999999999E-2</v>
      </c>
    </row>
    <row r="206" spans="2:17" ht="15.5" x14ac:dyDescent="0.35">
      <c r="C206" t="s">
        <v>212</v>
      </c>
      <c r="I206" s="6">
        <v>2.15</v>
      </c>
    </row>
    <row r="207" spans="2:17" ht="15.5" x14ac:dyDescent="0.35">
      <c r="C207" t="s">
        <v>213</v>
      </c>
      <c r="I207" s="6">
        <v>0.65</v>
      </c>
    </row>
    <row r="208" spans="2:17" ht="15.5" x14ac:dyDescent="0.35">
      <c r="C208" t="s">
        <v>214</v>
      </c>
      <c r="I208" s="6">
        <v>12.15</v>
      </c>
    </row>
    <row r="209" spans="3:9" ht="15.5" x14ac:dyDescent="0.35">
      <c r="C209" t="s">
        <v>215</v>
      </c>
      <c r="I209" s="6">
        <v>14.05</v>
      </c>
    </row>
    <row r="210" spans="3:9" ht="15.5" x14ac:dyDescent="0.35">
      <c r="C210" t="s">
        <v>216</v>
      </c>
      <c r="I210" s="6">
        <v>-25.75</v>
      </c>
    </row>
    <row r="211" spans="3:9" ht="15.5" x14ac:dyDescent="0.35">
      <c r="C211" t="s">
        <v>217</v>
      </c>
      <c r="I211" s="6">
        <v>19.600000000000001</v>
      </c>
    </row>
    <row r="212" spans="3:9" ht="15.5" x14ac:dyDescent="0.35">
      <c r="C212" t="s">
        <v>220</v>
      </c>
      <c r="I212" s="6">
        <v>-3.24</v>
      </c>
    </row>
    <row r="213" spans="3:9" ht="15.5" x14ac:dyDescent="0.35">
      <c r="C213" t="s">
        <v>221</v>
      </c>
      <c r="I213" s="6">
        <v>-11.49</v>
      </c>
    </row>
    <row r="214" spans="3:9" ht="15.5" x14ac:dyDescent="0.35">
      <c r="C214" t="s">
        <v>222</v>
      </c>
      <c r="I214" s="6">
        <v>108.01</v>
      </c>
    </row>
    <row r="215" spans="3:9" ht="15.5" x14ac:dyDescent="0.35">
      <c r="C215" t="s">
        <v>223</v>
      </c>
      <c r="D215" s="6">
        <v>54.4</v>
      </c>
    </row>
    <row r="216" spans="3:9" ht="15.5" x14ac:dyDescent="0.35">
      <c r="C216" t="s">
        <v>224</v>
      </c>
      <c r="I216" s="6">
        <v>357.83</v>
      </c>
    </row>
    <row r="217" spans="3:9" ht="15.5" x14ac:dyDescent="0.35">
      <c r="C217" t="s">
        <v>225</v>
      </c>
      <c r="I217" s="6">
        <v>16.52</v>
      </c>
    </row>
    <row r="218" spans="3:9" ht="15.5" x14ac:dyDescent="0.35">
      <c r="C218" t="s">
        <v>226</v>
      </c>
      <c r="D218" s="6">
        <v>2.2200000000000002</v>
      </c>
    </row>
    <row r="219" spans="3:9" ht="15.5" x14ac:dyDescent="0.35">
      <c r="C219" t="s">
        <v>227</v>
      </c>
      <c r="D219" s="6">
        <v>2.14</v>
      </c>
    </row>
    <row r="220" spans="3:9" ht="15.5" x14ac:dyDescent="0.35">
      <c r="C220" t="s">
        <v>228</v>
      </c>
      <c r="D220" s="6">
        <v>0.17</v>
      </c>
    </row>
    <row r="221" spans="3:9" ht="15.5" x14ac:dyDescent="0.35">
      <c r="C221" t="s">
        <v>229</v>
      </c>
      <c r="D221" s="6">
        <v>0.14000000000000001</v>
      </c>
    </row>
    <row r="222" spans="3:9" ht="15.5" x14ac:dyDescent="0.35">
      <c r="C222" t="s">
        <v>230</v>
      </c>
      <c r="D222" s="6">
        <v>0.26</v>
      </c>
    </row>
    <row r="223" spans="3:9" ht="15.5" x14ac:dyDescent="0.35">
      <c r="C223" t="s">
        <v>231</v>
      </c>
      <c r="D223" s="6">
        <v>0.14000000000000001</v>
      </c>
    </row>
    <row r="224" spans="3:9" ht="15.5" x14ac:dyDescent="0.35">
      <c r="C224" t="s">
        <v>232</v>
      </c>
      <c r="D224" s="6">
        <v>1.26</v>
      </c>
    </row>
    <row r="225" spans="3:9" ht="15.5" x14ac:dyDescent="0.35">
      <c r="C225" t="s">
        <v>233</v>
      </c>
      <c r="I225" s="6">
        <v>-5.4</v>
      </c>
    </row>
    <row r="226" spans="3:9" ht="15.5" x14ac:dyDescent="0.35">
      <c r="C226" t="s">
        <v>13</v>
      </c>
      <c r="D226" s="5">
        <v>0</v>
      </c>
    </row>
    <row r="227" spans="3:9" ht="15.5" x14ac:dyDescent="0.35">
      <c r="C227" t="s">
        <v>234</v>
      </c>
      <c r="I227" s="6">
        <v>4.3600000000000003</v>
      </c>
    </row>
    <row r="228" spans="3:9" ht="15.5" x14ac:dyDescent="0.35">
      <c r="C228" t="s">
        <v>235</v>
      </c>
      <c r="I228" s="6">
        <v>-7.1999999999999998E-3</v>
      </c>
    </row>
    <row r="229" spans="3:9" ht="15.5" x14ac:dyDescent="0.35">
      <c r="C229" t="s">
        <v>236</v>
      </c>
      <c r="I229" s="6">
        <v>-9.1000000000000004E-3</v>
      </c>
    </row>
    <row r="230" spans="3:9" ht="15.5" x14ac:dyDescent="0.35">
      <c r="C230" t="s">
        <v>237</v>
      </c>
      <c r="I230" s="6">
        <v>-2.2000000000000002E-2</v>
      </c>
    </row>
    <row r="231" spans="3:9" ht="15.5" x14ac:dyDescent="0.35">
      <c r="C231" t="s">
        <v>238</v>
      </c>
      <c r="I231" s="6">
        <v>-2.2200000000000001E-2</v>
      </c>
    </row>
    <row r="232" spans="3:9" ht="15.5" x14ac:dyDescent="0.35">
      <c r="C232" t="s">
        <v>239</v>
      </c>
      <c r="D232" s="6">
        <v>11.07</v>
      </c>
    </row>
    <row r="233" spans="3:9" ht="15.5" x14ac:dyDescent="0.35">
      <c r="C233" t="s">
        <v>240</v>
      </c>
      <c r="D233" s="6">
        <v>20.83</v>
      </c>
    </row>
    <row r="234" spans="3:9" ht="15.5" x14ac:dyDescent="0.35">
      <c r="C234" t="s">
        <v>241</v>
      </c>
      <c r="D234" s="6">
        <v>30.83</v>
      </c>
    </row>
    <row r="235" spans="3:9" ht="15.5" x14ac:dyDescent="0.35">
      <c r="C235" t="s">
        <v>242</v>
      </c>
      <c r="D235" s="6">
        <v>1.07</v>
      </c>
    </row>
    <row r="236" spans="3:9" ht="15.5" x14ac:dyDescent="0.35">
      <c r="C236" t="s">
        <v>243</v>
      </c>
      <c r="D236" s="6">
        <v>8.2200000000000006</v>
      </c>
    </row>
    <row r="237" spans="3:9" ht="15.5" x14ac:dyDescent="0.35">
      <c r="C237" t="s">
        <v>244</v>
      </c>
      <c r="I237" s="6">
        <v>0.24</v>
      </c>
    </row>
    <row r="238" spans="3:9" ht="15.5" x14ac:dyDescent="0.35">
      <c r="C238" t="s">
        <v>245</v>
      </c>
      <c r="I238" s="6">
        <v>17.739999999999998</v>
      </c>
    </row>
    <row r="239" spans="3:9" ht="15.5" x14ac:dyDescent="0.35">
      <c r="C239" t="s">
        <v>42</v>
      </c>
      <c r="I239" s="5">
        <v>104000000000</v>
      </c>
    </row>
    <row r="240" spans="3:9" ht="15.5" x14ac:dyDescent="0.35">
      <c r="C240" t="s">
        <v>246</v>
      </c>
      <c r="I240" s="5">
        <v>108000000000</v>
      </c>
    </row>
    <row r="241" spans="3:9" ht="15.5" x14ac:dyDescent="0.35">
      <c r="C241" t="s">
        <v>247</v>
      </c>
      <c r="I241" s="5">
        <v>450000000</v>
      </c>
    </row>
    <row r="242" spans="3:9" ht="15.5" x14ac:dyDescent="0.35">
      <c r="C242" t="s">
        <v>248</v>
      </c>
      <c r="I242" s="6">
        <v>0.20610000000000001</v>
      </c>
    </row>
    <row r="243" spans="3:9" ht="15.5" x14ac:dyDescent="0.35">
      <c r="C243" t="s">
        <v>249</v>
      </c>
      <c r="D243" s="6">
        <v>0.54579999999999995</v>
      </c>
    </row>
    <row r="244" spans="3:9" ht="15.5" x14ac:dyDescent="0.35">
      <c r="C244" t="s">
        <v>250</v>
      </c>
      <c r="D244" s="6">
        <v>-5.7300000000000004E-2</v>
      </c>
    </row>
    <row r="245" spans="3:9" ht="15.5" x14ac:dyDescent="0.35">
      <c r="C245" t="s">
        <v>251</v>
      </c>
      <c r="D245" s="6">
        <v>-1.0500000000000001E-2</v>
      </c>
    </row>
    <row r="246" spans="3:9" ht="15.5" x14ac:dyDescent="0.35">
      <c r="C246" t="s">
        <v>252</v>
      </c>
      <c r="D246" s="6">
        <v>0.2596</v>
      </c>
    </row>
    <row r="247" spans="3:9" ht="15.5" x14ac:dyDescent="0.35">
      <c r="C247" t="s">
        <v>253</v>
      </c>
      <c r="D247" s="6">
        <v>0.22850000000000001</v>
      </c>
    </row>
    <row r="248" spans="3:9" ht="15.5" x14ac:dyDescent="0.35">
      <c r="C248" t="s">
        <v>254</v>
      </c>
      <c r="D248" s="6">
        <v>0.94720000000000004</v>
      </c>
    </row>
    <row r="249" spans="3:9" ht="15.5" x14ac:dyDescent="0.35">
      <c r="C249" t="s">
        <v>261</v>
      </c>
      <c r="I249" s="5">
        <v>5</v>
      </c>
    </row>
    <row r="250" spans="3:9" ht="15.5" x14ac:dyDescent="0.35">
      <c r="C250" t="s">
        <v>262</v>
      </c>
      <c r="I250" s="6">
        <v>0.42</v>
      </c>
    </row>
    <row r="251" spans="3:9" ht="15.5" x14ac:dyDescent="0.35">
      <c r="C251" t="s">
        <v>263</v>
      </c>
      <c r="I251" s="6">
        <v>0.09</v>
      </c>
    </row>
    <row r="252" spans="3:9" ht="15.5" x14ac:dyDescent="0.35">
      <c r="C252" t="s">
        <v>264</v>
      </c>
      <c r="I252" s="6">
        <v>0.13</v>
      </c>
    </row>
    <row r="253" spans="3:9" ht="15.5" x14ac:dyDescent="0.35">
      <c r="C253" t="s">
        <v>265</v>
      </c>
      <c r="I253" s="6">
        <v>0.27</v>
      </c>
    </row>
    <row r="254" spans="3:9" ht="15.5" x14ac:dyDescent="0.35">
      <c r="C254" t="s">
        <v>266</v>
      </c>
      <c r="I254" s="6">
        <v>0.38</v>
      </c>
    </row>
    <row r="255" spans="3:9" ht="15.5" x14ac:dyDescent="0.35">
      <c r="C255" t="s">
        <v>267</v>
      </c>
      <c r="I255" s="6">
        <v>0.72</v>
      </c>
    </row>
    <row r="256" spans="3:9" ht="15.5" x14ac:dyDescent="0.35">
      <c r="C256" t="s">
        <v>268</v>
      </c>
      <c r="I256" s="6">
        <v>0.45</v>
      </c>
    </row>
    <row r="257" spans="3:9" ht="15.5" x14ac:dyDescent="0.35">
      <c r="C257" t="s">
        <v>269</v>
      </c>
      <c r="I257" s="5">
        <v>49000000000</v>
      </c>
    </row>
    <row r="258" spans="3:9" ht="15.5" x14ac:dyDescent="0.35">
      <c r="C258" t="s">
        <v>270</v>
      </c>
      <c r="I258" s="5">
        <v>27000000000</v>
      </c>
    </row>
    <row r="259" spans="3:9" ht="15.5" x14ac:dyDescent="0.35">
      <c r="C259" t="s">
        <v>271</v>
      </c>
      <c r="I259" s="5">
        <v>12000000000</v>
      </c>
    </row>
    <row r="260" spans="3:9" ht="15.5" x14ac:dyDescent="0.35">
      <c r="C260" t="s">
        <v>272</v>
      </c>
      <c r="I260" s="5">
        <v>-1000000000</v>
      </c>
    </row>
    <row r="261" spans="3:9" ht="15.5" x14ac:dyDescent="0.35">
      <c r="C261" t="s">
        <v>273</v>
      </c>
      <c r="D261" s="5">
        <v>24000000000</v>
      </c>
    </row>
    <row r="262" spans="3:9" ht="15.5" x14ac:dyDescent="0.35">
      <c r="C262" t="s">
        <v>274</v>
      </c>
      <c r="D262" s="5">
        <v>204000000000</v>
      </c>
    </row>
    <row r="263" spans="3:9" ht="15.5" x14ac:dyDescent="0.35">
      <c r="C263" t="s">
        <v>275</v>
      </c>
      <c r="D263" s="5">
        <v>43000000000</v>
      </c>
    </row>
    <row r="264" spans="3:9" ht="15.5" x14ac:dyDescent="0.35">
      <c r="C264" t="s">
        <v>183</v>
      </c>
      <c r="D264" s="5">
        <v>16000000000</v>
      </c>
    </row>
    <row r="265" spans="3:9" ht="15.5" x14ac:dyDescent="0.35">
      <c r="C265" t="s">
        <v>182</v>
      </c>
      <c r="I265" s="5">
        <v>161000000000</v>
      </c>
    </row>
    <row r="266" spans="3:9" ht="15.5" x14ac:dyDescent="0.35">
      <c r="C266" t="s">
        <v>181</v>
      </c>
      <c r="D266" s="5">
        <v>22000000000</v>
      </c>
    </row>
    <row r="267" spans="3:9" ht="15.5" x14ac:dyDescent="0.35">
      <c r="C267" t="s">
        <v>180</v>
      </c>
      <c r="D267" s="5">
        <v>6000000000</v>
      </c>
    </row>
    <row r="268" spans="3:9" ht="15.5" x14ac:dyDescent="0.35">
      <c r="C268" t="s">
        <v>24</v>
      </c>
      <c r="D268" s="5">
        <v>28000000000</v>
      </c>
    </row>
    <row r="269" spans="3:9" ht="15.5" x14ac:dyDescent="0.35">
      <c r="C269" t="s">
        <v>21</v>
      </c>
      <c r="D269" s="5">
        <v>4000000000</v>
      </c>
    </row>
    <row r="270" spans="3:9" ht="15.5" x14ac:dyDescent="0.35">
      <c r="C270" t="s">
        <v>276</v>
      </c>
      <c r="I270" s="5">
        <v>161000000000</v>
      </c>
    </row>
    <row r="271" spans="3:9" ht="15.5" x14ac:dyDescent="0.35">
      <c r="C271" t="s">
        <v>277</v>
      </c>
      <c r="I271" s="5">
        <v>9000000000</v>
      </c>
    </row>
    <row r="272" spans="3:9" ht="15.5" x14ac:dyDescent="0.35">
      <c r="C272" t="s">
        <v>278</v>
      </c>
      <c r="I272" s="5">
        <v>-1000000000</v>
      </c>
    </row>
    <row r="273" spans="3:9" ht="15.5" x14ac:dyDescent="0.35">
      <c r="C273" t="s">
        <v>279</v>
      </c>
      <c r="I273" s="5">
        <v>0</v>
      </c>
    </row>
    <row r="274" spans="3:9" ht="15.5" x14ac:dyDescent="0.35">
      <c r="C274" t="s">
        <v>280</v>
      </c>
      <c r="I274" s="5">
        <v>-1000000000</v>
      </c>
    </row>
    <row r="275" spans="3:9" ht="15.5" x14ac:dyDescent="0.35">
      <c r="C275" t="s">
        <v>281</v>
      </c>
      <c r="I275" s="5">
        <v>7000000000</v>
      </c>
    </row>
  </sheetData>
  <pageMargins left="0.7" right="0.7" top="0.75" bottom="0.75" header="0.3" footer="0.3"/>
  <ignoredErrors>
    <ignoredError sqref="A1:Q276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1194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1195</v>
      </c>
      <c r="D2" s="2" vm="275">
        <f ca="1">IFERROR(_xlfn.STOCKHISTORY("XIDX:" &amp; $C$1, D3, , 0, 0, 1), "Libur")</f>
        <v>151</v>
      </c>
      <c r="E2" s="2" vm="38">
        <f ca="1">IFERROR(_xlfn.STOCKHISTORY("XIDX:" &amp; $C$1, E3, , 0, 0, 1), "Libur")</f>
        <v>129</v>
      </c>
      <c r="H2" s="2" vm="38">
        <f ca="1">IFERROR(INDEX(D2:G2,COUNT(D2:G2)),"")</f>
        <v>129</v>
      </c>
      <c r="I2" s="2" vm="276">
        <f t="shared" ref="I2:Q2" ca="1" si="0">IFERROR(_xlfn.STOCKHISTORY("XIDX:" &amp; $C$1, I1, , 0, 0, 1), "Libur")</f>
        <v>164</v>
      </c>
      <c r="J2" s="2" vm="277">
        <f t="shared" ca="1" si="0"/>
        <v>133</v>
      </c>
      <c r="K2" s="2" vm="278">
        <f t="shared" ca="1" si="0"/>
        <v>166</v>
      </c>
      <c r="L2" s="2" vm="279">
        <f t="shared" ca="1" si="0"/>
        <v>320</v>
      </c>
      <c r="M2" s="2" vm="69">
        <f t="shared" ca="1" si="0"/>
        <v>525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61174943055</v>
      </c>
      <c r="E4" s="2">
        <f>IFERROR(INDEX(E51:E500,MATCH($C$4,$C$51:$C$500,0)),"")</f>
        <v>55365737263</v>
      </c>
      <c r="H4" s="2">
        <f>IFERROR(SUM(D4:G4)*(4/MAX(1,COUNT(D4:G4))),"")</f>
        <v>233081360636</v>
      </c>
      <c r="I4" s="2">
        <f t="shared" ref="I4:Q4" si="1">IFERROR(INDEX(I51:I500,MATCH($C$4,$C$51:$C$500,0)),"")</f>
        <v>1176052100465</v>
      </c>
      <c r="J4" s="2">
        <f t="shared" si="1"/>
        <v>364238673755</v>
      </c>
      <c r="K4" s="2">
        <f t="shared" si="1"/>
        <v>289633302450</v>
      </c>
      <c r="L4" s="2">
        <f t="shared" si="1"/>
        <v>770370214533</v>
      </c>
      <c r="M4" s="2">
        <f t="shared" si="1"/>
        <v>650832068089</v>
      </c>
      <c r="N4" s="2">
        <f t="shared" si="1"/>
        <v>223464299075</v>
      </c>
      <c r="O4" s="2">
        <f t="shared" si="1"/>
        <v>128633144683</v>
      </c>
      <c r="P4" s="2">
        <f t="shared" si="1"/>
        <v>73653760679</v>
      </c>
      <c r="Q4" s="2">
        <f t="shared" si="1"/>
        <v>61159842464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-16776647982</v>
      </c>
      <c r="E5" s="2">
        <f>IFERROR(INDEX(E51:E500,MATCH($C$5,$C$51:$C$500,0)),"")</f>
        <v>-7920465041</v>
      </c>
      <c r="H5" s="2">
        <f>IFERROR(SUM(D5:G5)*(4/MAX(1,COUNT(D5:G5))),"")</f>
        <v>-49394226046</v>
      </c>
      <c r="I5" s="2">
        <f t="shared" ref="I5:Q5" si="2">IFERROR(INDEX(I51:I500,MATCH($C$5,$C$51:$C$500,0)),"")</f>
        <v>43695233737</v>
      </c>
      <c r="J5" s="2">
        <f t="shared" si="2"/>
        <v>15535447259</v>
      </c>
      <c r="K5" s="2">
        <f t="shared" si="2"/>
        <v>32958920872</v>
      </c>
      <c r="L5" s="2">
        <f t="shared" si="2"/>
        <v>78731060722</v>
      </c>
      <c r="M5" s="2">
        <f t="shared" si="2"/>
        <v>70559420845</v>
      </c>
      <c r="N5" s="2">
        <f t="shared" si="2"/>
        <v>34259746938</v>
      </c>
      <c r="O5" s="2">
        <f t="shared" si="2"/>
        <v>8316886662</v>
      </c>
      <c r="P5" s="2">
        <f t="shared" si="2"/>
        <v>-3543118827</v>
      </c>
      <c r="Q5" s="2">
        <f t="shared" si="2"/>
        <v>-6311611701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310239885483</v>
      </c>
      <c r="E6" s="2">
        <f>IFERROR(INDEX(E51:E500,MATCH($C$6,$C$51:$C$500,0)),"")</f>
        <v>333549872789</v>
      </c>
      <c r="H6" s="2">
        <f>IFERROR(INDEX(D6:G6,COUNT(D6:G6)),"")</f>
        <v>333549872789</v>
      </c>
      <c r="I6" s="2">
        <f t="shared" ref="I6:Q6" si="3">IFERROR(INDEX(I51:I500,MATCH($C$6,$C$51:$C$500,0)),"")</f>
        <v>341470337830</v>
      </c>
      <c r="J6" s="2">
        <f t="shared" si="3"/>
        <v>300050887950</v>
      </c>
      <c r="K6" s="2">
        <f t="shared" si="3"/>
        <v>289448778548</v>
      </c>
      <c r="L6" s="2">
        <f t="shared" si="3"/>
        <v>268289329246</v>
      </c>
      <c r="M6" s="2">
        <f t="shared" si="3"/>
        <v>200024533356</v>
      </c>
      <c r="N6" s="2">
        <f t="shared" si="3"/>
        <v>51925931095</v>
      </c>
      <c r="O6" s="2">
        <f t="shared" si="3"/>
        <v>5490634515</v>
      </c>
      <c r="P6" s="2">
        <f t="shared" si="3"/>
        <v>-2826252147</v>
      </c>
      <c r="Q6" s="2">
        <f t="shared" si="3"/>
        <v>716866680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1.33</v>
      </c>
      <c r="E7" s="3">
        <f>IFERROR(INDEX(E51:E500,MATCH($C$7,$C$51:$C$500,0))/1000000000,"")</f>
        <v>1.33</v>
      </c>
      <c r="H7" s="3">
        <f>IFERROR(INDEX(D7:G7,COUNT(D7:G7)),"")</f>
        <v>1.33</v>
      </c>
      <c r="I7" s="3">
        <f t="shared" ref="I7:Q7" si="4">IFERROR(INDEX(I51:I500,MATCH($C$7,$C$51:$C$500,0))/1000000000,"")</f>
        <v>1.33</v>
      </c>
      <c r="J7" s="3">
        <f t="shared" si="4"/>
        <v>1.33</v>
      </c>
      <c r="K7" s="3">
        <f t="shared" si="4"/>
        <v>1.33</v>
      </c>
      <c r="L7" s="3">
        <f t="shared" si="4"/>
        <v>1.33</v>
      </c>
      <c r="M7" s="3">
        <f t="shared" si="4"/>
        <v>1.33</v>
      </c>
      <c r="N7" s="3">
        <f t="shared" si="4"/>
        <v>1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45000000000</v>
      </c>
      <c r="E8" s="2">
        <f>IFERROR(INDEX(E51:E500,MATCH("Free cash flow (Quarter)",$C$51:$C$500,0)),"")</f>
        <v>41000000000</v>
      </c>
      <c r="H8" s="2">
        <f>IFERROR(INDEX(D8:G8,COUNT(D8:G8)),"")</f>
        <v>41000000000</v>
      </c>
      <c r="I8" s="2">
        <f t="shared" ref="I8:Q8" si="5">IFERROR(INDEX(I51:I500,MATCH($C$8,$C$51:$C$500,0)),"")</f>
        <v>-170000000000</v>
      </c>
      <c r="J8" s="2">
        <f t="shared" si="5"/>
        <v>88000000000</v>
      </c>
      <c r="K8" s="2">
        <f t="shared" si="5"/>
        <v>-137000000000</v>
      </c>
      <c r="L8" s="2">
        <f t="shared" si="5"/>
        <v>108000000000</v>
      </c>
      <c r="M8" s="2">
        <f t="shared" si="5"/>
        <v>-47000000000</v>
      </c>
      <c r="N8" s="2">
        <f t="shared" si="5"/>
        <v>11000000000</v>
      </c>
      <c r="O8" s="2">
        <f t="shared" si="5"/>
        <v>23000000000</v>
      </c>
      <c r="P8" s="2">
        <f t="shared" si="5"/>
        <v>17000000000</v>
      </c>
      <c r="Q8" s="2">
        <f t="shared" si="5"/>
        <v>-12000000000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33.97</v>
      </c>
      <c r="E9" s="3">
        <f>IFERROR(INDEX(E51:E500,MATCH("Free cash flow per share (Quarter)",$C$51:$C$500,0)),"")</f>
        <v>31.03</v>
      </c>
      <c r="H9" s="3">
        <f>IFERROR(INDEX(D9:G9,COUNT(D9:G9)),"")</f>
        <v>31.03</v>
      </c>
      <c r="I9" s="3">
        <f t="shared" ref="I9:Q9" si="6">IFERROR(INDEX(I51:I500,MATCH($C$9,$C$51:$C$500,0)),"")</f>
        <v>-127.29</v>
      </c>
      <c r="J9" s="3">
        <f t="shared" si="6"/>
        <v>65.790000000000006</v>
      </c>
      <c r="K9" s="3">
        <f t="shared" si="6"/>
        <v>-102.49</v>
      </c>
      <c r="L9" s="3">
        <f t="shared" si="6"/>
        <v>80.88</v>
      </c>
      <c r="M9" s="3">
        <f t="shared" si="6"/>
        <v>-35.07</v>
      </c>
      <c r="N9" s="3">
        <f t="shared" si="6"/>
        <v>11.09</v>
      </c>
      <c r="O9" s="3">
        <f t="shared" si="6"/>
        <v>187703.91</v>
      </c>
      <c r="P9" s="3">
        <f t="shared" si="6"/>
        <v>141345.26999999999</v>
      </c>
      <c r="Q9" s="3">
        <f t="shared" si="6"/>
        <v>-99036.28</v>
      </c>
    </row>
    <row r="10" spans="1:17" ht="15.5" x14ac:dyDescent="0.35">
      <c r="C10" t="s">
        <v>18</v>
      </c>
      <c r="D10" s="3">
        <f ca="1">IFERROR(IF(D9=0,"",D2/D9),"")</f>
        <v>4.4450986164262583</v>
      </c>
      <c r="E10" s="3">
        <f ca="1">IFERROR(IF(E9=0,"",E2/E9),"")</f>
        <v>4.1572671608121174</v>
      </c>
      <c r="I10" s="3">
        <f t="shared" ref="I10:Q10" ca="1" si="7">IFERROR(IF(I9=0,"",I2/I9),"")</f>
        <v>-1.2883965747505695</v>
      </c>
      <c r="J10" s="3">
        <f t="shared" ca="1" si="7"/>
        <v>2.0215838273293811</v>
      </c>
      <c r="K10" s="3">
        <f t="shared" ca="1" si="7"/>
        <v>-1.6196702117279735</v>
      </c>
      <c r="L10" s="3">
        <f t="shared" ca="1" si="7"/>
        <v>3.9564787339268053</v>
      </c>
      <c r="M10" s="3">
        <f t="shared" ca="1" si="7"/>
        <v>-14.970059880239521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146912909015</v>
      </c>
      <c r="E11" s="2">
        <f>IFERROR(INDEX(E51:E500,MATCH($C$11,$C$51:$C$500,0)),"")</f>
        <v>9807638758</v>
      </c>
      <c r="H11" s="2">
        <f>IFERROR(INDEX(D11:G11,COUNT(D11:G11)),"")</f>
        <v>9807638758</v>
      </c>
      <c r="I11" s="2">
        <f t="shared" ref="I11:Q11" si="8">IFERROR(INDEX(I51:I500,MATCH($C$11,$C$51:$C$500,0)),"")</f>
        <v>4537030631</v>
      </c>
      <c r="J11" s="2">
        <f t="shared" si="8"/>
        <v>6272313805</v>
      </c>
      <c r="K11" s="2">
        <f t="shared" si="8"/>
        <v>12704162660</v>
      </c>
      <c r="L11" s="2">
        <f t="shared" si="8"/>
        <v>206376346678</v>
      </c>
      <c r="M11" s="2">
        <f t="shared" si="8"/>
        <v>1072750371</v>
      </c>
      <c r="N11" s="2">
        <f t="shared" si="8"/>
        <v>7220116079</v>
      </c>
      <c r="O11" s="2">
        <f t="shared" si="8"/>
        <v>317875598</v>
      </c>
      <c r="P11" s="2">
        <f t="shared" si="8"/>
        <v>210714276</v>
      </c>
      <c r="Q11" s="2">
        <f t="shared" si="8"/>
        <v>754302281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139000000000</v>
      </c>
      <c r="E12" s="2">
        <f>IFERROR(INDEX(E51:E500,MATCH("Net Debt (Quarter)",$C$51:$C$500,0)),"")</f>
        <v>233000000000</v>
      </c>
      <c r="H12" s="2">
        <f>IFERROR(INDEX(D12:G12,COUNT(D12:G12)),"")</f>
        <v>233000000000</v>
      </c>
      <c r="I12" s="2">
        <f t="shared" ref="I12:Q12" si="9">IFERROR(INDEX(I51:I500,MATCH($C$12,$C$51:$C$500,0)),"")</f>
        <v>263000000000</v>
      </c>
      <c r="J12" s="2">
        <f t="shared" si="9"/>
        <v>41000000000</v>
      </c>
      <c r="K12" s="2">
        <f t="shared" si="9"/>
        <v>111000000000</v>
      </c>
      <c r="L12" s="2">
        <f t="shared" si="9"/>
        <v>-51000000000</v>
      </c>
      <c r="M12" s="2">
        <f t="shared" si="9"/>
        <v>39000000000</v>
      </c>
      <c r="N12" s="2">
        <f t="shared" si="9"/>
        <v>27000000000</v>
      </c>
      <c r="O12" s="2">
        <f t="shared" si="9"/>
        <v>21000000000</v>
      </c>
      <c r="P12" s="2">
        <f t="shared" si="9"/>
        <v>31000000000</v>
      </c>
      <c r="Q12" s="2">
        <f t="shared" si="9"/>
        <v>44000000000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286000000000</v>
      </c>
      <c r="E13" s="2">
        <f>IFERROR(INDEX(E51:E500,MATCH("Total Debt (Quarter)",$C$51:$C$500,0)),"")</f>
        <v>242000000000</v>
      </c>
      <c r="H13" s="2">
        <f>IFERROR(INDEX(D13:G13,COUNT(D13:G13)),"")</f>
        <v>242000000000</v>
      </c>
      <c r="I13" s="2">
        <f t="shared" ref="I13:Q13" si="10">IFERROR(INDEX(I51:I500,MATCH($C$13,$C$51:$C$500,0)),"")</f>
        <v>267000000000</v>
      </c>
      <c r="J13" s="2">
        <f t="shared" si="10"/>
        <v>47000000000</v>
      </c>
      <c r="K13" s="2">
        <f t="shared" si="10"/>
        <v>124000000000</v>
      </c>
      <c r="L13" s="2">
        <f t="shared" si="10"/>
        <v>155000000000</v>
      </c>
      <c r="M13" s="2">
        <f t="shared" si="10"/>
        <v>40000000000</v>
      </c>
      <c r="N13" s="2">
        <f t="shared" si="10"/>
        <v>34000000000</v>
      </c>
      <c r="O13" s="2">
        <f t="shared" si="10"/>
        <v>22000000000</v>
      </c>
      <c r="P13" s="2">
        <f t="shared" si="10"/>
        <v>31000000000</v>
      </c>
      <c r="Q13" s="2">
        <f t="shared" si="10"/>
        <v>45000000000</v>
      </c>
    </row>
    <row r="14" spans="1:17" ht="15.5" x14ac:dyDescent="0.35">
      <c r="C14" t="s">
        <v>27</v>
      </c>
      <c r="D14" s="2">
        <f>IFERROR(INDEX(D51:D500,MATCH($C$14,$C$51:$C$500,0)),"")</f>
        <v>-3118930954</v>
      </c>
      <c r="E14" s="2">
        <f>IFERROR(INDEX(E51:E500,MATCH($C$14,$C$51:$C$500,0)),"")</f>
        <v>-5656055625</v>
      </c>
      <c r="H14" s="2">
        <f>IFERROR(SUM(D14:G14)*(4/MAX(1,COUNT(D14:G14))),"")</f>
        <v>-17549973158</v>
      </c>
      <c r="I14" s="2">
        <f t="shared" ref="I14:Q14" si="11">IFERROR(INDEX(I51:I500,MATCH($C$14,$C$51:$C$500,0)),"")</f>
        <v>-6566527628</v>
      </c>
      <c r="J14" s="2">
        <f t="shared" si="11"/>
        <v>-9241190745</v>
      </c>
      <c r="K14" s="2">
        <f t="shared" si="11"/>
        <v>-13559742590</v>
      </c>
      <c r="L14" s="2">
        <f t="shared" si="11"/>
        <v>-6103196892</v>
      </c>
      <c r="M14" s="2">
        <f t="shared" si="11"/>
        <v>-4477035339</v>
      </c>
      <c r="N14" s="2">
        <f t="shared" si="11"/>
        <v>-2270094964</v>
      </c>
      <c r="O14" s="2">
        <f t="shared" si="11"/>
        <v>-4358080505</v>
      </c>
      <c r="P14" s="2">
        <f t="shared" si="11"/>
        <v>-4972997593</v>
      </c>
      <c r="Q14" s="2">
        <f t="shared" si="11"/>
        <v>-4847759766</v>
      </c>
    </row>
    <row r="15" spans="1:17" ht="15.5" x14ac:dyDescent="0.35">
      <c r="C15" t="s">
        <v>28</v>
      </c>
      <c r="D15" s="2">
        <f>IFERROR(INDEX(D51:D500,MATCH($C$15,$C$51:$C$500,0)),"")</f>
        <v>-166475109</v>
      </c>
      <c r="E15" s="2">
        <f>IFERROR(INDEX(E51:E500,MATCH($C$15,$C$51:$C$500,0)),"")</f>
        <v>-80400140</v>
      </c>
      <c r="H15" s="2">
        <f>IFERROR(SUM(D15:G15)*(4/MAX(1,COUNT(D15:G15))),"")</f>
        <v>-493750498</v>
      </c>
      <c r="I15" s="2">
        <f t="shared" ref="I15:Q15" si="12">IFERROR(INDEX(I51:I500,MATCH($C$15,$C$51:$C$500,0)),"")</f>
        <v>-17999011265</v>
      </c>
      <c r="J15" s="2">
        <f t="shared" si="12"/>
        <v>-9474433172</v>
      </c>
      <c r="K15" s="2">
        <f t="shared" si="12"/>
        <v>-23508698705</v>
      </c>
      <c r="L15" s="2">
        <f t="shared" si="12"/>
        <v>-22725364102</v>
      </c>
      <c r="M15" s="2">
        <f t="shared" si="12"/>
        <v>-20779560606</v>
      </c>
      <c r="N15" s="2">
        <f t="shared" si="12"/>
        <v>-12249180378</v>
      </c>
      <c r="O15" s="2">
        <f t="shared" si="12"/>
        <v>-4133706098</v>
      </c>
      <c r="P15" s="2">
        <f t="shared" si="12"/>
        <v>-1350548991</v>
      </c>
      <c r="Q15" s="2">
        <f t="shared" si="12"/>
        <v>1172197091</v>
      </c>
    </row>
    <row r="16" spans="1:17" ht="15.5" x14ac:dyDescent="0.35">
      <c r="C16" t="s">
        <v>29</v>
      </c>
      <c r="D16" s="2">
        <f>IFERROR(INDEX(D51:D500,MATCH($C$16,$C$51:$C$500,0)),"")</f>
        <v>-15563966318</v>
      </c>
      <c r="E16" s="2">
        <f>IFERROR(INDEX(E51:E500,MATCH($C$16,$C$51:$C$500,0)),"")</f>
        <v>-6525200798</v>
      </c>
      <c r="H16" s="2">
        <f>IFERROR(SUM(D16:G16)*(4/MAX(1,COUNT(D16:G16))),"")</f>
        <v>-44178334232</v>
      </c>
      <c r="I16" s="2">
        <f t="shared" ref="I16:Q16" si="13">IFERROR(INDEX(I51:I500,MATCH($C$16,$C$51:$C$500,0)),"")</f>
        <v>61564166863</v>
      </c>
      <c r="J16" s="2">
        <f t="shared" si="13"/>
        <v>24646325551</v>
      </c>
      <c r="K16" s="2">
        <f t="shared" si="13"/>
        <v>56461590207</v>
      </c>
      <c r="L16" s="2">
        <f t="shared" si="13"/>
        <v>101352781544</v>
      </c>
      <c r="M16" s="2">
        <f t="shared" si="13"/>
        <v>90530442811</v>
      </c>
      <c r="N16" s="2">
        <f t="shared" si="13"/>
        <v>48626347296</v>
      </c>
      <c r="O16" s="2">
        <f t="shared" si="13"/>
        <v>12371926760</v>
      </c>
      <c r="P16" s="2">
        <f t="shared" si="13"/>
        <v>-3413740836</v>
      </c>
      <c r="Q16" s="2">
        <f t="shared" si="13"/>
        <v>-7665284042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  <c r="Q18" t="s">
        <v>985</v>
      </c>
    </row>
    <row r="19" spans="1:17" ht="15.5" x14ac:dyDescent="0.35">
      <c r="A19" t="s">
        <v>39</v>
      </c>
      <c r="C19" t="s">
        <v>40</v>
      </c>
    </row>
    <row r="20" spans="1:17" ht="15.5" x14ac:dyDescent="0.35">
      <c r="A20" t="s">
        <v>41</v>
      </c>
      <c r="C20" t="s">
        <v>42</v>
      </c>
      <c r="D20" s="2">
        <f ca="1">IFERROR(D21*D2,"")</f>
        <v>200830000000</v>
      </c>
      <c r="E20" s="2">
        <f ca="1">IFERROR(E21*E2,"")</f>
        <v>171570000000</v>
      </c>
      <c r="H20" s="2">
        <f t="shared" ref="H20:Q20" ca="1" si="14">IFERROR(H21*H2,"")</f>
        <v>171570000000</v>
      </c>
      <c r="I20" s="2">
        <f t="shared" ca="1" si="14"/>
        <v>218120000000</v>
      </c>
      <c r="J20" s="2">
        <f t="shared" ca="1" si="14"/>
        <v>176890000000</v>
      </c>
      <c r="K20" s="2">
        <f t="shared" ca="1" si="14"/>
        <v>220780000000</v>
      </c>
      <c r="L20" s="2">
        <f t="shared" ca="1" si="14"/>
        <v>425600000000</v>
      </c>
      <c r="M20" s="2">
        <f t="shared" ca="1" si="14"/>
        <v>698250000000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1330000000</v>
      </c>
      <c r="E21" s="2">
        <f>IFERROR(INDEX(E51:E500,MATCH($C$7,$C$51:$C$500,0)),"")</f>
        <v>1330000000</v>
      </c>
      <c r="H21" s="2">
        <f>IFERROR(INDEX(D21:G21,COUNT(D21:G21)),"")</f>
        <v>1330000000</v>
      </c>
      <c r="I21" s="2">
        <f t="shared" ref="I21:Q21" si="15">IFERROR(INDEX(I51:I500,MATCH($C$7,$C$51:$C$500,0)),"")</f>
        <v>1330000000</v>
      </c>
      <c r="J21" s="2">
        <f t="shared" si="15"/>
        <v>1330000000</v>
      </c>
      <c r="K21" s="2">
        <f t="shared" si="15"/>
        <v>1330000000</v>
      </c>
      <c r="L21" s="2">
        <f t="shared" si="15"/>
        <v>1330000000</v>
      </c>
      <c r="M21" s="2">
        <f t="shared" si="15"/>
        <v>1330000000</v>
      </c>
      <c r="N21" s="2">
        <f t="shared" si="15"/>
        <v>1000000000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43</v>
      </c>
      <c r="C23" t="s">
        <v>44</v>
      </c>
      <c r="D23" s="3">
        <f>IFERROR(D5/D6*100,"")</f>
        <v>-5.4076373693476292</v>
      </c>
      <c r="E23" s="3">
        <f>IFERROR(E5/E6*100,"")</f>
        <v>-2.3745969305197128</v>
      </c>
      <c r="H23" s="3">
        <f t="shared" ref="H23:Q23" si="16">IFERROR(H5/H6*100,"")</f>
        <v>-14.808647844169991</v>
      </c>
      <c r="I23" s="3">
        <f t="shared" si="16"/>
        <v>12.796201864758613</v>
      </c>
      <c r="J23" s="3">
        <f t="shared" si="16"/>
        <v>5.1776041607944858</v>
      </c>
      <c r="K23" s="3">
        <f t="shared" si="16"/>
        <v>11.386788722113865</v>
      </c>
      <c r="L23" s="3">
        <f t="shared" si="16"/>
        <v>29.345580364029267</v>
      </c>
      <c r="M23" s="3">
        <f t="shared" si="16"/>
        <v>35.275383304816735</v>
      </c>
      <c r="N23" s="3">
        <f t="shared" si="16"/>
        <v>65.978108077293399</v>
      </c>
      <c r="O23" s="3">
        <f t="shared" si="16"/>
        <v>151.47405348651219</v>
      </c>
      <c r="P23" s="3">
        <f t="shared" si="16"/>
        <v>125.36456914366035</v>
      </c>
      <c r="Q23" s="3">
        <f t="shared" si="16"/>
        <v>-880.44428302902838</v>
      </c>
    </row>
    <row r="24" spans="1:17" ht="15.5" x14ac:dyDescent="0.35">
      <c r="C24" t="s">
        <v>45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Q24" si="17">IFERROR(_xlfn.RRI(5,M23,H23),"")</f>
        <v/>
      </c>
      <c r="I24" s="4">
        <f t="shared" si="17"/>
        <v>-0.27966213401409346</v>
      </c>
      <c r="J24" s="4">
        <f t="shared" si="17"/>
        <v>-0.49095272208320917</v>
      </c>
      <c r="K24" s="4">
        <f t="shared" si="17"/>
        <v>-0.3810646468068658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46</v>
      </c>
      <c r="C25" t="s">
        <v>47</v>
      </c>
      <c r="D25" s="3">
        <f>IFERROR(INDEX(D51:D500,MATCH($A$25,$C$51:$C$500,0)),"")</f>
        <v>-11.8</v>
      </c>
      <c r="E25" s="3">
        <f>IFERROR(INDEX(E51:E500,MATCH($A$25,$C$51:$C$500,0)),"")</f>
        <v>-4.95</v>
      </c>
      <c r="H25" s="3">
        <f>IFERROR(INDEX(D25:G25,COUNT(D25:G25)),"")</f>
        <v>-4.95</v>
      </c>
      <c r="I25" s="3">
        <f t="shared" ref="I25:Q25" si="18">IFERROR(INDEX(I51:I500,MATCH($C$25,$C$51:$C$500,0)),"")</f>
        <v>32.67</v>
      </c>
      <c r="J25" s="3">
        <f t="shared" si="18"/>
        <v>11.38</v>
      </c>
      <c r="K25" s="3">
        <f t="shared" si="18"/>
        <v>24.71</v>
      </c>
      <c r="L25" s="3">
        <f t="shared" si="18"/>
        <v>58.97</v>
      </c>
      <c r="M25" s="3">
        <f t="shared" si="18"/>
        <v>52.31</v>
      </c>
      <c r="N25" s="3">
        <f t="shared" si="18"/>
        <v>36.380000000000003</v>
      </c>
      <c r="O25" s="3">
        <f t="shared" si="18"/>
        <v>67250.78</v>
      </c>
      <c r="P25" s="3">
        <f t="shared" si="18"/>
        <v>-38892.160000000003</v>
      </c>
      <c r="Q25" s="3">
        <f t="shared" si="18"/>
        <v>-53004.79</v>
      </c>
    </row>
    <row r="26" spans="1:17" ht="15.5" x14ac:dyDescent="0.35">
      <c r="C26" t="s">
        <v>48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-2.1282648420093864E-2</v>
      </c>
      <c r="J26" s="4">
        <f t="shared" si="19"/>
        <v>-0.8239285311648562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49</v>
      </c>
      <c r="D27" s="3">
        <f>IFERROR(D4/D21,"")</f>
        <v>45.996197785714287</v>
      </c>
      <c r="E27" s="3">
        <f>IFERROR(E4/E21,"")</f>
        <v>41.628373881954886</v>
      </c>
      <c r="H27" s="3">
        <f t="shared" ref="H27:Q27" si="20">IFERROR(H4/H21,"")</f>
        <v>175.24914333533835</v>
      </c>
      <c r="I27" s="3">
        <f t="shared" si="20"/>
        <v>884.24969959774432</v>
      </c>
      <c r="J27" s="3">
        <f t="shared" si="20"/>
        <v>273.86366447744359</v>
      </c>
      <c r="K27" s="3">
        <f t="shared" si="20"/>
        <v>217.76940033834586</v>
      </c>
      <c r="L27" s="3">
        <f t="shared" si="20"/>
        <v>579.22572521278198</v>
      </c>
      <c r="M27" s="3">
        <f t="shared" si="20"/>
        <v>489.34741961578948</v>
      </c>
      <c r="N27" s="3">
        <f t="shared" si="20"/>
        <v>223.46429907500001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50</v>
      </c>
      <c r="D28" s="4">
        <f>IFERROR(_xlfn.RRI(5,I27,D27),"")</f>
        <v>-0.4463575238231019</v>
      </c>
      <c r="E28" s="4">
        <f>IFERROR(_xlfn.RRI(5,J27,E27),"")</f>
        <v>-0.31392592887475623</v>
      </c>
      <c r="H28" s="4">
        <f t="shared" ref="H28:Q28" si="21">IFERROR(_xlfn.RRI(5,M27,H27),"")</f>
        <v>-0.18565633876182452</v>
      </c>
      <c r="I28" s="4">
        <f t="shared" si="21"/>
        <v>0.31665912785603934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51</v>
      </c>
      <c r="H29" s="4">
        <f t="shared" ref="H29:Q29" si="22">IFERROR(((H25-I25)/I25)*100%,"")</f>
        <v>-1.1515151515151516</v>
      </c>
      <c r="I29" s="4">
        <f t="shared" si="22"/>
        <v>1.8708260105448153</v>
      </c>
      <c r="J29" s="4">
        <f t="shared" si="22"/>
        <v>-0.53945770942938076</v>
      </c>
      <c r="K29" s="4">
        <f t="shared" si="22"/>
        <v>-0.58097337629303036</v>
      </c>
      <c r="L29" s="4">
        <f t="shared" si="22"/>
        <v>0.12731791244503912</v>
      </c>
      <c r="M29" s="4">
        <f t="shared" si="22"/>
        <v>0.43787795492028581</v>
      </c>
      <c r="N29" s="4">
        <f t="shared" si="22"/>
        <v>-0.99945903973158368</v>
      </c>
      <c r="O29" s="4">
        <f t="shared" si="22"/>
        <v>-2.7291603243430038</v>
      </c>
      <c r="P29" s="4">
        <f t="shared" si="22"/>
        <v>-0.26625197458569305</v>
      </c>
      <c r="Q29" s="4" t="str">
        <f t="shared" si="22"/>
        <v/>
      </c>
    </row>
    <row r="30" spans="1:17" ht="15.5" x14ac:dyDescent="0.35">
      <c r="C30" t="s">
        <v>52</v>
      </c>
      <c r="H30" s="4">
        <f t="shared" ref="H30:Q30" si="23">IFERROR(((H27-I27)/I27)*100%,"")</f>
        <v>-0.80181034450442989</v>
      </c>
      <c r="I30" s="4">
        <f t="shared" si="23"/>
        <v>2.2287952521374894</v>
      </c>
      <c r="J30" s="4">
        <f t="shared" si="23"/>
        <v>0.25758561144010456</v>
      </c>
      <c r="K30" s="4">
        <f t="shared" si="23"/>
        <v>-0.62403361788127243</v>
      </c>
      <c r="L30" s="4">
        <f t="shared" si="23"/>
        <v>0.18366972419627828</v>
      </c>
      <c r="M30" s="4">
        <f t="shared" si="23"/>
        <v>1.189823706253645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232.68</v>
      </c>
      <c r="E32" s="3">
        <f>IFERROR(INDEX(E51:E500,MATCH($A$32,$C$51:$C$500,0)),"")</f>
        <v>250.16</v>
      </c>
      <c r="H32" s="3">
        <f>IFERROR(INDEX(D32:G32,COUNT(D32:G32)),"")</f>
        <v>250.16</v>
      </c>
      <c r="I32" s="3">
        <f t="shared" ref="I32:Q32" si="24">IFERROR(INDEX(I51:I500,MATCH($C$32,$C$51:$C$500,0)),"")</f>
        <v>256.10000000000002</v>
      </c>
      <c r="J32" s="3">
        <f t="shared" si="24"/>
        <v>225.04</v>
      </c>
      <c r="K32" s="3">
        <f t="shared" si="24"/>
        <v>217.09</v>
      </c>
      <c r="L32" s="3">
        <f t="shared" si="24"/>
        <v>201.22</v>
      </c>
      <c r="M32" s="3">
        <f t="shared" si="24"/>
        <v>150.02000000000001</v>
      </c>
      <c r="N32" s="3">
        <f t="shared" si="24"/>
        <v>51.93</v>
      </c>
      <c r="O32" s="3">
        <f t="shared" si="24"/>
        <v>44821.51</v>
      </c>
      <c r="P32" s="3">
        <f t="shared" si="24"/>
        <v>-23071.45</v>
      </c>
      <c r="Q32" s="3">
        <f t="shared" si="24"/>
        <v>5851.97</v>
      </c>
    </row>
    <row r="33" spans="1:17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0.55000000000000004</v>
      </c>
      <c r="E33" s="3">
        <f>IFERROR(INDEX(E51:E500,MATCH($A$33,$C$51:$C$500,0)),"")</f>
        <v>0.57999999999999996</v>
      </c>
      <c r="H33" s="3">
        <f>IFERROR(INDEX(D33:G33,COUNT(D33:G33)),"")</f>
        <v>0.57999999999999996</v>
      </c>
      <c r="I33" s="3">
        <f t="shared" ref="I33:Q33" si="25">IFERROR(INDEX(I51:I500,MATCH($C$33,$C$51:$C$500,0)),"")</f>
        <v>0.64</v>
      </c>
      <c r="J33" s="3">
        <f t="shared" si="25"/>
        <v>0.59</v>
      </c>
      <c r="K33" s="3">
        <f t="shared" si="25"/>
        <v>0.76</v>
      </c>
      <c r="L33" s="3">
        <f t="shared" si="25"/>
        <v>1.59</v>
      </c>
      <c r="M33" s="3">
        <f t="shared" si="25"/>
        <v>3.5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-10.93</v>
      </c>
      <c r="E34" s="3">
        <f>IFERROR(INDEX(E51:E500,MATCH($A$34,$C$51:$C$500,0)),"")</f>
        <v>-29.09</v>
      </c>
      <c r="H34" s="3">
        <f>IFERROR(INDEX(D34:G34,COUNT(D34:G34)),"")</f>
        <v>-29.09</v>
      </c>
      <c r="I34" s="3">
        <f t="shared" ref="I34:Q34" si="26">IFERROR(INDEX(I51:I500,MATCH($C$34,$C$51:$C$500,0)),"")</f>
        <v>5.0199999999999996</v>
      </c>
      <c r="J34" s="3">
        <f t="shared" si="26"/>
        <v>11.69</v>
      </c>
      <c r="K34" s="3">
        <f t="shared" si="26"/>
        <v>6.72</v>
      </c>
      <c r="L34" s="3">
        <f t="shared" si="26"/>
        <v>5.43</v>
      </c>
      <c r="M34" s="3">
        <f t="shared" si="26"/>
        <v>10.039999999999999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2.81</v>
      </c>
      <c r="E35" s="3">
        <f>IFERROR(INDEX(E51:E500,MATCH($A$35,$C$51:$C$500,0)),"")</f>
        <v>3.47</v>
      </c>
      <c r="H35" s="3">
        <f>IFERROR(INDEX(D35:G35,COUNT(D35:G35)),"")</f>
        <v>3.47</v>
      </c>
      <c r="I35" s="3">
        <f t="shared" ref="I35:Q35" si="27">IFERROR(INDEX(I51:I500,MATCH($C$35,$C$51:$C$500,0)),"")</f>
        <v>0.19</v>
      </c>
      <c r="J35" s="3">
        <f t="shared" si="27"/>
        <v>0.49</v>
      </c>
      <c r="K35" s="3">
        <f t="shared" si="27"/>
        <v>0.76</v>
      </c>
      <c r="L35" s="3">
        <f t="shared" si="27"/>
        <v>0.55000000000000004</v>
      </c>
      <c r="M35" s="3">
        <f t="shared" si="27"/>
        <v>1.08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Q36" si="28">IFERROR(INDEX(H51:H500,MATCH($C$36,$C$51:$C$500,0)),"")</f>
        <v>-0.14630000000000001</v>
      </c>
      <c r="I36" s="4">
        <f t="shared" si="28"/>
        <v>0.15</v>
      </c>
      <c r="J36" s="4">
        <f t="shared" si="28"/>
        <v>0.15029999999999999</v>
      </c>
      <c r="K36" s="4">
        <f t="shared" si="28"/>
        <v>0.1497</v>
      </c>
      <c r="L36" s="4">
        <f t="shared" si="28"/>
        <v>0.15010000000000001</v>
      </c>
      <c r="M36" s="4">
        <f t="shared" si="28"/>
        <v>0.15010000000000001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Q37" si="29">IFERROR(INDEX(H51:H500,MATCH($C$37,$C$51:$C$500,0)),"")</f>
        <v>4.9000000000000004</v>
      </c>
      <c r="I37" s="3">
        <f t="shared" si="29"/>
        <v>4.9000000000000004</v>
      </c>
      <c r="J37" s="3">
        <f t="shared" si="29"/>
        <v>1.71</v>
      </c>
      <c r="K37" s="3">
        <f t="shared" si="29"/>
        <v>3.7</v>
      </c>
      <c r="L37" s="3">
        <f t="shared" si="29"/>
        <v>8.85</v>
      </c>
      <c r="M37" s="3">
        <f t="shared" si="29"/>
        <v>7.85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  <c r="Q50" t="s">
        <v>985</v>
      </c>
    </row>
    <row r="51" spans="2:17" ht="15.5" x14ac:dyDescent="0.35">
      <c r="B51" t="s">
        <v>74</v>
      </c>
      <c r="C51" t="s">
        <v>6</v>
      </c>
      <c r="D51" s="5">
        <v>61174943055</v>
      </c>
      <c r="E51" s="5">
        <v>55365737263</v>
      </c>
      <c r="F51" s="5">
        <v>943182306795</v>
      </c>
      <c r="G51" s="5">
        <v>118009506417</v>
      </c>
      <c r="I51" s="5">
        <v>1176052100465</v>
      </c>
      <c r="J51" s="5">
        <v>364238673755</v>
      </c>
      <c r="K51" s="5">
        <v>289633302450</v>
      </c>
      <c r="L51" s="5">
        <v>770370214533</v>
      </c>
      <c r="M51" s="5">
        <v>650832068089</v>
      </c>
      <c r="N51" s="5">
        <v>223464299075</v>
      </c>
      <c r="O51" s="5">
        <v>128633144683</v>
      </c>
      <c r="P51" s="5">
        <v>73653760679</v>
      </c>
      <c r="Q51" s="5">
        <v>61159842464</v>
      </c>
    </row>
    <row r="52" spans="2:17" ht="15.5" x14ac:dyDescent="0.35">
      <c r="C52" t="s">
        <v>75</v>
      </c>
      <c r="D52" s="5">
        <v>-51934894847</v>
      </c>
      <c r="E52" s="5">
        <v>-41361699401</v>
      </c>
      <c r="F52" s="5">
        <v>-832894464168</v>
      </c>
      <c r="G52" s="5">
        <v>-102850932304</v>
      </c>
      <c r="I52" s="5">
        <v>-1029297535024</v>
      </c>
      <c r="J52" s="5">
        <v>-296401998676</v>
      </c>
      <c r="K52" s="5">
        <v>-198198985738</v>
      </c>
      <c r="L52" s="5">
        <v>-626234121494</v>
      </c>
      <c r="M52" s="5">
        <v>-533263186460</v>
      </c>
      <c r="N52" s="5">
        <v>-157924054141</v>
      </c>
      <c r="O52" s="5">
        <v>-98503645092</v>
      </c>
      <c r="P52" s="5">
        <v>-60616031577</v>
      </c>
      <c r="Q52" s="5">
        <v>-49515808870</v>
      </c>
    </row>
    <row r="53" spans="2:17" ht="15.5" x14ac:dyDescent="0.35">
      <c r="C53" t="s">
        <v>76</v>
      </c>
      <c r="D53" s="5">
        <v>9240048208</v>
      </c>
      <c r="E53" s="5">
        <v>14004037862</v>
      </c>
      <c r="F53" s="5">
        <v>110287842627</v>
      </c>
      <c r="G53" s="5">
        <v>15158574113</v>
      </c>
      <c r="I53" s="5">
        <v>146754565441</v>
      </c>
      <c r="J53" s="5">
        <v>67836675079</v>
      </c>
      <c r="K53" s="5">
        <v>91434316712</v>
      </c>
      <c r="L53" s="5">
        <v>144136093039</v>
      </c>
      <c r="M53" s="5">
        <v>117568881629</v>
      </c>
      <c r="N53" s="5">
        <v>65540244934</v>
      </c>
      <c r="O53" s="5">
        <v>30129499591</v>
      </c>
      <c r="P53" s="5">
        <v>13037729102</v>
      </c>
      <c r="Q53" s="5">
        <v>11644033594</v>
      </c>
    </row>
    <row r="54" spans="2:17" ht="15.5" x14ac:dyDescent="0.35">
      <c r="C54" t="s">
        <v>77</v>
      </c>
      <c r="D54" s="5">
        <v>-22758426705</v>
      </c>
      <c r="E54" s="5">
        <v>-15961539911</v>
      </c>
      <c r="F54" s="5">
        <v>-47350013010</v>
      </c>
      <c r="G54" s="5">
        <v>-12851994574</v>
      </c>
      <c r="I54" s="5">
        <v>-78749519892</v>
      </c>
      <c r="J54" s="5">
        <v>-34040867948</v>
      </c>
      <c r="K54" s="5">
        <v>-21600147372</v>
      </c>
      <c r="L54" s="5">
        <v>-36835271183</v>
      </c>
      <c r="M54" s="5">
        <v>-23224734014</v>
      </c>
      <c r="N54" s="5">
        <v>-14964889272</v>
      </c>
      <c r="O54" s="5">
        <v>-13402768862</v>
      </c>
      <c r="P54" s="5">
        <v>-11480948957</v>
      </c>
      <c r="Q54" s="5">
        <v>-14464849275</v>
      </c>
    </row>
    <row r="55" spans="2:17" ht="15.5" x14ac:dyDescent="0.35">
      <c r="C55" t="s">
        <v>78</v>
      </c>
      <c r="D55" s="5">
        <v>-5777221054</v>
      </c>
      <c r="E55" s="5">
        <v>-3125347618</v>
      </c>
      <c r="F55" s="5">
        <v>-18054322382</v>
      </c>
      <c r="G55" s="5">
        <v>-2703001294</v>
      </c>
      <c r="I55" s="5">
        <v>-25161222251</v>
      </c>
      <c r="J55" s="5">
        <v>-9050860253</v>
      </c>
      <c r="K55" s="5">
        <v>-7168804169</v>
      </c>
      <c r="L55" s="5">
        <v>-6368802108</v>
      </c>
      <c r="M55" s="5">
        <v>-9104071058</v>
      </c>
      <c r="N55" s="5">
        <v>-4187678600</v>
      </c>
      <c r="O55" s="5">
        <v>-4527704879</v>
      </c>
      <c r="P55" s="5">
        <v>-2527689072</v>
      </c>
      <c r="Q55" s="5">
        <v>-1860171591</v>
      </c>
    </row>
    <row r="56" spans="2:17" ht="15.5" x14ac:dyDescent="0.35">
      <c r="C56" t="s">
        <v>79</v>
      </c>
      <c r="D56" s="5">
        <v>-6724038984</v>
      </c>
      <c r="E56" s="5">
        <v>-7620611741</v>
      </c>
      <c r="F56" s="5">
        <v>-16590385300</v>
      </c>
      <c r="G56" s="5">
        <v>-6815927819</v>
      </c>
      <c r="I56" s="5">
        <v>-34473833318</v>
      </c>
      <c r="J56" s="5">
        <v>-26370447785</v>
      </c>
      <c r="K56" s="5">
        <v>-20361794939</v>
      </c>
      <c r="L56" s="5">
        <v>-17212654698</v>
      </c>
      <c r="M56" s="5">
        <v>-17613647801</v>
      </c>
      <c r="N56" s="5">
        <v>-13700394761</v>
      </c>
      <c r="O56" s="5">
        <v>-11976149853</v>
      </c>
      <c r="P56" s="5">
        <v>-9567368059</v>
      </c>
      <c r="Q56" s="5">
        <v>-12163261819</v>
      </c>
    </row>
    <row r="57" spans="2:17" ht="15.5" x14ac:dyDescent="0.35">
      <c r="C57" t="s">
        <v>85</v>
      </c>
    </row>
    <row r="58" spans="2:17" ht="15.5" x14ac:dyDescent="0.35">
      <c r="C58" t="s">
        <v>80</v>
      </c>
      <c r="D58" s="5">
        <v>-13518378497</v>
      </c>
      <c r="E58" s="5">
        <v>-1957502049</v>
      </c>
      <c r="F58" s="5">
        <v>62937829617</v>
      </c>
      <c r="G58" s="5">
        <v>2306579539</v>
      </c>
      <c r="I58" s="5">
        <v>68005045549</v>
      </c>
      <c r="J58" s="5">
        <v>33795807131</v>
      </c>
      <c r="K58" s="5">
        <v>69834169340</v>
      </c>
      <c r="L58" s="5">
        <v>107300821856</v>
      </c>
      <c r="M58" s="5">
        <v>94344147615</v>
      </c>
      <c r="N58" s="5">
        <v>50575355662</v>
      </c>
      <c r="O58" s="5">
        <v>16726730729</v>
      </c>
      <c r="P58" s="5">
        <v>1556780145</v>
      </c>
      <c r="Q58" s="5">
        <v>-2820815681</v>
      </c>
    </row>
    <row r="59" spans="2:17" ht="15.5" x14ac:dyDescent="0.35">
      <c r="C59" t="s">
        <v>81</v>
      </c>
      <c r="D59" s="5">
        <v>-2045587821</v>
      </c>
      <c r="E59" s="5">
        <v>-4567698749</v>
      </c>
      <c r="F59" s="5">
        <v>-3523543137</v>
      </c>
      <c r="G59" s="5">
        <v>-1172743879</v>
      </c>
      <c r="I59" s="5">
        <v>-6440878686</v>
      </c>
      <c r="J59" s="5">
        <v>-9149481580</v>
      </c>
      <c r="K59" s="5">
        <v>-13372579133</v>
      </c>
      <c r="L59" s="5">
        <v>-5948040312</v>
      </c>
      <c r="M59" s="5">
        <v>-3813704804</v>
      </c>
      <c r="N59" s="5">
        <v>-1949008366</v>
      </c>
      <c r="O59" s="5">
        <v>-4354803969</v>
      </c>
      <c r="P59" s="5">
        <v>-4970520981</v>
      </c>
      <c r="Q59" s="5">
        <v>-4844468361</v>
      </c>
    </row>
    <row r="60" spans="2:17" ht="15.5" x14ac:dyDescent="0.35">
      <c r="C60" t="s">
        <v>83</v>
      </c>
      <c r="D60" s="5">
        <v>1073343133</v>
      </c>
      <c r="E60" s="5">
        <v>1088356876</v>
      </c>
      <c r="F60" s="5">
        <v>37649345</v>
      </c>
      <c r="G60" s="5">
        <v>42586621</v>
      </c>
      <c r="I60" s="5">
        <v>125648942</v>
      </c>
      <c r="J60" s="5">
        <v>91709165</v>
      </c>
      <c r="K60" s="5">
        <v>187163457</v>
      </c>
      <c r="L60" s="5">
        <v>155156580</v>
      </c>
      <c r="M60" s="5">
        <v>663330535</v>
      </c>
      <c r="N60" s="5">
        <v>321086598</v>
      </c>
      <c r="O60" s="5">
        <v>3276536</v>
      </c>
      <c r="P60" s="5">
        <v>2476612</v>
      </c>
      <c r="Q60" s="5">
        <v>3291405</v>
      </c>
    </row>
    <row r="61" spans="2:17" ht="15.5" x14ac:dyDescent="0.35">
      <c r="C61" t="s">
        <v>27</v>
      </c>
      <c r="D61" s="5">
        <v>-3118930954</v>
      </c>
      <c r="E61" s="5">
        <v>-5656055625</v>
      </c>
      <c r="F61" s="5">
        <v>-3561192482</v>
      </c>
      <c r="G61" s="5">
        <v>-1215330500</v>
      </c>
      <c r="I61" s="5">
        <v>-6566527628</v>
      </c>
      <c r="J61" s="5">
        <v>-9241190745</v>
      </c>
      <c r="K61" s="5">
        <v>-13559742590</v>
      </c>
      <c r="L61" s="5">
        <v>-6103196892</v>
      </c>
      <c r="M61" s="5">
        <v>-4477035339</v>
      </c>
      <c r="N61" s="5">
        <v>-2270094964</v>
      </c>
      <c r="O61" s="5">
        <v>-4358080505</v>
      </c>
      <c r="P61" s="5">
        <v>-4972997593</v>
      </c>
      <c r="Q61" s="5">
        <v>-4847759766</v>
      </c>
    </row>
    <row r="62" spans="2:17" ht="15.5" x14ac:dyDescent="0.35">
      <c r="C62" t="s">
        <v>86</v>
      </c>
      <c r="D62" s="5">
        <v>-2045587821</v>
      </c>
      <c r="E62" s="5">
        <v>-4567698749</v>
      </c>
      <c r="F62" s="5">
        <v>-3523543137</v>
      </c>
      <c r="G62" s="5">
        <v>-1172743879</v>
      </c>
      <c r="I62" s="5">
        <v>-6440878686</v>
      </c>
      <c r="J62" s="5">
        <v>-9149481580</v>
      </c>
      <c r="K62" s="5">
        <v>-13372579133</v>
      </c>
      <c r="L62" s="5">
        <v>-5948040312</v>
      </c>
      <c r="M62" s="5">
        <v>-3813704804</v>
      </c>
      <c r="N62" s="5">
        <v>-1949008366</v>
      </c>
      <c r="O62" s="5">
        <v>-4354803969</v>
      </c>
      <c r="P62" s="5">
        <v>-4970520981</v>
      </c>
      <c r="Q62" s="5">
        <v>-4844468361</v>
      </c>
    </row>
    <row r="63" spans="2:17" ht="15.5" x14ac:dyDescent="0.35">
      <c r="C63" t="s">
        <v>29</v>
      </c>
      <c r="D63" s="5">
        <v>-15563966318</v>
      </c>
      <c r="E63" s="5">
        <v>-6525200798</v>
      </c>
      <c r="F63" s="5">
        <v>59414286480</v>
      </c>
      <c r="G63" s="5">
        <v>1133835660</v>
      </c>
      <c r="I63" s="5">
        <v>61564166863</v>
      </c>
      <c r="J63" s="5">
        <v>24646325551</v>
      </c>
      <c r="K63" s="5">
        <v>56461590207</v>
      </c>
      <c r="L63" s="5">
        <v>101352781544</v>
      </c>
      <c r="M63" s="5">
        <v>90530442811</v>
      </c>
      <c r="N63" s="5">
        <v>48626347296</v>
      </c>
      <c r="O63" s="5">
        <v>12371926760</v>
      </c>
      <c r="P63" s="5">
        <v>-3413740836</v>
      </c>
      <c r="Q63" s="5">
        <v>-7665284042</v>
      </c>
    </row>
    <row r="64" spans="2:17" ht="15.5" x14ac:dyDescent="0.35">
      <c r="C64" t="s">
        <v>28</v>
      </c>
      <c r="D64" s="5">
        <v>-166475109</v>
      </c>
      <c r="E64" s="5">
        <v>-80400140</v>
      </c>
      <c r="F64" s="5">
        <v>-16541257430</v>
      </c>
      <c r="G64" s="5">
        <v>-846437658</v>
      </c>
      <c r="I64" s="5">
        <v>-17999011265</v>
      </c>
      <c r="J64" s="5">
        <v>-9474433172</v>
      </c>
      <c r="K64" s="5">
        <v>-23508698705</v>
      </c>
      <c r="L64" s="5">
        <v>-22725364102</v>
      </c>
      <c r="M64" s="5">
        <v>-20779560606</v>
      </c>
      <c r="N64" s="5">
        <v>-12249180378</v>
      </c>
      <c r="O64" s="5">
        <v>-4133706098</v>
      </c>
      <c r="P64" s="5">
        <v>-1350548991</v>
      </c>
      <c r="Q64" s="5">
        <v>1172197091</v>
      </c>
    </row>
    <row r="65" spans="2:17" ht="15.5" x14ac:dyDescent="0.35">
      <c r="C65" t="s">
        <v>374</v>
      </c>
      <c r="F65" s="5">
        <v>-14555196578</v>
      </c>
      <c r="G65" s="5">
        <v>-406046520</v>
      </c>
      <c r="I65" s="5">
        <v>-15600871318</v>
      </c>
      <c r="J65" s="5">
        <v>-10230339850</v>
      </c>
      <c r="K65" s="5">
        <v>-23882474500</v>
      </c>
    </row>
    <row r="66" spans="2:17" ht="15.5" x14ac:dyDescent="0.35">
      <c r="C66" t="s">
        <v>376</v>
      </c>
      <c r="D66" s="5">
        <v>-166475109</v>
      </c>
      <c r="E66" s="5">
        <v>-80400140</v>
      </c>
      <c r="F66" s="5">
        <v>-16541257430</v>
      </c>
      <c r="G66" s="5">
        <v>-846437658</v>
      </c>
      <c r="I66" s="5">
        <v>-17999011265</v>
      </c>
      <c r="J66" s="5">
        <v>-9474433172</v>
      </c>
      <c r="K66" s="5">
        <v>-23508698705</v>
      </c>
      <c r="L66" s="5">
        <v>-22725364102</v>
      </c>
      <c r="M66" s="5">
        <v>-20779560606</v>
      </c>
      <c r="N66" s="5">
        <v>-12249180378</v>
      </c>
      <c r="O66" s="5">
        <v>-4133706098</v>
      </c>
      <c r="P66" s="5">
        <v>-1350548991</v>
      </c>
      <c r="Q66" s="5">
        <v>1172197091</v>
      </c>
    </row>
    <row r="67" spans="2:17" ht="15.5" x14ac:dyDescent="0.35">
      <c r="C67" t="s">
        <v>87</v>
      </c>
      <c r="D67" s="5">
        <v>-15730441427</v>
      </c>
      <c r="E67" s="5">
        <v>-6605600938</v>
      </c>
      <c r="F67" s="5">
        <v>42873029050</v>
      </c>
      <c r="G67" s="5">
        <v>287398002</v>
      </c>
      <c r="I67" s="5">
        <v>43565155598</v>
      </c>
      <c r="J67" s="5">
        <v>15171892379</v>
      </c>
      <c r="K67" s="5">
        <v>32952891502</v>
      </c>
      <c r="L67" s="5">
        <v>78627417442</v>
      </c>
      <c r="M67" s="5">
        <v>69750882205</v>
      </c>
      <c r="N67" s="5">
        <v>36377166918</v>
      </c>
      <c r="O67" s="5">
        <v>8238220662</v>
      </c>
      <c r="P67" s="5">
        <v>-4764289827</v>
      </c>
      <c r="Q67" s="5">
        <v>-6493086951</v>
      </c>
    </row>
    <row r="68" spans="2:17" ht="15.5" x14ac:dyDescent="0.35">
      <c r="C68" t="s">
        <v>88</v>
      </c>
      <c r="D68" s="5">
        <v>-1046206555</v>
      </c>
      <c r="E68" s="5">
        <v>-1314864103</v>
      </c>
      <c r="F68" s="5">
        <v>-175494762</v>
      </c>
      <c r="G68" s="5">
        <v>114806087</v>
      </c>
      <c r="I68" s="5">
        <v>130078139</v>
      </c>
      <c r="J68" s="5">
        <v>363554880</v>
      </c>
      <c r="K68" s="5">
        <v>6029370</v>
      </c>
      <c r="L68" s="5">
        <v>103643280</v>
      </c>
      <c r="M68" s="5">
        <v>808538640</v>
      </c>
      <c r="N68" s="5">
        <v>-2117419980</v>
      </c>
      <c r="O68" s="5">
        <v>78666000</v>
      </c>
      <c r="P68" s="5">
        <v>1221171000</v>
      </c>
      <c r="Q68" s="5">
        <v>181475250</v>
      </c>
    </row>
    <row r="69" spans="2:17" ht="15.5" x14ac:dyDescent="0.35">
      <c r="C69" t="s">
        <v>89</v>
      </c>
      <c r="D69" s="5">
        <v>-16776647982</v>
      </c>
      <c r="E69" s="5">
        <v>-7920465041</v>
      </c>
      <c r="F69" s="5">
        <v>42697534288</v>
      </c>
      <c r="G69" s="5">
        <v>402204089</v>
      </c>
      <c r="I69" s="5">
        <v>43695233737</v>
      </c>
      <c r="J69" s="5">
        <v>15535447259</v>
      </c>
      <c r="K69" s="5">
        <v>32958920872</v>
      </c>
      <c r="L69" s="5">
        <v>78731060722</v>
      </c>
      <c r="M69" s="5">
        <v>70559420845</v>
      </c>
      <c r="N69" s="5">
        <v>34259746938</v>
      </c>
      <c r="O69" s="5">
        <v>8316886662</v>
      </c>
      <c r="P69" s="5">
        <v>-3543118827</v>
      </c>
      <c r="Q69" s="5">
        <v>-6311611701</v>
      </c>
    </row>
    <row r="70" spans="2:17" ht="15.5" x14ac:dyDescent="0.35">
      <c r="C70" t="s">
        <v>90</v>
      </c>
      <c r="D70" s="5">
        <v>-15730441427</v>
      </c>
      <c r="E70" s="5">
        <v>-6605600938</v>
      </c>
      <c r="F70" s="5">
        <v>42873029050</v>
      </c>
      <c r="G70" s="5">
        <v>287398002</v>
      </c>
      <c r="I70" s="5">
        <v>43565155598</v>
      </c>
      <c r="J70" s="5">
        <v>15171892379</v>
      </c>
      <c r="K70" s="5">
        <v>32952891502</v>
      </c>
      <c r="L70" s="5">
        <v>78627417442</v>
      </c>
      <c r="M70" s="5">
        <v>69750882205</v>
      </c>
      <c r="N70" s="5">
        <v>36377166918</v>
      </c>
      <c r="O70" s="5">
        <v>8238220662</v>
      </c>
      <c r="P70" s="5">
        <v>-4764289827</v>
      </c>
      <c r="Q70" s="5">
        <v>-6493086951</v>
      </c>
    </row>
    <row r="71" spans="2:17" ht="15.5" x14ac:dyDescent="0.35">
      <c r="C71" t="s">
        <v>8</v>
      </c>
      <c r="D71" s="5">
        <v>-16776647982</v>
      </c>
      <c r="E71" s="5">
        <v>-7920465041</v>
      </c>
      <c r="F71" s="5">
        <v>42697534288</v>
      </c>
      <c r="G71" s="5">
        <v>402204089</v>
      </c>
      <c r="I71" s="5">
        <v>43695233737</v>
      </c>
      <c r="J71" s="5">
        <v>15535447259</v>
      </c>
      <c r="K71" s="5">
        <v>32958920872</v>
      </c>
      <c r="L71" s="5">
        <v>78731060722</v>
      </c>
      <c r="M71" s="5">
        <v>70559420845</v>
      </c>
      <c r="N71" s="5">
        <v>34259746938</v>
      </c>
      <c r="O71" s="5">
        <v>8316886662</v>
      </c>
      <c r="P71" s="5">
        <v>-3543118827</v>
      </c>
      <c r="Q71" s="5">
        <v>-6311611701</v>
      </c>
    </row>
    <row r="72" spans="2:17" ht="15.5" x14ac:dyDescent="0.35">
      <c r="C72" t="s">
        <v>91</v>
      </c>
      <c r="D72" s="5">
        <v>-15730441427</v>
      </c>
      <c r="E72" s="5">
        <v>-6605600938</v>
      </c>
      <c r="F72" s="5">
        <v>42873029050</v>
      </c>
      <c r="G72" s="5">
        <v>287398002</v>
      </c>
      <c r="I72" s="5">
        <v>43565155598</v>
      </c>
      <c r="J72" s="5">
        <v>15171892379</v>
      </c>
      <c r="K72" s="5">
        <v>32952891502</v>
      </c>
      <c r="L72" s="5">
        <v>78627417442</v>
      </c>
      <c r="M72" s="5">
        <v>69750882205</v>
      </c>
      <c r="N72" s="5">
        <v>36377166918</v>
      </c>
      <c r="O72" s="5">
        <v>8238220662</v>
      </c>
      <c r="P72" s="5">
        <v>-4764289827</v>
      </c>
      <c r="Q72" s="5">
        <v>-6493086951</v>
      </c>
    </row>
    <row r="73" spans="2:17" ht="15.5" x14ac:dyDescent="0.35">
      <c r="C73" t="s">
        <v>92</v>
      </c>
      <c r="D73" s="5">
        <v>-16776647982</v>
      </c>
      <c r="E73" s="5">
        <v>-7920465041</v>
      </c>
      <c r="F73" s="5">
        <v>42697534288</v>
      </c>
      <c r="G73" s="5">
        <v>402204089</v>
      </c>
      <c r="I73" s="5">
        <v>43695233737</v>
      </c>
      <c r="J73" s="5">
        <v>15535447259</v>
      </c>
      <c r="K73" s="5">
        <v>32958920872</v>
      </c>
      <c r="L73" s="5">
        <v>78731060722</v>
      </c>
      <c r="M73" s="5">
        <v>70559420845</v>
      </c>
      <c r="N73" s="5">
        <v>34259746938</v>
      </c>
      <c r="O73" s="5">
        <v>8316886662</v>
      </c>
      <c r="P73" s="5">
        <v>-3543118827</v>
      </c>
      <c r="Q73" s="5">
        <v>-6311611701</v>
      </c>
    </row>
    <row r="74" spans="2:17" ht="15.5" x14ac:dyDescent="0.35">
      <c r="C74" t="s">
        <v>93</v>
      </c>
      <c r="D74" s="5">
        <v>-16776647982</v>
      </c>
      <c r="E74" s="5">
        <v>-7920465041</v>
      </c>
      <c r="F74" s="5">
        <v>42697534288</v>
      </c>
      <c r="G74" s="5">
        <v>402204089</v>
      </c>
      <c r="I74" s="5">
        <v>43695233737</v>
      </c>
      <c r="J74" s="5">
        <v>15535447259</v>
      </c>
      <c r="K74" s="5">
        <v>32958920872</v>
      </c>
      <c r="L74" s="5">
        <v>78731060722</v>
      </c>
      <c r="M74" s="5">
        <v>70559420845</v>
      </c>
      <c r="N74" s="5">
        <v>34259746938</v>
      </c>
      <c r="O74" s="5">
        <v>8316886662</v>
      </c>
      <c r="P74" s="5">
        <v>-3543118827</v>
      </c>
      <c r="Q74" s="5">
        <v>-6311611701</v>
      </c>
    </row>
    <row r="76" spans="2:17" ht="15.5" x14ac:dyDescent="0.35">
      <c r="B76" t="s">
        <v>94</v>
      </c>
      <c r="C76" t="s">
        <v>95</v>
      </c>
    </row>
    <row r="77" spans="2:17" ht="15.5" x14ac:dyDescent="0.35">
      <c r="C77" t="s">
        <v>96</v>
      </c>
    </row>
    <row r="78" spans="2:17" ht="15.5" x14ac:dyDescent="0.35">
      <c r="C78" t="s">
        <v>20</v>
      </c>
      <c r="D78" s="5">
        <v>146912909015</v>
      </c>
      <c r="E78" s="5">
        <v>9807638758</v>
      </c>
      <c r="F78" s="5">
        <v>4537030631</v>
      </c>
      <c r="G78" s="5">
        <v>9979442596</v>
      </c>
      <c r="I78" s="5">
        <v>4537030631</v>
      </c>
      <c r="J78" s="5">
        <v>6272313805</v>
      </c>
      <c r="K78" s="5">
        <v>12704162660</v>
      </c>
      <c r="L78" s="5">
        <v>206376346678</v>
      </c>
      <c r="M78" s="5">
        <v>1072750371</v>
      </c>
      <c r="N78" s="5">
        <v>7220116079</v>
      </c>
      <c r="O78" s="5">
        <v>317875598</v>
      </c>
      <c r="P78" s="5">
        <v>210714276</v>
      </c>
      <c r="Q78" s="5">
        <v>754302281</v>
      </c>
    </row>
    <row r="79" spans="2:17" ht="15.5" x14ac:dyDescent="0.35">
      <c r="C79" t="s">
        <v>98</v>
      </c>
      <c r="D79" s="5">
        <v>46291309813</v>
      </c>
      <c r="E79" s="5">
        <v>476990814260</v>
      </c>
      <c r="F79" s="5">
        <v>683460881230</v>
      </c>
      <c r="G79" s="5">
        <v>81430951805</v>
      </c>
      <c r="I79" s="5">
        <v>683460881230</v>
      </c>
      <c r="J79" s="5">
        <v>58521275253</v>
      </c>
      <c r="K79" s="5">
        <v>64790454916</v>
      </c>
      <c r="L79" s="5">
        <v>82165423787</v>
      </c>
      <c r="M79" s="5">
        <v>68260358573</v>
      </c>
      <c r="N79" s="5">
        <v>30446031375</v>
      </c>
      <c r="O79" s="5">
        <v>10436215652</v>
      </c>
      <c r="P79" s="5">
        <v>17645162422</v>
      </c>
      <c r="Q79" s="5">
        <v>11522821791</v>
      </c>
    </row>
    <row r="80" spans="2:17" ht="15.5" x14ac:dyDescent="0.35">
      <c r="C80" t="s">
        <v>99</v>
      </c>
      <c r="D80" s="5">
        <v>8379780723</v>
      </c>
      <c r="E80" s="5">
        <v>8428896086</v>
      </c>
      <c r="F80" s="5">
        <v>197751326</v>
      </c>
      <c r="G80" s="5">
        <v>2219943882</v>
      </c>
      <c r="I80" s="5">
        <v>197751326</v>
      </c>
      <c r="J80" s="5">
        <v>123829221</v>
      </c>
      <c r="K80" s="5">
        <v>255352815</v>
      </c>
      <c r="L80" s="5">
        <v>19500000</v>
      </c>
      <c r="M80" s="5">
        <v>19500000</v>
      </c>
      <c r="N80" s="5">
        <v>19500000</v>
      </c>
      <c r="O80" s="5">
        <v>2041000000</v>
      </c>
      <c r="P80" s="5">
        <v>3286244</v>
      </c>
      <c r="Q80" s="5">
        <v>28428292</v>
      </c>
    </row>
    <row r="81" spans="3:17" ht="15.5" x14ac:dyDescent="0.35">
      <c r="C81" t="s">
        <v>100</v>
      </c>
      <c r="D81" s="5">
        <v>4900000000</v>
      </c>
      <c r="G81" s="5">
        <v>1706836328</v>
      </c>
      <c r="K81" s="5">
        <v>1346000039</v>
      </c>
      <c r="N81" s="5">
        <v>3542785593</v>
      </c>
      <c r="O81" s="5">
        <v>1115986727</v>
      </c>
      <c r="P81" s="5">
        <v>808160955</v>
      </c>
      <c r="Q81" s="5">
        <v>526816636</v>
      </c>
    </row>
    <row r="82" spans="3:17" ht="15.5" x14ac:dyDescent="0.35">
      <c r="C82" t="s">
        <v>101</v>
      </c>
      <c r="D82" s="5">
        <v>46291309813</v>
      </c>
      <c r="E82" s="5">
        <v>476990814260</v>
      </c>
      <c r="F82" s="5">
        <v>683460881230</v>
      </c>
      <c r="G82" s="5">
        <v>81430951805</v>
      </c>
      <c r="I82" s="5">
        <v>683460881230</v>
      </c>
      <c r="J82" s="5">
        <v>58521275253</v>
      </c>
      <c r="K82" s="5">
        <v>64790454916</v>
      </c>
      <c r="L82" s="5">
        <v>82165423787</v>
      </c>
      <c r="M82" s="5">
        <v>68260358573</v>
      </c>
      <c r="N82" s="5">
        <v>30446031375</v>
      </c>
      <c r="O82" s="5">
        <v>10436215652</v>
      </c>
      <c r="P82" s="5">
        <v>17645162422</v>
      </c>
      <c r="Q82" s="5">
        <v>11522821791</v>
      </c>
    </row>
    <row r="83" spans="3:17" ht="15.5" x14ac:dyDescent="0.35">
      <c r="C83" t="s">
        <v>285</v>
      </c>
      <c r="D83" s="5">
        <v>148476065</v>
      </c>
      <c r="E83" s="5">
        <v>141454033</v>
      </c>
      <c r="F83" s="5">
        <v>973950584</v>
      </c>
      <c r="G83" s="5">
        <v>226331210</v>
      </c>
      <c r="I83" s="5">
        <v>973950584</v>
      </c>
      <c r="J83" s="5">
        <v>303966079</v>
      </c>
      <c r="K83" s="5">
        <v>310382393</v>
      </c>
      <c r="L83" s="5">
        <v>242591587</v>
      </c>
      <c r="M83" s="5">
        <v>639082085</v>
      </c>
      <c r="N83" s="5">
        <v>914674607</v>
      </c>
      <c r="O83" s="5">
        <v>648162499</v>
      </c>
      <c r="P83" s="5">
        <v>428272792</v>
      </c>
      <c r="Q83" s="5">
        <v>140745639</v>
      </c>
    </row>
    <row r="84" spans="3:17" ht="15.5" x14ac:dyDescent="0.35">
      <c r="C84" t="s">
        <v>286</v>
      </c>
      <c r="D84" s="5">
        <v>148476065</v>
      </c>
      <c r="E84" s="5">
        <v>141454033</v>
      </c>
      <c r="F84" s="5">
        <v>973950584</v>
      </c>
      <c r="G84" s="5">
        <v>226331210</v>
      </c>
      <c r="I84" s="5">
        <v>973950584</v>
      </c>
      <c r="J84" s="5">
        <v>303966079</v>
      </c>
      <c r="K84" s="5">
        <v>310382393</v>
      </c>
      <c r="L84" s="5">
        <v>242591587</v>
      </c>
      <c r="M84" s="5">
        <v>639082085</v>
      </c>
      <c r="N84" s="5">
        <v>914674607</v>
      </c>
      <c r="O84" s="5">
        <v>648162499</v>
      </c>
      <c r="P84" s="5">
        <v>428272792</v>
      </c>
      <c r="Q84" s="5">
        <v>140745639</v>
      </c>
    </row>
    <row r="85" spans="3:17" ht="15.5" x14ac:dyDescent="0.35">
      <c r="C85" t="s">
        <v>102</v>
      </c>
      <c r="D85" s="5">
        <v>261632938248</v>
      </c>
      <c r="E85" s="5">
        <v>235485530797</v>
      </c>
      <c r="F85" s="5">
        <v>231464954400</v>
      </c>
      <c r="G85" s="5">
        <v>260138602084</v>
      </c>
      <c r="I85" s="5">
        <v>231464954400</v>
      </c>
      <c r="J85" s="5">
        <v>193087905439</v>
      </c>
      <c r="K85" s="5">
        <v>272959867646</v>
      </c>
      <c r="L85" s="5">
        <v>272200454576</v>
      </c>
      <c r="M85" s="5">
        <v>82680560897</v>
      </c>
      <c r="N85" s="5">
        <v>33147160499</v>
      </c>
      <c r="O85" s="5">
        <v>59389367006</v>
      </c>
      <c r="P85" s="5">
        <v>26402999538</v>
      </c>
      <c r="Q85" s="5">
        <v>27298732550</v>
      </c>
    </row>
    <row r="86" spans="3:17" ht="15.5" x14ac:dyDescent="0.35">
      <c r="C86" t="s">
        <v>287</v>
      </c>
      <c r="L86" s="5">
        <v>256701653</v>
      </c>
      <c r="M86" s="5">
        <v>256701653</v>
      </c>
      <c r="N86" s="5">
        <v>3811407293</v>
      </c>
      <c r="Q86" s="5">
        <v>6266151000</v>
      </c>
    </row>
    <row r="87" spans="3:17" ht="15.5" x14ac:dyDescent="0.35">
      <c r="C87" t="s">
        <v>85</v>
      </c>
      <c r="D87" s="5">
        <v>-1358525079</v>
      </c>
      <c r="E87" s="5">
        <v>-312318524</v>
      </c>
      <c r="F87" s="5">
        <v>1002545579</v>
      </c>
      <c r="G87" s="5">
        <v>1178040341</v>
      </c>
      <c r="I87" s="5">
        <v>1002545579</v>
      </c>
      <c r="J87" s="5">
        <v>872467440</v>
      </c>
      <c r="K87" s="5">
        <v>508912560</v>
      </c>
      <c r="L87" s="5">
        <v>502883190</v>
      </c>
      <c r="M87" s="5">
        <v>399239910</v>
      </c>
      <c r="N87" s="5">
        <v>-409298730</v>
      </c>
      <c r="O87" s="5">
        <v>1708121250</v>
      </c>
      <c r="P87" s="5">
        <v>1629455250</v>
      </c>
      <c r="Q87" s="5">
        <v>408284250</v>
      </c>
    </row>
    <row r="88" spans="3:17" ht="15.5" x14ac:dyDescent="0.35">
      <c r="C88" t="s">
        <v>103</v>
      </c>
      <c r="D88" s="5">
        <v>561794570893</v>
      </c>
      <c r="E88" s="5">
        <v>828272002654</v>
      </c>
      <c r="F88" s="5">
        <v>1001355700304</v>
      </c>
      <c r="G88" s="5">
        <v>398587460428</v>
      </c>
      <c r="I88" s="5">
        <v>1001355700304</v>
      </c>
      <c r="J88" s="5">
        <v>285854627193</v>
      </c>
      <c r="K88" s="5">
        <v>402244526516</v>
      </c>
      <c r="L88" s="5">
        <v>623253608907</v>
      </c>
      <c r="M88" s="5">
        <v>205948938989</v>
      </c>
      <c r="N88" s="5">
        <v>94688165466</v>
      </c>
      <c r="O88" s="5">
        <v>73343083972</v>
      </c>
      <c r="P88" s="5">
        <v>46459602543</v>
      </c>
      <c r="Q88" s="5">
        <v>48410792740</v>
      </c>
    </row>
    <row r="89" spans="3:17" ht="15.5" x14ac:dyDescent="0.35">
      <c r="C89" t="s">
        <v>104</v>
      </c>
    </row>
    <row r="90" spans="3:17" ht="15.5" x14ac:dyDescent="0.35">
      <c r="C90" t="s">
        <v>105</v>
      </c>
      <c r="D90" s="5">
        <v>182546084271</v>
      </c>
      <c r="E90" s="5">
        <v>109902510841</v>
      </c>
      <c r="F90" s="5">
        <v>110676261958</v>
      </c>
      <c r="G90" s="5">
        <v>111182483052</v>
      </c>
      <c r="I90" s="5">
        <v>110676261958</v>
      </c>
      <c r="J90" s="5">
        <v>92660098096</v>
      </c>
      <c r="K90" s="5">
        <v>68457678469</v>
      </c>
      <c r="L90" s="5">
        <v>62069360839</v>
      </c>
      <c r="M90" s="5">
        <v>63705776562</v>
      </c>
      <c r="N90" s="5">
        <v>5784873121</v>
      </c>
      <c r="O90" s="5">
        <v>5292967745</v>
      </c>
      <c r="P90" s="5">
        <v>6239683745</v>
      </c>
      <c r="Q90" s="5">
        <v>4501738900</v>
      </c>
    </row>
    <row r="91" spans="3:17" ht="15.5" x14ac:dyDescent="0.35">
      <c r="C91" t="s">
        <v>353</v>
      </c>
      <c r="D91" s="5">
        <v>1567573133</v>
      </c>
      <c r="E91" s="5">
        <v>1577012469</v>
      </c>
      <c r="F91" s="5">
        <v>1777259304</v>
      </c>
      <c r="G91" s="5">
        <v>224852398</v>
      </c>
      <c r="I91" s="5">
        <v>1777259304</v>
      </c>
      <c r="J91" s="5">
        <v>254064154</v>
      </c>
      <c r="K91" s="5">
        <v>350104061</v>
      </c>
      <c r="L91" s="5">
        <v>476681436</v>
      </c>
      <c r="M91" s="5">
        <v>603258811</v>
      </c>
      <c r="N91" s="5">
        <v>729836186</v>
      </c>
      <c r="O91" s="5">
        <v>961238561</v>
      </c>
      <c r="P91" s="5">
        <v>1087815936</v>
      </c>
    </row>
    <row r="92" spans="3:17" ht="15.5" x14ac:dyDescent="0.35">
      <c r="C92" t="s">
        <v>108</v>
      </c>
      <c r="D92" s="5">
        <v>2587009148</v>
      </c>
      <c r="E92" s="5">
        <v>2803381852</v>
      </c>
      <c r="F92" s="5">
        <v>2933679587</v>
      </c>
      <c r="G92" s="5">
        <v>5024652593</v>
      </c>
      <c r="I92" s="5">
        <v>2933679587</v>
      </c>
      <c r="J92" s="5">
        <v>5531409914</v>
      </c>
      <c r="K92" s="5">
        <v>4878044356</v>
      </c>
      <c r="L92" s="5">
        <v>4486698041</v>
      </c>
      <c r="M92" s="5">
        <v>4521130583</v>
      </c>
      <c r="N92" s="5">
        <v>4882966607</v>
      </c>
      <c r="O92" s="5">
        <v>4117632652</v>
      </c>
      <c r="P92" s="5">
        <v>1068529000</v>
      </c>
      <c r="Q92" s="5">
        <v>2497509241</v>
      </c>
    </row>
    <row r="93" spans="3:17" ht="15.5" x14ac:dyDescent="0.35">
      <c r="C93" t="s">
        <v>109</v>
      </c>
      <c r="D93" s="5">
        <v>245118090061</v>
      </c>
      <c r="E93" s="5">
        <v>172977869748</v>
      </c>
      <c r="F93" s="5">
        <v>170518672940</v>
      </c>
      <c r="G93" s="5">
        <v>118820078686</v>
      </c>
      <c r="I93" s="5">
        <v>170518672940</v>
      </c>
      <c r="J93" s="5">
        <v>106589971592</v>
      </c>
      <c r="K93" s="5">
        <v>88797202678</v>
      </c>
      <c r="L93" s="5">
        <v>83976209622</v>
      </c>
      <c r="M93" s="5">
        <v>71625620499</v>
      </c>
      <c r="N93" s="5">
        <v>34976884549</v>
      </c>
      <c r="O93" s="5">
        <v>10849111685</v>
      </c>
      <c r="P93" s="5">
        <v>8396028681</v>
      </c>
      <c r="Q93" s="5">
        <v>6999248141</v>
      </c>
    </row>
    <row r="94" spans="3:17" ht="15.5" x14ac:dyDescent="0.35">
      <c r="C94" t="s">
        <v>110</v>
      </c>
      <c r="D94" s="5">
        <v>806912660954</v>
      </c>
      <c r="E94" s="5">
        <v>1001249872402</v>
      </c>
      <c r="F94" s="5">
        <v>1171874373244</v>
      </c>
      <c r="G94" s="5">
        <v>517407539114</v>
      </c>
      <c r="I94" s="5">
        <v>1171874373244</v>
      </c>
      <c r="J94" s="5">
        <v>392444598785</v>
      </c>
      <c r="K94" s="5">
        <v>491041729194</v>
      </c>
      <c r="L94" s="5">
        <v>707229818529</v>
      </c>
      <c r="M94" s="5">
        <v>277574559488</v>
      </c>
      <c r="N94" s="5">
        <v>129665050015</v>
      </c>
      <c r="O94" s="5">
        <v>84192195657</v>
      </c>
      <c r="P94" s="5">
        <v>54855631224</v>
      </c>
      <c r="Q94" s="5">
        <v>55410040881</v>
      </c>
    </row>
    <row r="95" spans="3:17" ht="15.5" x14ac:dyDescent="0.35">
      <c r="C95" t="s">
        <v>111</v>
      </c>
    </row>
    <row r="96" spans="3:17" ht="15.5" x14ac:dyDescent="0.35">
      <c r="C96" t="s">
        <v>112</v>
      </c>
    </row>
    <row r="97" spans="3:17" ht="15.5" x14ac:dyDescent="0.35">
      <c r="C97" t="s">
        <v>113</v>
      </c>
      <c r="D97" s="5">
        <v>446262641415</v>
      </c>
      <c r="E97" s="5">
        <v>658502918945</v>
      </c>
      <c r="F97" s="5">
        <v>821106926166</v>
      </c>
      <c r="G97" s="5">
        <v>209568947028</v>
      </c>
      <c r="I97" s="5">
        <v>821106926166</v>
      </c>
      <c r="J97" s="5">
        <v>84036812812</v>
      </c>
      <c r="K97" s="5">
        <v>193998671061</v>
      </c>
      <c r="L97" s="5">
        <v>432284232283</v>
      </c>
      <c r="M97" s="5">
        <v>59699494670</v>
      </c>
      <c r="N97" s="5">
        <v>55095387192</v>
      </c>
      <c r="O97" s="5">
        <v>57280706583</v>
      </c>
      <c r="P97" s="5">
        <v>53308016371</v>
      </c>
      <c r="Q97" s="5">
        <v>49069211986</v>
      </c>
    </row>
    <row r="98" spans="3:17" ht="15.5" x14ac:dyDescent="0.35">
      <c r="C98" t="s">
        <v>116</v>
      </c>
      <c r="D98" s="5">
        <v>284667086948</v>
      </c>
      <c r="E98" s="5">
        <v>241248959202</v>
      </c>
      <c r="F98" s="5">
        <v>266050672890</v>
      </c>
      <c r="G98" s="5">
        <v>108819562400</v>
      </c>
      <c r="I98" s="5">
        <v>266050672890</v>
      </c>
      <c r="J98" s="5">
        <v>46780579133</v>
      </c>
      <c r="K98" s="5">
        <v>123103971042</v>
      </c>
      <c r="L98" s="5">
        <v>154814691554</v>
      </c>
      <c r="M98" s="5">
        <v>25147976703</v>
      </c>
      <c r="N98" s="5">
        <v>17047244804</v>
      </c>
      <c r="O98" s="5">
        <v>2833742894</v>
      </c>
      <c r="P98" s="5">
        <v>31212807283</v>
      </c>
      <c r="Q98" s="5">
        <v>44718482680</v>
      </c>
    </row>
    <row r="99" spans="3:17" ht="15.5" x14ac:dyDescent="0.35">
      <c r="C99" t="s">
        <v>114</v>
      </c>
    </row>
    <row r="100" spans="3:17" ht="15.5" x14ac:dyDescent="0.35">
      <c r="C100" t="s">
        <v>115</v>
      </c>
      <c r="D100" s="5">
        <v>128308302384</v>
      </c>
      <c r="E100" s="5">
        <v>390807687704</v>
      </c>
      <c r="F100" s="5">
        <v>530191819388</v>
      </c>
      <c r="G100" s="5">
        <v>92666591257</v>
      </c>
      <c r="I100" s="5">
        <v>530191819388</v>
      </c>
      <c r="J100" s="5">
        <v>32135371962</v>
      </c>
      <c r="K100" s="5">
        <v>57694912514</v>
      </c>
      <c r="L100" s="5">
        <v>267953588239</v>
      </c>
      <c r="M100" s="5">
        <v>20489196969</v>
      </c>
      <c r="N100" s="5">
        <v>2081374600</v>
      </c>
      <c r="O100" s="5">
        <v>8010988495</v>
      </c>
      <c r="P100" s="5">
        <v>11951018481</v>
      </c>
      <c r="Q100" s="5">
        <v>3308130812</v>
      </c>
    </row>
    <row r="101" spans="3:17" ht="15.5" x14ac:dyDescent="0.35">
      <c r="C101" t="s">
        <v>325</v>
      </c>
    </row>
    <row r="102" spans="3:17" ht="15.5" x14ac:dyDescent="0.35">
      <c r="C102" t="s">
        <v>326</v>
      </c>
      <c r="D102" s="5">
        <v>13279780723</v>
      </c>
      <c r="E102" s="5">
        <v>8428896086</v>
      </c>
      <c r="F102" s="5">
        <v>197751326</v>
      </c>
      <c r="G102" s="5">
        <v>3926780210</v>
      </c>
      <c r="I102" s="5">
        <v>197751326</v>
      </c>
      <c r="J102" s="5">
        <v>123829221</v>
      </c>
      <c r="K102" s="5">
        <v>1601352854</v>
      </c>
      <c r="L102" s="5">
        <v>19500000</v>
      </c>
      <c r="M102" s="5">
        <v>19500000</v>
      </c>
      <c r="N102" s="5">
        <v>3562285593</v>
      </c>
      <c r="O102" s="5">
        <v>3156986727</v>
      </c>
      <c r="P102" s="5">
        <v>811447199</v>
      </c>
      <c r="Q102" s="5">
        <v>555244928</v>
      </c>
    </row>
    <row r="103" spans="3:17" ht="15.5" x14ac:dyDescent="0.35">
      <c r="C103" t="s">
        <v>329</v>
      </c>
      <c r="O103" s="5">
        <v>545830830</v>
      </c>
      <c r="P103" s="5">
        <v>8621164840</v>
      </c>
    </row>
    <row r="104" spans="3:17" ht="15.5" x14ac:dyDescent="0.35">
      <c r="C104" t="s">
        <v>119</v>
      </c>
      <c r="D104" s="5">
        <v>692837111</v>
      </c>
      <c r="E104" s="5">
        <v>365695073</v>
      </c>
      <c r="F104" s="5">
        <v>611480844</v>
      </c>
      <c r="G104" s="5">
        <v>1705752401</v>
      </c>
      <c r="I104" s="5">
        <v>611480844</v>
      </c>
      <c r="J104" s="5">
        <v>3029801316</v>
      </c>
      <c r="K104" s="5">
        <v>8393771705</v>
      </c>
      <c r="L104" s="5">
        <v>1395637312</v>
      </c>
      <c r="M104" s="5">
        <v>862171276</v>
      </c>
      <c r="N104" s="5">
        <v>12361232741</v>
      </c>
      <c r="O104" s="5">
        <v>4655487926</v>
      </c>
      <c r="P104" s="5">
        <v>388023674</v>
      </c>
      <c r="Q104" s="5">
        <v>287433566</v>
      </c>
    </row>
    <row r="105" spans="3:17" ht="15.5" x14ac:dyDescent="0.35">
      <c r="C105" t="s">
        <v>288</v>
      </c>
      <c r="D105" s="5">
        <v>7041942146</v>
      </c>
      <c r="E105" s="5">
        <v>17066393417</v>
      </c>
      <c r="F105" s="5">
        <v>23534257002</v>
      </c>
      <c r="G105" s="5">
        <v>1791341660</v>
      </c>
      <c r="I105" s="5">
        <v>23534257002</v>
      </c>
      <c r="J105" s="5">
        <v>1681222007</v>
      </c>
      <c r="K105" s="5">
        <v>2982986693</v>
      </c>
      <c r="L105" s="5">
        <v>6367740411</v>
      </c>
      <c r="M105" s="5">
        <v>10029035956</v>
      </c>
      <c r="N105" s="5">
        <v>2833113350</v>
      </c>
      <c r="O105" s="5">
        <v>1842255927</v>
      </c>
      <c r="P105" s="5">
        <v>68001469</v>
      </c>
    </row>
    <row r="106" spans="3:17" ht="15.5" x14ac:dyDescent="0.35">
      <c r="C106" t="s">
        <v>289</v>
      </c>
    </row>
    <row r="107" spans="3:17" ht="15.5" x14ac:dyDescent="0.35">
      <c r="C107" t="s">
        <v>290</v>
      </c>
      <c r="M107" s="5">
        <v>11499984462</v>
      </c>
      <c r="N107" s="5">
        <v>14203580920</v>
      </c>
      <c r="O107" s="5">
        <v>16662765333</v>
      </c>
    </row>
    <row r="108" spans="3:17" ht="15.5" x14ac:dyDescent="0.35">
      <c r="C108" t="s">
        <v>292</v>
      </c>
      <c r="D108" s="5">
        <v>463492010</v>
      </c>
      <c r="E108" s="5">
        <v>440894168</v>
      </c>
      <c r="F108" s="5">
        <v>536734248</v>
      </c>
      <c r="G108" s="5">
        <v>633709365</v>
      </c>
      <c r="I108" s="5">
        <v>536734248</v>
      </c>
      <c r="J108" s="5">
        <v>41627023</v>
      </c>
      <c r="K108" s="5">
        <v>136412585</v>
      </c>
      <c r="M108" s="5">
        <v>157500000</v>
      </c>
      <c r="N108" s="5">
        <v>443641808</v>
      </c>
      <c r="O108" s="5">
        <v>49157226</v>
      </c>
      <c r="Q108" s="5">
        <v>299190215</v>
      </c>
    </row>
    <row r="109" spans="3:17" ht="15.5" x14ac:dyDescent="0.35">
      <c r="C109" t="s">
        <v>1196</v>
      </c>
      <c r="D109" s="5">
        <v>297600000</v>
      </c>
      <c r="E109" s="5">
        <v>288850000</v>
      </c>
      <c r="F109" s="5">
        <v>304800000</v>
      </c>
      <c r="I109" s="5">
        <v>304800000</v>
      </c>
      <c r="J109" s="5">
        <v>55825000</v>
      </c>
      <c r="K109" s="5">
        <v>151525000</v>
      </c>
      <c r="L109" s="5">
        <v>247225000</v>
      </c>
      <c r="M109" s="5">
        <v>342925000</v>
      </c>
    </row>
    <row r="110" spans="3:17" ht="15.5" x14ac:dyDescent="0.35">
      <c r="C110" t="s">
        <v>293</v>
      </c>
      <c r="D110" s="5">
        <v>12166767664</v>
      </c>
      <c r="E110" s="5">
        <v>446976670</v>
      </c>
      <c r="F110" s="5">
        <v>468011469</v>
      </c>
      <c r="G110" s="5">
        <v>566788674</v>
      </c>
      <c r="I110" s="5">
        <v>468011469</v>
      </c>
      <c r="J110" s="5">
        <v>236253518</v>
      </c>
      <c r="K110" s="5">
        <v>183677939</v>
      </c>
      <c r="L110" s="5">
        <v>274412312</v>
      </c>
      <c r="M110" s="5">
        <v>3085438266</v>
      </c>
      <c r="N110" s="5">
        <v>2740004104</v>
      </c>
      <c r="O110" s="5">
        <v>2226694664</v>
      </c>
      <c r="P110" s="5">
        <v>159570835</v>
      </c>
      <c r="Q110" s="5">
        <v>199920000</v>
      </c>
    </row>
    <row r="111" spans="3:17" ht="15.5" x14ac:dyDescent="0.35">
      <c r="C111" t="s">
        <v>121</v>
      </c>
      <c r="D111" s="5">
        <v>50410134056</v>
      </c>
      <c r="E111" s="5">
        <v>9197080668</v>
      </c>
      <c r="F111" s="5">
        <v>9297109248</v>
      </c>
      <c r="G111" s="5">
        <v>9065788544</v>
      </c>
      <c r="I111" s="5">
        <v>9297109248</v>
      </c>
      <c r="J111" s="5">
        <v>8356898023</v>
      </c>
      <c r="K111" s="5">
        <v>7594279585</v>
      </c>
      <c r="L111" s="5">
        <v>6656257000</v>
      </c>
      <c r="M111" s="5">
        <v>17850531462</v>
      </c>
      <c r="N111" s="5">
        <v>22643731728</v>
      </c>
      <c r="O111" s="5">
        <v>21420854559</v>
      </c>
      <c r="P111" s="5">
        <v>4373867000</v>
      </c>
      <c r="Q111" s="5">
        <v>5623962215</v>
      </c>
    </row>
    <row r="112" spans="3:17" ht="15.5" x14ac:dyDescent="0.35">
      <c r="C112" t="s">
        <v>122</v>
      </c>
      <c r="D112" s="5">
        <v>50410134056</v>
      </c>
      <c r="E112" s="5">
        <v>9197080668</v>
      </c>
      <c r="F112" s="5">
        <v>9297109248</v>
      </c>
      <c r="G112" s="5">
        <v>9065788544</v>
      </c>
      <c r="I112" s="5">
        <v>9297109248</v>
      </c>
      <c r="J112" s="5">
        <v>8356898023</v>
      </c>
      <c r="K112" s="5">
        <v>7594279585</v>
      </c>
      <c r="L112" s="5">
        <v>6656257000</v>
      </c>
      <c r="M112" s="5">
        <v>17850531462</v>
      </c>
      <c r="N112" s="5">
        <v>22643731728</v>
      </c>
      <c r="O112" s="5">
        <v>21420854559</v>
      </c>
      <c r="P112" s="5">
        <v>4373867000</v>
      </c>
      <c r="Q112" s="5">
        <v>5623962215</v>
      </c>
    </row>
    <row r="113" spans="2:17" ht="15.5" x14ac:dyDescent="0.35">
      <c r="C113" t="s">
        <v>294</v>
      </c>
    </row>
    <row r="114" spans="2:17" ht="15.5" x14ac:dyDescent="0.35">
      <c r="C114" t="s">
        <v>295</v>
      </c>
      <c r="D114" s="5">
        <v>42227781056</v>
      </c>
      <c r="E114" s="5">
        <v>760256168</v>
      </c>
      <c r="F114" s="5">
        <v>883488248</v>
      </c>
      <c r="G114" s="5">
        <v>687105365</v>
      </c>
      <c r="I114" s="5">
        <v>883488248</v>
      </c>
      <c r="J114" s="5">
        <v>185174023</v>
      </c>
      <c r="K114" s="5">
        <v>287937585</v>
      </c>
      <c r="L114" s="5">
        <v>247225000</v>
      </c>
      <c r="M114" s="5">
        <v>12000409462</v>
      </c>
      <c r="N114" s="5">
        <v>14647222728</v>
      </c>
      <c r="O114" s="5">
        <v>16711922559</v>
      </c>
      <c r="Q114" s="5">
        <v>299190215</v>
      </c>
    </row>
    <row r="115" spans="2:17" ht="15.5" x14ac:dyDescent="0.35">
      <c r="C115" t="s">
        <v>123</v>
      </c>
      <c r="D115" s="5">
        <v>496672775471</v>
      </c>
      <c r="E115" s="5">
        <v>667699999613</v>
      </c>
      <c r="F115" s="5">
        <v>830404035414</v>
      </c>
      <c r="G115" s="5">
        <v>218634735572</v>
      </c>
      <c r="I115" s="5">
        <v>830404035414</v>
      </c>
      <c r="J115" s="5">
        <v>92393710835</v>
      </c>
      <c r="K115" s="5">
        <v>201592950646</v>
      </c>
      <c r="L115" s="5">
        <v>438940489283</v>
      </c>
      <c r="M115" s="5">
        <v>77550026132</v>
      </c>
      <c r="N115" s="5">
        <v>77739118920</v>
      </c>
      <c r="O115" s="5">
        <v>78701561142</v>
      </c>
      <c r="P115" s="5">
        <v>57681883371</v>
      </c>
      <c r="Q115" s="5">
        <v>54693174201</v>
      </c>
    </row>
    <row r="116" spans="2:17" ht="15.5" x14ac:dyDescent="0.35">
      <c r="C116" t="s">
        <v>124</v>
      </c>
    </row>
    <row r="117" spans="2:17" ht="15.5" x14ac:dyDescent="0.35">
      <c r="C117" t="s">
        <v>125</v>
      </c>
      <c r="D117" s="5">
        <v>33333363900</v>
      </c>
      <c r="E117" s="5">
        <v>33333363900</v>
      </c>
      <c r="F117" s="5">
        <v>33333363900</v>
      </c>
      <c r="G117" s="5">
        <v>33333363900</v>
      </c>
      <c r="I117" s="5">
        <v>33333363900</v>
      </c>
      <c r="J117" s="5">
        <v>33333363900</v>
      </c>
      <c r="K117" s="5">
        <v>33333363900</v>
      </c>
      <c r="L117" s="5">
        <v>33333345925</v>
      </c>
      <c r="M117" s="5">
        <v>33333332500</v>
      </c>
      <c r="N117" s="5">
        <v>25000000000</v>
      </c>
      <c r="O117" s="5">
        <v>12250000000</v>
      </c>
      <c r="P117" s="5">
        <v>12250000000</v>
      </c>
      <c r="Q117" s="5">
        <v>12250000000</v>
      </c>
    </row>
    <row r="118" spans="2:17" ht="15.5" x14ac:dyDescent="0.35">
      <c r="C118" t="s">
        <v>126</v>
      </c>
      <c r="D118" s="5">
        <v>69206759516</v>
      </c>
      <c r="E118" s="5">
        <v>69206759516</v>
      </c>
      <c r="F118" s="5">
        <v>69206759516</v>
      </c>
      <c r="G118" s="5">
        <v>69206759516</v>
      </c>
      <c r="I118" s="5">
        <v>69206759516</v>
      </c>
      <c r="J118" s="5">
        <v>69206759516</v>
      </c>
      <c r="K118" s="5">
        <v>69206759516</v>
      </c>
      <c r="L118" s="5">
        <v>69206238241</v>
      </c>
      <c r="M118" s="5">
        <v>69205848916</v>
      </c>
    </row>
    <row r="119" spans="2:17" ht="15.5" x14ac:dyDescent="0.35">
      <c r="C119" t="s">
        <v>127</v>
      </c>
      <c r="D119" s="5">
        <v>209058287146</v>
      </c>
      <c r="E119" s="5">
        <v>231322067897</v>
      </c>
      <c r="F119" s="5">
        <v>237927668835</v>
      </c>
      <c r="G119" s="5">
        <v>195054639785</v>
      </c>
      <c r="I119" s="5">
        <v>237927668835</v>
      </c>
      <c r="J119" s="5">
        <v>196638297094</v>
      </c>
      <c r="K119" s="5">
        <v>186399742572</v>
      </c>
      <c r="L119" s="5">
        <v>165246861890</v>
      </c>
      <c r="M119" s="5">
        <v>97086112030</v>
      </c>
      <c r="N119" s="5">
        <v>27335229825</v>
      </c>
      <c r="O119" s="5">
        <v>-8467486735</v>
      </c>
      <c r="P119" s="5">
        <v>-16705707397</v>
      </c>
      <c r="Q119" s="5">
        <v>-11941417570</v>
      </c>
    </row>
    <row r="120" spans="2:17" ht="15.5" x14ac:dyDescent="0.35">
      <c r="C120" t="s">
        <v>128</v>
      </c>
      <c r="D120" s="5">
        <v>7000000000</v>
      </c>
      <c r="E120" s="5">
        <v>6500000000</v>
      </c>
      <c r="F120" s="5">
        <v>6500000000</v>
      </c>
      <c r="G120" s="5">
        <v>6500000000</v>
      </c>
      <c r="I120" s="5">
        <v>6500000000</v>
      </c>
      <c r="J120" s="5">
        <v>5000000000</v>
      </c>
      <c r="K120" s="5">
        <v>2500000000</v>
      </c>
      <c r="L120" s="5">
        <v>2500000000</v>
      </c>
      <c r="M120" s="5">
        <v>2500000000</v>
      </c>
    </row>
    <row r="121" spans="2:17" ht="15.5" x14ac:dyDescent="0.35">
      <c r="C121" t="s">
        <v>129</v>
      </c>
      <c r="D121" s="5">
        <v>202058287146</v>
      </c>
      <c r="E121" s="5">
        <v>224822067897</v>
      </c>
      <c r="F121" s="5">
        <v>231427668835</v>
      </c>
      <c r="G121" s="5">
        <v>188554639785</v>
      </c>
      <c r="I121" s="5">
        <v>231427668835</v>
      </c>
      <c r="J121" s="5">
        <v>191638297094</v>
      </c>
      <c r="K121" s="5">
        <v>183899742572</v>
      </c>
      <c r="L121" s="5">
        <v>162746861890</v>
      </c>
      <c r="M121" s="5">
        <v>94586112030</v>
      </c>
      <c r="N121" s="5">
        <v>27335229825</v>
      </c>
      <c r="O121" s="5">
        <v>-8467486735</v>
      </c>
      <c r="P121" s="5">
        <v>-16705707397</v>
      </c>
      <c r="Q121" s="5">
        <v>-11941417570</v>
      </c>
    </row>
    <row r="122" spans="2:17" ht="15.5" x14ac:dyDescent="0.35">
      <c r="C122" t="s">
        <v>130</v>
      </c>
      <c r="D122" s="5">
        <v>209058287146</v>
      </c>
      <c r="E122" s="5">
        <v>231322067897</v>
      </c>
      <c r="F122" s="5">
        <v>237927668835</v>
      </c>
      <c r="G122" s="5">
        <v>195054639785</v>
      </c>
      <c r="I122" s="5">
        <v>237927668835</v>
      </c>
      <c r="J122" s="5">
        <v>196638297094</v>
      </c>
      <c r="K122" s="5">
        <v>186399742572</v>
      </c>
      <c r="L122" s="5">
        <v>165246861890</v>
      </c>
      <c r="M122" s="5">
        <v>97086112030</v>
      </c>
      <c r="N122" s="5">
        <v>27335229825</v>
      </c>
      <c r="O122" s="5">
        <v>-8467486735</v>
      </c>
      <c r="P122" s="5">
        <v>-16705707397</v>
      </c>
      <c r="Q122" s="5">
        <v>-11941417570</v>
      </c>
    </row>
    <row r="123" spans="2:17" ht="15.5" x14ac:dyDescent="0.35">
      <c r="C123" t="s">
        <v>10</v>
      </c>
      <c r="D123" s="5">
        <v>310239885483</v>
      </c>
      <c r="E123" s="5">
        <v>333549872789</v>
      </c>
      <c r="F123" s="5">
        <v>341470337830</v>
      </c>
      <c r="G123" s="5">
        <v>298772803542</v>
      </c>
      <c r="I123" s="5">
        <v>341470337830</v>
      </c>
      <c r="J123" s="5">
        <v>300050887950</v>
      </c>
      <c r="K123" s="5">
        <v>289448778548</v>
      </c>
      <c r="L123" s="5">
        <v>268289329246</v>
      </c>
      <c r="M123" s="5">
        <v>200024533356</v>
      </c>
      <c r="N123" s="5">
        <v>51925931095</v>
      </c>
      <c r="O123" s="5">
        <v>5490634515</v>
      </c>
      <c r="P123" s="5">
        <v>-2826252147</v>
      </c>
      <c r="Q123" s="5">
        <v>716866680</v>
      </c>
    </row>
    <row r="124" spans="2:17" ht="15.5" x14ac:dyDescent="0.35">
      <c r="C124" t="s">
        <v>132</v>
      </c>
      <c r="D124" s="5">
        <v>806912660954</v>
      </c>
      <c r="E124" s="5">
        <v>1001249872402</v>
      </c>
      <c r="F124" s="5">
        <v>1171874373244</v>
      </c>
      <c r="G124" s="5">
        <v>517407539114</v>
      </c>
      <c r="I124" s="5">
        <v>1171874373244</v>
      </c>
      <c r="J124" s="5">
        <v>392444598785</v>
      </c>
      <c r="K124" s="5">
        <v>491041729194</v>
      </c>
      <c r="L124" s="5">
        <v>707229818529</v>
      </c>
      <c r="M124" s="5">
        <v>277574559488</v>
      </c>
      <c r="N124" s="5">
        <v>129665050015</v>
      </c>
      <c r="O124" s="5">
        <v>84192195657</v>
      </c>
      <c r="P124" s="5">
        <v>54855631224</v>
      </c>
      <c r="Q124" s="5">
        <v>55410040881</v>
      </c>
    </row>
    <row r="125" spans="2:17" ht="15.5" x14ac:dyDescent="0.35">
      <c r="C125" t="s">
        <v>133</v>
      </c>
      <c r="D125" s="5">
        <v>1333334556</v>
      </c>
      <c r="E125" s="5">
        <v>1333334556</v>
      </c>
      <c r="F125" s="5">
        <v>1333334556</v>
      </c>
      <c r="G125" s="5">
        <v>1333334556</v>
      </c>
      <c r="I125" s="5">
        <v>1333334556</v>
      </c>
      <c r="J125" s="5">
        <v>1333334556</v>
      </c>
      <c r="K125" s="5">
        <v>1333334556</v>
      </c>
      <c r="L125" s="5">
        <v>1333333837</v>
      </c>
      <c r="M125" s="5">
        <v>1333333300</v>
      </c>
      <c r="N125" s="5">
        <v>1000000000</v>
      </c>
      <c r="O125" s="5">
        <v>122500</v>
      </c>
      <c r="P125" s="5">
        <v>122500</v>
      </c>
      <c r="Q125" s="5">
        <v>122500</v>
      </c>
    </row>
    <row r="127" spans="2:17" ht="15.5" x14ac:dyDescent="0.35">
      <c r="B127" t="s">
        <v>134</v>
      </c>
      <c r="C127" t="s">
        <v>135</v>
      </c>
      <c r="D127" s="5">
        <v>119096049206</v>
      </c>
      <c r="E127" s="5">
        <v>41532939872</v>
      </c>
      <c r="F127" s="5">
        <v>-115165193436</v>
      </c>
      <c r="G127" s="5">
        <v>-20604378882</v>
      </c>
      <c r="I127" s="5">
        <v>-147472178154</v>
      </c>
      <c r="J127" s="5">
        <v>113472348370</v>
      </c>
      <c r="K127" s="5">
        <v>-128496217522</v>
      </c>
      <c r="L127" s="5">
        <v>108226349614</v>
      </c>
      <c r="M127" s="5">
        <v>-46753554071</v>
      </c>
      <c r="N127" s="5">
        <v>11089716248</v>
      </c>
      <c r="O127" s="5">
        <v>22993728818</v>
      </c>
      <c r="P127" s="5">
        <v>17314795342</v>
      </c>
      <c r="Q127" s="5">
        <v>-12131943702</v>
      </c>
    </row>
    <row r="128" spans="2:17" ht="15.5" x14ac:dyDescent="0.35">
      <c r="C128" t="s">
        <v>296</v>
      </c>
      <c r="D128" s="5">
        <v>491842061148</v>
      </c>
      <c r="E128" s="5">
        <v>261921181779</v>
      </c>
      <c r="F128" s="5">
        <v>341113180191</v>
      </c>
      <c r="G128" s="5">
        <v>95169488266</v>
      </c>
      <c r="I128" s="5">
        <v>551115672080</v>
      </c>
      <c r="J128" s="5">
        <v>370519610759</v>
      </c>
      <c r="K128" s="5">
        <v>305587607179</v>
      </c>
      <c r="L128" s="5">
        <v>757857636274</v>
      </c>
      <c r="M128" s="5">
        <v>599084883427</v>
      </c>
      <c r="N128" s="5">
        <v>183200549541</v>
      </c>
      <c r="O128" s="5">
        <v>169757195408</v>
      </c>
      <c r="P128" s="5">
        <v>67551948092</v>
      </c>
      <c r="Q128" s="5">
        <v>58145351195</v>
      </c>
    </row>
    <row r="129" spans="3:17" ht="15.5" x14ac:dyDescent="0.35">
      <c r="C129" t="s">
        <v>298</v>
      </c>
      <c r="D129" s="5">
        <v>-331355020286</v>
      </c>
      <c r="E129" s="5">
        <v>-196805010530</v>
      </c>
      <c r="F129" s="5">
        <v>-344966720205</v>
      </c>
      <c r="G129" s="5">
        <v>-106486162209</v>
      </c>
      <c r="I129" s="5">
        <v>-547327717973</v>
      </c>
      <c r="J129" s="5">
        <v>-218464314059</v>
      </c>
      <c r="K129" s="5">
        <v>-407226083726</v>
      </c>
      <c r="L129" s="5">
        <v>-567529991897</v>
      </c>
      <c r="M129" s="5">
        <v>-523064177289</v>
      </c>
      <c r="N129" s="5">
        <v>-148366831022</v>
      </c>
      <c r="O129" s="5">
        <v>-132294899462</v>
      </c>
      <c r="P129" s="5">
        <v>-46405225962</v>
      </c>
      <c r="Q129" s="5">
        <v>-55596111908</v>
      </c>
    </row>
    <row r="130" spans="3:17" ht="15.5" x14ac:dyDescent="0.35">
      <c r="C130" t="s">
        <v>1197</v>
      </c>
      <c r="D130" s="5">
        <v>-28852330109</v>
      </c>
      <c r="F130" s="5">
        <v>-36717995293</v>
      </c>
      <c r="G130" s="5">
        <v>10330573756</v>
      </c>
      <c r="I130" s="5">
        <v>-36717995293</v>
      </c>
      <c r="J130" s="5">
        <v>-20314520489</v>
      </c>
      <c r="K130" s="5">
        <v>-12815981106</v>
      </c>
      <c r="L130" s="5">
        <v>-42452876934</v>
      </c>
      <c r="M130" s="5">
        <v>-74931978043</v>
      </c>
      <c r="N130" s="5">
        <v>-11565051194</v>
      </c>
      <c r="O130" s="5">
        <v>-8439549153</v>
      </c>
      <c r="P130" s="5">
        <v>-4903970875</v>
      </c>
      <c r="Q130" s="5">
        <v>-7446668304</v>
      </c>
    </row>
    <row r="131" spans="3:17" ht="15.5" x14ac:dyDescent="0.35">
      <c r="C131" t="s">
        <v>330</v>
      </c>
      <c r="D131" s="5">
        <v>-3583229547</v>
      </c>
      <c r="E131" s="5">
        <v>-3805410619</v>
      </c>
      <c r="F131" s="5">
        <v>8090024043</v>
      </c>
      <c r="G131" s="5">
        <v>-15305861846</v>
      </c>
      <c r="I131" s="5">
        <v>-13428395382</v>
      </c>
      <c r="J131" s="5">
        <v>-11335108818</v>
      </c>
      <c r="K131" s="5">
        <v>-7814358892</v>
      </c>
      <c r="L131" s="5">
        <v>-7946732789</v>
      </c>
      <c r="M131" s="5">
        <v>-15692302870</v>
      </c>
      <c r="N131" s="5">
        <v>-9060433024</v>
      </c>
      <c r="O131" s="5">
        <v>-8283904848</v>
      </c>
      <c r="P131" s="5">
        <v>-6086755535</v>
      </c>
      <c r="Q131" s="5">
        <v>-5594132141</v>
      </c>
    </row>
    <row r="132" spans="3:17" ht="15.5" x14ac:dyDescent="0.35">
      <c r="C132" t="s">
        <v>468</v>
      </c>
    </row>
    <row r="133" spans="3:17" ht="15.5" x14ac:dyDescent="0.35">
      <c r="C133" t="s">
        <v>938</v>
      </c>
      <c r="D133" s="5">
        <v>-15872960026</v>
      </c>
      <c r="E133" s="5">
        <v>-12860292732</v>
      </c>
      <c r="F133" s="5">
        <v>-91752361470</v>
      </c>
      <c r="G133" s="5">
        <v>4756262449</v>
      </c>
      <c r="I133" s="5">
        <v>-101113741586</v>
      </c>
      <c r="J133" s="5">
        <v>-6933319023</v>
      </c>
      <c r="K133" s="5">
        <v>-6227400977</v>
      </c>
      <c r="L133" s="5">
        <v>-31701685040</v>
      </c>
      <c r="M133" s="5">
        <v>-34310354854</v>
      </c>
      <c r="N133" s="5">
        <v>-4520065045</v>
      </c>
      <c r="O133" s="5">
        <v>-2941567499</v>
      </c>
      <c r="P133" s="5">
        <v>-228035642</v>
      </c>
      <c r="Q133" s="5">
        <v>-348972029</v>
      </c>
    </row>
    <row r="134" spans="3:17" ht="15.5" x14ac:dyDescent="0.35">
      <c r="C134" t="s">
        <v>991</v>
      </c>
      <c r="D134" s="5">
        <v>6917528026</v>
      </c>
      <c r="E134" s="5">
        <v>-6917528026</v>
      </c>
      <c r="F134" s="5">
        <v>9068679298</v>
      </c>
      <c r="G134" s="5">
        <v>-9068679298</v>
      </c>
      <c r="M134" s="5">
        <v>2160375558</v>
      </c>
      <c r="N134" s="5">
        <v>1401546992</v>
      </c>
      <c r="O134" s="5">
        <v>5196454372</v>
      </c>
      <c r="P134" s="5">
        <v>7386835264</v>
      </c>
      <c r="Q134" s="5">
        <v>-1291410515</v>
      </c>
    </row>
    <row r="135" spans="3:17" ht="15.5" x14ac:dyDescent="0.35">
      <c r="C135" t="s">
        <v>144</v>
      </c>
      <c r="D135" s="5">
        <v>92384847433</v>
      </c>
      <c r="E135" s="5">
        <v>-30936488634</v>
      </c>
      <c r="F135" s="5">
        <v>151971509016</v>
      </c>
      <c r="G135" s="5">
        <v>40510230604</v>
      </c>
      <c r="I135" s="5">
        <v>209919495389</v>
      </c>
      <c r="J135" s="5">
        <v>-91627433299</v>
      </c>
      <c r="K135" s="5">
        <v>-56058792670</v>
      </c>
      <c r="L135" s="5">
        <v>98619077764</v>
      </c>
      <c r="M135" s="5">
        <v>80554378873</v>
      </c>
      <c r="N135" s="5">
        <v>21861661975</v>
      </c>
      <c r="O135" s="5">
        <v>-22130788516</v>
      </c>
      <c r="P135" s="5">
        <v>-10174641280</v>
      </c>
      <c r="Q135" s="5">
        <v>11889155516</v>
      </c>
    </row>
    <row r="136" spans="3:17" ht="15.5" x14ac:dyDescent="0.35">
      <c r="C136" t="s">
        <v>145</v>
      </c>
      <c r="D136" s="5">
        <v>-74375626382</v>
      </c>
      <c r="E136" s="5">
        <v>-5325843111</v>
      </c>
      <c r="F136" s="5">
        <v>-42248727545</v>
      </c>
      <c r="G136" s="5">
        <v>-12069835032</v>
      </c>
      <c r="I136" s="5">
        <v>-64182600409</v>
      </c>
      <c r="J136" s="5">
        <v>-28276763926</v>
      </c>
      <c r="K136" s="5">
        <v>-9117173827</v>
      </c>
      <c r="L136" s="5">
        <v>-1541831071</v>
      </c>
      <c r="M136" s="5">
        <v>-39948190510</v>
      </c>
      <c r="N136" s="5">
        <v>-26049137742</v>
      </c>
      <c r="O136" s="5">
        <v>-755778980</v>
      </c>
      <c r="P136" s="5">
        <v>-7683742067</v>
      </c>
      <c r="Q136" s="5">
        <v>-52199000</v>
      </c>
    </row>
    <row r="137" spans="3:17" ht="15.5" x14ac:dyDescent="0.35">
      <c r="C137" t="s">
        <v>992</v>
      </c>
      <c r="M137" s="5">
        <v>-40743136202</v>
      </c>
      <c r="N137" s="5">
        <v>-22562230449</v>
      </c>
      <c r="O137" s="5">
        <v>-728469409</v>
      </c>
      <c r="P137" s="5">
        <v>-7301116002</v>
      </c>
      <c r="Q137" s="5">
        <v>-54199000</v>
      </c>
    </row>
    <row r="138" spans="3:17" ht="15.5" x14ac:dyDescent="0.35">
      <c r="C138" t="s">
        <v>1198</v>
      </c>
      <c r="D138" s="5">
        <v>-1000000000</v>
      </c>
      <c r="E138" s="5">
        <v>-5000000000</v>
      </c>
      <c r="J138" s="5">
        <v>-2288991454</v>
      </c>
      <c r="K138" s="5">
        <v>-1445471651</v>
      </c>
      <c r="L138" s="5">
        <v>-1159090908</v>
      </c>
    </row>
    <row r="139" spans="3:17" ht="15.5" x14ac:dyDescent="0.35">
      <c r="C139" t="s">
        <v>1199</v>
      </c>
      <c r="F139" s="5">
        <v>-39885244243</v>
      </c>
      <c r="G139" s="5">
        <v>-40832307</v>
      </c>
      <c r="I139" s="5">
        <v>-41939104300</v>
      </c>
    </row>
    <row r="140" spans="3:17" ht="15.5" x14ac:dyDescent="0.35">
      <c r="C140" t="s">
        <v>151</v>
      </c>
      <c r="D140" s="5">
        <v>-73808058814</v>
      </c>
      <c r="E140" s="5">
        <v>-163055724</v>
      </c>
      <c r="F140" s="5">
        <v>-2363483302</v>
      </c>
      <c r="G140" s="5">
        <v>-12030002725</v>
      </c>
      <c r="I140" s="5">
        <v>-22245321109</v>
      </c>
      <c r="J140" s="5">
        <v>-25753595940</v>
      </c>
      <c r="K140" s="5">
        <v>-8151593617</v>
      </c>
      <c r="L140" s="5">
        <v>-384240163</v>
      </c>
    </row>
    <row r="141" spans="3:17" ht="15.5" x14ac:dyDescent="0.35">
      <c r="C141" t="s">
        <v>340</v>
      </c>
      <c r="D141" s="5">
        <v>432432432</v>
      </c>
      <c r="E141" s="5">
        <v>112612613</v>
      </c>
      <c r="G141" s="5">
        <v>1000000</v>
      </c>
      <c r="I141" s="5">
        <v>1825000</v>
      </c>
      <c r="J141" s="5">
        <v>83500135</v>
      </c>
      <c r="K141" s="5">
        <v>655000000</v>
      </c>
      <c r="L141" s="5">
        <v>1500000</v>
      </c>
      <c r="M141" s="5">
        <v>200000</v>
      </c>
      <c r="N141" s="5">
        <v>324500000</v>
      </c>
      <c r="O141" s="5">
        <v>41000000</v>
      </c>
      <c r="Q141" s="5">
        <v>2000000</v>
      </c>
    </row>
    <row r="142" spans="3:17" ht="15.5" x14ac:dyDescent="0.35">
      <c r="C142" t="s">
        <v>723</v>
      </c>
      <c r="E142" s="5">
        <v>-275400000</v>
      </c>
      <c r="J142" s="5">
        <v>-317676667</v>
      </c>
      <c r="K142" s="5">
        <v>-175108559</v>
      </c>
    </row>
    <row r="143" spans="3:17" ht="15.5" x14ac:dyDescent="0.35">
      <c r="C143" t="s">
        <v>382</v>
      </c>
      <c r="M143" s="5">
        <v>794745692</v>
      </c>
      <c r="N143" s="5">
        <v>-3811407293</v>
      </c>
      <c r="O143" s="5">
        <v>-68309571</v>
      </c>
      <c r="P143" s="5">
        <v>-382626065</v>
      </c>
    </row>
    <row r="144" spans="3:17" ht="15.5" x14ac:dyDescent="0.35">
      <c r="C144" t="s">
        <v>153</v>
      </c>
      <c r="D144" s="5">
        <v>92384847433</v>
      </c>
      <c r="E144" s="5">
        <v>-30936488634</v>
      </c>
      <c r="F144" s="5">
        <v>151971509016</v>
      </c>
      <c r="G144" s="5">
        <v>40510230604</v>
      </c>
      <c r="I144" s="5">
        <v>209919495389</v>
      </c>
      <c r="J144" s="5">
        <v>-91627433299</v>
      </c>
      <c r="K144" s="5">
        <v>-56058792670</v>
      </c>
      <c r="L144" s="5">
        <v>98619077764</v>
      </c>
      <c r="M144" s="5">
        <v>80554378873</v>
      </c>
      <c r="N144" s="5">
        <v>21861661975</v>
      </c>
      <c r="O144" s="5">
        <v>-22130788516</v>
      </c>
      <c r="P144" s="5">
        <v>-10174641280</v>
      </c>
      <c r="Q144" s="5">
        <v>11889155516</v>
      </c>
    </row>
    <row r="145" spans="3:17" ht="15.5" x14ac:dyDescent="0.35">
      <c r="C145" t="s">
        <v>310</v>
      </c>
      <c r="N145" s="5">
        <v>-545830830</v>
      </c>
      <c r="O145" s="5">
        <v>-8075334010</v>
      </c>
      <c r="P145" s="5">
        <v>8621164840</v>
      </c>
      <c r="Q145" s="5">
        <v>5646985139</v>
      </c>
    </row>
    <row r="146" spans="3:17" ht="15.5" x14ac:dyDescent="0.35">
      <c r="C146" t="s">
        <v>154</v>
      </c>
      <c r="D146" s="5">
        <v>652443237867</v>
      </c>
      <c r="E146" s="5">
        <v>233680691976</v>
      </c>
      <c r="F146" s="5">
        <v>259808449328</v>
      </c>
      <c r="G146" s="5">
        <v>106651234334</v>
      </c>
      <c r="I146" s="5">
        <v>445254585140</v>
      </c>
      <c r="J146" s="5">
        <v>320101441669</v>
      </c>
      <c r="K146" s="5">
        <v>632960121981</v>
      </c>
      <c r="L146" s="5">
        <v>310676907667</v>
      </c>
      <c r="M146" s="5">
        <v>157845217127</v>
      </c>
      <c r="N146" s="5">
        <v>68533858918</v>
      </c>
      <c r="O146" s="5">
        <v>95164609659</v>
      </c>
      <c r="P146" s="5">
        <v>241177673465</v>
      </c>
      <c r="Q146" s="5">
        <v>267729951716</v>
      </c>
    </row>
    <row r="147" spans="3:17" ht="15.5" x14ac:dyDescent="0.35">
      <c r="C147" t="s">
        <v>741</v>
      </c>
      <c r="D147" s="5">
        <v>-11442000</v>
      </c>
      <c r="E147" s="5">
        <v>-11442000</v>
      </c>
      <c r="F147" s="5">
        <v>-11442000</v>
      </c>
      <c r="G147" s="5">
        <v>-11442000</v>
      </c>
      <c r="I147" s="5">
        <v>-45768000</v>
      </c>
      <c r="J147" s="5">
        <v>133490000</v>
      </c>
    </row>
    <row r="148" spans="3:17" ht="15.5" x14ac:dyDescent="0.35">
      <c r="C148" t="s">
        <v>1200</v>
      </c>
      <c r="K148" s="5">
        <v>521275</v>
      </c>
      <c r="L148" s="5">
        <v>389325</v>
      </c>
    </row>
    <row r="149" spans="3:17" ht="15.5" x14ac:dyDescent="0.35">
      <c r="C149" t="s">
        <v>370</v>
      </c>
      <c r="L149" s="5">
        <v>-14203580920</v>
      </c>
      <c r="M149" s="5">
        <v>-2436988686</v>
      </c>
      <c r="N149" s="5">
        <v>-2193690923</v>
      </c>
      <c r="O149" s="5">
        <v>-1165739471</v>
      </c>
    </row>
    <row r="150" spans="3:17" ht="15.5" x14ac:dyDescent="0.35">
      <c r="C150" t="s">
        <v>369</v>
      </c>
      <c r="O150" s="5">
        <v>20000000000</v>
      </c>
    </row>
    <row r="151" spans="3:17" ht="15.5" x14ac:dyDescent="0.35">
      <c r="C151" t="s">
        <v>574</v>
      </c>
      <c r="D151" s="5">
        <v>-2934824290</v>
      </c>
      <c r="E151" s="5">
        <v>-5656055638</v>
      </c>
      <c r="F151" s="5">
        <v>-3561192482</v>
      </c>
      <c r="G151" s="5">
        <v>-1215330498</v>
      </c>
      <c r="I151" s="5">
        <v>-6566527626</v>
      </c>
      <c r="J151" s="5">
        <v>-9241190745</v>
      </c>
      <c r="K151" s="5">
        <v>-13559742590</v>
      </c>
      <c r="L151" s="5">
        <v>-6103196892</v>
      </c>
      <c r="M151" s="5">
        <v>-4093375339</v>
      </c>
      <c r="N151" s="5">
        <v>-2217118714</v>
      </c>
      <c r="O151" s="5">
        <v>-4335830505</v>
      </c>
      <c r="P151" s="5">
        <v>-4950591343</v>
      </c>
      <c r="Q151" s="5">
        <v>-4792999611</v>
      </c>
    </row>
    <row r="152" spans="3:17" ht="15.5" x14ac:dyDescent="0.35">
      <c r="C152" t="s">
        <v>456</v>
      </c>
      <c r="D152" s="5">
        <v>436382696</v>
      </c>
      <c r="E152" s="5">
        <v>-468011596</v>
      </c>
      <c r="F152" s="5">
        <v>19027078</v>
      </c>
      <c r="G152" s="5">
        <v>-96183289</v>
      </c>
      <c r="I152" s="5">
        <v>-468011596</v>
      </c>
      <c r="J152" s="5">
        <v>-87977983</v>
      </c>
      <c r="K152" s="5">
        <v>-207571998</v>
      </c>
      <c r="L152" s="5">
        <v>-286141808</v>
      </c>
      <c r="M152" s="5">
        <v>-303015418</v>
      </c>
      <c r="N152" s="5">
        <v>-145199468</v>
      </c>
      <c r="O152" s="5">
        <v>-174820141</v>
      </c>
      <c r="P152" s="5">
        <v>-339539380</v>
      </c>
      <c r="Q152" s="5">
        <v>-544320719</v>
      </c>
    </row>
    <row r="153" spans="3:17" ht="15.5" x14ac:dyDescent="0.35">
      <c r="C153" t="s">
        <v>1201</v>
      </c>
      <c r="D153" s="5">
        <v>54400000000</v>
      </c>
    </row>
    <row r="154" spans="3:17" ht="15.5" x14ac:dyDescent="0.35">
      <c r="C154" t="s">
        <v>1202</v>
      </c>
      <c r="D154" s="5">
        <v>-1295238097</v>
      </c>
    </row>
    <row r="155" spans="3:17" ht="15.5" x14ac:dyDescent="0.35">
      <c r="C155" t="s">
        <v>786</v>
      </c>
      <c r="D155" s="5">
        <v>-1632643892</v>
      </c>
      <c r="F155" s="5">
        <v>-1706836328</v>
      </c>
      <c r="G155" s="5">
        <v>-568947529</v>
      </c>
      <c r="I155" s="5">
        <v>-2275783857</v>
      </c>
      <c r="J155" s="5">
        <v>-6183337857</v>
      </c>
      <c r="K155" s="5">
        <v>-10550010820</v>
      </c>
      <c r="L155" s="5">
        <v>-10464627611</v>
      </c>
    </row>
    <row r="156" spans="3:17" ht="15.5" x14ac:dyDescent="0.35">
      <c r="C156" t="s">
        <v>623</v>
      </c>
      <c r="K156" s="5">
        <v>17975</v>
      </c>
      <c r="L156" s="5">
        <v>13425</v>
      </c>
      <c r="M156" s="5">
        <v>8333332500</v>
      </c>
      <c r="N156" s="5">
        <v>12750000000</v>
      </c>
    </row>
    <row r="157" spans="3:17" ht="15.5" x14ac:dyDescent="0.35">
      <c r="C157" t="s">
        <v>473</v>
      </c>
    </row>
    <row r="158" spans="3:17" ht="15.5" x14ac:dyDescent="0.35">
      <c r="C158" t="s">
        <v>740</v>
      </c>
      <c r="M158" s="5">
        <v>70953693916</v>
      </c>
    </row>
    <row r="159" spans="3:17" ht="15.5" x14ac:dyDescent="0.35">
      <c r="C159" t="s">
        <v>1203</v>
      </c>
      <c r="D159" s="5">
        <v>4485270</v>
      </c>
      <c r="E159" s="5">
        <v>734288</v>
      </c>
      <c r="F159" s="5">
        <v>842258</v>
      </c>
      <c r="G159" s="5">
        <v>2862975</v>
      </c>
      <c r="I159" s="5">
        <v>5492711</v>
      </c>
      <c r="J159" s="5">
        <v>74975195</v>
      </c>
      <c r="K159" s="5">
        <v>-31286000</v>
      </c>
      <c r="L159" s="5">
        <v>9507394</v>
      </c>
    </row>
    <row r="160" spans="3:17" ht="15.5" x14ac:dyDescent="0.35">
      <c r="C160" t="s">
        <v>164</v>
      </c>
      <c r="D160" s="5">
        <v>137100784987</v>
      </c>
      <c r="E160" s="5">
        <v>5269873839</v>
      </c>
      <c r="F160" s="5">
        <v>-5443254223</v>
      </c>
      <c r="G160" s="5">
        <v>7833153715</v>
      </c>
      <c r="I160" s="5">
        <v>-1740775885</v>
      </c>
      <c r="J160" s="5">
        <v>-6506824050</v>
      </c>
      <c r="K160" s="5">
        <v>-193640898019</v>
      </c>
      <c r="L160" s="5">
        <v>205294088913</v>
      </c>
      <c r="M160" s="5">
        <v>-6147365708</v>
      </c>
      <c r="N160" s="5">
        <v>6902240481</v>
      </c>
      <c r="O160" s="5">
        <v>107161322</v>
      </c>
      <c r="P160" s="5">
        <v>-543588005</v>
      </c>
      <c r="Q160" s="5">
        <v>-294987186</v>
      </c>
    </row>
    <row r="161" spans="2:17" ht="15.5" x14ac:dyDescent="0.35">
      <c r="C161" t="s">
        <v>165</v>
      </c>
      <c r="E161" s="5">
        <v>4537030631</v>
      </c>
      <c r="I161" s="5">
        <v>6272313805</v>
      </c>
      <c r="J161" s="5">
        <v>12704162660</v>
      </c>
      <c r="K161" s="5">
        <v>206376346678</v>
      </c>
      <c r="L161" s="5">
        <v>1072750371</v>
      </c>
      <c r="M161" s="5">
        <v>7220116079</v>
      </c>
      <c r="N161" s="5">
        <v>317875598</v>
      </c>
      <c r="O161" s="5">
        <v>210714276</v>
      </c>
      <c r="P161" s="5">
        <v>754302281</v>
      </c>
      <c r="Q161" s="5">
        <v>1049289467</v>
      </c>
    </row>
    <row r="162" spans="2:17" ht="15.5" x14ac:dyDescent="0.35">
      <c r="C162" t="s">
        <v>166</v>
      </c>
      <c r="D162" s="5">
        <v>137105270257</v>
      </c>
      <c r="E162" s="5">
        <v>9807638758</v>
      </c>
      <c r="F162" s="5">
        <v>-5442411965</v>
      </c>
      <c r="G162" s="5">
        <v>7836016690</v>
      </c>
      <c r="I162" s="5">
        <v>4537030631</v>
      </c>
      <c r="J162" s="5">
        <v>6272313805</v>
      </c>
      <c r="K162" s="5">
        <v>12704162659</v>
      </c>
      <c r="L162" s="5">
        <v>206376346678</v>
      </c>
      <c r="M162" s="5">
        <v>1072750371</v>
      </c>
      <c r="N162" s="5">
        <v>7220116079</v>
      </c>
      <c r="O162" s="5">
        <v>317875598</v>
      </c>
      <c r="P162" s="5">
        <v>210714276</v>
      </c>
      <c r="Q162" s="5">
        <v>754302281</v>
      </c>
    </row>
    <row r="164" spans="2:17" ht="15.5" x14ac:dyDescent="0.35">
      <c r="B164" t="s">
        <v>167</v>
      </c>
      <c r="C164" t="s">
        <v>12</v>
      </c>
      <c r="D164" s="5">
        <v>1330000000</v>
      </c>
      <c r="E164" s="5">
        <v>1330000000</v>
      </c>
      <c r="F164" s="5">
        <v>1330000000</v>
      </c>
      <c r="G164" s="5">
        <v>1330000000</v>
      </c>
      <c r="I164" s="5">
        <v>1330000000</v>
      </c>
      <c r="J164" s="5">
        <v>1330000000</v>
      </c>
      <c r="K164" s="5">
        <v>1330000000</v>
      </c>
      <c r="L164" s="5">
        <v>1330000000</v>
      </c>
      <c r="M164" s="5">
        <v>1330000000</v>
      </c>
      <c r="N164" s="5">
        <v>1000000000</v>
      </c>
      <c r="O164" s="5">
        <v>0</v>
      </c>
      <c r="P164" s="5">
        <v>0</v>
      </c>
      <c r="Q164" s="5">
        <v>0</v>
      </c>
    </row>
    <row r="165" spans="2:17" ht="15.5" x14ac:dyDescent="0.35">
      <c r="C165" t="s">
        <v>168</v>
      </c>
      <c r="D165" s="6">
        <v>-11.8</v>
      </c>
      <c r="E165" s="6">
        <v>-4.95</v>
      </c>
      <c r="F165" s="6">
        <v>32.15</v>
      </c>
      <c r="G165" s="6">
        <v>0.22</v>
      </c>
    </row>
    <row r="166" spans="2:17" ht="15.5" x14ac:dyDescent="0.35">
      <c r="C166" t="s">
        <v>169</v>
      </c>
      <c r="D166" s="6">
        <v>-10.93</v>
      </c>
      <c r="E166" s="6">
        <v>-29.09</v>
      </c>
      <c r="F166" s="6">
        <v>5.0999999999999996</v>
      </c>
      <c r="G166" s="6">
        <v>709.09</v>
      </c>
    </row>
    <row r="167" spans="2:17" ht="15.5" x14ac:dyDescent="0.35">
      <c r="C167" t="s">
        <v>62</v>
      </c>
      <c r="D167" s="6">
        <v>2.81</v>
      </c>
      <c r="E167" s="6">
        <v>3.47</v>
      </c>
      <c r="F167" s="6">
        <v>0.23</v>
      </c>
      <c r="G167" s="6">
        <v>1.76</v>
      </c>
    </row>
    <row r="168" spans="2:17" ht="15.5" x14ac:dyDescent="0.35">
      <c r="C168" t="s">
        <v>170</v>
      </c>
      <c r="D168" s="5">
        <v>-12330000000</v>
      </c>
      <c r="E168" s="5">
        <v>-830000000</v>
      </c>
      <c r="F168" s="5">
        <v>63990000000</v>
      </c>
      <c r="G168" s="5">
        <v>2860000000</v>
      </c>
    </row>
    <row r="169" spans="2:17" ht="15.5" x14ac:dyDescent="0.35">
      <c r="C169" t="s">
        <v>171</v>
      </c>
      <c r="D169" s="6">
        <v>-1.95E-2</v>
      </c>
      <c r="E169" s="6">
        <v>-6.6E-3</v>
      </c>
      <c r="F169" s="6">
        <v>3.6600000000000001E-2</v>
      </c>
      <c r="G169" s="6">
        <v>5.9999999999999995E-4</v>
      </c>
    </row>
    <row r="170" spans="2:17" ht="15.5" x14ac:dyDescent="0.35">
      <c r="C170" t="s">
        <v>172</v>
      </c>
      <c r="D170" s="6">
        <v>-5.0700000000000002E-2</v>
      </c>
      <c r="E170" s="6">
        <v>-1.9799999999999998E-2</v>
      </c>
      <c r="F170" s="6">
        <v>0.12560000000000002</v>
      </c>
      <c r="G170" s="6">
        <v>1E-3</v>
      </c>
    </row>
    <row r="171" spans="2:17" ht="15.5" x14ac:dyDescent="0.35">
      <c r="C171" t="s">
        <v>173</v>
      </c>
      <c r="D171" s="6">
        <v>-3.8399999999999997E-2</v>
      </c>
      <c r="E171" s="6">
        <v>-5.6000000000000008E-3</v>
      </c>
      <c r="F171" s="6">
        <v>0.19109999999999999</v>
      </c>
      <c r="G171" s="6">
        <v>7.4999999999999997E-3</v>
      </c>
    </row>
    <row r="172" spans="2:17" ht="15.5" x14ac:dyDescent="0.35">
      <c r="C172" t="s">
        <v>174</v>
      </c>
      <c r="D172" s="6">
        <v>-4.33</v>
      </c>
      <c r="E172" s="6">
        <v>-0.35</v>
      </c>
      <c r="F172" s="6">
        <v>17.670000000000002</v>
      </c>
      <c r="G172" s="6">
        <v>1.9</v>
      </c>
    </row>
    <row r="173" spans="2:17" ht="15.5" x14ac:dyDescent="0.35">
      <c r="C173" t="s">
        <v>175</v>
      </c>
      <c r="D173" s="5">
        <v>310000000000</v>
      </c>
      <c r="E173" s="5">
        <v>334000000000</v>
      </c>
      <c r="F173" s="5">
        <v>341000000000</v>
      </c>
      <c r="G173" s="5">
        <v>299000000000</v>
      </c>
    </row>
    <row r="174" spans="2:17" ht="15.5" x14ac:dyDescent="0.35">
      <c r="C174" t="s">
        <v>176</v>
      </c>
      <c r="D174" s="6">
        <v>0.55000000000000004</v>
      </c>
      <c r="E174" s="6">
        <v>0.57999999999999996</v>
      </c>
      <c r="F174" s="6">
        <v>0.64</v>
      </c>
      <c r="G174" s="6">
        <v>0.7</v>
      </c>
    </row>
    <row r="175" spans="2:17" ht="15.5" x14ac:dyDescent="0.35">
      <c r="C175" t="s">
        <v>177</v>
      </c>
      <c r="D175" s="6">
        <v>232.68</v>
      </c>
      <c r="E175" s="6">
        <v>250.16</v>
      </c>
      <c r="F175" s="6">
        <v>256.10000000000002</v>
      </c>
      <c r="G175" s="6">
        <v>224.08</v>
      </c>
    </row>
    <row r="176" spans="2:17" ht="15.5" x14ac:dyDescent="0.35">
      <c r="C176" t="s">
        <v>178</v>
      </c>
      <c r="D176" s="6">
        <v>0.55000000000000004</v>
      </c>
      <c r="E176" s="6">
        <v>0.57999999999999996</v>
      </c>
      <c r="F176" s="6">
        <v>0.64</v>
      </c>
      <c r="G176" s="6">
        <v>0.7</v>
      </c>
    </row>
    <row r="177" spans="3:17" ht="15.5" x14ac:dyDescent="0.35">
      <c r="C177" t="s">
        <v>179</v>
      </c>
      <c r="D177" s="6">
        <v>232.68</v>
      </c>
      <c r="E177" s="6">
        <v>250.16</v>
      </c>
      <c r="F177" s="6">
        <v>256.10000000000002</v>
      </c>
      <c r="G177" s="6">
        <v>224.08</v>
      </c>
    </row>
    <row r="178" spans="3:17" ht="15.5" x14ac:dyDescent="0.35">
      <c r="C178" t="s">
        <v>180</v>
      </c>
      <c r="D178" s="5">
        <v>285000000000</v>
      </c>
      <c r="E178" s="5">
        <v>242000000000</v>
      </c>
      <c r="F178" s="5">
        <v>266000000000</v>
      </c>
      <c r="G178" s="5">
        <v>109000000000</v>
      </c>
    </row>
    <row r="179" spans="3:17" ht="15.5" x14ac:dyDescent="0.35">
      <c r="C179" t="s">
        <v>181</v>
      </c>
      <c r="D179" s="5">
        <v>1000000000</v>
      </c>
      <c r="E179" s="5">
        <v>1000000000</v>
      </c>
      <c r="F179" s="5">
        <v>1000000000</v>
      </c>
      <c r="G179" s="5">
        <v>1000000000</v>
      </c>
    </row>
    <row r="180" spans="3:17" ht="15.5" x14ac:dyDescent="0.35">
      <c r="C180" t="s">
        <v>182</v>
      </c>
      <c r="D180" s="5">
        <v>310000000000</v>
      </c>
      <c r="E180" s="5">
        <v>334000000000</v>
      </c>
      <c r="F180" s="5">
        <v>341000000000</v>
      </c>
      <c r="G180" s="5">
        <v>299000000000</v>
      </c>
    </row>
    <row r="181" spans="3:17" ht="15.5" x14ac:dyDescent="0.35">
      <c r="C181" t="s">
        <v>24</v>
      </c>
      <c r="D181" s="5">
        <v>286000000000</v>
      </c>
      <c r="E181" s="5">
        <v>242000000000</v>
      </c>
      <c r="F181" s="5">
        <v>267000000000</v>
      </c>
      <c r="G181" s="5">
        <v>110000000000</v>
      </c>
    </row>
    <row r="182" spans="3:17" ht="15.5" x14ac:dyDescent="0.35">
      <c r="C182" t="s">
        <v>21</v>
      </c>
      <c r="D182" s="5">
        <v>139000000000</v>
      </c>
      <c r="E182" s="5">
        <v>233000000000</v>
      </c>
      <c r="F182" s="5">
        <v>263000000000</v>
      </c>
      <c r="G182" s="5">
        <v>100000000000</v>
      </c>
    </row>
    <row r="183" spans="3:17" ht="15.5" x14ac:dyDescent="0.35">
      <c r="C183" t="s">
        <v>183</v>
      </c>
      <c r="D183" s="5">
        <v>116000000000</v>
      </c>
      <c r="E183" s="5">
        <v>170000000000</v>
      </c>
      <c r="F183" s="5">
        <v>180000000000</v>
      </c>
      <c r="G183" s="5">
        <v>189000000000</v>
      </c>
    </row>
    <row r="184" spans="3:17" ht="15.5" x14ac:dyDescent="0.35">
      <c r="C184" t="s">
        <v>184</v>
      </c>
      <c r="D184" s="5">
        <v>119000000000</v>
      </c>
      <c r="E184" s="5">
        <v>42000000000</v>
      </c>
      <c r="F184" s="5">
        <v>-115000000000</v>
      </c>
      <c r="G184" s="5">
        <v>-21000000000</v>
      </c>
    </row>
    <row r="185" spans="3:17" ht="15.5" x14ac:dyDescent="0.35">
      <c r="C185" t="s">
        <v>185</v>
      </c>
      <c r="D185" s="5">
        <v>-74000000000</v>
      </c>
      <c r="E185" s="5">
        <v>0</v>
      </c>
      <c r="F185" s="5">
        <v>-2000000000</v>
      </c>
      <c r="G185" s="5">
        <v>-12000000000</v>
      </c>
    </row>
    <row r="186" spans="3:17" ht="15.5" x14ac:dyDescent="0.35">
      <c r="C186" t="s">
        <v>13</v>
      </c>
      <c r="D186" s="5">
        <v>45000000000</v>
      </c>
      <c r="E186" s="5">
        <v>41000000000</v>
      </c>
      <c r="F186" s="5">
        <v>-118000000000</v>
      </c>
      <c r="G186" s="5">
        <v>-33000000000</v>
      </c>
    </row>
    <row r="187" spans="3:17" ht="15.5" x14ac:dyDescent="0.35">
      <c r="C187" t="s">
        <v>16</v>
      </c>
      <c r="D187" s="6">
        <v>33.97</v>
      </c>
      <c r="E187" s="6">
        <v>31.03</v>
      </c>
      <c r="F187" s="6">
        <v>-88.15</v>
      </c>
      <c r="G187" s="6">
        <v>-24.48</v>
      </c>
    </row>
    <row r="188" spans="3:17" ht="15.5" x14ac:dyDescent="0.35">
      <c r="C188" t="s">
        <v>47</v>
      </c>
      <c r="I188" s="6">
        <v>32.67</v>
      </c>
      <c r="J188" s="6">
        <v>11.38</v>
      </c>
      <c r="K188" s="6">
        <v>24.71</v>
      </c>
      <c r="L188" s="6">
        <v>58.97</v>
      </c>
      <c r="M188" s="6">
        <v>52.31</v>
      </c>
      <c r="N188" s="6">
        <v>36.380000000000003</v>
      </c>
      <c r="O188" s="6">
        <v>67250.78</v>
      </c>
      <c r="P188" s="6">
        <v>-38892.160000000003</v>
      </c>
      <c r="Q188" s="6">
        <v>-53004.79</v>
      </c>
    </row>
    <row r="189" spans="3:17" ht="15.5" x14ac:dyDescent="0.35">
      <c r="C189" t="s">
        <v>61</v>
      </c>
      <c r="I189" s="6">
        <v>5.0199999999999996</v>
      </c>
      <c r="J189" s="6">
        <v>11.69</v>
      </c>
      <c r="K189" s="6">
        <v>6.72</v>
      </c>
      <c r="L189" s="6">
        <v>5.43</v>
      </c>
      <c r="M189" s="6">
        <v>10.039999999999999</v>
      </c>
      <c r="N189" s="5">
        <v>0</v>
      </c>
      <c r="O189" s="5">
        <v>0</v>
      </c>
      <c r="P189" s="5">
        <v>0</v>
      </c>
      <c r="Q189" s="5">
        <v>0</v>
      </c>
    </row>
    <row r="190" spans="3:17" ht="15.5" x14ac:dyDescent="0.35">
      <c r="C190" t="s">
        <v>64</v>
      </c>
      <c r="I190" s="6">
        <v>0.19</v>
      </c>
      <c r="J190" s="6">
        <v>0.49</v>
      </c>
      <c r="K190" s="6">
        <v>0.76</v>
      </c>
      <c r="L190" s="6">
        <v>0.55000000000000004</v>
      </c>
      <c r="M190" s="6">
        <v>1.08</v>
      </c>
      <c r="N190" s="5">
        <v>0</v>
      </c>
      <c r="O190" s="5">
        <v>0</v>
      </c>
      <c r="P190" s="5">
        <v>0</v>
      </c>
      <c r="Q190" s="5">
        <v>0</v>
      </c>
    </row>
    <row r="191" spans="3:17" ht="15.5" x14ac:dyDescent="0.35">
      <c r="C191" t="s">
        <v>186</v>
      </c>
      <c r="I191" s="5">
        <v>70410000000</v>
      </c>
      <c r="J191" s="5">
        <v>35190000000</v>
      </c>
      <c r="K191" s="5">
        <v>71280000000</v>
      </c>
      <c r="L191" s="5">
        <v>109320000000</v>
      </c>
      <c r="M191" s="5">
        <v>96200000000</v>
      </c>
      <c r="N191" s="5">
        <v>51950000000</v>
      </c>
      <c r="O191" s="5">
        <v>17960000000</v>
      </c>
      <c r="P191" s="5">
        <v>2260000000</v>
      </c>
    </row>
    <row r="192" spans="3:17" ht="15.5" x14ac:dyDescent="0.35">
      <c r="C192" t="s">
        <v>187</v>
      </c>
      <c r="I192" s="6">
        <v>3.7200000000000004E-2</v>
      </c>
      <c r="J192" s="6">
        <v>3.8699999999999998E-2</v>
      </c>
      <c r="K192" s="6">
        <v>6.7099999999999993E-2</v>
      </c>
      <c r="L192" s="6">
        <v>0.11119999999999999</v>
      </c>
      <c r="M192" s="6">
        <v>0.25129999999999997</v>
      </c>
      <c r="N192" s="6">
        <v>0.28050000000000003</v>
      </c>
      <c r="O192" s="6">
        <v>9.7899999999999987E-2</v>
      </c>
      <c r="P192" s="6">
        <v>-8.6899999999999991E-2</v>
      </c>
      <c r="Q192" s="6">
        <v>-0.11720000000000001</v>
      </c>
    </row>
    <row r="193" spans="3:17" ht="15.5" x14ac:dyDescent="0.35">
      <c r="C193" t="s">
        <v>188</v>
      </c>
      <c r="I193" s="6">
        <v>0.12759999999999999</v>
      </c>
      <c r="J193" s="6">
        <v>5.0599999999999999E-2</v>
      </c>
      <c r="K193" s="6">
        <v>0.11380000000000001</v>
      </c>
      <c r="L193" s="6">
        <v>0.29309999999999997</v>
      </c>
      <c r="M193" s="6">
        <v>0.34869999999999995</v>
      </c>
      <c r="N193" s="6">
        <v>0.7006</v>
      </c>
      <c r="O193" s="6">
        <v>1.5004</v>
      </c>
      <c r="P193" s="6">
        <v>1.6857</v>
      </c>
      <c r="Q193" s="6">
        <v>-9.0576000000000008</v>
      </c>
    </row>
    <row r="194" spans="3:17" ht="15.5" x14ac:dyDescent="0.35">
      <c r="C194" t="s">
        <v>189</v>
      </c>
      <c r="I194" s="6">
        <v>0.20629999999999998</v>
      </c>
      <c r="J194" s="6">
        <v>0.1116</v>
      </c>
      <c r="K194" s="6">
        <v>0.24420000000000003</v>
      </c>
      <c r="L194" s="6">
        <v>0.4355</v>
      </c>
      <c r="M194" s="6">
        <v>0.6452</v>
      </c>
      <c r="N194" s="6">
        <v>0.99670000000000003</v>
      </c>
      <c r="O194" s="6">
        <v>1.1755</v>
      </c>
      <c r="P194" s="6">
        <v>0.3947</v>
      </c>
      <c r="Q194" s="6">
        <v>-0.88969999999999994</v>
      </c>
    </row>
    <row r="195" spans="3:17" ht="15.5" x14ac:dyDescent="0.35">
      <c r="C195" t="s">
        <v>190</v>
      </c>
      <c r="I195" s="6">
        <v>10.36</v>
      </c>
      <c r="J195" s="6">
        <v>3.66</v>
      </c>
      <c r="K195" s="6">
        <v>5.15</v>
      </c>
      <c r="L195" s="6">
        <v>17.579999999999998</v>
      </c>
      <c r="M195" s="6">
        <v>21.07</v>
      </c>
      <c r="N195" s="6">
        <v>22.28</v>
      </c>
      <c r="O195" s="6">
        <v>3.84</v>
      </c>
      <c r="P195" s="6">
        <v>0.31</v>
      </c>
      <c r="Q195" s="6">
        <v>-0.57999999999999996</v>
      </c>
    </row>
    <row r="196" spans="3:17" ht="15.5" x14ac:dyDescent="0.35">
      <c r="C196" t="s">
        <v>58</v>
      </c>
      <c r="I196" s="6">
        <v>0.64</v>
      </c>
      <c r="J196" s="6">
        <v>0.59</v>
      </c>
      <c r="K196" s="6">
        <v>0.76</v>
      </c>
      <c r="L196" s="6">
        <v>1.59</v>
      </c>
      <c r="M196" s="6">
        <v>3.5</v>
      </c>
      <c r="N196" s="5">
        <v>0</v>
      </c>
      <c r="O196" s="5">
        <v>0</v>
      </c>
      <c r="P196" s="5">
        <v>0</v>
      </c>
      <c r="Q196" s="5">
        <v>0</v>
      </c>
    </row>
    <row r="197" spans="3:17" ht="15.5" x14ac:dyDescent="0.35">
      <c r="C197" t="s">
        <v>55</v>
      </c>
      <c r="I197" s="6">
        <v>256.10000000000002</v>
      </c>
      <c r="J197" s="6">
        <v>225.04</v>
      </c>
      <c r="K197" s="6">
        <v>217.09</v>
      </c>
      <c r="L197" s="6">
        <v>201.22</v>
      </c>
      <c r="M197" s="6">
        <v>150.02000000000001</v>
      </c>
      <c r="N197" s="6">
        <v>51.93</v>
      </c>
      <c r="O197" s="6">
        <v>44821.51</v>
      </c>
      <c r="P197" s="6">
        <v>-23071.45</v>
      </c>
      <c r="Q197" s="6">
        <v>5851.97</v>
      </c>
    </row>
    <row r="198" spans="3:17" ht="15.5" x14ac:dyDescent="0.35">
      <c r="C198" t="s">
        <v>191</v>
      </c>
      <c r="I198" s="6">
        <v>0.64</v>
      </c>
      <c r="J198" s="6">
        <v>0.59</v>
      </c>
      <c r="K198" s="6">
        <v>0.76</v>
      </c>
      <c r="L198" s="6">
        <v>1.59</v>
      </c>
      <c r="M198" s="6">
        <v>3.5</v>
      </c>
      <c r="N198" s="5">
        <v>0</v>
      </c>
      <c r="O198" s="5">
        <v>0</v>
      </c>
      <c r="P198" s="5">
        <v>0</v>
      </c>
      <c r="Q198" s="5">
        <v>0</v>
      </c>
    </row>
    <row r="199" spans="3:17" ht="15.5" x14ac:dyDescent="0.35">
      <c r="C199" t="s">
        <v>192</v>
      </c>
      <c r="I199" s="6">
        <v>256.10000000000002</v>
      </c>
      <c r="J199" s="6">
        <v>225.04</v>
      </c>
      <c r="K199" s="6">
        <v>217.09</v>
      </c>
      <c r="L199" s="6">
        <v>201.22</v>
      </c>
      <c r="M199" s="6">
        <v>150.02000000000001</v>
      </c>
      <c r="N199" s="6">
        <v>51.93</v>
      </c>
      <c r="O199" s="6">
        <v>44821.51</v>
      </c>
      <c r="P199" s="6">
        <v>-23071.45</v>
      </c>
      <c r="Q199" s="6">
        <v>5851.97</v>
      </c>
    </row>
    <row r="200" spans="3:17" ht="15.5" x14ac:dyDescent="0.35">
      <c r="C200" t="s">
        <v>193</v>
      </c>
      <c r="I200" s="5">
        <v>266000000000</v>
      </c>
      <c r="J200" s="5">
        <v>47000000000</v>
      </c>
      <c r="K200" s="5">
        <v>123000000000</v>
      </c>
      <c r="L200" s="5">
        <v>155000000000</v>
      </c>
      <c r="M200" s="5">
        <v>28000000000</v>
      </c>
      <c r="N200" s="5">
        <v>20000000000</v>
      </c>
      <c r="O200" s="5">
        <v>5000000000</v>
      </c>
      <c r="P200" s="5">
        <v>31000000000</v>
      </c>
      <c r="Q200" s="5">
        <v>45000000000</v>
      </c>
    </row>
    <row r="201" spans="3:17" ht="15.5" x14ac:dyDescent="0.35">
      <c r="C201" t="s">
        <v>194</v>
      </c>
      <c r="I201" s="5">
        <v>1000000000</v>
      </c>
      <c r="J201" s="5">
        <v>0</v>
      </c>
      <c r="K201" s="5">
        <v>0</v>
      </c>
      <c r="L201" s="5">
        <v>0</v>
      </c>
      <c r="M201" s="5">
        <v>12000000000</v>
      </c>
      <c r="N201" s="5">
        <v>15000000000</v>
      </c>
      <c r="O201" s="5">
        <v>17000000000</v>
      </c>
      <c r="Q201" s="5">
        <v>0</v>
      </c>
    </row>
    <row r="202" spans="3:17" ht="15.5" x14ac:dyDescent="0.35">
      <c r="C202" t="s">
        <v>26</v>
      </c>
      <c r="I202" s="5">
        <v>267000000000</v>
      </c>
      <c r="J202" s="5">
        <v>47000000000</v>
      </c>
      <c r="K202" s="5">
        <v>124000000000</v>
      </c>
      <c r="L202" s="5">
        <v>155000000000</v>
      </c>
      <c r="M202" s="5">
        <v>40000000000</v>
      </c>
      <c r="N202" s="5">
        <v>34000000000</v>
      </c>
      <c r="O202" s="5">
        <v>22000000000</v>
      </c>
      <c r="P202" s="5">
        <v>31000000000</v>
      </c>
      <c r="Q202" s="5">
        <v>45000000000</v>
      </c>
    </row>
    <row r="203" spans="3:17" ht="15.5" x14ac:dyDescent="0.35">
      <c r="C203" t="s">
        <v>23</v>
      </c>
      <c r="I203" s="5">
        <v>263000000000</v>
      </c>
      <c r="J203" s="5">
        <v>41000000000</v>
      </c>
      <c r="K203" s="5">
        <v>111000000000</v>
      </c>
      <c r="L203" s="5">
        <v>-51000000000</v>
      </c>
      <c r="M203" s="5">
        <v>39000000000</v>
      </c>
      <c r="N203" s="5">
        <v>27000000000</v>
      </c>
      <c r="O203" s="5">
        <v>21000000000</v>
      </c>
      <c r="P203" s="5">
        <v>31000000000</v>
      </c>
      <c r="Q203" s="5">
        <v>44000000000</v>
      </c>
    </row>
    <row r="204" spans="3:17" ht="15.5" x14ac:dyDescent="0.35">
      <c r="C204" t="s">
        <v>195</v>
      </c>
      <c r="I204" s="5">
        <v>180000000000</v>
      </c>
      <c r="J204" s="5">
        <v>202000000000</v>
      </c>
      <c r="K204" s="5">
        <v>208000000000</v>
      </c>
      <c r="L204" s="5">
        <v>191000000000</v>
      </c>
      <c r="M204" s="5">
        <v>146000000000</v>
      </c>
      <c r="N204" s="5">
        <v>40000000000</v>
      </c>
      <c r="O204" s="5">
        <v>16000000000</v>
      </c>
      <c r="P204" s="5">
        <v>-7000000000</v>
      </c>
      <c r="Q204" s="5">
        <v>-1000000000</v>
      </c>
    </row>
    <row r="205" spans="3:17" ht="15.5" x14ac:dyDescent="0.35">
      <c r="C205" t="s">
        <v>196</v>
      </c>
      <c r="I205" s="5">
        <v>-147000000000</v>
      </c>
      <c r="J205" s="5">
        <v>113000000000</v>
      </c>
      <c r="K205" s="5">
        <v>-128000000000</v>
      </c>
      <c r="L205" s="5">
        <v>108000000000</v>
      </c>
      <c r="M205" s="5">
        <v>-47000000000</v>
      </c>
      <c r="N205" s="5">
        <v>11000000000</v>
      </c>
      <c r="O205" s="5">
        <v>23000000000</v>
      </c>
      <c r="P205" s="5">
        <v>17000000000</v>
      </c>
      <c r="Q205" s="5">
        <v>-12000000000</v>
      </c>
    </row>
    <row r="206" spans="3:17" ht="15.5" x14ac:dyDescent="0.35">
      <c r="C206" t="s">
        <v>197</v>
      </c>
      <c r="I206" s="5">
        <v>-22000000000</v>
      </c>
      <c r="J206" s="5">
        <v>-26000000000</v>
      </c>
      <c r="K206" s="5">
        <v>-8000000000</v>
      </c>
      <c r="L206" s="5">
        <v>0</v>
      </c>
    </row>
    <row r="207" spans="3:17" ht="15.5" x14ac:dyDescent="0.35">
      <c r="C207" t="s">
        <v>15</v>
      </c>
      <c r="I207" s="5">
        <v>-170000000000</v>
      </c>
      <c r="J207" s="5">
        <v>88000000000</v>
      </c>
      <c r="K207" s="5">
        <v>-137000000000</v>
      </c>
      <c r="L207" s="5">
        <v>108000000000</v>
      </c>
      <c r="M207" s="5">
        <v>-47000000000</v>
      </c>
      <c r="N207" s="5">
        <v>11000000000</v>
      </c>
      <c r="O207" s="5">
        <v>23000000000</v>
      </c>
      <c r="P207" s="5">
        <v>17000000000</v>
      </c>
      <c r="Q207" s="5">
        <v>-12000000000</v>
      </c>
    </row>
    <row r="208" spans="3:17" ht="15.5" x14ac:dyDescent="0.35">
      <c r="C208" t="s">
        <v>17</v>
      </c>
      <c r="I208" s="6">
        <v>-127.29</v>
      </c>
      <c r="J208" s="6">
        <v>65.790000000000006</v>
      </c>
      <c r="K208" s="6">
        <v>-102.49</v>
      </c>
      <c r="L208" s="6">
        <v>80.88</v>
      </c>
      <c r="M208" s="6">
        <v>-35.07</v>
      </c>
      <c r="N208" s="6">
        <v>11.09</v>
      </c>
      <c r="O208" s="6">
        <v>187703.91</v>
      </c>
      <c r="P208" s="6">
        <v>141345.26999999999</v>
      </c>
      <c r="Q208" s="6">
        <v>-99036.28</v>
      </c>
    </row>
    <row r="210" spans="2:17" ht="15.5" x14ac:dyDescent="0.35">
      <c r="B210" t="s">
        <v>198</v>
      </c>
      <c r="C210" t="s">
        <v>199</v>
      </c>
      <c r="D210" s="5">
        <v>-16000000000</v>
      </c>
      <c r="E210" s="5">
        <v>-7000000000</v>
      </c>
      <c r="F210" s="5">
        <v>43000000000</v>
      </c>
      <c r="G210" s="5">
        <v>287000000</v>
      </c>
      <c r="H210" s="5">
        <v>-45000000000</v>
      </c>
      <c r="I210" s="5">
        <v>44000000000</v>
      </c>
      <c r="J210" s="5">
        <v>15000000000</v>
      </c>
      <c r="K210" s="5">
        <v>33000000000</v>
      </c>
      <c r="L210" s="5">
        <v>79000000000</v>
      </c>
      <c r="M210" s="5">
        <v>70000000000</v>
      </c>
      <c r="N210" s="5">
        <v>36000000000</v>
      </c>
      <c r="O210" s="5">
        <v>8000000000</v>
      </c>
      <c r="P210" s="5">
        <v>-5000000000</v>
      </c>
      <c r="Q210" s="5">
        <v>-6000000000</v>
      </c>
    </row>
    <row r="211" spans="2:17" ht="15.5" x14ac:dyDescent="0.35">
      <c r="C211" t="s">
        <v>200</v>
      </c>
      <c r="H211" s="6">
        <v>4.9000000000000004</v>
      </c>
      <c r="I211" s="6">
        <v>4.9000000000000004</v>
      </c>
      <c r="J211" s="6">
        <v>1.71</v>
      </c>
      <c r="K211" s="6">
        <v>3.7</v>
      </c>
      <c r="L211" s="6">
        <v>8.85</v>
      </c>
      <c r="M211" s="6">
        <v>7.85</v>
      </c>
    </row>
    <row r="212" spans="2:17" ht="15.5" x14ac:dyDescent="0.35">
      <c r="C212" t="s">
        <v>66</v>
      </c>
      <c r="H212" s="6">
        <v>-0.14630000000000001</v>
      </c>
      <c r="I212" s="6">
        <v>0.15</v>
      </c>
      <c r="J212" s="6">
        <v>0.15029999999999999</v>
      </c>
      <c r="K212" s="6">
        <v>0.1497</v>
      </c>
      <c r="L212" s="6">
        <v>0.15010000000000001</v>
      </c>
      <c r="M212" s="6">
        <v>0.15010000000000001</v>
      </c>
    </row>
    <row r="213" spans="2:17" ht="15.5" x14ac:dyDescent="0.35">
      <c r="C213" t="s">
        <v>201</v>
      </c>
      <c r="H213" s="6">
        <v>3.9199999999999999E-2</v>
      </c>
      <c r="I213" s="6">
        <v>3.3799999999999997E-2</v>
      </c>
      <c r="J213" s="6">
        <v>1.1699999999999999E-2</v>
      </c>
      <c r="K213" s="6">
        <v>2.5899999999999999E-2</v>
      </c>
      <c r="L213" s="6">
        <v>3.1400000000000004E-2</v>
      </c>
      <c r="M213" s="6">
        <v>1.67E-2</v>
      </c>
    </row>
    <row r="214" spans="2:17" ht="15.5" x14ac:dyDescent="0.35">
      <c r="C214" t="s">
        <v>46</v>
      </c>
      <c r="D214" s="6">
        <v>-11.8</v>
      </c>
      <c r="E214" s="6">
        <v>-4.95</v>
      </c>
      <c r="F214" s="6">
        <v>32.15</v>
      </c>
      <c r="G214" s="6">
        <v>0.22</v>
      </c>
      <c r="H214" s="6">
        <v>-33.5</v>
      </c>
      <c r="I214" s="6">
        <v>32.67</v>
      </c>
      <c r="J214" s="6">
        <v>11.38</v>
      </c>
      <c r="K214" s="6">
        <v>24.71</v>
      </c>
      <c r="L214" s="6">
        <v>58.97</v>
      </c>
      <c r="M214" s="6">
        <v>52.31</v>
      </c>
      <c r="N214" s="6">
        <v>27.28</v>
      </c>
      <c r="O214" s="6">
        <v>6.18</v>
      </c>
      <c r="P214" s="6">
        <v>-3.57</v>
      </c>
      <c r="Q214" s="6">
        <v>-4.87</v>
      </c>
    </row>
    <row r="215" spans="2:17" ht="15.5" x14ac:dyDescent="0.35">
      <c r="C215" t="s">
        <v>68</v>
      </c>
      <c r="H215" s="6">
        <v>4.9000000000000004</v>
      </c>
      <c r="I215" s="6">
        <v>4.9000000000000004</v>
      </c>
      <c r="J215" s="6">
        <v>1.71</v>
      </c>
      <c r="K215" s="6">
        <v>3.7</v>
      </c>
      <c r="L215" s="6">
        <v>8.85</v>
      </c>
      <c r="M215" s="6">
        <v>7.85</v>
      </c>
    </row>
    <row r="216" spans="2:17" ht="15.5" x14ac:dyDescent="0.35">
      <c r="C216" t="s">
        <v>202</v>
      </c>
      <c r="H216" s="6">
        <v>-0.14630000000000001</v>
      </c>
      <c r="I216" s="6">
        <v>0.15</v>
      </c>
      <c r="J216" s="6">
        <v>0.15029999999999999</v>
      </c>
      <c r="K216" s="6">
        <v>0.1497</v>
      </c>
      <c r="L216" s="6">
        <v>0.15010000000000001</v>
      </c>
      <c r="M216" s="6">
        <v>0.15010000000000001</v>
      </c>
    </row>
    <row r="217" spans="2:17" ht="15.5" x14ac:dyDescent="0.35">
      <c r="C217" t="s">
        <v>203</v>
      </c>
      <c r="H217" s="6">
        <v>3.9199999999999999E-2</v>
      </c>
      <c r="I217" s="6">
        <v>3.3799999999999997E-2</v>
      </c>
      <c r="J217" s="6">
        <v>1.1699999999999999E-2</v>
      </c>
      <c r="K217" s="6">
        <v>2.5899999999999999E-2</v>
      </c>
      <c r="L217" s="6">
        <v>3.1400000000000004E-2</v>
      </c>
      <c r="M217" s="6">
        <v>1.67E-2</v>
      </c>
    </row>
    <row r="218" spans="2:17" ht="15.5" x14ac:dyDescent="0.35">
      <c r="C218" t="s">
        <v>204</v>
      </c>
      <c r="D218" s="5">
        <v>61000000000</v>
      </c>
      <c r="E218" s="5">
        <v>55000000000</v>
      </c>
      <c r="F218" s="5">
        <v>943000000000</v>
      </c>
      <c r="G218" s="5">
        <v>118000000000</v>
      </c>
      <c r="H218" s="5">
        <v>233000000000</v>
      </c>
      <c r="I218" s="5">
        <v>1176000000000</v>
      </c>
      <c r="J218" s="5">
        <v>364000000000</v>
      </c>
      <c r="K218" s="5">
        <v>290000000000</v>
      </c>
      <c r="L218" s="5">
        <v>770000000000</v>
      </c>
      <c r="M218" s="5">
        <v>651000000000</v>
      </c>
      <c r="N218" s="5">
        <v>223000000000</v>
      </c>
      <c r="O218" s="5">
        <v>129000000000</v>
      </c>
      <c r="P218" s="5">
        <v>74000000000</v>
      </c>
      <c r="Q218" s="5">
        <v>61000000000</v>
      </c>
    </row>
    <row r="219" spans="2:17" ht="15.5" x14ac:dyDescent="0.35">
      <c r="C219" t="s">
        <v>205</v>
      </c>
      <c r="H219" s="6">
        <v>4.9000000000000004</v>
      </c>
      <c r="I219" s="6">
        <v>4.9000000000000004</v>
      </c>
      <c r="J219" s="6">
        <v>1.71</v>
      </c>
      <c r="K219" s="6">
        <v>3.7</v>
      </c>
      <c r="L219" s="6">
        <v>8.85</v>
      </c>
      <c r="M219" s="6">
        <v>7.85</v>
      </c>
    </row>
    <row r="220" spans="2:17" ht="15.5" x14ac:dyDescent="0.35">
      <c r="C220" t="s">
        <v>206</v>
      </c>
      <c r="H220" s="6">
        <v>-0.14630000000000001</v>
      </c>
      <c r="I220" s="6">
        <v>0.15</v>
      </c>
      <c r="J220" s="6">
        <v>0.15029999999999999</v>
      </c>
      <c r="K220" s="6">
        <v>0.1497</v>
      </c>
      <c r="L220" s="6">
        <v>0.15010000000000001</v>
      </c>
      <c r="M220" s="6">
        <v>0.15010000000000001</v>
      </c>
    </row>
    <row r="221" spans="2:17" ht="15.5" x14ac:dyDescent="0.35">
      <c r="C221" t="s">
        <v>207</v>
      </c>
      <c r="H221" s="6">
        <v>3.9199999999999999E-2</v>
      </c>
      <c r="I221" s="6">
        <v>3.3799999999999997E-2</v>
      </c>
      <c r="J221" s="6">
        <v>1.1699999999999999E-2</v>
      </c>
      <c r="K221" s="6">
        <v>2.5899999999999999E-2</v>
      </c>
      <c r="L221" s="6">
        <v>3.1400000000000004E-2</v>
      </c>
      <c r="M221" s="6">
        <v>1.67E-2</v>
      </c>
    </row>
    <row r="222" spans="2:17" ht="15.5" x14ac:dyDescent="0.35">
      <c r="C222" t="s">
        <v>208</v>
      </c>
      <c r="I222" s="6">
        <v>-3.73</v>
      </c>
    </row>
    <row r="223" spans="2:17" ht="15.5" x14ac:dyDescent="0.35">
      <c r="C223" t="s">
        <v>209</v>
      </c>
      <c r="I223" s="5">
        <v>8</v>
      </c>
    </row>
    <row r="224" spans="2:17" ht="15.5" x14ac:dyDescent="0.35">
      <c r="C224" t="s">
        <v>210</v>
      </c>
      <c r="I224" s="6">
        <v>6.95</v>
      </c>
    </row>
    <row r="225" spans="3:9" ht="15.5" x14ac:dyDescent="0.35">
      <c r="C225" t="s">
        <v>211</v>
      </c>
      <c r="I225" s="6">
        <v>0.1249</v>
      </c>
    </row>
    <row r="226" spans="3:9" ht="15.5" x14ac:dyDescent="0.35">
      <c r="C226" t="s">
        <v>212</v>
      </c>
      <c r="I226" s="6">
        <v>0.14000000000000001</v>
      </c>
    </row>
    <row r="227" spans="3:9" ht="15.5" x14ac:dyDescent="0.35">
      <c r="C227" t="s">
        <v>213</v>
      </c>
      <c r="I227" s="6">
        <v>0.54</v>
      </c>
    </row>
    <row r="228" spans="3:9" ht="15.5" x14ac:dyDescent="0.35">
      <c r="C228" t="s">
        <v>214</v>
      </c>
      <c r="I228" s="6">
        <v>6.7</v>
      </c>
    </row>
    <row r="229" spans="3:9" ht="15.5" x14ac:dyDescent="0.35">
      <c r="C229" t="s">
        <v>215</v>
      </c>
      <c r="I229" s="6">
        <v>-2.62</v>
      </c>
    </row>
    <row r="230" spans="3:9" ht="15.5" x14ac:dyDescent="0.35">
      <c r="C230" t="s">
        <v>216</v>
      </c>
      <c r="I230" s="6">
        <v>6.14</v>
      </c>
    </row>
    <row r="231" spans="3:9" ht="15.5" x14ac:dyDescent="0.35">
      <c r="C231" t="s">
        <v>217</v>
      </c>
      <c r="I231" s="6">
        <v>5.69</v>
      </c>
    </row>
    <row r="232" spans="3:9" ht="15.5" x14ac:dyDescent="0.35">
      <c r="C232" t="s">
        <v>218</v>
      </c>
      <c r="I232" s="6">
        <v>0.04</v>
      </c>
    </row>
    <row r="233" spans="3:9" ht="15.5" x14ac:dyDescent="0.35">
      <c r="C233" t="s">
        <v>219</v>
      </c>
      <c r="I233" s="6">
        <v>-0.45</v>
      </c>
    </row>
    <row r="234" spans="3:9" ht="15.5" x14ac:dyDescent="0.35">
      <c r="C234" t="s">
        <v>220</v>
      </c>
      <c r="I234" s="6">
        <v>15.62</v>
      </c>
    </row>
    <row r="235" spans="3:9" ht="15.5" x14ac:dyDescent="0.35">
      <c r="C235" t="s">
        <v>221</v>
      </c>
      <c r="I235" s="6">
        <v>-33.5</v>
      </c>
    </row>
    <row r="236" spans="3:9" ht="15.5" x14ac:dyDescent="0.35">
      <c r="C236" t="s">
        <v>222</v>
      </c>
      <c r="I236" s="6">
        <v>883.3</v>
      </c>
    </row>
    <row r="237" spans="3:9" ht="15.5" x14ac:dyDescent="0.35">
      <c r="C237" t="s">
        <v>223</v>
      </c>
      <c r="D237" s="6">
        <v>110.18</v>
      </c>
    </row>
    <row r="238" spans="3:9" ht="15.5" x14ac:dyDescent="0.35">
      <c r="C238" t="s">
        <v>224</v>
      </c>
      <c r="I238" s="6">
        <v>232.68</v>
      </c>
    </row>
    <row r="239" spans="3:9" ht="15.5" x14ac:dyDescent="0.35">
      <c r="C239" t="s">
        <v>225</v>
      </c>
      <c r="I239" s="6">
        <v>-47.63</v>
      </c>
    </row>
    <row r="240" spans="3:9" ht="15.5" x14ac:dyDescent="0.35">
      <c r="C240" t="s">
        <v>226</v>
      </c>
      <c r="D240" s="6">
        <v>1.26</v>
      </c>
    </row>
    <row r="241" spans="3:9" ht="15.5" x14ac:dyDescent="0.35">
      <c r="C241" t="s">
        <v>227</v>
      </c>
      <c r="D241" s="6">
        <v>0.67</v>
      </c>
    </row>
    <row r="242" spans="3:9" ht="15.5" x14ac:dyDescent="0.35">
      <c r="C242" t="s">
        <v>228</v>
      </c>
      <c r="D242" s="6">
        <v>0.92</v>
      </c>
    </row>
    <row r="243" spans="3:9" ht="15.5" x14ac:dyDescent="0.35">
      <c r="C243" t="s">
        <v>230</v>
      </c>
      <c r="D243" s="6">
        <v>1.6</v>
      </c>
    </row>
    <row r="244" spans="3:9" ht="15.5" x14ac:dyDescent="0.35">
      <c r="C244" t="s">
        <v>231</v>
      </c>
      <c r="D244" s="6">
        <v>0.35</v>
      </c>
    </row>
    <row r="245" spans="3:9" ht="15.5" x14ac:dyDescent="0.35">
      <c r="C245" t="s">
        <v>232</v>
      </c>
      <c r="D245" s="6">
        <v>2.6</v>
      </c>
    </row>
    <row r="246" spans="3:9" ht="15.5" x14ac:dyDescent="0.35">
      <c r="C246" t="s">
        <v>233</v>
      </c>
      <c r="I246" s="6">
        <v>3.67</v>
      </c>
    </row>
    <row r="247" spans="3:9" ht="15.5" x14ac:dyDescent="0.35">
      <c r="C247" t="s">
        <v>13</v>
      </c>
      <c r="D247" s="5">
        <v>45000000000</v>
      </c>
    </row>
    <row r="248" spans="3:9" ht="15.5" x14ac:dyDescent="0.35">
      <c r="C248" t="s">
        <v>234</v>
      </c>
      <c r="I248" s="6">
        <v>2.85</v>
      </c>
    </row>
    <row r="249" spans="3:9" ht="15.5" x14ac:dyDescent="0.35">
      <c r="C249" t="s">
        <v>235</v>
      </c>
      <c r="I249" s="6">
        <v>2.58E-2</v>
      </c>
    </row>
    <row r="250" spans="3:9" ht="15.5" x14ac:dyDescent="0.35">
      <c r="C250" t="s">
        <v>236</v>
      </c>
      <c r="I250" s="6">
        <v>6.7099999999999993E-2</v>
      </c>
    </row>
    <row r="251" spans="3:9" ht="15.5" x14ac:dyDescent="0.35">
      <c r="C251" t="s">
        <v>237</v>
      </c>
      <c r="I251" s="6">
        <v>0.14150000000000001</v>
      </c>
    </row>
    <row r="252" spans="3:9" ht="15.5" x14ac:dyDescent="0.35">
      <c r="C252" t="s">
        <v>238</v>
      </c>
      <c r="I252" s="6">
        <v>4.5999999999999999E-2</v>
      </c>
    </row>
    <row r="253" spans="3:9" ht="15.5" x14ac:dyDescent="0.35">
      <c r="C253" t="s">
        <v>239</v>
      </c>
      <c r="D253" s="6">
        <v>389.2</v>
      </c>
    </row>
    <row r="254" spans="3:9" ht="15.5" x14ac:dyDescent="0.35">
      <c r="C254" t="s">
        <v>240</v>
      </c>
      <c r="D254" s="6">
        <v>435.52</v>
      </c>
    </row>
    <row r="255" spans="3:9" ht="15.5" x14ac:dyDescent="0.35">
      <c r="C255" t="s">
        <v>241</v>
      </c>
      <c r="D255" s="6">
        <v>454.8</v>
      </c>
    </row>
    <row r="256" spans="3:9" ht="15.5" x14ac:dyDescent="0.35">
      <c r="C256" t="s">
        <v>242</v>
      </c>
      <c r="D256" s="6">
        <v>369.92</v>
      </c>
    </row>
    <row r="257" spans="3:9" ht="15.5" x14ac:dyDescent="0.35">
      <c r="C257" t="s">
        <v>243</v>
      </c>
      <c r="D257" s="6">
        <v>0.23</v>
      </c>
    </row>
    <row r="258" spans="3:9" ht="15.5" x14ac:dyDescent="0.35">
      <c r="C258" t="s">
        <v>244</v>
      </c>
      <c r="I258" s="6">
        <v>1.3</v>
      </c>
    </row>
    <row r="259" spans="3:9" ht="15.5" x14ac:dyDescent="0.35">
      <c r="C259" t="s">
        <v>245</v>
      </c>
      <c r="I259" s="6">
        <v>4.1399999999999997</v>
      </c>
    </row>
    <row r="260" spans="3:9" ht="15.5" x14ac:dyDescent="0.35">
      <c r="C260" t="s">
        <v>42</v>
      </c>
      <c r="I260" s="5">
        <v>167000000000</v>
      </c>
    </row>
    <row r="261" spans="3:9" ht="15.5" x14ac:dyDescent="0.35">
      <c r="C261" t="s">
        <v>246</v>
      </c>
      <c r="I261" s="5">
        <v>306000000000</v>
      </c>
    </row>
    <row r="262" spans="3:9" ht="15.5" x14ac:dyDescent="0.35">
      <c r="C262" t="s">
        <v>247</v>
      </c>
      <c r="I262" s="5">
        <v>1330000000</v>
      </c>
    </row>
    <row r="263" spans="3:9" ht="15.5" x14ac:dyDescent="0.35">
      <c r="C263" t="s">
        <v>248</v>
      </c>
      <c r="I263" s="6">
        <v>0.1472</v>
      </c>
    </row>
    <row r="264" spans="3:9" ht="15.5" x14ac:dyDescent="0.35">
      <c r="C264" t="s">
        <v>249</v>
      </c>
      <c r="D264" s="6">
        <v>0.151</v>
      </c>
    </row>
    <row r="265" spans="3:9" ht="15.5" x14ac:dyDescent="0.35">
      <c r="C265" t="s">
        <v>250</v>
      </c>
      <c r="D265" s="6">
        <v>-0.221</v>
      </c>
    </row>
    <row r="266" spans="3:9" ht="15.5" x14ac:dyDescent="0.35">
      <c r="C266" t="s">
        <v>251</v>
      </c>
      <c r="D266" s="6">
        <v>-0.2571</v>
      </c>
    </row>
    <row r="267" spans="3:9" ht="15.5" x14ac:dyDescent="0.35">
      <c r="C267" t="s">
        <v>252</v>
      </c>
      <c r="D267" s="6">
        <v>-0.14419999999999999</v>
      </c>
    </row>
    <row r="268" spans="3:9" ht="15.5" x14ac:dyDescent="0.35">
      <c r="C268" t="s">
        <v>253</v>
      </c>
      <c r="D268" s="6">
        <v>-0.23440000000000003</v>
      </c>
    </row>
    <row r="269" spans="3:9" ht="15.5" x14ac:dyDescent="0.35">
      <c r="C269" t="s">
        <v>254</v>
      </c>
      <c r="D269" s="6">
        <v>-8.1091999999999995</v>
      </c>
    </row>
    <row r="270" spans="3:9" ht="15.5" x14ac:dyDescent="0.35">
      <c r="C270" t="s">
        <v>255</v>
      </c>
      <c r="I270" s="6">
        <v>4.9000000000000004</v>
      </c>
    </row>
    <row r="271" spans="3:9" ht="15.5" x14ac:dyDescent="0.35">
      <c r="C271" t="s">
        <v>256</v>
      </c>
      <c r="I271" s="6">
        <v>4.9000000000000004</v>
      </c>
    </row>
    <row r="272" spans="3:9" ht="15.5" x14ac:dyDescent="0.35">
      <c r="C272" t="s">
        <v>257</v>
      </c>
      <c r="I272" s="6">
        <v>-0.14630000000000001</v>
      </c>
    </row>
    <row r="273" spans="3:9" ht="15.5" x14ac:dyDescent="0.35">
      <c r="C273" t="s">
        <v>258</v>
      </c>
      <c r="I273" s="6">
        <v>3.9199999999999999E-2</v>
      </c>
    </row>
    <row r="274" spans="3:9" ht="15.5" x14ac:dyDescent="0.35">
      <c r="C274" t="s">
        <v>259</v>
      </c>
      <c r="I274" t="s">
        <v>1204</v>
      </c>
    </row>
    <row r="275" spans="3:9" ht="15.5" x14ac:dyDescent="0.35">
      <c r="C275" t="s">
        <v>261</v>
      </c>
      <c r="I275" s="5">
        <v>6</v>
      </c>
    </row>
    <row r="276" spans="3:9" ht="15.5" x14ac:dyDescent="0.35">
      <c r="C276" t="s">
        <v>262</v>
      </c>
      <c r="I276" s="6">
        <v>0.49</v>
      </c>
    </row>
    <row r="277" spans="3:9" ht="15.5" x14ac:dyDescent="0.35">
      <c r="C277" t="s">
        <v>263</v>
      </c>
      <c r="I277" s="6">
        <v>0.18</v>
      </c>
    </row>
    <row r="278" spans="3:9" ht="15.5" x14ac:dyDescent="0.35">
      <c r="C278" t="s">
        <v>264</v>
      </c>
      <c r="I278" s="6">
        <v>0.72</v>
      </c>
    </row>
    <row r="279" spans="3:9" ht="15.5" x14ac:dyDescent="0.35">
      <c r="C279" t="s">
        <v>265</v>
      </c>
      <c r="I279" s="6">
        <v>0.98</v>
      </c>
    </row>
    <row r="280" spans="3:9" ht="15.5" x14ac:dyDescent="0.35">
      <c r="C280" t="s">
        <v>266</v>
      </c>
      <c r="I280" s="6">
        <v>0.95</v>
      </c>
    </row>
    <row r="281" spans="3:9" ht="15.5" x14ac:dyDescent="0.35">
      <c r="C281" t="s">
        <v>267</v>
      </c>
      <c r="I281" s="6">
        <v>0.78</v>
      </c>
    </row>
    <row r="282" spans="3:9" ht="15.5" x14ac:dyDescent="0.35">
      <c r="C282" t="s">
        <v>268</v>
      </c>
      <c r="I282" s="6">
        <v>0.59</v>
      </c>
    </row>
    <row r="283" spans="3:9" ht="15.5" x14ac:dyDescent="0.35">
      <c r="C283" t="s">
        <v>269</v>
      </c>
      <c r="I283" s="5">
        <v>1178000000000</v>
      </c>
    </row>
    <row r="284" spans="3:9" ht="15.5" x14ac:dyDescent="0.35">
      <c r="C284" t="s">
        <v>270</v>
      </c>
      <c r="I284" s="5">
        <v>149000000000</v>
      </c>
    </row>
    <row r="285" spans="3:9" ht="15.5" x14ac:dyDescent="0.35">
      <c r="C285" t="s">
        <v>271</v>
      </c>
      <c r="I285" s="5">
        <v>54000000000</v>
      </c>
    </row>
    <row r="286" spans="3:9" ht="15.5" x14ac:dyDescent="0.35">
      <c r="C286" t="s">
        <v>272</v>
      </c>
      <c r="I286" s="5">
        <v>21000000000</v>
      </c>
    </row>
    <row r="287" spans="3:9" ht="15.5" x14ac:dyDescent="0.35">
      <c r="C287" t="s">
        <v>273</v>
      </c>
      <c r="D287" s="5">
        <v>147000000000</v>
      </c>
    </row>
    <row r="288" spans="3:9" ht="15.5" x14ac:dyDescent="0.35">
      <c r="C288" t="s">
        <v>274</v>
      </c>
      <c r="D288" s="5">
        <v>807000000000</v>
      </c>
    </row>
    <row r="289" spans="3:9" ht="15.5" x14ac:dyDescent="0.35">
      <c r="C289" t="s">
        <v>275</v>
      </c>
      <c r="D289" s="5">
        <v>497000000000</v>
      </c>
    </row>
    <row r="290" spans="3:9" ht="15.5" x14ac:dyDescent="0.35">
      <c r="C290" t="s">
        <v>183</v>
      </c>
      <c r="D290" s="5">
        <v>116000000000</v>
      </c>
    </row>
    <row r="291" spans="3:9" ht="15.5" x14ac:dyDescent="0.35">
      <c r="C291" t="s">
        <v>182</v>
      </c>
      <c r="I291" s="5">
        <v>310000000000</v>
      </c>
    </row>
    <row r="292" spans="3:9" ht="15.5" x14ac:dyDescent="0.35">
      <c r="C292" t="s">
        <v>181</v>
      </c>
      <c r="D292" s="5">
        <v>1000000000</v>
      </c>
    </row>
    <row r="293" spans="3:9" ht="15.5" x14ac:dyDescent="0.35">
      <c r="C293" t="s">
        <v>180</v>
      </c>
      <c r="D293" s="5">
        <v>285000000000</v>
      </c>
    </row>
    <row r="294" spans="3:9" ht="15.5" x14ac:dyDescent="0.35">
      <c r="C294" t="s">
        <v>24</v>
      </c>
      <c r="D294" s="5">
        <v>286000000000</v>
      </c>
    </row>
    <row r="295" spans="3:9" ht="15.5" x14ac:dyDescent="0.35">
      <c r="C295" t="s">
        <v>21</v>
      </c>
      <c r="D295" s="5">
        <v>139000000000</v>
      </c>
    </row>
    <row r="296" spans="3:9" ht="15.5" x14ac:dyDescent="0.35">
      <c r="C296" t="s">
        <v>276</v>
      </c>
      <c r="I296" s="5">
        <v>310000000000</v>
      </c>
    </row>
    <row r="297" spans="3:9" ht="15.5" x14ac:dyDescent="0.35">
      <c r="C297" t="s">
        <v>277</v>
      </c>
      <c r="I297" s="5">
        <v>25000000000</v>
      </c>
    </row>
    <row r="298" spans="3:9" ht="15.5" x14ac:dyDescent="0.35">
      <c r="C298" t="s">
        <v>278</v>
      </c>
      <c r="I298" s="5">
        <v>-134000000000</v>
      </c>
    </row>
    <row r="299" spans="3:9" ht="15.5" x14ac:dyDescent="0.35">
      <c r="C299" t="s">
        <v>279</v>
      </c>
      <c r="I299" s="5">
        <v>254000000000</v>
      </c>
    </row>
    <row r="300" spans="3:9" ht="15.5" x14ac:dyDescent="0.35">
      <c r="C300" t="s">
        <v>280</v>
      </c>
      <c r="I300" s="5">
        <v>-88000000000</v>
      </c>
    </row>
    <row r="301" spans="3:9" ht="15.5" x14ac:dyDescent="0.35">
      <c r="C301" t="s">
        <v>281</v>
      </c>
      <c r="I301" s="5">
        <v>-64000000000</v>
      </c>
    </row>
  </sheetData>
  <pageMargins left="0.7" right="0.7" top="0.75" bottom="0.75" header="0.3" footer="0.3"/>
  <ignoredErrors>
    <ignoredError sqref="A1:Q302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26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1205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1206</v>
      </c>
      <c r="D2" s="2" vm="178">
        <f ca="1">IFERROR(_xlfn.STOCKHISTORY("XIDX:" &amp; $C$1, D3, , 0, 0, 1), "Libur")</f>
        <v>575</v>
      </c>
      <c r="E2" s="2" vm="189">
        <f ca="1">IFERROR(_xlfn.STOCKHISTORY("XIDX:" &amp; $C$1, E3, , 0, 0, 1), "Libur")</f>
        <v>635</v>
      </c>
      <c r="H2" s="2" vm="189">
        <f ca="1">IFERROR(INDEX(D2:G2,COUNT(D2:G2)),"")</f>
        <v>635</v>
      </c>
      <c r="I2" s="2" vm="46">
        <f t="shared" ref="I2:O2" ca="1" si="0">IFERROR(_xlfn.STOCKHISTORY("XIDX:" &amp; $C$1, I1, , 0, 0, 1), "Libur")</f>
        <v>680</v>
      </c>
      <c r="J2" s="2" vm="280">
        <f t="shared" ca="1" si="0"/>
        <v>86</v>
      </c>
      <c r="K2" s="2" vm="26">
        <f t="shared" ca="1" si="0"/>
        <v>60</v>
      </c>
      <c r="L2" s="2" vm="281">
        <f t="shared" ca="1" si="0"/>
        <v>57</v>
      </c>
      <c r="M2" s="2" vm="282">
        <f t="shared" ca="1" si="0"/>
        <v>96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89690901062</v>
      </c>
      <c r="E4" s="2">
        <f>IFERROR(INDEX(E51:E500,MATCH($C$4,$C$51:$C$500,0)),"")</f>
        <v>95034751144</v>
      </c>
      <c r="H4" s="2">
        <f>IFERROR(SUM(D4:G4)*(4/MAX(1,COUNT(D4:G4))),"")</f>
        <v>369451304412</v>
      </c>
      <c r="I4" s="2">
        <f t="shared" ref="I4:O4" si="1">IFERROR(INDEX(I51:I500,MATCH($C$4,$C$51:$C$500,0)),"")</f>
        <v>168100355806</v>
      </c>
      <c r="J4" s="2">
        <f t="shared" si="1"/>
        <v>120118076634</v>
      </c>
      <c r="K4" s="2">
        <f t="shared" si="1"/>
        <v>80742024721</v>
      </c>
      <c r="L4" s="2">
        <f t="shared" si="1"/>
        <v>64670126720</v>
      </c>
      <c r="M4" s="2">
        <f t="shared" si="1"/>
        <v>46863360737</v>
      </c>
      <c r="N4" s="2">
        <f t="shared" si="1"/>
        <v>31745766127</v>
      </c>
      <c r="O4" s="2">
        <f t="shared" si="1"/>
        <v>18700586824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12218465042</v>
      </c>
      <c r="E5" s="2">
        <f>IFERROR(INDEX(E51:E500,MATCH($C$5,$C$51:$C$500,0)),"")</f>
        <v>9341842745</v>
      </c>
      <c r="H5" s="2">
        <f>IFERROR(SUM(D5:G5)*(4/MAX(1,COUNT(D5:G5))),"")</f>
        <v>43120615574</v>
      </c>
      <c r="I5" s="2">
        <f t="shared" ref="I5:O5" si="2">IFERROR(INDEX(I51:I500,MATCH($C$5,$C$51:$C$500,0)),"")</f>
        <v>20305436139</v>
      </c>
      <c r="J5" s="2">
        <f t="shared" si="2"/>
        <v>15449166512</v>
      </c>
      <c r="K5" s="2">
        <f t="shared" si="2"/>
        <v>8772952103</v>
      </c>
      <c r="L5" s="2">
        <f t="shared" si="2"/>
        <v>3421498233</v>
      </c>
      <c r="M5" s="2">
        <f t="shared" si="2"/>
        <v>1746157506</v>
      </c>
      <c r="N5" s="2">
        <f t="shared" si="2"/>
        <v>1393522741</v>
      </c>
      <c r="O5" s="2">
        <f t="shared" si="2"/>
        <v>963502748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90475359102</v>
      </c>
      <c r="E6" s="2">
        <f>IFERROR(INDEX(E51:E500,MATCH($C$6,$C$51:$C$500,0)),"")</f>
        <v>84246889855</v>
      </c>
      <c r="H6" s="2">
        <f>IFERROR(INDEX(D6:G6,COUNT(D6:G6)),"")</f>
        <v>84246889855</v>
      </c>
      <c r="I6" s="2">
        <f t="shared" ref="I6:O6" si="3">IFERROR(INDEX(I51:I500,MATCH($C$6,$C$51:$C$500,0)),"")</f>
        <v>84246889855</v>
      </c>
      <c r="J6" s="2">
        <f t="shared" si="3"/>
        <v>63860705056</v>
      </c>
      <c r="K6" s="2">
        <f t="shared" si="3"/>
        <v>54152650156</v>
      </c>
      <c r="L6" s="2">
        <f t="shared" si="3"/>
        <v>45334267141</v>
      </c>
      <c r="M6" s="2">
        <f t="shared" si="3"/>
        <v>40538860685</v>
      </c>
      <c r="N6" s="2">
        <f t="shared" si="3"/>
        <v>11943081609</v>
      </c>
      <c r="O6" s="2">
        <f t="shared" si="3"/>
        <v>1144558868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1.31</v>
      </c>
      <c r="E7" s="3">
        <f>IFERROR(INDEX(E51:E500,MATCH($C$7,$C$51:$C$500,0))/1000000000,"")</f>
        <v>1.31</v>
      </c>
      <c r="H7" s="3">
        <f>IFERROR(INDEX(D7:G7,COUNT(D7:G7)),"")</f>
        <v>1.31</v>
      </c>
      <c r="I7" s="3">
        <f t="shared" ref="I7:O7" si="4">IFERROR(INDEX(I51:I500,MATCH($C$7,$C$51:$C$500,0))/1000000000,"")</f>
        <v>1.31</v>
      </c>
      <c r="J7" s="3">
        <f t="shared" si="4"/>
        <v>1.31</v>
      </c>
      <c r="K7" s="3">
        <f t="shared" si="4"/>
        <v>1.31</v>
      </c>
      <c r="L7" s="3">
        <f t="shared" si="4"/>
        <v>1.31</v>
      </c>
      <c r="M7" s="3">
        <f t="shared" si="4"/>
        <v>1.3</v>
      </c>
      <c r="N7" s="3">
        <f t="shared" si="4"/>
        <v>1.3</v>
      </c>
      <c r="O7" s="3">
        <f t="shared" si="4"/>
        <v>1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26000000000</v>
      </c>
      <c r="H8" s="2">
        <f>IFERROR(INDEX(D8:G8,COUNT(D8:G8)),"")</f>
        <v>26000000000</v>
      </c>
      <c r="I8" s="2">
        <f t="shared" ref="I8:O8" si="5">IFERROR(INDEX(I51:I500,MATCH($C$8,$C$51:$C$500,0)),"")</f>
        <v>5000000000</v>
      </c>
      <c r="J8" s="2">
        <f t="shared" si="5"/>
        <v>17000000000</v>
      </c>
      <c r="K8" s="2">
        <f t="shared" si="5"/>
        <v>10000000000</v>
      </c>
      <c r="L8" s="2">
        <f t="shared" si="5"/>
        <v>4000000000</v>
      </c>
      <c r="M8" s="2">
        <f t="shared" si="5"/>
        <v>-29000000000</v>
      </c>
      <c r="N8" s="2">
        <f t="shared" si="5"/>
        <v>4000000000</v>
      </c>
      <c r="O8" s="2">
        <f t="shared" si="5"/>
        <v>-1000000000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0.27</v>
      </c>
      <c r="E9" s="3">
        <f>IFERROR(INDEX(E51:E500,MATCH("Free cash flow per share (Quarter)",$C$51:$C$500,0)),"")</f>
        <v>19.79</v>
      </c>
      <c r="H9" s="3">
        <f>IFERROR(INDEX(D9:G9,COUNT(D9:G9)),"")</f>
        <v>19.79</v>
      </c>
      <c r="I9" s="3">
        <f t="shared" ref="I9:O9" si="6">IFERROR(INDEX(I51:I500,MATCH($C$9,$C$51:$C$500,0)),"")</f>
        <v>3.49</v>
      </c>
      <c r="J9" s="3">
        <f t="shared" si="6"/>
        <v>12.94</v>
      </c>
      <c r="K9" s="3">
        <f t="shared" si="6"/>
        <v>7.29</v>
      </c>
      <c r="L9" s="3">
        <f t="shared" si="6"/>
        <v>2.84</v>
      </c>
      <c r="M9" s="3">
        <f t="shared" si="6"/>
        <v>-22.46</v>
      </c>
      <c r="N9" s="3">
        <f t="shared" si="6"/>
        <v>2.8</v>
      </c>
      <c r="O9" s="3">
        <f t="shared" si="6"/>
        <v>-1.23</v>
      </c>
    </row>
    <row r="10" spans="1:15" ht="15.5" x14ac:dyDescent="0.35">
      <c r="C10" t="s">
        <v>18</v>
      </c>
      <c r="D10" s="3">
        <f ca="1">IFERROR(IF(D9=0,"",D2/D9),"")</f>
        <v>2129.6296296296296</v>
      </c>
      <c r="E10" s="3">
        <f ca="1">IFERROR(IF(E9=0,"",E2/E9),"")</f>
        <v>32.086912582112177</v>
      </c>
      <c r="I10" s="3">
        <f t="shared" ref="I10:O10" ca="1" si="7">IFERROR(IF(I9=0,"",I2/I9),"")</f>
        <v>194.84240687679082</v>
      </c>
      <c r="J10" s="3">
        <f t="shared" ca="1" si="7"/>
        <v>6.6460587326120555</v>
      </c>
      <c r="K10" s="3">
        <f t="shared" ca="1" si="7"/>
        <v>8.2304526748971192</v>
      </c>
      <c r="L10" s="3">
        <f t="shared" ca="1" si="7"/>
        <v>20.070422535211268</v>
      </c>
      <c r="M10" s="3">
        <f t="shared" ca="1" si="7"/>
        <v>-4.2742653606411398</v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19112121360</v>
      </c>
      <c r="E11" s="2">
        <f>IFERROR(INDEX(E51:E500,MATCH($C$11,$C$51:$C$500,0)),"")</f>
        <v>26829217946</v>
      </c>
      <c r="H11" s="2">
        <f>IFERROR(INDEX(D11:G11,COUNT(D11:G11)),"")</f>
        <v>26829217946</v>
      </c>
      <c r="I11" s="2">
        <f t="shared" ref="I11:O11" si="8">IFERROR(INDEX(I51:I500,MATCH($C$11,$C$51:$C$500,0)),"")</f>
        <v>26829217946</v>
      </c>
      <c r="J11" s="2">
        <f t="shared" si="8"/>
        <v>26320343630</v>
      </c>
      <c r="K11" s="2">
        <f t="shared" si="8"/>
        <v>16287193636</v>
      </c>
      <c r="L11" s="2">
        <f t="shared" si="8"/>
        <v>9455098677</v>
      </c>
      <c r="M11" s="2">
        <f t="shared" si="8"/>
        <v>5851200386</v>
      </c>
      <c r="N11" s="2">
        <f t="shared" si="8"/>
        <v>7823870237</v>
      </c>
      <c r="O11" s="2">
        <f t="shared" si="8"/>
        <v>3018544461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-19000000000</v>
      </c>
      <c r="E12" s="2">
        <f>IFERROR(INDEX(E51:E500,MATCH("Net Debt (Quarter)",$C$51:$C$500,0)),"")</f>
        <v>-27000000000</v>
      </c>
      <c r="H12" s="2">
        <f>IFERROR(INDEX(D12:G12,COUNT(D12:G12)),"")</f>
        <v>-27000000000</v>
      </c>
      <c r="I12" s="2">
        <f t="shared" ref="I12:O12" si="9">IFERROR(INDEX(I51:I500,MATCH($C$12,$C$51:$C$500,0)),"")</f>
        <v>-27000000000</v>
      </c>
      <c r="J12" s="2">
        <f t="shared" si="9"/>
        <v>-26000000000</v>
      </c>
      <c r="K12" s="2">
        <f t="shared" si="9"/>
        <v>-16000000000</v>
      </c>
      <c r="L12" s="2">
        <f t="shared" si="9"/>
        <v>-9000000000</v>
      </c>
      <c r="M12" s="2">
        <f t="shared" si="9"/>
        <v>-6000000000</v>
      </c>
      <c r="N12" s="2">
        <f t="shared" si="9"/>
        <v>-7000000000</v>
      </c>
      <c r="O12" s="2">
        <f t="shared" si="9"/>
        <v>-3000000000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1000000000</v>
      </c>
    </row>
    <row r="14" spans="1:15" ht="15.5" x14ac:dyDescent="0.35">
      <c r="C14" t="s">
        <v>27</v>
      </c>
      <c r="D14" s="2">
        <f>IFERROR(INDEX(D51:D500,MATCH($C$14,$C$51:$C$500,0)),"")</f>
        <v>-922877168</v>
      </c>
      <c r="E14" s="2">
        <f>IFERROR(INDEX(E51:E500,MATCH($C$14,$C$51:$C$500,0)),"")</f>
        <v>-361154301</v>
      </c>
      <c r="H14" s="2">
        <f>IFERROR(SUM(D14:G14)*(4/MAX(1,COUNT(D14:G14))),"")</f>
        <v>-2568062938</v>
      </c>
      <c r="I14" s="2">
        <f t="shared" ref="I14:O14" si="11">IFERROR(INDEX(I51:I500,MATCH($C$14,$C$51:$C$500,0)),"")</f>
        <v>-1714920538</v>
      </c>
      <c r="J14" s="2">
        <f t="shared" si="11"/>
        <v>-1313479457</v>
      </c>
      <c r="K14" s="2">
        <f t="shared" si="11"/>
        <v>-622853161</v>
      </c>
      <c r="L14" s="2">
        <f t="shared" si="11"/>
        <v>-466567774</v>
      </c>
      <c r="M14" s="2">
        <f t="shared" si="11"/>
        <v>-131374383</v>
      </c>
      <c r="N14" s="2">
        <f t="shared" si="11"/>
        <v>-403575618</v>
      </c>
      <c r="O14" s="2">
        <f t="shared" si="11"/>
        <v>-209816521</v>
      </c>
    </row>
    <row r="15" spans="1:15" ht="15.5" x14ac:dyDescent="0.35">
      <c r="C15" t="s">
        <v>28</v>
      </c>
      <c r="D15" s="2">
        <f>IFERROR(INDEX(D51:D500,MATCH($C$15,$C$51:$C$500,0)),"")</f>
        <v>-4417006050</v>
      </c>
      <c r="E15" s="2">
        <f>IFERROR(INDEX(E51:E500,MATCH($C$15,$C$51:$C$500,0)),"")</f>
        <v>-2128620843</v>
      </c>
      <c r="H15" s="2">
        <f>IFERROR(SUM(D15:G15)*(4/MAX(1,COUNT(D15:G15))),"")</f>
        <v>-13091253786</v>
      </c>
      <c r="I15" s="2">
        <f t="shared" ref="I15:O15" si="12">IFERROR(INDEX(I51:I500,MATCH($C$15,$C$51:$C$500,0)),"")</f>
        <v>-5230903594</v>
      </c>
      <c r="J15" s="2">
        <f t="shared" si="12"/>
        <v>-3425552331</v>
      </c>
      <c r="K15" s="2">
        <f t="shared" si="12"/>
        <v>-2653861667</v>
      </c>
      <c r="L15" s="2">
        <f t="shared" si="12"/>
        <v>-746837487</v>
      </c>
      <c r="M15" s="2">
        <f t="shared" si="12"/>
        <v>-497009460</v>
      </c>
      <c r="N15" s="2">
        <f t="shared" si="12"/>
        <v>-424776043</v>
      </c>
      <c r="O15" s="2">
        <f t="shared" si="12"/>
        <v>-337878593</v>
      </c>
    </row>
    <row r="16" spans="1:15" ht="15.5" x14ac:dyDescent="0.35">
      <c r="C16" t="s">
        <v>29</v>
      </c>
      <c r="D16" s="2">
        <f>IFERROR(INDEX(D51:D500,MATCH($C$16,$C$51:$C$500,0)),"")</f>
        <v>16707375297</v>
      </c>
      <c r="E16" s="2">
        <f>IFERROR(INDEX(E51:E500,MATCH($C$16,$C$51:$C$500,0)),"")</f>
        <v>11695081927</v>
      </c>
      <c r="H16" s="2">
        <f>IFERROR(SUM(D16:G16)*(4/MAX(1,COUNT(D16:G16))),"")</f>
        <v>56804914448</v>
      </c>
      <c r="I16" s="2">
        <f t="shared" ref="I16:O16" si="13">IFERROR(INDEX(I51:I500,MATCH($C$16,$C$51:$C$500,0)),"")</f>
        <v>25765470540</v>
      </c>
      <c r="J16" s="2">
        <f t="shared" si="13"/>
        <v>18629354343</v>
      </c>
      <c r="K16" s="2">
        <f t="shared" si="13"/>
        <v>11522406100</v>
      </c>
      <c r="L16" s="2">
        <f t="shared" si="13"/>
        <v>4162532883</v>
      </c>
      <c r="M16" s="2">
        <f t="shared" si="13"/>
        <v>2222926272</v>
      </c>
      <c r="N16" s="2">
        <f t="shared" si="13"/>
        <v>1806568783</v>
      </c>
      <c r="O16" s="2">
        <f t="shared" si="13"/>
        <v>1308601243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753250000000</v>
      </c>
      <c r="E20" s="2">
        <f ca="1">IFERROR(E21*E2,"")</f>
        <v>831850000000</v>
      </c>
      <c r="H20" s="2">
        <f t="shared" ref="H20:O20" ca="1" si="14">IFERROR(H21*H2,"")</f>
        <v>831850000000</v>
      </c>
      <c r="I20" s="2">
        <f t="shared" ca="1" si="14"/>
        <v>890800000000</v>
      </c>
      <c r="J20" s="2">
        <f t="shared" ca="1" si="14"/>
        <v>112660000000</v>
      </c>
      <c r="K20" s="2">
        <f t="shared" ca="1" si="14"/>
        <v>78600000000</v>
      </c>
      <c r="L20" s="2">
        <f t="shared" ca="1" si="14"/>
        <v>74670000000</v>
      </c>
      <c r="M20" s="2">
        <f t="shared" ca="1" si="14"/>
        <v>124800000000</v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1310000000</v>
      </c>
      <c r="E21" s="2">
        <f>IFERROR(INDEX(E51:E500,MATCH($C$7,$C$51:$C$500,0)),"")</f>
        <v>1310000000</v>
      </c>
      <c r="H21" s="2">
        <f>IFERROR(INDEX(D21:G21,COUNT(D21:G21)),"")</f>
        <v>1310000000</v>
      </c>
      <c r="I21" s="2">
        <f t="shared" ref="I21:O21" si="15">IFERROR(INDEX(I51:I500,MATCH($C$7,$C$51:$C$500,0)),"")</f>
        <v>1310000000</v>
      </c>
      <c r="J21" s="2">
        <f t="shared" si="15"/>
        <v>1310000000</v>
      </c>
      <c r="K21" s="2">
        <f t="shared" si="15"/>
        <v>1310000000</v>
      </c>
      <c r="L21" s="2">
        <f t="shared" si="15"/>
        <v>1310000000</v>
      </c>
      <c r="M21" s="2">
        <f t="shared" si="15"/>
        <v>1300000000</v>
      </c>
      <c r="N21" s="2">
        <f t="shared" si="15"/>
        <v>1300000000</v>
      </c>
      <c r="O21" s="2">
        <f t="shared" si="15"/>
        <v>1000000000</v>
      </c>
    </row>
    <row r="23" spans="1:15" ht="15.5" x14ac:dyDescent="0.35">
      <c r="B23" t="s">
        <v>43</v>
      </c>
      <c r="C23" t="s">
        <v>44</v>
      </c>
      <c r="D23" s="3">
        <f>IFERROR(D5/D6*100,"")</f>
        <v>13.504743350313936</v>
      </c>
      <c r="E23" s="3">
        <f>IFERROR(E5/E6*100,"")</f>
        <v>11.088649991802122</v>
      </c>
      <c r="H23" s="3">
        <f t="shared" ref="H23:O23" si="16">IFERROR(H5/H6*100,"")</f>
        <v>51.183629031547937</v>
      </c>
      <c r="I23" s="3">
        <f t="shared" si="16"/>
        <v>24.10229763252784</v>
      </c>
      <c r="J23" s="3">
        <f t="shared" si="16"/>
        <v>24.191976111839814</v>
      </c>
      <c r="K23" s="3">
        <f t="shared" si="16"/>
        <v>16.200411388412864</v>
      </c>
      <c r="L23" s="3">
        <f t="shared" si="16"/>
        <v>7.5472671089142196</v>
      </c>
      <c r="M23" s="3">
        <f t="shared" si="16"/>
        <v>4.307366996739761</v>
      </c>
      <c r="N23" s="3">
        <f t="shared" si="16"/>
        <v>11.66803331520298</v>
      </c>
      <c r="O23" s="3">
        <f t="shared" si="16"/>
        <v>84.18114392697187</v>
      </c>
    </row>
    <row r="24" spans="1:15" ht="15.5" x14ac:dyDescent="0.35">
      <c r="C24" t="s">
        <v>45</v>
      </c>
      <c r="D24" s="4">
        <f>IFERROR(_xlfn.RRI(5,I23,D23),"")</f>
        <v>-0.10939407925623967</v>
      </c>
      <c r="E24" s="4">
        <f>IFERROR(_xlfn.RRI(5,J23,E23),"")</f>
        <v>-0.14445774108604603</v>
      </c>
      <c r="H24" s="4">
        <f t="shared" ref="H24:O24" si="17">IFERROR(_xlfn.RRI(5,M23,H23),"")</f>
        <v>0.64052872755077539</v>
      </c>
      <c r="I24" s="4">
        <f t="shared" si="17"/>
        <v>0.15614460496543403</v>
      </c>
      <c r="J24" s="4">
        <f t="shared" si="17"/>
        <v>-0.22072399413572485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9.34</v>
      </c>
      <c r="E25" s="3">
        <f>IFERROR(INDEX(E51:E500,MATCH($A$25,$C$51:$C$500,0)),"")</f>
        <v>7.26</v>
      </c>
      <c r="H25" s="3">
        <f>IFERROR(INDEX(D25:G25,COUNT(D25:G25)),"")</f>
        <v>7.26</v>
      </c>
      <c r="I25" s="3">
        <f t="shared" ref="I25:O25" si="18">IFERROR(INDEX(I51:I500,MATCH($C$25,$C$51:$C$500,0)),"")</f>
        <v>15.64</v>
      </c>
      <c r="J25" s="3">
        <f t="shared" si="18"/>
        <v>11.57</v>
      </c>
      <c r="K25" s="3">
        <f t="shared" si="18"/>
        <v>6.76</v>
      </c>
      <c r="L25" s="3">
        <f t="shared" si="18"/>
        <v>2.67</v>
      </c>
      <c r="M25" s="3">
        <f t="shared" si="18"/>
        <v>1.32</v>
      </c>
      <c r="N25" s="3">
        <f t="shared" si="18"/>
        <v>1.06</v>
      </c>
      <c r="O25" s="3">
        <f t="shared" si="18"/>
        <v>0.97</v>
      </c>
    </row>
    <row r="26" spans="1:15" ht="15.5" x14ac:dyDescent="0.35">
      <c r="C26" t="s">
        <v>48</v>
      </c>
      <c r="D26" s="4">
        <f>IFERROR(_xlfn.RRI(5,I25,D25),"")</f>
        <v>-9.7967831991914056E-2</v>
      </c>
      <c r="E26" s="4">
        <f>IFERROR(_xlfn.RRI(5,J25,E25),"")</f>
        <v>-8.8995227032201862E-2</v>
      </c>
      <c r="H26" s="4">
        <f t="shared" ref="H26:O26" si="19">IFERROR(_xlfn.RRI(5,M25,H25),"")</f>
        <v>0.4062823883876352</v>
      </c>
      <c r="I26" s="4">
        <f t="shared" si="19"/>
        <v>0.71311365456527454</v>
      </c>
      <c r="J26" s="4">
        <f t="shared" si="19"/>
        <v>0.64177003546318523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68.466336688549617</v>
      </c>
      <c r="E27" s="3">
        <f>IFERROR(E4/E21,"")</f>
        <v>72.545611560305346</v>
      </c>
      <c r="H27" s="3">
        <f t="shared" ref="H27:O27" si="20">IFERROR(H4/H21,"")</f>
        <v>282.02389649770993</v>
      </c>
      <c r="I27" s="3">
        <f t="shared" si="20"/>
        <v>128.32088229465649</v>
      </c>
      <c r="J27" s="3">
        <f t="shared" si="20"/>
        <v>91.693188270229001</v>
      </c>
      <c r="K27" s="3">
        <f t="shared" si="20"/>
        <v>61.635133374809158</v>
      </c>
      <c r="L27" s="3">
        <f t="shared" si="20"/>
        <v>49.366508946564885</v>
      </c>
      <c r="M27" s="3">
        <f t="shared" si="20"/>
        <v>36.04873902846154</v>
      </c>
      <c r="N27" s="3">
        <f t="shared" si="20"/>
        <v>24.419820097692309</v>
      </c>
      <c r="O27" s="3">
        <f t="shared" si="20"/>
        <v>18.700586823999998</v>
      </c>
    </row>
    <row r="28" spans="1:15" ht="15.5" x14ac:dyDescent="0.35">
      <c r="C28" t="s">
        <v>50</v>
      </c>
      <c r="D28" s="4">
        <f>IFERROR(_xlfn.RRI(5,I27,D27),"")</f>
        <v>-0.11806627375676371</v>
      </c>
      <c r="E28" s="4">
        <f>IFERROR(_xlfn.RRI(5,J27,E27),"")</f>
        <v>-4.576615873910006E-2</v>
      </c>
      <c r="H28" s="4">
        <f t="shared" ref="H28:O28" si="21">IFERROR(_xlfn.RRI(5,M27,H27),"")</f>
        <v>0.50896499856539124</v>
      </c>
      <c r="I28" s="4">
        <f t="shared" si="21"/>
        <v>0.39351284213276072</v>
      </c>
      <c r="J28" s="4">
        <f t="shared" si="21"/>
        <v>0.3743469019519563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-0.53580562659846553</v>
      </c>
      <c r="I29" s="4">
        <f t="shared" si="22"/>
        <v>0.35177182368193605</v>
      </c>
      <c r="J29" s="4">
        <f t="shared" si="22"/>
        <v>0.71153846153846168</v>
      </c>
      <c r="K29" s="4">
        <f t="shared" si="22"/>
        <v>1.5318352059925093</v>
      </c>
      <c r="L29" s="4">
        <f t="shared" si="22"/>
        <v>1.0227272727272725</v>
      </c>
      <c r="M29" s="4">
        <f t="shared" si="22"/>
        <v>0.24528301886792453</v>
      </c>
      <c r="N29" s="4">
        <f t="shared" si="22"/>
        <v>9.2783505154639262E-2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1.1978020370068319</v>
      </c>
      <c r="I30" s="4">
        <f t="shared" si="23"/>
        <v>0.3994592697167646</v>
      </c>
      <c r="J30" s="4">
        <f t="shared" si="23"/>
        <v>0.48767729133697058</v>
      </c>
      <c r="K30" s="4">
        <f t="shared" si="23"/>
        <v>0.2485212077994827</v>
      </c>
      <c r="L30" s="4">
        <f t="shared" si="23"/>
        <v>0.36943788540255385</v>
      </c>
      <c r="M30" s="4">
        <f t="shared" si="23"/>
        <v>0.47620821464889385</v>
      </c>
      <c r="N30" s="4">
        <f t="shared" si="23"/>
        <v>0.30583175423951664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69.06</v>
      </c>
      <c r="E32" s="3">
        <f>IFERROR(INDEX(E51:E500,MATCH($A$32,$C$51:$C$500,0)),"")</f>
        <v>64.31</v>
      </c>
      <c r="H32" s="3">
        <f>IFERROR(INDEX(D32:G32,COUNT(D32:G32)),"")</f>
        <v>64.31</v>
      </c>
      <c r="I32" s="3">
        <f t="shared" ref="I32:O32" si="24">IFERROR(INDEX(I51:I500,MATCH($C$32,$C$51:$C$500,0)),"")</f>
        <v>64.31</v>
      </c>
      <c r="J32" s="3">
        <f t="shared" si="24"/>
        <v>48.78</v>
      </c>
      <c r="K32" s="3">
        <f t="shared" si="24"/>
        <v>40.97</v>
      </c>
      <c r="L32" s="3">
        <f t="shared" si="24"/>
        <v>34.26</v>
      </c>
      <c r="M32" s="3">
        <f t="shared" si="24"/>
        <v>31.18</v>
      </c>
      <c r="N32" s="3">
        <f t="shared" si="24"/>
        <v>9.18</v>
      </c>
      <c r="O32" s="3">
        <f t="shared" si="24"/>
        <v>1.1399999999999999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9.19</v>
      </c>
      <c r="E33" s="3">
        <f>IFERROR(INDEX(E51:E500,MATCH($A$33,$C$51:$C$500,0)),"")</f>
        <v>10.57</v>
      </c>
      <c r="H33" s="3">
        <f>IFERROR(INDEX(D33:G33,COUNT(D33:G33)),"")</f>
        <v>10.57</v>
      </c>
      <c r="I33" s="3">
        <f t="shared" ref="I33:O33" si="25">IFERROR(INDEX(I51:I500,MATCH($C$33,$C$51:$C$500,0)),"")</f>
        <v>10.57</v>
      </c>
      <c r="J33" s="3">
        <f t="shared" si="25"/>
        <v>1.76</v>
      </c>
      <c r="K33" s="3">
        <f t="shared" si="25"/>
        <v>1.46</v>
      </c>
      <c r="L33" s="3">
        <f t="shared" si="25"/>
        <v>1.66</v>
      </c>
      <c r="M33" s="3">
        <f t="shared" si="25"/>
        <v>3.08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67.989999999999995</v>
      </c>
      <c r="E34" s="3">
        <f>IFERROR(INDEX(E51:E500,MATCH($A$34,$C$51:$C$500,0)),"")</f>
        <v>93.66</v>
      </c>
      <c r="H34" s="3">
        <f>IFERROR(INDEX(D34:G34,COUNT(D34:G34)),"")</f>
        <v>93.66</v>
      </c>
      <c r="I34" s="3">
        <f t="shared" ref="I34:O34" si="26">IFERROR(INDEX(I51:I500,MATCH($C$34,$C$51:$C$500,0)),"")</f>
        <v>43.48</v>
      </c>
      <c r="J34" s="3">
        <f t="shared" si="26"/>
        <v>7.43</v>
      </c>
      <c r="K34" s="3">
        <f t="shared" si="26"/>
        <v>8.8800000000000008</v>
      </c>
      <c r="L34" s="3">
        <f t="shared" si="26"/>
        <v>21.35</v>
      </c>
      <c r="M34" s="3">
        <f t="shared" si="26"/>
        <v>72.73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9.26</v>
      </c>
      <c r="E35" s="3">
        <f>IFERROR(INDEX(E51:E500,MATCH($A$35,$C$51:$C$500,0)),"")</f>
        <v>9.36</v>
      </c>
      <c r="H35" s="3">
        <f>IFERROR(INDEX(D35:G35,COUNT(D35:G35)),"")</f>
        <v>9.36</v>
      </c>
      <c r="I35" s="3">
        <f t="shared" ref="I35:O35" si="27">IFERROR(INDEX(I51:I500,MATCH($C$35,$C$51:$C$500,0)),"")</f>
        <v>5.29</v>
      </c>
      <c r="J35" s="3">
        <f t="shared" si="27"/>
        <v>0.94</v>
      </c>
      <c r="K35" s="3">
        <f t="shared" si="27"/>
        <v>0.97</v>
      </c>
      <c r="L35" s="3">
        <f t="shared" si="27"/>
        <v>1.1499999999999999</v>
      </c>
      <c r="M35" s="3">
        <f t="shared" si="27"/>
        <v>2.66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0.24559999999999998</v>
      </c>
      <c r="I36" s="4">
        <f t="shared" si="28"/>
        <v>0.29339999999999999</v>
      </c>
      <c r="J36" s="4">
        <f t="shared" si="28"/>
        <v>0</v>
      </c>
      <c r="K36" s="4">
        <f t="shared" si="28"/>
        <v>0.59140000000000004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4.59</v>
      </c>
      <c r="I37" s="3">
        <f t="shared" si="29"/>
        <v>4.59</v>
      </c>
      <c r="J37" s="3">
        <f t="shared" si="29"/>
        <v>0</v>
      </c>
      <c r="K37" s="3">
        <f t="shared" si="29"/>
        <v>4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69</v>
      </c>
      <c r="E50" t="s">
        <v>71</v>
      </c>
      <c r="F50" t="s">
        <v>629</v>
      </c>
      <c r="G50" t="s">
        <v>631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89690901062</v>
      </c>
      <c r="E51" s="5">
        <v>95034751144</v>
      </c>
      <c r="F51" s="5">
        <v>73065604662</v>
      </c>
      <c r="G51" s="5">
        <v>75068447342</v>
      </c>
      <c r="I51" s="5">
        <v>168100355806</v>
      </c>
      <c r="J51" s="5">
        <v>120118076634</v>
      </c>
      <c r="K51" s="5">
        <v>80742024721</v>
      </c>
      <c r="L51" s="5">
        <v>64670126720</v>
      </c>
      <c r="M51" s="5">
        <v>46863360737</v>
      </c>
      <c r="N51" s="5">
        <v>31745766127</v>
      </c>
      <c r="O51" s="5">
        <v>18700586824</v>
      </c>
    </row>
    <row r="52" spans="2:15" ht="15.5" x14ac:dyDescent="0.35">
      <c r="C52" t="s">
        <v>75</v>
      </c>
      <c r="D52" s="5">
        <v>-48259715745</v>
      </c>
      <c r="E52" s="5">
        <v>-61278562187</v>
      </c>
      <c r="F52" s="5">
        <v>-36302996288</v>
      </c>
      <c r="G52" s="5">
        <v>-39474633904</v>
      </c>
      <c r="I52" s="5">
        <v>-97581558475</v>
      </c>
      <c r="J52" s="5">
        <v>-61678000888</v>
      </c>
      <c r="K52" s="5">
        <v>-42925845539</v>
      </c>
      <c r="L52" s="5">
        <v>-38965458661</v>
      </c>
      <c r="M52" s="5">
        <v>-32190201564</v>
      </c>
      <c r="N52" s="5">
        <v>-20712421949</v>
      </c>
      <c r="O52" s="5">
        <v>-10725846670</v>
      </c>
    </row>
    <row r="53" spans="2:15" ht="15.5" x14ac:dyDescent="0.35">
      <c r="C53" t="s">
        <v>76</v>
      </c>
      <c r="D53" s="5">
        <v>41431185317</v>
      </c>
      <c r="E53" s="5">
        <v>33756188957</v>
      </c>
      <c r="F53" s="5">
        <v>36762608374</v>
      </c>
      <c r="G53" s="5">
        <v>35593813438</v>
      </c>
      <c r="I53" s="5">
        <v>70518797331</v>
      </c>
      <c r="J53" s="5">
        <v>58440075746</v>
      </c>
      <c r="K53" s="5">
        <v>37816179182</v>
      </c>
      <c r="L53" s="5">
        <v>25704668059</v>
      </c>
      <c r="M53" s="5">
        <v>14673159173</v>
      </c>
      <c r="N53" s="5">
        <v>11033344178</v>
      </c>
      <c r="O53" s="5">
        <v>7974740154</v>
      </c>
    </row>
    <row r="54" spans="2:15" ht="15.5" x14ac:dyDescent="0.35">
      <c r="C54" t="s">
        <v>77</v>
      </c>
      <c r="D54" s="5">
        <v>-27442733988</v>
      </c>
      <c r="E54" s="5">
        <v>-21779317088</v>
      </c>
      <c r="F54" s="5">
        <v>-22288796531</v>
      </c>
      <c r="G54" s="5">
        <v>-24189056790</v>
      </c>
      <c r="I54" s="5">
        <v>-44068113619</v>
      </c>
      <c r="J54" s="5">
        <v>-38990960769</v>
      </c>
      <c r="K54" s="5">
        <v>-27316098173</v>
      </c>
      <c r="L54" s="5">
        <v>-21591250146</v>
      </c>
      <c r="M54" s="5">
        <v>-12906445481</v>
      </c>
      <c r="N54" s="5">
        <v>-9031203456</v>
      </c>
      <c r="O54" s="5">
        <v>-6547819109</v>
      </c>
    </row>
    <row r="55" spans="2:15" ht="15.5" x14ac:dyDescent="0.35">
      <c r="C55" t="s">
        <v>727</v>
      </c>
      <c r="D55" s="5">
        <v>-27442733988</v>
      </c>
      <c r="E55" s="5">
        <v>-21779317088</v>
      </c>
      <c r="F55" s="5">
        <v>-22288796531</v>
      </c>
      <c r="G55" s="5">
        <v>-24189056790</v>
      </c>
      <c r="I55" s="5">
        <v>-44068113619</v>
      </c>
      <c r="J55" s="5">
        <v>-38990960769</v>
      </c>
      <c r="K55" s="5">
        <v>-27316098173</v>
      </c>
      <c r="L55" s="5">
        <v>-21591250146</v>
      </c>
      <c r="M55" s="5">
        <v>-12906445481</v>
      </c>
      <c r="N55" s="5">
        <v>-9031203456</v>
      </c>
      <c r="O55" s="5">
        <v>-6547819109</v>
      </c>
    </row>
    <row r="56" spans="2:15" ht="15.5" x14ac:dyDescent="0.35">
      <c r="C56" t="s">
        <v>80</v>
      </c>
      <c r="D56" s="5">
        <v>13988451329</v>
      </c>
      <c r="E56" s="5">
        <v>11976871869</v>
      </c>
      <c r="F56" s="5">
        <v>14473811843</v>
      </c>
      <c r="G56" s="5">
        <v>11404756648</v>
      </c>
      <c r="I56" s="5">
        <v>26450683712</v>
      </c>
      <c r="J56" s="5">
        <v>19449114977</v>
      </c>
      <c r="K56" s="5">
        <v>10500081009</v>
      </c>
      <c r="L56" s="5">
        <v>4113417913</v>
      </c>
      <c r="M56" s="5">
        <v>1766713692</v>
      </c>
      <c r="N56" s="5">
        <v>2002140722</v>
      </c>
      <c r="O56" s="5">
        <v>1426921045</v>
      </c>
    </row>
    <row r="57" spans="2:15" ht="15.5" x14ac:dyDescent="0.35">
      <c r="C57" t="s">
        <v>81</v>
      </c>
      <c r="D57" s="5">
        <v>2718923968</v>
      </c>
      <c r="E57" s="5">
        <v>-281789942</v>
      </c>
      <c r="F57" s="5">
        <v>-403423230</v>
      </c>
      <c r="G57" s="5">
        <v>-389651341</v>
      </c>
      <c r="I57" s="5">
        <v>-685213172</v>
      </c>
      <c r="J57" s="5">
        <v>-819760634</v>
      </c>
      <c r="K57" s="5">
        <v>1022325091</v>
      </c>
      <c r="L57" s="5">
        <v>49114970</v>
      </c>
      <c r="M57" s="5">
        <v>456212580</v>
      </c>
      <c r="N57" s="5">
        <v>-195571939</v>
      </c>
      <c r="O57" s="5">
        <v>-118319802</v>
      </c>
    </row>
    <row r="58" spans="2:15" ht="15.5" x14ac:dyDescent="0.35">
      <c r="C58" t="s">
        <v>83</v>
      </c>
      <c r="D58" s="5">
        <v>346760900</v>
      </c>
      <c r="E58" s="5">
        <v>-766517788</v>
      </c>
      <c r="F58" s="5">
        <v>950343007</v>
      </c>
      <c r="G58" s="5">
        <v>466974124</v>
      </c>
      <c r="I58" s="5">
        <v>183825219</v>
      </c>
      <c r="J58" s="5">
        <v>493718823</v>
      </c>
      <c r="K58" s="5">
        <v>1645178252</v>
      </c>
      <c r="L58" s="5">
        <v>515682744</v>
      </c>
      <c r="M58" s="5">
        <v>587586963</v>
      </c>
      <c r="N58" s="5">
        <v>208003679</v>
      </c>
      <c r="O58" s="5">
        <v>18961438</v>
      </c>
    </row>
    <row r="59" spans="2:15" ht="15.5" x14ac:dyDescent="0.35">
      <c r="C59" t="s">
        <v>27</v>
      </c>
      <c r="D59" s="5">
        <v>-922877168</v>
      </c>
      <c r="E59" s="5">
        <v>-361154301</v>
      </c>
      <c r="F59" s="5">
        <v>-1353766237</v>
      </c>
      <c r="G59" s="5">
        <v>-856625465</v>
      </c>
      <c r="I59" s="5">
        <v>-1714920538</v>
      </c>
      <c r="J59" s="5">
        <v>-1313479457</v>
      </c>
      <c r="K59" s="5">
        <v>-622853161</v>
      </c>
      <c r="L59" s="5">
        <v>-466567774</v>
      </c>
      <c r="M59" s="5">
        <v>-131374383</v>
      </c>
      <c r="N59" s="5">
        <v>-403575618</v>
      </c>
      <c r="O59" s="5">
        <v>-209816521</v>
      </c>
    </row>
    <row r="60" spans="2:15" ht="15.5" x14ac:dyDescent="0.35">
      <c r="C60" t="s">
        <v>82</v>
      </c>
      <c r="O60" s="5">
        <v>9376742</v>
      </c>
    </row>
    <row r="61" spans="2:15" ht="15.5" x14ac:dyDescent="0.35">
      <c r="C61" t="s">
        <v>85</v>
      </c>
      <c r="E61" s="5">
        <v>-17225349</v>
      </c>
      <c r="G61" s="5">
        <v>-40648532</v>
      </c>
      <c r="I61" s="5">
        <v>-17225349</v>
      </c>
      <c r="J61" s="5">
        <v>-40648532</v>
      </c>
      <c r="K61" s="5">
        <v>-20452677</v>
      </c>
    </row>
    <row r="62" spans="2:15" ht="15.5" x14ac:dyDescent="0.35">
      <c r="C62" t="s">
        <v>86</v>
      </c>
      <c r="D62" s="5">
        <v>2718923968</v>
      </c>
      <c r="E62" s="5">
        <v>-281789942</v>
      </c>
      <c r="F62" s="5">
        <v>-403423230</v>
      </c>
      <c r="G62" s="5">
        <v>-389651341</v>
      </c>
      <c r="I62" s="5">
        <v>-685213172</v>
      </c>
      <c r="J62" s="5">
        <v>-819760634</v>
      </c>
      <c r="K62" s="5">
        <v>1022325091</v>
      </c>
      <c r="L62" s="5">
        <v>49114970</v>
      </c>
      <c r="M62" s="5">
        <v>456212580</v>
      </c>
      <c r="N62" s="5">
        <v>-195571939</v>
      </c>
      <c r="O62" s="5">
        <v>-118319802</v>
      </c>
    </row>
    <row r="63" spans="2:15" ht="15.5" x14ac:dyDescent="0.35">
      <c r="C63" t="s">
        <v>29</v>
      </c>
      <c r="D63" s="5">
        <v>16707375297</v>
      </c>
      <c r="E63" s="5">
        <v>11695081927</v>
      </c>
      <c r="F63" s="5">
        <v>14070388613</v>
      </c>
      <c r="G63" s="5">
        <v>11015105307</v>
      </c>
      <c r="I63" s="5">
        <v>25765470540</v>
      </c>
      <c r="J63" s="5">
        <v>18629354343</v>
      </c>
      <c r="K63" s="5">
        <v>11522406100</v>
      </c>
      <c r="L63" s="5">
        <v>4162532883</v>
      </c>
      <c r="M63" s="5">
        <v>2222926272</v>
      </c>
      <c r="N63" s="5">
        <v>1806568783</v>
      </c>
      <c r="O63" s="5">
        <v>1308601243</v>
      </c>
    </row>
    <row r="64" spans="2:15" ht="15.5" x14ac:dyDescent="0.35">
      <c r="C64" t="s">
        <v>28</v>
      </c>
      <c r="D64" s="5">
        <v>-4417006050</v>
      </c>
      <c r="E64" s="5">
        <v>-2128620843</v>
      </c>
      <c r="F64" s="5">
        <v>-3102282751</v>
      </c>
      <c r="G64" s="5">
        <v>-3425552331</v>
      </c>
      <c r="I64" s="5">
        <v>-5230903594</v>
      </c>
      <c r="J64" s="5">
        <v>-3425552331</v>
      </c>
      <c r="K64" s="5">
        <v>-2653861667</v>
      </c>
      <c r="L64" s="5">
        <v>-746837487</v>
      </c>
      <c r="M64" s="5">
        <v>-497009460</v>
      </c>
      <c r="N64" s="5">
        <v>-424776043</v>
      </c>
      <c r="O64" s="5">
        <v>-337878593</v>
      </c>
    </row>
    <row r="65" spans="2:15" ht="15.5" x14ac:dyDescent="0.35">
      <c r="C65" t="s">
        <v>374</v>
      </c>
      <c r="D65" s="5">
        <v>-4417006050</v>
      </c>
      <c r="E65" s="5">
        <v>-1940126489</v>
      </c>
      <c r="F65" s="5">
        <v>-3102282751</v>
      </c>
      <c r="G65" s="5">
        <v>-3876269892</v>
      </c>
      <c r="I65" s="5">
        <v>-5042409240</v>
      </c>
      <c r="J65" s="5">
        <v>-3876269892</v>
      </c>
      <c r="K65" s="5">
        <v>-2696037627</v>
      </c>
      <c r="L65" s="5">
        <v>-761193010</v>
      </c>
      <c r="M65" s="5">
        <v>-502027972</v>
      </c>
      <c r="N65" s="5">
        <v>-447299257</v>
      </c>
      <c r="O65" s="5">
        <v>-368010039</v>
      </c>
    </row>
    <row r="66" spans="2:15" ht="15.5" x14ac:dyDescent="0.35">
      <c r="C66" t="s">
        <v>375</v>
      </c>
      <c r="E66" s="5">
        <v>-171269005</v>
      </c>
      <c r="G66" s="5">
        <v>491366093</v>
      </c>
      <c r="I66" s="5">
        <v>-171269005</v>
      </c>
      <c r="J66" s="5">
        <v>491366093</v>
      </c>
      <c r="K66" s="5">
        <v>62628637</v>
      </c>
      <c r="L66" s="5">
        <v>14355523</v>
      </c>
      <c r="M66" s="5">
        <v>5018512</v>
      </c>
      <c r="N66" s="5">
        <v>22523214</v>
      </c>
      <c r="O66" s="5">
        <v>30131446</v>
      </c>
    </row>
    <row r="67" spans="2:15" ht="15.5" x14ac:dyDescent="0.35">
      <c r="C67" t="s">
        <v>376</v>
      </c>
      <c r="D67" s="5">
        <v>-4417006050</v>
      </c>
      <c r="E67" s="5">
        <v>-2128620843</v>
      </c>
      <c r="F67" s="5">
        <v>-3102282751</v>
      </c>
      <c r="G67" s="5">
        <v>-3425552331</v>
      </c>
      <c r="I67" s="5">
        <v>-5230903594</v>
      </c>
      <c r="J67" s="5">
        <v>-3425552331</v>
      </c>
      <c r="K67" s="5">
        <v>-2653861667</v>
      </c>
      <c r="L67" s="5">
        <v>-746837487</v>
      </c>
      <c r="M67" s="5">
        <v>-497009460</v>
      </c>
      <c r="N67" s="5">
        <v>-424776043</v>
      </c>
      <c r="O67" s="5">
        <v>-337878593</v>
      </c>
    </row>
    <row r="68" spans="2:15" ht="15.5" x14ac:dyDescent="0.35">
      <c r="C68" t="s">
        <v>87</v>
      </c>
      <c r="D68" s="5">
        <v>12290369247</v>
      </c>
      <c r="E68" s="5">
        <v>9566461084</v>
      </c>
      <c r="F68" s="5">
        <v>10968105862</v>
      </c>
      <c r="G68" s="5">
        <v>7589552976</v>
      </c>
      <c r="I68" s="5">
        <v>20534566946</v>
      </c>
      <c r="J68" s="5">
        <v>15203802012</v>
      </c>
      <c r="K68" s="5">
        <v>8868544433</v>
      </c>
      <c r="L68" s="5">
        <v>3415695396</v>
      </c>
      <c r="M68" s="5">
        <v>1725916812</v>
      </c>
      <c r="N68" s="5">
        <v>1381792740</v>
      </c>
      <c r="O68" s="5">
        <v>970722650</v>
      </c>
    </row>
    <row r="69" spans="2:15" ht="15.5" x14ac:dyDescent="0.35">
      <c r="C69" t="s">
        <v>88</v>
      </c>
      <c r="E69" s="5">
        <v>-148382147</v>
      </c>
      <c r="G69" s="5">
        <v>320192636</v>
      </c>
      <c r="I69" s="5">
        <v>-148382147</v>
      </c>
      <c r="J69" s="5">
        <v>320192636</v>
      </c>
      <c r="K69" s="5">
        <v>-71627752</v>
      </c>
      <c r="L69" s="5">
        <v>-71132010</v>
      </c>
      <c r="M69" s="5">
        <v>24924201</v>
      </c>
      <c r="N69" s="5">
        <v>11730001</v>
      </c>
      <c r="O69" s="5">
        <v>-7219901</v>
      </c>
    </row>
    <row r="70" spans="2:15" ht="15.5" x14ac:dyDescent="0.35">
      <c r="C70" t="s">
        <v>89</v>
      </c>
      <c r="D70" s="5">
        <v>12290369247</v>
      </c>
      <c r="E70" s="5">
        <v>9418078937</v>
      </c>
      <c r="F70" s="5">
        <v>10968105862</v>
      </c>
      <c r="G70" s="5">
        <v>7909745612</v>
      </c>
      <c r="I70" s="5">
        <v>20386184799</v>
      </c>
      <c r="J70" s="5">
        <v>15523994648</v>
      </c>
      <c r="K70" s="5">
        <v>8796916681</v>
      </c>
      <c r="L70" s="5">
        <v>3344563386</v>
      </c>
      <c r="M70" s="5">
        <v>1750841013</v>
      </c>
      <c r="N70" s="5">
        <v>1393522741</v>
      </c>
      <c r="O70" s="5">
        <v>963502749</v>
      </c>
    </row>
    <row r="71" spans="2:15" ht="15.5" x14ac:dyDescent="0.35">
      <c r="C71" t="s">
        <v>90</v>
      </c>
      <c r="D71" s="5">
        <v>12290369247</v>
      </c>
      <c r="E71" s="5">
        <v>9566461084</v>
      </c>
      <c r="F71" s="5">
        <v>10968105862</v>
      </c>
      <c r="G71" s="5">
        <v>7589552976</v>
      </c>
      <c r="I71" s="5">
        <v>20534566946</v>
      </c>
      <c r="J71" s="5">
        <v>15203802012</v>
      </c>
      <c r="K71" s="5">
        <v>8868544433</v>
      </c>
      <c r="L71" s="5">
        <v>3415695396</v>
      </c>
      <c r="M71" s="5">
        <v>1725916812</v>
      </c>
      <c r="N71" s="5">
        <v>1381792739</v>
      </c>
      <c r="O71" s="5">
        <v>970722650</v>
      </c>
    </row>
    <row r="72" spans="2:15" ht="15.5" x14ac:dyDescent="0.35">
      <c r="C72" t="s">
        <v>8</v>
      </c>
      <c r="D72" s="5">
        <v>12218465042</v>
      </c>
      <c r="E72" s="5">
        <v>9341842745</v>
      </c>
      <c r="F72" s="5">
        <v>10963593394</v>
      </c>
      <c r="G72" s="5">
        <v>7834929628</v>
      </c>
      <c r="I72" s="5">
        <v>20305436139</v>
      </c>
      <c r="J72" s="5">
        <v>15449166512</v>
      </c>
      <c r="K72" s="5">
        <v>8772952103</v>
      </c>
      <c r="L72" s="5">
        <v>3421498233</v>
      </c>
      <c r="M72" s="5">
        <v>1746157506</v>
      </c>
      <c r="N72" s="5">
        <v>1393522741</v>
      </c>
      <c r="O72" s="5">
        <v>963502748</v>
      </c>
    </row>
    <row r="73" spans="2:15" ht="15.5" x14ac:dyDescent="0.35">
      <c r="C73" t="s">
        <v>284</v>
      </c>
      <c r="D73" s="5">
        <v>71904205</v>
      </c>
      <c r="E73" s="5">
        <v>76236192</v>
      </c>
      <c r="F73" s="5">
        <v>4512468</v>
      </c>
      <c r="G73" s="5">
        <v>74815984</v>
      </c>
      <c r="I73" s="5">
        <v>80748660</v>
      </c>
      <c r="J73" s="5">
        <v>74828136</v>
      </c>
      <c r="K73" s="5">
        <v>23964578</v>
      </c>
      <c r="L73" s="5">
        <v>-76934847</v>
      </c>
      <c r="M73" s="5">
        <v>4683507</v>
      </c>
    </row>
    <row r="74" spans="2:15" ht="15.5" x14ac:dyDescent="0.35">
      <c r="C74" t="s">
        <v>91</v>
      </c>
      <c r="D74" s="5">
        <v>12290369247</v>
      </c>
      <c r="E74" s="5">
        <v>9566461084</v>
      </c>
      <c r="F74" s="5">
        <v>10968105862</v>
      </c>
      <c r="G74" s="5">
        <v>7589552976</v>
      </c>
      <c r="I74" s="5">
        <v>20534566946</v>
      </c>
      <c r="J74" s="5">
        <v>15203802012</v>
      </c>
      <c r="K74" s="5">
        <v>8868544433</v>
      </c>
      <c r="L74" s="5">
        <v>3415695396</v>
      </c>
      <c r="M74" s="5">
        <v>1725916812</v>
      </c>
      <c r="N74" s="5">
        <v>1381792739</v>
      </c>
      <c r="O74" s="5">
        <v>970722650</v>
      </c>
    </row>
    <row r="75" spans="2:15" ht="15.5" x14ac:dyDescent="0.35">
      <c r="C75" t="s">
        <v>92</v>
      </c>
      <c r="D75" s="5">
        <v>12290369247</v>
      </c>
      <c r="E75" s="5">
        <v>9418078937</v>
      </c>
      <c r="F75" s="5">
        <v>10968105862</v>
      </c>
      <c r="G75" s="5">
        <v>7909745612</v>
      </c>
      <c r="I75" s="5">
        <v>20386184799</v>
      </c>
      <c r="J75" s="5">
        <v>15523994648</v>
      </c>
      <c r="K75" s="5">
        <v>8796916681</v>
      </c>
      <c r="L75" s="5">
        <v>3344563386</v>
      </c>
      <c r="M75" s="5">
        <v>1750841013</v>
      </c>
      <c r="N75" s="5">
        <v>1393522741</v>
      </c>
      <c r="O75" s="5">
        <v>963502748</v>
      </c>
    </row>
    <row r="76" spans="2:15" ht="15.5" x14ac:dyDescent="0.35">
      <c r="C76" t="s">
        <v>93</v>
      </c>
      <c r="D76" s="5">
        <v>12290369247</v>
      </c>
      <c r="E76" s="5">
        <v>9418078937</v>
      </c>
      <c r="F76" s="5">
        <v>10968105862</v>
      </c>
      <c r="G76" s="5">
        <v>7909745612</v>
      </c>
      <c r="I76" s="5">
        <v>20386184799</v>
      </c>
      <c r="J76" s="5">
        <v>15523994648</v>
      </c>
      <c r="K76" s="5">
        <v>8796916681</v>
      </c>
      <c r="L76" s="5">
        <v>3344563386</v>
      </c>
      <c r="M76" s="5">
        <v>1750841013</v>
      </c>
      <c r="N76" s="5">
        <v>1393522741</v>
      </c>
      <c r="O76" s="5">
        <v>963502748</v>
      </c>
    </row>
    <row r="78" spans="2:15" ht="15.5" x14ac:dyDescent="0.35">
      <c r="B78" t="s">
        <v>94</v>
      </c>
      <c r="C78" t="s">
        <v>95</v>
      </c>
    </row>
    <row r="79" spans="2:15" ht="15.5" x14ac:dyDescent="0.35">
      <c r="C79" t="s">
        <v>96</v>
      </c>
    </row>
    <row r="80" spans="2:15" ht="15.5" x14ac:dyDescent="0.35">
      <c r="C80" t="s">
        <v>20</v>
      </c>
      <c r="D80" s="5">
        <v>19112121360</v>
      </c>
      <c r="E80" s="5">
        <v>26829217946</v>
      </c>
      <c r="F80" s="5">
        <v>6096285791</v>
      </c>
      <c r="G80" s="5">
        <v>26320343630</v>
      </c>
      <c r="I80" s="5">
        <v>26829217946</v>
      </c>
      <c r="J80" s="5">
        <v>26320343630</v>
      </c>
      <c r="K80" s="5">
        <v>16287193636</v>
      </c>
      <c r="L80" s="5">
        <v>9455098677</v>
      </c>
      <c r="M80" s="5">
        <v>5851200386</v>
      </c>
      <c r="N80" s="5">
        <v>7823870237</v>
      </c>
      <c r="O80" s="5">
        <v>3018544461</v>
      </c>
    </row>
    <row r="81" spans="3:15" ht="15.5" x14ac:dyDescent="0.35">
      <c r="C81" t="s">
        <v>98</v>
      </c>
      <c r="D81" s="5">
        <v>6831747432</v>
      </c>
      <c r="E81" s="5">
        <v>1265848773</v>
      </c>
      <c r="F81" s="5">
        <v>49260775</v>
      </c>
      <c r="G81" s="5">
        <v>49260775</v>
      </c>
      <c r="I81" s="5">
        <v>1265848773</v>
      </c>
      <c r="J81" s="5">
        <v>49260775</v>
      </c>
      <c r="K81" s="5">
        <v>1829406012</v>
      </c>
      <c r="L81" s="5">
        <v>2295329970</v>
      </c>
      <c r="M81" s="5">
        <v>2000934864</v>
      </c>
      <c r="N81" s="5">
        <v>576343867</v>
      </c>
      <c r="O81" s="5">
        <v>59082770</v>
      </c>
    </row>
    <row r="82" spans="3:15" ht="15.5" x14ac:dyDescent="0.35">
      <c r="C82" t="s">
        <v>285</v>
      </c>
      <c r="D82" s="5">
        <v>346830004</v>
      </c>
      <c r="E82" s="5">
        <v>318630458</v>
      </c>
      <c r="F82" s="5">
        <v>41076265</v>
      </c>
      <c r="G82" s="5">
        <v>1421235</v>
      </c>
      <c r="I82" s="5">
        <v>318630458</v>
      </c>
      <c r="J82" s="5">
        <v>1421235</v>
      </c>
      <c r="K82" s="5">
        <v>1157679064</v>
      </c>
      <c r="L82" s="5">
        <v>515471216</v>
      </c>
      <c r="M82" s="5">
        <v>50000000</v>
      </c>
      <c r="N82" s="5">
        <v>26047500</v>
      </c>
    </row>
    <row r="83" spans="3:15" ht="15.5" x14ac:dyDescent="0.35">
      <c r="C83" t="s">
        <v>99</v>
      </c>
      <c r="D83" s="5">
        <v>341526998</v>
      </c>
    </row>
    <row r="84" spans="3:15" ht="15.5" x14ac:dyDescent="0.35">
      <c r="C84" t="s">
        <v>100</v>
      </c>
      <c r="D84" s="5">
        <v>58338740</v>
      </c>
      <c r="E84" s="5">
        <v>146626738</v>
      </c>
      <c r="F84" s="5">
        <v>208716515</v>
      </c>
      <c r="G84" s="5">
        <v>273567175</v>
      </c>
      <c r="I84" s="5">
        <v>146626738</v>
      </c>
      <c r="J84" s="5">
        <v>273567175</v>
      </c>
      <c r="K84" s="5">
        <v>597632677</v>
      </c>
      <c r="L84" s="5">
        <v>925107597</v>
      </c>
      <c r="M84" s="5">
        <v>1299424052</v>
      </c>
      <c r="N84" s="5">
        <v>713713948</v>
      </c>
      <c r="O84" s="5">
        <v>8795041526</v>
      </c>
    </row>
    <row r="85" spans="3:15" ht="15.5" x14ac:dyDescent="0.35">
      <c r="C85" t="s">
        <v>286</v>
      </c>
      <c r="D85" s="5">
        <v>346830004</v>
      </c>
      <c r="E85" s="5">
        <v>318630458</v>
      </c>
      <c r="F85" s="5">
        <v>41076265</v>
      </c>
      <c r="G85" s="5">
        <v>1421235</v>
      </c>
      <c r="I85" s="5">
        <v>318630458</v>
      </c>
      <c r="J85" s="5">
        <v>1421235</v>
      </c>
      <c r="K85" s="5">
        <v>1157679064</v>
      </c>
      <c r="L85" s="5">
        <v>515471216</v>
      </c>
      <c r="M85" s="5">
        <v>50000000</v>
      </c>
      <c r="N85" s="5">
        <v>26047500</v>
      </c>
    </row>
    <row r="86" spans="3:15" ht="15.5" x14ac:dyDescent="0.35">
      <c r="C86" t="s">
        <v>102</v>
      </c>
      <c r="D86" s="5">
        <v>73425811694</v>
      </c>
      <c r="E86" s="5">
        <v>79562558309</v>
      </c>
      <c r="F86" s="5">
        <v>90846734627</v>
      </c>
      <c r="G86" s="5">
        <v>86159034216</v>
      </c>
      <c r="I86" s="5">
        <v>79562558309</v>
      </c>
      <c r="J86" s="5">
        <v>86159034216</v>
      </c>
      <c r="K86" s="5">
        <v>55965097224</v>
      </c>
      <c r="L86" s="5">
        <v>42280877656</v>
      </c>
      <c r="M86" s="5">
        <v>31874742722</v>
      </c>
      <c r="N86" s="5">
        <v>12844307541</v>
      </c>
      <c r="O86" s="5">
        <v>10163360681</v>
      </c>
    </row>
    <row r="87" spans="3:15" ht="15.5" x14ac:dyDescent="0.35">
      <c r="C87" t="s">
        <v>85</v>
      </c>
      <c r="D87" s="5">
        <v>836186236</v>
      </c>
      <c r="E87" s="5">
        <v>836186236</v>
      </c>
      <c r="F87" s="5">
        <v>983537883</v>
      </c>
      <c r="G87" s="5">
        <v>983537883</v>
      </c>
      <c r="I87" s="5">
        <v>836186236</v>
      </c>
      <c r="J87" s="5">
        <v>983537883</v>
      </c>
      <c r="K87" s="5">
        <v>663390714</v>
      </c>
      <c r="L87" s="5">
        <v>735018466</v>
      </c>
      <c r="M87" s="5">
        <v>32656776</v>
      </c>
      <c r="N87" s="5">
        <v>7732575</v>
      </c>
      <c r="O87" s="5">
        <v>-3997427</v>
      </c>
    </row>
    <row r="88" spans="3:15" ht="15.5" x14ac:dyDescent="0.35">
      <c r="C88" t="s">
        <v>103</v>
      </c>
      <c r="D88" s="5">
        <v>167378173576</v>
      </c>
      <c r="E88" s="5">
        <v>152523725380</v>
      </c>
      <c r="F88" s="5">
        <v>140432769255</v>
      </c>
      <c r="G88" s="5">
        <v>129682948373</v>
      </c>
      <c r="I88" s="5">
        <v>152523725380</v>
      </c>
      <c r="J88" s="5">
        <v>129682948373</v>
      </c>
      <c r="K88" s="5">
        <v>100024613783</v>
      </c>
      <c r="L88" s="5">
        <v>76090376469</v>
      </c>
      <c r="M88" s="5">
        <v>50946671752</v>
      </c>
      <c r="N88" s="5">
        <v>31808356010</v>
      </c>
      <c r="O88" s="5">
        <v>15457849589</v>
      </c>
    </row>
    <row r="89" spans="3:15" ht="15.5" x14ac:dyDescent="0.35">
      <c r="C89" t="s">
        <v>104</v>
      </c>
    </row>
    <row r="90" spans="3:15" ht="15.5" x14ac:dyDescent="0.35">
      <c r="C90" t="s">
        <v>105</v>
      </c>
      <c r="D90" s="5">
        <v>7370586746</v>
      </c>
      <c r="E90" s="5">
        <v>7913806414</v>
      </c>
      <c r="F90" s="5">
        <v>7116114652</v>
      </c>
      <c r="G90" s="5">
        <v>6576176635</v>
      </c>
      <c r="I90" s="5">
        <v>7913806414</v>
      </c>
      <c r="J90" s="5">
        <v>6576176635</v>
      </c>
      <c r="K90" s="5">
        <v>6777498780</v>
      </c>
      <c r="L90" s="5">
        <v>6953157664</v>
      </c>
      <c r="M90" s="5">
        <v>6832471100</v>
      </c>
      <c r="N90" s="5">
        <v>5632024534</v>
      </c>
      <c r="O90" s="5">
        <v>6183856753</v>
      </c>
    </row>
    <row r="91" spans="3:15" ht="15.5" x14ac:dyDescent="0.35">
      <c r="C91" t="s">
        <v>106</v>
      </c>
      <c r="D91" s="5">
        <v>471833334</v>
      </c>
      <c r="E91" s="5">
        <v>457208334</v>
      </c>
      <c r="F91" s="5">
        <v>285599258</v>
      </c>
      <c r="G91" s="5">
        <v>325173403</v>
      </c>
      <c r="I91" s="5">
        <v>457208334</v>
      </c>
      <c r="J91" s="5">
        <v>325173403</v>
      </c>
      <c r="K91" s="5">
        <v>1284366823</v>
      </c>
      <c r="L91" s="5">
        <v>1388868583</v>
      </c>
      <c r="M91" s="5">
        <v>1429370343</v>
      </c>
      <c r="N91" s="5">
        <v>141979438</v>
      </c>
      <c r="O91" s="5">
        <v>7589500</v>
      </c>
    </row>
    <row r="92" spans="3:15" ht="15.5" x14ac:dyDescent="0.35">
      <c r="C92" t="s">
        <v>108</v>
      </c>
      <c r="D92" s="5">
        <v>456754010</v>
      </c>
      <c r="E92" s="5">
        <v>456753940</v>
      </c>
      <c r="F92" s="5">
        <v>586171570</v>
      </c>
      <c r="G92" s="5">
        <v>586171570</v>
      </c>
      <c r="I92" s="5">
        <v>456753940</v>
      </c>
      <c r="J92" s="5">
        <v>586171570</v>
      </c>
      <c r="K92" s="5">
        <v>185116220</v>
      </c>
      <c r="L92" s="5">
        <v>102284884</v>
      </c>
      <c r="M92" s="5">
        <v>67866487</v>
      </c>
      <c r="N92" s="5">
        <v>69877878</v>
      </c>
      <c r="O92" s="5">
        <v>50663126</v>
      </c>
    </row>
    <row r="93" spans="3:15" ht="15.5" x14ac:dyDescent="0.35">
      <c r="C93" t="s">
        <v>109</v>
      </c>
      <c r="D93" s="5">
        <v>22432375978</v>
      </c>
      <c r="E93" s="5">
        <v>25058138479</v>
      </c>
      <c r="F93" s="5">
        <v>23635516469</v>
      </c>
      <c r="G93" s="5">
        <v>24682879155</v>
      </c>
      <c r="I93" s="5">
        <v>25058138479</v>
      </c>
      <c r="J93" s="5">
        <v>24682879155</v>
      </c>
      <c r="K93" s="5">
        <v>10776831459</v>
      </c>
      <c r="L93" s="5">
        <v>8656311131</v>
      </c>
      <c r="M93" s="5">
        <v>8434707930</v>
      </c>
      <c r="N93" s="5">
        <v>5843881850</v>
      </c>
      <c r="O93" s="5">
        <v>6242109379</v>
      </c>
    </row>
    <row r="94" spans="3:15" ht="15.5" x14ac:dyDescent="0.35">
      <c r="C94" t="s">
        <v>110</v>
      </c>
      <c r="D94" s="5">
        <v>189810549554</v>
      </c>
      <c r="E94" s="5">
        <v>177581863859</v>
      </c>
      <c r="F94" s="5">
        <v>164068285724</v>
      </c>
      <c r="G94" s="5">
        <v>154365827528</v>
      </c>
      <c r="I94" s="5">
        <v>177581863859</v>
      </c>
      <c r="J94" s="5">
        <v>154365827528</v>
      </c>
      <c r="K94" s="5">
        <v>110801445242</v>
      </c>
      <c r="L94" s="5">
        <v>84746687600</v>
      </c>
      <c r="M94" s="5">
        <v>59381379682</v>
      </c>
      <c r="N94" s="5">
        <v>37652237860</v>
      </c>
      <c r="O94" s="5">
        <v>21699958968</v>
      </c>
    </row>
    <row r="95" spans="3:15" ht="15.5" x14ac:dyDescent="0.35">
      <c r="C95" t="s">
        <v>111</v>
      </c>
    </row>
    <row r="96" spans="3:15" ht="15.5" x14ac:dyDescent="0.35">
      <c r="C96" t="s">
        <v>112</v>
      </c>
    </row>
    <row r="97" spans="3:15" ht="15.5" x14ac:dyDescent="0.35">
      <c r="C97" t="s">
        <v>113</v>
      </c>
      <c r="D97" s="5">
        <v>88767436401</v>
      </c>
      <c r="E97" s="5">
        <v>80988856418</v>
      </c>
      <c r="F97" s="5">
        <v>76446503020</v>
      </c>
      <c r="G97" s="5">
        <v>76525896076</v>
      </c>
      <c r="I97" s="5">
        <v>80988856418</v>
      </c>
      <c r="J97" s="5">
        <v>76525896076</v>
      </c>
      <c r="K97" s="5">
        <v>55834992155</v>
      </c>
      <c r="L97" s="5">
        <v>38975123600</v>
      </c>
      <c r="M97" s="5">
        <v>18365240827</v>
      </c>
      <c r="N97" s="5">
        <v>25080846246</v>
      </c>
      <c r="O97" s="5">
        <v>19855167583</v>
      </c>
    </row>
    <row r="98" spans="3:15" ht="15.5" x14ac:dyDescent="0.35">
      <c r="C98" t="s">
        <v>114</v>
      </c>
      <c r="E98" s="5">
        <v>2749430419</v>
      </c>
      <c r="G98" s="5">
        <v>960189175</v>
      </c>
      <c r="I98" s="5">
        <v>2749430419</v>
      </c>
      <c r="J98" s="5">
        <v>960189175</v>
      </c>
      <c r="K98" s="5">
        <v>917575040</v>
      </c>
      <c r="L98" s="5">
        <v>2040857445</v>
      </c>
      <c r="M98" s="5">
        <v>1184686396</v>
      </c>
      <c r="N98" s="5">
        <v>2249980819</v>
      </c>
      <c r="O98" s="5">
        <v>2346663110</v>
      </c>
    </row>
    <row r="99" spans="3:15" ht="15.5" x14ac:dyDescent="0.35">
      <c r="C99" t="s">
        <v>288</v>
      </c>
      <c r="D99" s="5">
        <v>3760651043</v>
      </c>
      <c r="E99" s="5">
        <v>262850000</v>
      </c>
      <c r="F99" s="5">
        <v>2615287312</v>
      </c>
      <c r="G99" s="5">
        <v>226890000</v>
      </c>
      <c r="I99" s="5">
        <v>262850000</v>
      </c>
      <c r="J99" s="5">
        <v>226890000</v>
      </c>
      <c r="K99" s="5">
        <v>43147573</v>
      </c>
      <c r="L99" s="5">
        <v>73116087</v>
      </c>
      <c r="M99" s="5">
        <v>39900971</v>
      </c>
      <c r="O99" s="5">
        <v>597452461</v>
      </c>
    </row>
    <row r="100" spans="3:15" ht="15.5" x14ac:dyDescent="0.35">
      <c r="C100" t="s">
        <v>119</v>
      </c>
      <c r="D100" s="5">
        <v>4170283219</v>
      </c>
      <c r="E100" s="5">
        <v>3997784894</v>
      </c>
      <c r="F100" s="5">
        <v>3176072629</v>
      </c>
      <c r="G100" s="5">
        <v>6054860323</v>
      </c>
      <c r="I100" s="5">
        <v>3997784894</v>
      </c>
      <c r="J100" s="5">
        <v>6054860323</v>
      </c>
      <c r="K100" s="5">
        <v>3282753844</v>
      </c>
      <c r="L100" s="5">
        <v>2287041971</v>
      </c>
      <c r="M100" s="5">
        <v>442201794</v>
      </c>
      <c r="N100" s="5">
        <v>437535710</v>
      </c>
      <c r="O100" s="5">
        <v>482672602</v>
      </c>
    </row>
    <row r="101" spans="3:15" ht="15.5" x14ac:dyDescent="0.35">
      <c r="C101" t="s">
        <v>325</v>
      </c>
    </row>
    <row r="102" spans="3:15" ht="15.5" x14ac:dyDescent="0.35">
      <c r="C102" t="s">
        <v>326</v>
      </c>
      <c r="D102" s="5">
        <v>58338740</v>
      </c>
      <c r="E102" s="5">
        <v>146626738</v>
      </c>
      <c r="F102" s="5">
        <v>208716515</v>
      </c>
      <c r="G102" s="5">
        <v>273567175</v>
      </c>
      <c r="I102" s="5">
        <v>146626738</v>
      </c>
      <c r="J102" s="5">
        <v>273567175</v>
      </c>
      <c r="K102" s="5">
        <v>597632677</v>
      </c>
      <c r="L102" s="5">
        <v>925107597</v>
      </c>
      <c r="M102" s="5">
        <v>1299424052</v>
      </c>
      <c r="N102" s="5">
        <v>713713948</v>
      </c>
      <c r="O102" s="5">
        <v>8795041526</v>
      </c>
    </row>
    <row r="103" spans="3:15" ht="15.5" x14ac:dyDescent="0.35">
      <c r="C103" t="s">
        <v>116</v>
      </c>
      <c r="F103" s="5">
        <v>51052388</v>
      </c>
      <c r="G103" s="5">
        <v>100000000</v>
      </c>
      <c r="J103" s="5">
        <v>100000000</v>
      </c>
    </row>
    <row r="104" spans="3:15" ht="15.5" x14ac:dyDescent="0.35">
      <c r="C104" t="s">
        <v>289</v>
      </c>
    </row>
    <row r="105" spans="3:15" ht="15.5" x14ac:dyDescent="0.35">
      <c r="C105" t="s">
        <v>290</v>
      </c>
      <c r="M105" s="5">
        <v>196428572</v>
      </c>
      <c r="N105" s="5">
        <v>303571429</v>
      </c>
      <c r="O105" s="5">
        <v>410714286</v>
      </c>
    </row>
    <row r="106" spans="3:15" ht="15.5" x14ac:dyDescent="0.35">
      <c r="C106" t="s">
        <v>293</v>
      </c>
      <c r="D106" s="5">
        <v>3345736316</v>
      </c>
      <c r="E106" s="5">
        <v>3172750458</v>
      </c>
      <c r="F106" s="5">
        <v>2546843004</v>
      </c>
      <c r="G106" s="5">
        <v>2418215980</v>
      </c>
      <c r="I106" s="5">
        <v>3172750458</v>
      </c>
      <c r="J106" s="5">
        <v>2418215980</v>
      </c>
      <c r="K106" s="5">
        <v>1003322565</v>
      </c>
      <c r="L106" s="5">
        <v>196428575</v>
      </c>
      <c r="M106" s="5">
        <v>121912586</v>
      </c>
      <c r="N106" s="5">
        <v>159262294</v>
      </c>
      <c r="O106" s="5">
        <v>159262295</v>
      </c>
    </row>
    <row r="107" spans="3:15" ht="15.5" x14ac:dyDescent="0.35">
      <c r="C107" t="s">
        <v>121</v>
      </c>
      <c r="D107" s="5">
        <v>10567754051</v>
      </c>
      <c r="E107" s="5">
        <v>12346117586</v>
      </c>
      <c r="F107" s="5">
        <v>12792971786</v>
      </c>
      <c r="G107" s="5">
        <v>13979226396</v>
      </c>
      <c r="I107" s="5">
        <v>12346117586</v>
      </c>
      <c r="J107" s="5">
        <v>13979226396</v>
      </c>
      <c r="K107" s="5">
        <v>813802931</v>
      </c>
      <c r="L107" s="5">
        <v>437296859</v>
      </c>
      <c r="M107" s="5">
        <v>477278170</v>
      </c>
      <c r="N107" s="5">
        <v>628310005</v>
      </c>
      <c r="O107" s="5">
        <v>700232517</v>
      </c>
    </row>
    <row r="108" spans="3:15" ht="15.5" x14ac:dyDescent="0.35">
      <c r="C108" t="s">
        <v>122</v>
      </c>
      <c r="D108" s="5">
        <v>10567754051</v>
      </c>
      <c r="E108" s="5">
        <v>12346117586</v>
      </c>
      <c r="F108" s="5">
        <v>12792971786</v>
      </c>
      <c r="G108" s="5">
        <v>13979226396</v>
      </c>
      <c r="I108" s="5">
        <v>12346117586</v>
      </c>
      <c r="J108" s="5">
        <v>13979226396</v>
      </c>
      <c r="K108" s="5">
        <v>813802931</v>
      </c>
      <c r="L108" s="5">
        <v>437296859</v>
      </c>
      <c r="M108" s="5">
        <v>477278170</v>
      </c>
      <c r="N108" s="5">
        <v>628310005</v>
      </c>
      <c r="O108" s="5">
        <v>700232517</v>
      </c>
    </row>
    <row r="109" spans="3:15" ht="15.5" x14ac:dyDescent="0.35">
      <c r="C109" t="s">
        <v>294</v>
      </c>
    </row>
    <row r="110" spans="3:15" ht="15.5" x14ac:dyDescent="0.35">
      <c r="C110" t="s">
        <v>295</v>
      </c>
      <c r="D110" s="5">
        <v>9597158513</v>
      </c>
      <c r="E110" s="5">
        <v>11375522048</v>
      </c>
      <c r="F110" s="5">
        <v>12266844738</v>
      </c>
      <c r="G110" s="5">
        <v>13453099348</v>
      </c>
      <c r="I110" s="5">
        <v>11375522048</v>
      </c>
      <c r="J110" s="5">
        <v>13453099348</v>
      </c>
      <c r="M110" s="5">
        <v>196428572</v>
      </c>
      <c r="N110" s="5">
        <v>338317721</v>
      </c>
      <c r="O110" s="5">
        <v>497580015</v>
      </c>
    </row>
    <row r="111" spans="3:15" ht="15.5" x14ac:dyDescent="0.35">
      <c r="C111" t="s">
        <v>123</v>
      </c>
      <c r="D111" s="5">
        <v>99335190452</v>
      </c>
      <c r="E111" s="5">
        <v>93334974004</v>
      </c>
      <c r="F111" s="5">
        <v>89239474806</v>
      </c>
      <c r="G111" s="5">
        <v>90505122472</v>
      </c>
      <c r="I111" s="5">
        <v>93334974004</v>
      </c>
      <c r="J111" s="5">
        <v>90505122472</v>
      </c>
      <c r="K111" s="5">
        <v>56648795086</v>
      </c>
      <c r="L111" s="5">
        <v>39412420459</v>
      </c>
      <c r="M111" s="5">
        <v>18842518997</v>
      </c>
      <c r="N111" s="5">
        <v>25709156251</v>
      </c>
      <c r="O111" s="5">
        <v>20555400100</v>
      </c>
    </row>
    <row r="112" spans="3:15" ht="15.5" x14ac:dyDescent="0.35">
      <c r="C112" t="s">
        <v>124</v>
      </c>
    </row>
    <row r="113" spans="2:15" ht="15.5" x14ac:dyDescent="0.35">
      <c r="C113" t="s">
        <v>125</v>
      </c>
      <c r="D113" s="5">
        <v>13077349370</v>
      </c>
      <c r="E113" s="5">
        <v>13077349370</v>
      </c>
      <c r="F113" s="5">
        <v>13077349370</v>
      </c>
      <c r="G113" s="5">
        <v>13077349370</v>
      </c>
      <c r="I113" s="5">
        <v>13077349370</v>
      </c>
      <c r="J113" s="5">
        <v>13077349370</v>
      </c>
      <c r="K113" s="5">
        <v>13077349370</v>
      </c>
      <c r="L113" s="5">
        <v>13077349370</v>
      </c>
      <c r="M113" s="5">
        <v>13000000000</v>
      </c>
      <c r="N113" s="5">
        <v>10000000000</v>
      </c>
      <c r="O113" s="5">
        <v>600000000</v>
      </c>
    </row>
    <row r="114" spans="2:15" ht="15.5" x14ac:dyDescent="0.35">
      <c r="C114" t="s">
        <v>126</v>
      </c>
      <c r="D114" s="5">
        <v>23844938063</v>
      </c>
      <c r="E114" s="5">
        <v>23844938063</v>
      </c>
      <c r="F114" s="5">
        <v>23844938063</v>
      </c>
      <c r="G114" s="5">
        <v>23844938063</v>
      </c>
      <c r="I114" s="5">
        <v>23844938063</v>
      </c>
      <c r="J114" s="5">
        <v>23844938063</v>
      </c>
      <c r="K114" s="5">
        <v>23844938063</v>
      </c>
      <c r="L114" s="5">
        <v>23844938063</v>
      </c>
      <c r="M114" s="5">
        <v>23844938063</v>
      </c>
    </row>
    <row r="115" spans="2:15" ht="15.5" x14ac:dyDescent="0.35">
      <c r="C115" t="s">
        <v>127</v>
      </c>
      <c r="D115" s="5">
        <v>52558344008</v>
      </c>
      <c r="E115" s="5">
        <v>46339878966</v>
      </c>
      <c r="F115" s="5">
        <v>36850684574</v>
      </c>
      <c r="G115" s="5">
        <v>25887091180</v>
      </c>
      <c r="I115" s="5">
        <v>46339878966</v>
      </c>
      <c r="J115" s="5">
        <v>25887091180</v>
      </c>
      <c r="K115" s="5">
        <v>15989011585</v>
      </c>
      <c r="L115" s="5">
        <v>7144431730</v>
      </c>
      <c r="M115" s="5">
        <v>3651801487</v>
      </c>
      <c r="N115" s="5">
        <v>1930349034</v>
      </c>
      <c r="O115" s="5">
        <v>548556295</v>
      </c>
    </row>
    <row r="116" spans="2:15" ht="15.5" x14ac:dyDescent="0.35">
      <c r="C116" t="s">
        <v>128</v>
      </c>
      <c r="D116" s="5">
        <v>1930349034</v>
      </c>
      <c r="E116" s="5">
        <v>1930349034</v>
      </c>
      <c r="F116" s="5">
        <v>1930349034</v>
      </c>
      <c r="G116" s="5">
        <v>1930349034</v>
      </c>
      <c r="I116" s="5">
        <v>1930349034</v>
      </c>
      <c r="J116" s="5">
        <v>1930349034</v>
      </c>
      <c r="K116" s="5">
        <v>1930349034</v>
      </c>
      <c r="L116" s="5">
        <v>1930349034</v>
      </c>
      <c r="M116" s="5">
        <v>120000000</v>
      </c>
    </row>
    <row r="117" spans="2:15" ht="15.5" x14ac:dyDescent="0.35">
      <c r="C117" t="s">
        <v>129</v>
      </c>
      <c r="D117" s="5">
        <v>50627994974</v>
      </c>
      <c r="E117" s="5">
        <v>44409529932</v>
      </c>
      <c r="F117" s="5">
        <v>34920335540</v>
      </c>
      <c r="G117" s="5">
        <v>23956742146</v>
      </c>
      <c r="I117" s="5">
        <v>44409529932</v>
      </c>
      <c r="J117" s="5">
        <v>23956742146</v>
      </c>
      <c r="K117" s="5">
        <v>14058662551</v>
      </c>
      <c r="L117" s="5">
        <v>5214082696</v>
      </c>
      <c r="M117" s="5">
        <v>3531801487</v>
      </c>
      <c r="N117" s="5">
        <v>1930349034</v>
      </c>
      <c r="O117" s="5">
        <v>548556295</v>
      </c>
    </row>
    <row r="118" spans="2:15" ht="15.5" x14ac:dyDescent="0.35">
      <c r="C118" t="s">
        <v>130</v>
      </c>
      <c r="D118" s="5">
        <v>52558344008</v>
      </c>
      <c r="E118" s="5">
        <v>46339878966</v>
      </c>
      <c r="F118" s="5">
        <v>36850684574</v>
      </c>
      <c r="G118" s="5">
        <v>25887091180</v>
      </c>
      <c r="I118" s="5">
        <v>46339878966</v>
      </c>
      <c r="J118" s="5">
        <v>25887091180</v>
      </c>
      <c r="K118" s="5">
        <v>15989011585</v>
      </c>
      <c r="L118" s="5">
        <v>7144431730</v>
      </c>
      <c r="M118" s="5">
        <v>3651801487</v>
      </c>
      <c r="N118" s="5">
        <v>1930349034</v>
      </c>
      <c r="O118" s="5">
        <v>548556295</v>
      </c>
    </row>
    <row r="119" spans="2:15" ht="15.5" x14ac:dyDescent="0.35">
      <c r="C119" t="s">
        <v>131</v>
      </c>
      <c r="D119" s="5">
        <v>158541425</v>
      </c>
      <c r="E119" s="5">
        <v>148537220</v>
      </c>
      <c r="F119" s="5">
        <v>72301028</v>
      </c>
      <c r="G119" s="5">
        <v>67788560</v>
      </c>
      <c r="I119" s="5">
        <v>148537220</v>
      </c>
      <c r="J119" s="5">
        <v>67788560</v>
      </c>
      <c r="K119" s="5">
        <v>577960424</v>
      </c>
      <c r="L119" s="5">
        <v>532529512</v>
      </c>
      <c r="M119" s="5">
        <v>9464359</v>
      </c>
      <c r="N119" s="5">
        <v>5000000</v>
      </c>
    </row>
    <row r="120" spans="2:15" ht="15.5" x14ac:dyDescent="0.35">
      <c r="C120" t="s">
        <v>10</v>
      </c>
      <c r="D120" s="5">
        <v>90475359102</v>
      </c>
      <c r="E120" s="5">
        <v>84246889855</v>
      </c>
      <c r="F120" s="5">
        <v>74828810918</v>
      </c>
      <c r="G120" s="5">
        <v>63860705056</v>
      </c>
      <c r="I120" s="5">
        <v>84246889855</v>
      </c>
      <c r="J120" s="5">
        <v>63860705056</v>
      </c>
      <c r="K120" s="5">
        <v>54152650156</v>
      </c>
      <c r="L120" s="5">
        <v>45334267141</v>
      </c>
      <c r="M120" s="5">
        <v>40538860685</v>
      </c>
      <c r="N120" s="5">
        <v>11943081609</v>
      </c>
      <c r="O120" s="5">
        <v>1144558868</v>
      </c>
    </row>
    <row r="121" spans="2:15" ht="15.5" x14ac:dyDescent="0.35">
      <c r="C121" t="s">
        <v>132</v>
      </c>
      <c r="D121" s="5">
        <v>189810549554</v>
      </c>
      <c r="E121" s="5">
        <v>177581863859</v>
      </c>
      <c r="F121" s="5">
        <v>164068285724</v>
      </c>
      <c r="G121" s="5">
        <v>154365827528</v>
      </c>
      <c r="I121" s="5">
        <v>177581863859</v>
      </c>
      <c r="J121" s="5">
        <v>154365827528</v>
      </c>
      <c r="K121" s="5">
        <v>110801445242</v>
      </c>
      <c r="L121" s="5">
        <v>84746687600</v>
      </c>
      <c r="M121" s="5">
        <v>59381379682</v>
      </c>
      <c r="N121" s="5">
        <v>37652237860</v>
      </c>
      <c r="O121" s="5">
        <v>21699958968</v>
      </c>
    </row>
    <row r="122" spans="2:15" ht="15.5" x14ac:dyDescent="0.35">
      <c r="C122" t="s">
        <v>133</v>
      </c>
      <c r="D122" s="5">
        <v>1307734937</v>
      </c>
      <c r="E122" s="5">
        <v>1307734937</v>
      </c>
      <c r="F122" s="5">
        <v>1307734937</v>
      </c>
      <c r="G122" s="5">
        <v>1307734937</v>
      </c>
      <c r="I122" s="5">
        <v>1307734937</v>
      </c>
      <c r="J122" s="5">
        <v>1307734937</v>
      </c>
      <c r="K122" s="5">
        <v>1307734937</v>
      </c>
      <c r="L122" s="5">
        <v>1307734937</v>
      </c>
      <c r="M122" s="5">
        <v>1300000000</v>
      </c>
      <c r="N122" s="5">
        <v>1300000000</v>
      </c>
      <c r="O122" s="5">
        <v>1000000000</v>
      </c>
    </row>
    <row r="124" spans="2:15" ht="15.5" x14ac:dyDescent="0.35">
      <c r="B124" t="s">
        <v>134</v>
      </c>
      <c r="C124" t="s">
        <v>135</v>
      </c>
      <c r="D124" s="5">
        <v>649850785</v>
      </c>
      <c r="E124" s="5">
        <v>27600798278</v>
      </c>
      <c r="F124" s="5">
        <v>-19801177164</v>
      </c>
      <c r="G124" s="5">
        <v>19837837653</v>
      </c>
      <c r="I124" s="5">
        <v>7799621114</v>
      </c>
      <c r="J124" s="5">
        <v>18383957822</v>
      </c>
      <c r="K124" s="5">
        <v>10993390868</v>
      </c>
      <c r="L124" s="5">
        <v>5201096676</v>
      </c>
      <c r="M124" s="5">
        <v>-25702950495</v>
      </c>
      <c r="N124" s="5">
        <v>3935850940</v>
      </c>
      <c r="O124" s="5">
        <v>3310332904</v>
      </c>
    </row>
    <row r="125" spans="2:15" ht="15.5" x14ac:dyDescent="0.35">
      <c r="C125" t="s">
        <v>296</v>
      </c>
      <c r="D125" s="5">
        <v>104553092271</v>
      </c>
      <c r="E125" s="5">
        <v>75419673622</v>
      </c>
      <c r="F125" s="5">
        <v>95315277589</v>
      </c>
      <c r="G125" s="5">
        <v>75647314973</v>
      </c>
      <c r="I125" s="5">
        <v>170734951211</v>
      </c>
      <c r="J125" s="5">
        <v>138399834838</v>
      </c>
      <c r="K125" s="5">
        <v>97745937211</v>
      </c>
      <c r="L125" s="5">
        <v>82339188510</v>
      </c>
      <c r="M125" s="5">
        <v>39195531293</v>
      </c>
      <c r="N125" s="5">
        <v>45274782915</v>
      </c>
      <c r="O125" s="5">
        <v>23461581034</v>
      </c>
    </row>
    <row r="126" spans="2:15" ht="15.5" x14ac:dyDescent="0.35">
      <c r="C126" t="s">
        <v>298</v>
      </c>
      <c r="D126" s="5">
        <v>-82552703118</v>
      </c>
      <c r="E126" s="5">
        <v>-31849681689</v>
      </c>
      <c r="F126" s="5">
        <v>-83574438260</v>
      </c>
      <c r="G126" s="5">
        <v>-25067063756</v>
      </c>
      <c r="I126" s="5">
        <v>-115424119949</v>
      </c>
      <c r="J126" s="5">
        <v>-74629129121</v>
      </c>
      <c r="K126" s="5">
        <v>-59979274536</v>
      </c>
      <c r="L126" s="5">
        <v>-56939387067</v>
      </c>
      <c r="M126" s="5">
        <v>-53018271999</v>
      </c>
      <c r="N126" s="5">
        <v>-31856113180</v>
      </c>
      <c r="O126" s="5">
        <v>-14242157283</v>
      </c>
    </row>
    <row r="127" spans="2:15" ht="15.5" x14ac:dyDescent="0.35">
      <c r="C127" t="s">
        <v>720</v>
      </c>
      <c r="D127" s="5">
        <v>-8862337753</v>
      </c>
      <c r="E127" s="5">
        <v>4747334261</v>
      </c>
      <c r="F127" s="5">
        <v>-31354870680</v>
      </c>
      <c r="G127" s="5">
        <v>-19274593870</v>
      </c>
      <c r="I127" s="5">
        <v>-26607536419</v>
      </c>
      <c r="J127" s="5">
        <v>-27077575286</v>
      </c>
      <c r="K127" s="5">
        <v>-10977092837</v>
      </c>
      <c r="L127" s="5">
        <v>-10013177470</v>
      </c>
      <c r="M127" s="5">
        <v>-5478605256</v>
      </c>
      <c r="N127" s="5">
        <v>-3976280001</v>
      </c>
      <c r="O127" s="5">
        <v>-2271637406</v>
      </c>
    </row>
    <row r="128" spans="2:15" ht="15.5" x14ac:dyDescent="0.35">
      <c r="C128" t="s">
        <v>330</v>
      </c>
      <c r="D128" s="5">
        <v>-12430994600</v>
      </c>
      <c r="E128" s="5">
        <v>-19966548976</v>
      </c>
      <c r="F128" s="5">
        <v>-251911581</v>
      </c>
      <c r="G128" s="5">
        <v>-10047390189</v>
      </c>
      <c r="I128" s="5">
        <v>-20218460557</v>
      </c>
      <c r="J128" s="5">
        <v>-17188379516</v>
      </c>
      <c r="K128" s="5">
        <v>-13224695868</v>
      </c>
      <c r="L128" s="5">
        <v>-9934667961</v>
      </c>
      <c r="M128" s="5">
        <v>-6884090270</v>
      </c>
      <c r="N128" s="5">
        <v>-5017658990</v>
      </c>
      <c r="O128" s="5">
        <v>-3451041790</v>
      </c>
    </row>
    <row r="129" spans="3:15" ht="15.5" x14ac:dyDescent="0.35">
      <c r="C129" t="s">
        <v>141</v>
      </c>
      <c r="E129" s="5">
        <v>-1059456246</v>
      </c>
      <c r="F129" s="5">
        <v>-7058697</v>
      </c>
      <c r="G129" s="5">
        <v>-340839859</v>
      </c>
      <c r="I129" s="5">
        <v>-1066514943</v>
      </c>
      <c r="J129" s="5">
        <v>-354004628</v>
      </c>
      <c r="K129" s="5">
        <v>-109402066</v>
      </c>
      <c r="L129" s="5">
        <v>-12731479</v>
      </c>
      <c r="M129" s="5">
        <v>-42114707</v>
      </c>
      <c r="N129" s="5">
        <v>-69050124</v>
      </c>
      <c r="O129" s="5">
        <v>-186411651</v>
      </c>
    </row>
    <row r="130" spans="3:15" ht="15.5" x14ac:dyDescent="0.35">
      <c r="C130" t="s">
        <v>537</v>
      </c>
      <c r="D130" s="5">
        <v>-57206015</v>
      </c>
      <c r="E130" s="5">
        <v>309477306</v>
      </c>
      <c r="F130" s="5">
        <v>71824465</v>
      </c>
      <c r="G130" s="5">
        <v>-1079589646</v>
      </c>
      <c r="I130" s="5">
        <v>381301771</v>
      </c>
      <c r="J130" s="5">
        <v>-766788465</v>
      </c>
      <c r="K130" s="5">
        <v>-2462081036</v>
      </c>
      <c r="L130" s="5">
        <v>-238127857</v>
      </c>
      <c r="M130" s="5">
        <v>524600444</v>
      </c>
    </row>
    <row r="131" spans="3:15" ht="15.5" x14ac:dyDescent="0.35">
      <c r="C131" t="s">
        <v>331</v>
      </c>
      <c r="N131" s="5">
        <v>-419829680</v>
      </c>
    </row>
    <row r="132" spans="3:15" ht="15.5" x14ac:dyDescent="0.35">
      <c r="C132" t="s">
        <v>144</v>
      </c>
      <c r="D132" s="5">
        <v>-9856119413</v>
      </c>
      <c r="E132" s="5">
        <v>-5795393627</v>
      </c>
      <c r="F132" s="5">
        <v>2181198748</v>
      </c>
      <c r="G132" s="5">
        <v>-6466888738</v>
      </c>
      <c r="I132" s="5">
        <v>-3614194879</v>
      </c>
      <c r="J132" s="5">
        <v>-6511531593</v>
      </c>
      <c r="K132" s="5">
        <v>-162788778</v>
      </c>
      <c r="L132" s="5">
        <v>-110857184</v>
      </c>
      <c r="M132" s="5">
        <v>27227456811</v>
      </c>
      <c r="N132" s="5">
        <v>1160531228</v>
      </c>
      <c r="O132" s="5">
        <v>2605589982</v>
      </c>
    </row>
    <row r="133" spans="3:15" ht="15.5" x14ac:dyDescent="0.35">
      <c r="C133" t="s">
        <v>145</v>
      </c>
      <c r="D133" s="5">
        <v>1489172042</v>
      </c>
      <c r="E133" s="5">
        <v>-1072472496</v>
      </c>
      <c r="F133" s="5">
        <v>-2604079423</v>
      </c>
      <c r="G133" s="5">
        <v>-1562090667</v>
      </c>
      <c r="I133" s="5">
        <v>-3676551919</v>
      </c>
      <c r="J133" s="5">
        <v>-1839276235</v>
      </c>
      <c r="K133" s="5">
        <v>-3998507131</v>
      </c>
      <c r="L133" s="5">
        <v>-1486341201</v>
      </c>
      <c r="M133" s="5">
        <v>-3497176167</v>
      </c>
      <c r="N133" s="5">
        <v>-291056391</v>
      </c>
      <c r="O133" s="5">
        <v>-4540277855</v>
      </c>
    </row>
    <row r="134" spans="3:15" ht="15.5" x14ac:dyDescent="0.35">
      <c r="C134" t="s">
        <v>151</v>
      </c>
      <c r="D134" s="5">
        <v>-251632171</v>
      </c>
      <c r="E134" s="5">
        <v>-1416768205</v>
      </c>
      <c r="F134" s="5">
        <v>-1366372214</v>
      </c>
      <c r="G134" s="5">
        <v>-1189715092</v>
      </c>
      <c r="I134" s="5">
        <v>-2783140419</v>
      </c>
      <c r="J134" s="5">
        <v>-1466900660</v>
      </c>
      <c r="K134" s="5">
        <v>-1466078475</v>
      </c>
      <c r="L134" s="5">
        <v>-1416341201</v>
      </c>
      <c r="M134" s="5">
        <v>-2132912007</v>
      </c>
      <c r="N134" s="5">
        <v>-143077391</v>
      </c>
      <c r="O134" s="5">
        <v>-4540277855</v>
      </c>
    </row>
    <row r="135" spans="3:15" ht="15.5" x14ac:dyDescent="0.35">
      <c r="C135" t="s">
        <v>1207</v>
      </c>
      <c r="K135" s="5">
        <v>140000000</v>
      </c>
    </row>
    <row r="136" spans="3:15" ht="15.5" x14ac:dyDescent="0.35">
      <c r="C136" t="s">
        <v>152</v>
      </c>
      <c r="D136" s="5">
        <v>-50000000</v>
      </c>
      <c r="E136" s="5">
        <v>-300000000</v>
      </c>
      <c r="F136" s="5">
        <v>-150000000</v>
      </c>
      <c r="I136" s="5">
        <v>-450000000</v>
      </c>
      <c r="L136" s="5">
        <v>-70000000</v>
      </c>
      <c r="M136" s="5">
        <v>-1364264160</v>
      </c>
      <c r="N136" s="5">
        <v>-147979000</v>
      </c>
    </row>
    <row r="137" spans="3:15" ht="15.5" x14ac:dyDescent="0.35">
      <c r="C137" t="s">
        <v>872</v>
      </c>
      <c r="D137" s="5">
        <v>3328100000</v>
      </c>
    </row>
    <row r="138" spans="3:15" ht="15.5" x14ac:dyDescent="0.35">
      <c r="C138" t="s">
        <v>1208</v>
      </c>
      <c r="K138" s="5">
        <v>-1039737056</v>
      </c>
    </row>
    <row r="139" spans="3:15" ht="15.5" x14ac:dyDescent="0.35">
      <c r="C139" t="s">
        <v>491</v>
      </c>
      <c r="D139" s="5">
        <v>-1537295787</v>
      </c>
      <c r="E139" s="5">
        <v>644295709</v>
      </c>
      <c r="F139" s="5">
        <v>-1087707209</v>
      </c>
      <c r="G139" s="5">
        <v>-372375575</v>
      </c>
      <c r="I139" s="5">
        <v>-443411500</v>
      </c>
      <c r="J139" s="5">
        <v>-372375575</v>
      </c>
      <c r="K139" s="5">
        <v>-1632691600</v>
      </c>
    </row>
    <row r="140" spans="3:15" ht="15.5" x14ac:dyDescent="0.35">
      <c r="C140" t="s">
        <v>153</v>
      </c>
      <c r="D140" s="5">
        <v>-9856119413</v>
      </c>
      <c r="E140" s="5">
        <v>-5795393627</v>
      </c>
      <c r="F140" s="5">
        <v>2181198748</v>
      </c>
      <c r="G140" s="5">
        <v>-6466888738</v>
      </c>
      <c r="I140" s="5">
        <v>-3614194879</v>
      </c>
      <c r="J140" s="5">
        <v>-6511531593</v>
      </c>
      <c r="K140" s="5">
        <v>-162788778</v>
      </c>
      <c r="L140" s="5">
        <v>-110857184</v>
      </c>
      <c r="M140" s="5">
        <v>27227456811</v>
      </c>
      <c r="N140" s="5">
        <v>1160531228</v>
      </c>
      <c r="O140" s="5">
        <v>2605589982</v>
      </c>
    </row>
    <row r="141" spans="3:15" ht="15.5" x14ac:dyDescent="0.35">
      <c r="C141" t="s">
        <v>161</v>
      </c>
      <c r="D141" s="5">
        <v>-9390000000</v>
      </c>
      <c r="G141" s="5">
        <v>-5230939748</v>
      </c>
      <c r="J141" s="5">
        <v>-5230939748</v>
      </c>
    </row>
    <row r="142" spans="3:15" ht="15.5" x14ac:dyDescent="0.35">
      <c r="C142" t="s">
        <v>1209</v>
      </c>
      <c r="G142" s="5">
        <v>-585000000</v>
      </c>
      <c r="J142" s="5">
        <v>-585000000</v>
      </c>
    </row>
    <row r="143" spans="3:15" ht="15.5" x14ac:dyDescent="0.35">
      <c r="C143" t="s">
        <v>596</v>
      </c>
      <c r="E143" s="5">
        <v>500000000</v>
      </c>
      <c r="G143" s="5">
        <v>100000000</v>
      </c>
      <c r="I143" s="5">
        <v>500000000</v>
      </c>
      <c r="J143" s="5">
        <v>100000000</v>
      </c>
    </row>
    <row r="144" spans="3:15" ht="15.5" x14ac:dyDescent="0.35">
      <c r="C144" t="s">
        <v>310</v>
      </c>
      <c r="E144" s="5">
        <v>-135539948</v>
      </c>
      <c r="G144" s="5">
        <v>-324065502</v>
      </c>
      <c r="I144" s="5">
        <v>-135539948</v>
      </c>
      <c r="J144" s="5">
        <v>-324065502</v>
      </c>
      <c r="K144" s="5">
        <v>-327474920</v>
      </c>
      <c r="L144" s="5">
        <v>-374316455</v>
      </c>
      <c r="M144" s="5">
        <v>561757605</v>
      </c>
      <c r="N144" s="5">
        <v>-8080206477</v>
      </c>
      <c r="O144" s="5">
        <v>3139393080</v>
      </c>
    </row>
    <row r="145" spans="2:15" ht="15.5" x14ac:dyDescent="0.35">
      <c r="C145" t="s">
        <v>160</v>
      </c>
      <c r="E145" s="5">
        <v>-3704463665</v>
      </c>
      <c r="G145" s="5">
        <v>-1538498449</v>
      </c>
      <c r="I145" s="5">
        <v>-3704463665</v>
      </c>
      <c r="J145" s="5">
        <v>-1538498449</v>
      </c>
      <c r="K145" s="5">
        <v>914036842</v>
      </c>
      <c r="L145" s="5">
        <v>-14769729</v>
      </c>
      <c r="M145" s="5">
        <v>-72096000</v>
      </c>
      <c r="N145" s="5">
        <v>-52119438</v>
      </c>
      <c r="O145" s="5">
        <v>-52119437</v>
      </c>
    </row>
    <row r="146" spans="2:15" ht="15.5" x14ac:dyDescent="0.35">
      <c r="C146" t="s">
        <v>563</v>
      </c>
      <c r="D146" s="5">
        <v>-12000000</v>
      </c>
    </row>
    <row r="147" spans="2:15" ht="15.5" x14ac:dyDescent="0.35">
      <c r="C147" t="s">
        <v>435</v>
      </c>
      <c r="E147" s="5">
        <v>8599511</v>
      </c>
      <c r="I147" s="5">
        <v>8599511</v>
      </c>
    </row>
    <row r="148" spans="2:15" ht="15.5" x14ac:dyDescent="0.35">
      <c r="C148" t="s">
        <v>583</v>
      </c>
      <c r="D148" s="5">
        <v>-448816407</v>
      </c>
      <c r="E148" s="5">
        <v>51895675</v>
      </c>
      <c r="F148" s="5">
        <v>-51895675</v>
      </c>
    </row>
    <row r="149" spans="2:15" ht="15.5" x14ac:dyDescent="0.35">
      <c r="C149" t="s">
        <v>382</v>
      </c>
      <c r="D149" s="5">
        <v>-5303006</v>
      </c>
      <c r="E149" s="5">
        <v>-1928832812</v>
      </c>
      <c r="F149" s="5">
        <v>2282042035</v>
      </c>
      <c r="G149" s="5">
        <v>1156257829</v>
      </c>
      <c r="I149" s="5">
        <v>353209223</v>
      </c>
      <c r="J149" s="5">
        <v>1156257829</v>
      </c>
      <c r="K149" s="5">
        <v>-642207848</v>
      </c>
      <c r="L149" s="5">
        <v>-465471216</v>
      </c>
    </row>
    <row r="150" spans="2:15" ht="15.5" x14ac:dyDescent="0.35">
      <c r="C150" t="s">
        <v>724</v>
      </c>
      <c r="L150" s="5">
        <v>773493700</v>
      </c>
    </row>
    <row r="151" spans="2:15" ht="15.5" x14ac:dyDescent="0.35">
      <c r="C151" t="s">
        <v>126</v>
      </c>
      <c r="L151" s="5">
        <v>77349370</v>
      </c>
      <c r="M151" s="5">
        <v>26844938063</v>
      </c>
      <c r="N151" s="5">
        <v>9400000000</v>
      </c>
    </row>
    <row r="152" spans="2:15" ht="15.5" x14ac:dyDescent="0.35">
      <c r="C152" t="s">
        <v>164</v>
      </c>
      <c r="D152" s="5">
        <v>-7717096586</v>
      </c>
      <c r="E152" s="5">
        <v>20732932155</v>
      </c>
      <c r="F152" s="5">
        <v>-20224057839</v>
      </c>
      <c r="G152" s="5">
        <v>11808858248</v>
      </c>
      <c r="I152" s="5">
        <v>508874316</v>
      </c>
      <c r="J152" s="5">
        <v>10033149994</v>
      </c>
      <c r="K152" s="5">
        <v>6832094959</v>
      </c>
      <c r="L152" s="5">
        <v>3603898291</v>
      </c>
      <c r="M152" s="5">
        <v>-1972669851</v>
      </c>
      <c r="N152" s="5">
        <v>4805325777</v>
      </c>
      <c r="O152" s="5">
        <v>1375645031</v>
      </c>
    </row>
    <row r="153" spans="2:15" ht="15.5" x14ac:dyDescent="0.35">
      <c r="C153" t="s">
        <v>165</v>
      </c>
      <c r="D153" s="5">
        <v>26829217946</v>
      </c>
      <c r="F153" s="5">
        <v>26320343630</v>
      </c>
      <c r="I153" s="5">
        <v>26320343630</v>
      </c>
      <c r="J153" s="5">
        <v>16287193636</v>
      </c>
      <c r="K153" s="5">
        <v>9455098677</v>
      </c>
      <c r="L153" s="5">
        <v>5851200386</v>
      </c>
      <c r="M153" s="5">
        <v>7823870237</v>
      </c>
      <c r="N153" s="5">
        <v>3018544461</v>
      </c>
      <c r="O153" s="5">
        <v>1642899429</v>
      </c>
    </row>
    <row r="154" spans="2:15" ht="15.5" x14ac:dyDescent="0.35">
      <c r="C154" t="s">
        <v>166</v>
      </c>
      <c r="D154" s="5">
        <v>19112121360</v>
      </c>
      <c r="E154" s="5">
        <v>20732932155</v>
      </c>
      <c r="F154" s="5">
        <v>6096285791</v>
      </c>
      <c r="G154" s="5">
        <v>11808858248</v>
      </c>
      <c r="I154" s="5">
        <v>26829217946</v>
      </c>
      <c r="J154" s="5">
        <v>26320343630</v>
      </c>
      <c r="K154" s="5">
        <v>16287193636</v>
      </c>
      <c r="L154" s="5">
        <v>9455098677</v>
      </c>
      <c r="M154" s="5">
        <v>5851200386</v>
      </c>
      <c r="N154" s="5">
        <v>7823870238</v>
      </c>
      <c r="O154" s="5">
        <v>3018544460</v>
      </c>
    </row>
    <row r="156" spans="2:15" ht="15.5" x14ac:dyDescent="0.35">
      <c r="B156" t="s">
        <v>167</v>
      </c>
      <c r="C156" t="s">
        <v>12</v>
      </c>
      <c r="D156" s="5">
        <v>1310000000</v>
      </c>
      <c r="E156" s="5">
        <v>1310000000</v>
      </c>
      <c r="F156" s="5">
        <v>1310000000</v>
      </c>
      <c r="G156" s="5">
        <v>1310000000</v>
      </c>
      <c r="I156" s="5">
        <v>1310000000</v>
      </c>
      <c r="J156" s="5">
        <v>1310000000</v>
      </c>
      <c r="K156" s="5">
        <v>1310000000</v>
      </c>
      <c r="L156" s="5">
        <v>1310000000</v>
      </c>
      <c r="M156" s="5">
        <v>1300000000</v>
      </c>
      <c r="N156" s="5">
        <v>1300000000</v>
      </c>
      <c r="O156" s="5">
        <v>1000000000</v>
      </c>
    </row>
    <row r="157" spans="2:15" ht="15.5" x14ac:dyDescent="0.35">
      <c r="C157" t="s">
        <v>168</v>
      </c>
      <c r="D157" s="6">
        <v>9.34</v>
      </c>
      <c r="E157" s="6">
        <v>7.26</v>
      </c>
      <c r="F157" s="6">
        <v>8.3800000000000008</v>
      </c>
      <c r="G157" s="6">
        <v>5.75</v>
      </c>
    </row>
    <row r="158" spans="2:15" ht="15.5" x14ac:dyDescent="0.35">
      <c r="C158" t="s">
        <v>169</v>
      </c>
      <c r="D158" s="6">
        <v>67.989999999999995</v>
      </c>
      <c r="E158" s="6">
        <v>93.66</v>
      </c>
      <c r="F158" s="6">
        <v>34.130000000000003</v>
      </c>
      <c r="G158" s="6">
        <v>14.96</v>
      </c>
    </row>
    <row r="159" spans="2:15" ht="15.5" x14ac:dyDescent="0.35">
      <c r="C159" t="s">
        <v>62</v>
      </c>
      <c r="D159" s="6">
        <v>9.26</v>
      </c>
      <c r="E159" s="6">
        <v>9.36</v>
      </c>
      <c r="F159" s="6">
        <v>5.12</v>
      </c>
      <c r="G159" s="6">
        <v>1.5</v>
      </c>
    </row>
    <row r="160" spans="2:15" ht="15.5" x14ac:dyDescent="0.35">
      <c r="C160" t="s">
        <v>170</v>
      </c>
    </row>
    <row r="161" spans="3:7" ht="15.5" x14ac:dyDescent="0.35">
      <c r="C161" t="s">
        <v>171</v>
      </c>
      <c r="D161" s="6">
        <v>6.4399999999999999E-2</v>
      </c>
      <c r="E161" s="6">
        <v>5.3399999999999996E-2</v>
      </c>
      <c r="F161" s="6">
        <v>6.6799999999999998E-2</v>
      </c>
      <c r="G161" s="6">
        <v>4.87E-2</v>
      </c>
    </row>
    <row r="162" spans="3:7" ht="15.5" x14ac:dyDescent="0.35">
      <c r="C162" t="s">
        <v>172</v>
      </c>
      <c r="D162" s="6">
        <v>0.1353</v>
      </c>
      <c r="E162" s="6">
        <v>0.1128</v>
      </c>
      <c r="F162" s="6">
        <v>0.1467</v>
      </c>
      <c r="G162" s="6">
        <v>0.11779999999999999</v>
      </c>
    </row>
    <row r="163" spans="3:7" ht="15.5" x14ac:dyDescent="0.35">
      <c r="C163" t="s">
        <v>173</v>
      </c>
      <c r="D163" s="6">
        <v>0.27690000000000003</v>
      </c>
      <c r="E163" s="6">
        <v>0.248</v>
      </c>
      <c r="F163" s="6">
        <v>0.33039999999999997</v>
      </c>
      <c r="G163" s="6">
        <v>0.29299999999999998</v>
      </c>
    </row>
    <row r="164" spans="3:7" ht="15.5" x14ac:dyDescent="0.35">
      <c r="C164" t="s">
        <v>174</v>
      </c>
      <c r="D164" s="6">
        <v>15.16</v>
      </c>
      <c r="E164" s="6">
        <v>33.159999999999997</v>
      </c>
      <c r="F164" s="6">
        <v>10.69</v>
      </c>
      <c r="G164" s="6">
        <v>13.31</v>
      </c>
    </row>
    <row r="165" spans="3:7" ht="15.5" x14ac:dyDescent="0.35">
      <c r="C165" t="s">
        <v>175</v>
      </c>
      <c r="D165" s="5">
        <v>90000000000</v>
      </c>
      <c r="E165" s="5">
        <v>84000000000</v>
      </c>
      <c r="F165" s="5">
        <v>75000000000</v>
      </c>
      <c r="G165" s="5">
        <v>64000000000</v>
      </c>
    </row>
    <row r="166" spans="3:7" ht="15.5" x14ac:dyDescent="0.35">
      <c r="C166" t="s">
        <v>176</v>
      </c>
      <c r="D166" s="6">
        <v>9.19</v>
      </c>
      <c r="E166" s="6">
        <v>10.57</v>
      </c>
      <c r="F166" s="5">
        <v>5</v>
      </c>
      <c r="G166" s="6">
        <v>1.76</v>
      </c>
    </row>
    <row r="167" spans="3:7" ht="15.5" x14ac:dyDescent="0.35">
      <c r="C167" t="s">
        <v>177</v>
      </c>
      <c r="D167" s="6">
        <v>69.06</v>
      </c>
      <c r="E167" s="6">
        <v>64.31</v>
      </c>
      <c r="F167" s="6">
        <v>57.16</v>
      </c>
      <c r="G167" s="6">
        <v>48.78</v>
      </c>
    </row>
    <row r="168" spans="3:7" ht="15.5" x14ac:dyDescent="0.35">
      <c r="C168" t="s">
        <v>178</v>
      </c>
      <c r="D168" s="6">
        <v>9.24</v>
      </c>
      <c r="E168" s="6">
        <v>10.63</v>
      </c>
      <c r="F168" s="6">
        <v>5.0199999999999996</v>
      </c>
      <c r="G168" s="6">
        <v>1.77</v>
      </c>
    </row>
    <row r="169" spans="3:7" ht="15.5" x14ac:dyDescent="0.35">
      <c r="C169" t="s">
        <v>179</v>
      </c>
      <c r="D169" s="6">
        <v>68.7</v>
      </c>
      <c r="E169" s="6">
        <v>63.96</v>
      </c>
      <c r="F169" s="6">
        <v>56.95</v>
      </c>
      <c r="G169" s="6">
        <v>48.53</v>
      </c>
    </row>
    <row r="170" spans="3:7" ht="15.5" x14ac:dyDescent="0.35">
      <c r="C170" t="s">
        <v>180</v>
      </c>
      <c r="F170" s="5">
        <v>0</v>
      </c>
      <c r="G170" s="5">
        <v>0</v>
      </c>
    </row>
    <row r="171" spans="3:7" ht="15.5" x14ac:dyDescent="0.35">
      <c r="C171" t="s">
        <v>181</v>
      </c>
    </row>
    <row r="172" spans="3:7" ht="15.5" x14ac:dyDescent="0.35">
      <c r="C172" t="s">
        <v>182</v>
      </c>
      <c r="D172" s="5">
        <v>90000000000</v>
      </c>
      <c r="E172" s="5">
        <v>84000000000</v>
      </c>
      <c r="F172" s="5">
        <v>75000000000</v>
      </c>
      <c r="G172" s="5">
        <v>64000000000</v>
      </c>
    </row>
    <row r="173" spans="3:7" ht="15.5" x14ac:dyDescent="0.35">
      <c r="C173" t="s">
        <v>24</v>
      </c>
      <c r="F173" s="5">
        <v>0</v>
      </c>
      <c r="G173" s="5">
        <v>0</v>
      </c>
    </row>
    <row r="174" spans="3:7" ht="15.5" x14ac:dyDescent="0.35">
      <c r="C174" t="s">
        <v>21</v>
      </c>
      <c r="D174" s="5">
        <v>-19000000000</v>
      </c>
      <c r="E174" s="5">
        <v>-27000000000</v>
      </c>
      <c r="F174" s="5">
        <v>-6000000000</v>
      </c>
      <c r="G174" s="5">
        <v>-26000000000</v>
      </c>
    </row>
    <row r="175" spans="3:7" ht="15.5" x14ac:dyDescent="0.35">
      <c r="C175" t="s">
        <v>183</v>
      </c>
      <c r="D175" s="5">
        <v>79000000000</v>
      </c>
      <c r="E175" s="5">
        <v>72000000000</v>
      </c>
      <c r="F175" s="5">
        <v>64000000000</v>
      </c>
      <c r="G175" s="5">
        <v>53000000000</v>
      </c>
    </row>
    <row r="176" spans="3:7" ht="15.5" x14ac:dyDescent="0.35">
      <c r="C176" t="s">
        <v>184</v>
      </c>
      <c r="D176" s="5">
        <v>1000000000</v>
      </c>
      <c r="E176" s="5">
        <v>28000000000</v>
      </c>
      <c r="F176" s="5">
        <v>-20000000000</v>
      </c>
      <c r="G176" s="5">
        <v>20000000000</v>
      </c>
    </row>
    <row r="177" spans="3:15" ht="15.5" x14ac:dyDescent="0.35">
      <c r="C177" t="s">
        <v>185</v>
      </c>
      <c r="D177" s="5">
        <v>0</v>
      </c>
      <c r="E177" s="5">
        <v>-2000000000</v>
      </c>
      <c r="F177" s="5">
        <v>-2000000000</v>
      </c>
      <c r="G177" s="5">
        <v>-1000000000</v>
      </c>
    </row>
    <row r="178" spans="3:15" ht="15.5" x14ac:dyDescent="0.35">
      <c r="C178" t="s">
        <v>13</v>
      </c>
      <c r="D178" s="5">
        <v>0</v>
      </c>
      <c r="E178" s="5">
        <v>26000000000</v>
      </c>
      <c r="F178" s="5">
        <v>-21000000000</v>
      </c>
      <c r="G178" s="5">
        <v>19000000000</v>
      </c>
    </row>
    <row r="179" spans="3:15" ht="15.5" x14ac:dyDescent="0.35">
      <c r="C179" t="s">
        <v>16</v>
      </c>
      <c r="D179" s="6">
        <v>0.27</v>
      </c>
      <c r="E179" s="6">
        <v>19.79</v>
      </c>
      <c r="F179" s="6">
        <v>-16.3</v>
      </c>
      <c r="G179" s="6">
        <v>14.26</v>
      </c>
    </row>
    <row r="180" spans="3:15" ht="15.5" x14ac:dyDescent="0.35">
      <c r="C180" t="s">
        <v>47</v>
      </c>
      <c r="I180" s="6">
        <v>15.64</v>
      </c>
      <c r="J180" s="6">
        <v>11.57</v>
      </c>
      <c r="K180" s="6">
        <v>6.76</v>
      </c>
      <c r="L180" s="6">
        <v>2.67</v>
      </c>
      <c r="M180" s="6">
        <v>1.32</v>
      </c>
      <c r="N180" s="6">
        <v>1.06</v>
      </c>
      <c r="O180" s="6">
        <v>0.97</v>
      </c>
    </row>
    <row r="181" spans="3:15" ht="15.5" x14ac:dyDescent="0.35">
      <c r="C181" t="s">
        <v>61</v>
      </c>
      <c r="I181" s="6">
        <v>43.48</v>
      </c>
      <c r="J181" s="6">
        <v>7.43</v>
      </c>
      <c r="K181" s="6">
        <v>8.8800000000000008</v>
      </c>
      <c r="L181" s="6">
        <v>21.35</v>
      </c>
      <c r="M181" s="6">
        <v>72.73</v>
      </c>
      <c r="N181" s="5">
        <v>0</v>
      </c>
      <c r="O181" s="5">
        <v>0</v>
      </c>
    </row>
    <row r="182" spans="3:15" ht="15.5" x14ac:dyDescent="0.35">
      <c r="C182" t="s">
        <v>64</v>
      </c>
      <c r="I182" s="6">
        <v>5.29</v>
      </c>
      <c r="J182" s="6">
        <v>0.94</v>
      </c>
      <c r="K182" s="6">
        <v>0.97</v>
      </c>
      <c r="L182" s="6">
        <v>1.1499999999999999</v>
      </c>
      <c r="M182" s="6">
        <v>2.66</v>
      </c>
      <c r="N182" s="5">
        <v>0</v>
      </c>
      <c r="O182" s="5">
        <v>0</v>
      </c>
    </row>
    <row r="183" spans="3:15" ht="15.5" x14ac:dyDescent="0.35">
      <c r="C183" t="s">
        <v>186</v>
      </c>
    </row>
    <row r="184" spans="3:15" ht="15.5" x14ac:dyDescent="0.35">
      <c r="C184" t="s">
        <v>187</v>
      </c>
      <c r="I184" s="6">
        <v>0.1152</v>
      </c>
      <c r="J184" s="6">
        <v>9.8000000000000004E-2</v>
      </c>
      <c r="K184" s="6">
        <v>7.980000000000001E-2</v>
      </c>
      <c r="L184" s="6">
        <v>4.1200000000000001E-2</v>
      </c>
      <c r="M184" s="6">
        <v>2.8999999999999998E-2</v>
      </c>
      <c r="N184" s="6">
        <v>3.6699999999999997E-2</v>
      </c>
      <c r="O184" s="6">
        <v>4.4699999999999997E-2</v>
      </c>
    </row>
    <row r="185" spans="3:15" ht="15.5" x14ac:dyDescent="0.35">
      <c r="C185" t="s">
        <v>188</v>
      </c>
      <c r="I185" s="6">
        <v>0.2432</v>
      </c>
      <c r="J185" s="6">
        <v>0.23719999999999999</v>
      </c>
      <c r="K185" s="6">
        <v>0.16510000000000002</v>
      </c>
      <c r="L185" s="6">
        <v>7.8E-2</v>
      </c>
      <c r="M185" s="6">
        <v>4.2500000000000003E-2</v>
      </c>
      <c r="N185" s="6">
        <v>0.1157</v>
      </c>
      <c r="O185" s="6">
        <v>0.84810000000000008</v>
      </c>
    </row>
    <row r="186" spans="3:15" ht="15.5" x14ac:dyDescent="0.35">
      <c r="C186" t="s">
        <v>189</v>
      </c>
      <c r="I186" s="6">
        <v>0.30329999999999996</v>
      </c>
      <c r="J186" s="6">
        <v>0.29289999999999999</v>
      </c>
      <c r="K186" s="6">
        <v>0.20850000000000002</v>
      </c>
      <c r="L186" s="6">
        <v>9.4800000000000009E-2</v>
      </c>
      <c r="M186" s="6">
        <v>6.59E-2</v>
      </c>
      <c r="N186" s="6">
        <v>0.27779999999999999</v>
      </c>
      <c r="O186" s="6">
        <v>1.5469999999999999</v>
      </c>
    </row>
    <row r="187" spans="3:15" ht="15.5" x14ac:dyDescent="0.35">
      <c r="C187" t="s">
        <v>190</v>
      </c>
      <c r="I187" s="6">
        <v>15.42</v>
      </c>
      <c r="J187" s="6">
        <v>14.81</v>
      </c>
      <c r="K187" s="6">
        <v>16.86</v>
      </c>
      <c r="L187" s="6">
        <v>8.82</v>
      </c>
      <c r="M187" s="6">
        <v>13.45</v>
      </c>
      <c r="N187" s="6">
        <v>4.96</v>
      </c>
      <c r="O187" s="6">
        <v>6.8</v>
      </c>
    </row>
    <row r="188" spans="3:15" ht="15.5" x14ac:dyDescent="0.35">
      <c r="C188" t="s">
        <v>58</v>
      </c>
      <c r="I188" s="6">
        <v>10.57</v>
      </c>
      <c r="J188" s="6">
        <v>1.76</v>
      </c>
      <c r="K188" s="6">
        <v>1.46</v>
      </c>
      <c r="L188" s="6">
        <v>1.66</v>
      </c>
      <c r="M188" s="6">
        <v>3.08</v>
      </c>
      <c r="N188" s="5">
        <v>0</v>
      </c>
      <c r="O188" s="5">
        <v>0</v>
      </c>
    </row>
    <row r="189" spans="3:15" ht="15.5" x14ac:dyDescent="0.35">
      <c r="C189" t="s">
        <v>55</v>
      </c>
      <c r="I189" s="6">
        <v>64.31</v>
      </c>
      <c r="J189" s="6">
        <v>48.78</v>
      </c>
      <c r="K189" s="6">
        <v>40.97</v>
      </c>
      <c r="L189" s="6">
        <v>34.26</v>
      </c>
      <c r="M189" s="6">
        <v>31.18</v>
      </c>
      <c r="N189" s="6">
        <v>9.18</v>
      </c>
      <c r="O189" s="6">
        <v>1.1399999999999999</v>
      </c>
    </row>
    <row r="190" spans="3:15" ht="15.5" x14ac:dyDescent="0.35">
      <c r="C190" t="s">
        <v>191</v>
      </c>
      <c r="I190" s="6">
        <v>10.63</v>
      </c>
      <c r="J190" s="6">
        <v>1.77</v>
      </c>
      <c r="K190" s="6">
        <v>1.5</v>
      </c>
      <c r="L190" s="6">
        <v>1.72</v>
      </c>
      <c r="M190" s="6">
        <v>3.19</v>
      </c>
      <c r="N190" s="5">
        <v>0</v>
      </c>
      <c r="O190" s="5">
        <v>0</v>
      </c>
    </row>
    <row r="191" spans="3:15" ht="15.5" x14ac:dyDescent="0.35">
      <c r="C191" t="s">
        <v>192</v>
      </c>
      <c r="I191" s="6">
        <v>63.96</v>
      </c>
      <c r="J191" s="6">
        <v>48.53</v>
      </c>
      <c r="K191" s="6">
        <v>39.99</v>
      </c>
      <c r="L191" s="6">
        <v>33.200000000000003</v>
      </c>
      <c r="M191" s="6">
        <v>30.08</v>
      </c>
      <c r="N191" s="6">
        <v>9.07</v>
      </c>
      <c r="O191" s="6">
        <v>1.1399999999999999</v>
      </c>
    </row>
    <row r="192" spans="3:15" ht="15.5" x14ac:dyDescent="0.35">
      <c r="C192" t="s">
        <v>193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</row>
    <row r="193" spans="2:15" ht="15.5" x14ac:dyDescent="0.35">
      <c r="C193" t="s">
        <v>194</v>
      </c>
      <c r="M193" s="5">
        <v>0</v>
      </c>
      <c r="N193" s="5">
        <v>0</v>
      </c>
      <c r="O193" s="5">
        <v>0</v>
      </c>
    </row>
    <row r="194" spans="2:15" ht="15.5" x14ac:dyDescent="0.35">
      <c r="C194" t="s">
        <v>26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1000000000</v>
      </c>
    </row>
    <row r="195" spans="2:15" ht="15.5" x14ac:dyDescent="0.35">
      <c r="C195" t="s">
        <v>23</v>
      </c>
      <c r="I195" s="5">
        <v>-27000000000</v>
      </c>
      <c r="J195" s="5">
        <v>-26000000000</v>
      </c>
      <c r="K195" s="5">
        <v>-16000000000</v>
      </c>
      <c r="L195" s="5">
        <v>-9000000000</v>
      </c>
      <c r="M195" s="5">
        <v>-6000000000</v>
      </c>
      <c r="N195" s="5">
        <v>-7000000000</v>
      </c>
      <c r="O195" s="5">
        <v>-3000000000</v>
      </c>
    </row>
    <row r="196" spans="2:15" ht="15.5" x14ac:dyDescent="0.35">
      <c r="C196" t="s">
        <v>195</v>
      </c>
      <c r="I196" s="5">
        <v>72000000000</v>
      </c>
      <c r="J196" s="5">
        <v>53000000000</v>
      </c>
      <c r="K196" s="5">
        <v>44000000000</v>
      </c>
      <c r="L196" s="5">
        <v>37000000000</v>
      </c>
      <c r="M196" s="5">
        <v>33000000000</v>
      </c>
      <c r="N196" s="5">
        <v>7000000000</v>
      </c>
      <c r="O196" s="5">
        <v>-4000000000</v>
      </c>
    </row>
    <row r="197" spans="2:15" ht="15.5" x14ac:dyDescent="0.35">
      <c r="C197" t="s">
        <v>196</v>
      </c>
      <c r="I197" s="5">
        <v>8000000000</v>
      </c>
      <c r="J197" s="5">
        <v>18000000000</v>
      </c>
      <c r="K197" s="5">
        <v>11000000000</v>
      </c>
      <c r="L197" s="5">
        <v>5000000000</v>
      </c>
      <c r="M197" s="5">
        <v>-26000000000</v>
      </c>
      <c r="N197" s="5">
        <v>4000000000</v>
      </c>
      <c r="O197" s="5">
        <v>3000000000</v>
      </c>
    </row>
    <row r="198" spans="2:15" ht="15.5" x14ac:dyDescent="0.35">
      <c r="C198" t="s">
        <v>197</v>
      </c>
      <c r="I198" s="5">
        <v>-3000000000</v>
      </c>
      <c r="J198" s="5">
        <v>-1000000000</v>
      </c>
      <c r="K198" s="5">
        <v>-1000000000</v>
      </c>
      <c r="L198" s="5">
        <v>-1000000000</v>
      </c>
      <c r="M198" s="5">
        <v>-3000000000</v>
      </c>
      <c r="N198" s="5">
        <v>0</v>
      </c>
      <c r="O198" s="5">
        <v>-5000000000</v>
      </c>
    </row>
    <row r="199" spans="2:15" ht="15.5" x14ac:dyDescent="0.35">
      <c r="C199" t="s">
        <v>15</v>
      </c>
      <c r="I199" s="5">
        <v>5000000000</v>
      </c>
      <c r="J199" s="5">
        <v>17000000000</v>
      </c>
      <c r="K199" s="5">
        <v>10000000000</v>
      </c>
      <c r="L199" s="5">
        <v>4000000000</v>
      </c>
      <c r="M199" s="5">
        <v>-29000000000</v>
      </c>
      <c r="N199" s="5">
        <v>4000000000</v>
      </c>
      <c r="O199" s="5">
        <v>-1000000000</v>
      </c>
    </row>
    <row r="200" spans="2:15" ht="15.5" x14ac:dyDescent="0.35">
      <c r="C200" t="s">
        <v>17</v>
      </c>
      <c r="I200" s="6">
        <v>3.49</v>
      </c>
      <c r="J200" s="6">
        <v>12.94</v>
      </c>
      <c r="K200" s="6">
        <v>7.29</v>
      </c>
      <c r="L200" s="6">
        <v>2.84</v>
      </c>
      <c r="M200" s="6">
        <v>-22.46</v>
      </c>
      <c r="N200" s="6">
        <v>2.8</v>
      </c>
      <c r="O200" s="6">
        <v>-1.23</v>
      </c>
    </row>
    <row r="202" spans="2:15" ht="15.5" x14ac:dyDescent="0.35">
      <c r="B202" t="s">
        <v>198</v>
      </c>
      <c r="C202" t="s">
        <v>199</v>
      </c>
      <c r="D202" s="5">
        <v>12000000000</v>
      </c>
      <c r="E202" s="5">
        <v>9000000000</v>
      </c>
      <c r="F202" s="5">
        <v>11000000000</v>
      </c>
      <c r="G202" s="5">
        <v>8000000000</v>
      </c>
      <c r="H202" s="5">
        <v>24000000000</v>
      </c>
      <c r="I202" s="5">
        <v>20000000000</v>
      </c>
      <c r="J202" s="5">
        <v>15000000000</v>
      </c>
      <c r="K202" s="5">
        <v>9000000000</v>
      </c>
      <c r="L202" s="5">
        <v>3000000000</v>
      </c>
      <c r="M202" s="5">
        <v>2000000000</v>
      </c>
      <c r="N202" s="5">
        <v>1000000000</v>
      </c>
      <c r="O202" s="5">
        <v>971000000</v>
      </c>
    </row>
    <row r="203" spans="2:15" ht="15.5" x14ac:dyDescent="0.35">
      <c r="C203" t="s">
        <v>200</v>
      </c>
      <c r="H203" s="6">
        <v>4.59</v>
      </c>
      <c r="I203" s="6">
        <v>4.59</v>
      </c>
      <c r="K203" s="5">
        <v>4</v>
      </c>
    </row>
    <row r="204" spans="2:15" ht="15.5" x14ac:dyDescent="0.35">
      <c r="C204" t="s">
        <v>66</v>
      </c>
      <c r="H204" s="6">
        <v>0.24559999999999998</v>
      </c>
      <c r="I204" s="6">
        <v>0.29339999999999999</v>
      </c>
      <c r="K204" s="6">
        <v>0.59140000000000004</v>
      </c>
    </row>
    <row r="205" spans="2:15" ht="15.5" x14ac:dyDescent="0.35">
      <c r="C205" t="s">
        <v>201</v>
      </c>
      <c r="H205" s="6">
        <v>6.9999999999999993E-3</v>
      </c>
      <c r="I205" s="6">
        <v>1.03E-2</v>
      </c>
      <c r="K205" s="6">
        <v>5.8799999999999998E-2</v>
      </c>
    </row>
    <row r="206" spans="2:15" ht="15.5" x14ac:dyDescent="0.35">
      <c r="C206" t="s">
        <v>46</v>
      </c>
      <c r="D206" s="6">
        <v>9.34</v>
      </c>
      <c r="E206" s="6">
        <v>7.26</v>
      </c>
      <c r="F206" s="6">
        <v>8.3800000000000008</v>
      </c>
      <c r="G206" s="6">
        <v>5.75</v>
      </c>
      <c r="H206" s="6">
        <v>18.690000000000001</v>
      </c>
      <c r="I206" s="6">
        <v>15.64</v>
      </c>
      <c r="J206" s="6">
        <v>11.57</v>
      </c>
      <c r="K206" s="6">
        <v>6.76</v>
      </c>
      <c r="L206" s="6">
        <v>2.67</v>
      </c>
      <c r="M206" s="6">
        <v>1.32</v>
      </c>
      <c r="N206" s="6">
        <v>1.06</v>
      </c>
      <c r="O206" s="6">
        <v>0.74</v>
      </c>
    </row>
    <row r="207" spans="2:15" ht="15.5" x14ac:dyDescent="0.35">
      <c r="C207" t="s">
        <v>68</v>
      </c>
      <c r="H207" s="6">
        <v>4.59</v>
      </c>
      <c r="I207" s="6">
        <v>4.59</v>
      </c>
      <c r="K207" s="5">
        <v>4</v>
      </c>
    </row>
    <row r="208" spans="2:15" ht="15.5" x14ac:dyDescent="0.35">
      <c r="C208" t="s">
        <v>202</v>
      </c>
      <c r="H208" s="6">
        <v>0.24559999999999998</v>
      </c>
      <c r="I208" s="6">
        <v>0.29339999999999999</v>
      </c>
      <c r="K208" s="6">
        <v>0.59140000000000004</v>
      </c>
    </row>
    <row r="209" spans="3:15" ht="15.5" x14ac:dyDescent="0.35">
      <c r="C209" t="s">
        <v>203</v>
      </c>
      <c r="H209" s="6">
        <v>6.9999999999999993E-3</v>
      </c>
      <c r="I209" s="6">
        <v>1.03E-2</v>
      </c>
      <c r="K209" s="6">
        <v>5.8799999999999998E-2</v>
      </c>
    </row>
    <row r="210" spans="3:15" ht="15.5" x14ac:dyDescent="0.35">
      <c r="C210" t="s">
        <v>204</v>
      </c>
      <c r="D210" s="5">
        <v>90000000000</v>
      </c>
      <c r="E210" s="5">
        <v>95000000000</v>
      </c>
      <c r="F210" s="5">
        <v>73000000000</v>
      </c>
      <c r="G210" s="5">
        <v>75000000000</v>
      </c>
      <c r="H210" s="5">
        <v>179000000000</v>
      </c>
      <c r="I210" s="5">
        <v>168000000000</v>
      </c>
      <c r="J210" s="5">
        <v>120000000000</v>
      </c>
      <c r="K210" s="5">
        <v>81000000000</v>
      </c>
      <c r="L210" s="5">
        <v>65000000000</v>
      </c>
      <c r="M210" s="5">
        <v>47000000000</v>
      </c>
      <c r="N210" s="5">
        <v>32000000000</v>
      </c>
      <c r="O210" s="5">
        <v>19000000000</v>
      </c>
    </row>
    <row r="211" spans="3:15" ht="15.5" x14ac:dyDescent="0.35">
      <c r="C211" t="s">
        <v>205</v>
      </c>
      <c r="H211" s="6">
        <v>4.59</v>
      </c>
      <c r="I211" s="6">
        <v>4.59</v>
      </c>
      <c r="K211" s="5">
        <v>4</v>
      </c>
    </row>
    <row r="212" spans="3:15" ht="15.5" x14ac:dyDescent="0.35">
      <c r="C212" t="s">
        <v>206</v>
      </c>
      <c r="H212" s="6">
        <v>0.24559999999999998</v>
      </c>
      <c r="I212" s="6">
        <v>0.29339999999999999</v>
      </c>
      <c r="K212" s="6">
        <v>0.59140000000000004</v>
      </c>
    </row>
    <row r="213" spans="3:15" ht="15.5" x14ac:dyDescent="0.35">
      <c r="C213" t="s">
        <v>207</v>
      </c>
      <c r="H213" s="6">
        <v>6.9999999999999993E-3</v>
      </c>
      <c r="I213" s="6">
        <v>1.03E-2</v>
      </c>
      <c r="K213" s="6">
        <v>5.8799999999999998E-2</v>
      </c>
    </row>
    <row r="214" spans="3:15" ht="15.5" x14ac:dyDescent="0.35">
      <c r="C214" t="s">
        <v>208</v>
      </c>
      <c r="I214" s="6">
        <v>35.32</v>
      </c>
    </row>
    <row r="215" spans="3:15" ht="15.5" x14ac:dyDescent="0.35">
      <c r="C215" t="s">
        <v>210</v>
      </c>
      <c r="I215" s="6">
        <v>6.95</v>
      </c>
    </row>
    <row r="216" spans="3:15" ht="15.5" x14ac:dyDescent="0.35">
      <c r="C216" t="s">
        <v>213</v>
      </c>
      <c r="I216" s="6">
        <v>9.56</v>
      </c>
    </row>
    <row r="217" spans="3:15" ht="15.5" x14ac:dyDescent="0.35">
      <c r="C217" t="s">
        <v>221</v>
      </c>
      <c r="I217" s="6">
        <v>18.690000000000001</v>
      </c>
    </row>
    <row r="218" spans="3:15" ht="15.5" x14ac:dyDescent="0.35">
      <c r="C218" t="s">
        <v>223</v>
      </c>
      <c r="D218" s="6">
        <v>14.61</v>
      </c>
    </row>
    <row r="219" spans="3:15" ht="15.5" x14ac:dyDescent="0.35">
      <c r="C219" t="s">
        <v>224</v>
      </c>
      <c r="I219" s="6">
        <v>69.06</v>
      </c>
    </row>
    <row r="220" spans="3:15" ht="15.5" x14ac:dyDescent="0.35">
      <c r="C220" t="s">
        <v>226</v>
      </c>
      <c r="D220" s="6">
        <v>1.89</v>
      </c>
    </row>
    <row r="221" spans="3:15" ht="15.5" x14ac:dyDescent="0.35">
      <c r="C221" t="s">
        <v>227</v>
      </c>
      <c r="D221" s="6">
        <v>1.06</v>
      </c>
    </row>
    <row r="222" spans="3:15" ht="15.5" x14ac:dyDescent="0.35">
      <c r="C222" t="s">
        <v>230</v>
      </c>
      <c r="D222" s="6">
        <v>1.1000000000000001</v>
      </c>
    </row>
    <row r="223" spans="3:15" ht="15.5" x14ac:dyDescent="0.35">
      <c r="C223" t="s">
        <v>232</v>
      </c>
      <c r="D223" s="6">
        <v>2.1</v>
      </c>
    </row>
    <row r="224" spans="3:15" ht="15.5" x14ac:dyDescent="0.35">
      <c r="C224" t="s">
        <v>13</v>
      </c>
      <c r="D224" s="5">
        <v>0</v>
      </c>
    </row>
    <row r="225" spans="3:9" ht="15.5" x14ac:dyDescent="0.35">
      <c r="C225" t="s">
        <v>234</v>
      </c>
      <c r="I225" s="6">
        <v>4.57</v>
      </c>
    </row>
    <row r="226" spans="3:9" ht="15.5" x14ac:dyDescent="0.35">
      <c r="C226" t="s">
        <v>235</v>
      </c>
      <c r="I226" s="5">
        <v>0</v>
      </c>
    </row>
    <row r="227" spans="3:9" ht="15.5" x14ac:dyDescent="0.35">
      <c r="C227" t="s">
        <v>236</v>
      </c>
      <c r="I227" s="5">
        <v>0</v>
      </c>
    </row>
    <row r="228" spans="3:9" ht="15.5" x14ac:dyDescent="0.35">
      <c r="C228" t="s">
        <v>237</v>
      </c>
      <c r="I228" s="5">
        <v>0</v>
      </c>
    </row>
    <row r="229" spans="3:9" ht="15.5" x14ac:dyDescent="0.35">
      <c r="C229" t="s">
        <v>239</v>
      </c>
      <c r="D229" s="6">
        <v>3.47</v>
      </c>
    </row>
    <row r="230" spans="3:9" ht="15.5" x14ac:dyDescent="0.35">
      <c r="C230" t="s">
        <v>240</v>
      </c>
      <c r="D230" s="6">
        <v>69.23</v>
      </c>
    </row>
    <row r="231" spans="3:9" ht="15.5" x14ac:dyDescent="0.35">
      <c r="C231" t="s">
        <v>242</v>
      </c>
      <c r="D231" s="6">
        <v>72.7</v>
      </c>
    </row>
    <row r="232" spans="3:9" ht="15.5" x14ac:dyDescent="0.35">
      <c r="C232" t="s">
        <v>243</v>
      </c>
      <c r="D232" s="6">
        <v>26.26</v>
      </c>
    </row>
    <row r="233" spans="3:9" ht="15.5" x14ac:dyDescent="0.35">
      <c r="C233" t="s">
        <v>42</v>
      </c>
      <c r="I233" s="5">
        <v>863000000000</v>
      </c>
    </row>
    <row r="234" spans="3:9" ht="15.5" x14ac:dyDescent="0.35">
      <c r="C234" t="s">
        <v>246</v>
      </c>
      <c r="I234" s="5">
        <v>844000000000</v>
      </c>
    </row>
    <row r="235" spans="3:9" ht="15.5" x14ac:dyDescent="0.35">
      <c r="C235" t="s">
        <v>247</v>
      </c>
      <c r="I235" s="5">
        <v>1310000000</v>
      </c>
    </row>
    <row r="236" spans="3:9" ht="15.5" x14ac:dyDescent="0.35">
      <c r="C236" t="s">
        <v>248</v>
      </c>
      <c r="I236" s="6">
        <v>0.15570000000000001</v>
      </c>
    </row>
    <row r="237" spans="3:9" ht="15.5" x14ac:dyDescent="0.35">
      <c r="C237" t="s">
        <v>249</v>
      </c>
      <c r="D237" s="6">
        <v>0.46189999999999998</v>
      </c>
    </row>
    <row r="238" spans="3:9" ht="15.5" x14ac:dyDescent="0.35">
      <c r="C238" t="s">
        <v>250</v>
      </c>
      <c r="D238" s="6">
        <v>0.156</v>
      </c>
    </row>
    <row r="239" spans="3:9" ht="15.5" x14ac:dyDescent="0.35">
      <c r="C239" t="s">
        <v>251</v>
      </c>
      <c r="D239" s="6">
        <v>0.13619999999999999</v>
      </c>
    </row>
    <row r="240" spans="3:9" ht="15.5" x14ac:dyDescent="0.35">
      <c r="C240" t="s">
        <v>252</v>
      </c>
      <c r="D240" s="6">
        <v>0.22750000000000001</v>
      </c>
    </row>
    <row r="241" spans="3:9" ht="15.5" x14ac:dyDescent="0.35">
      <c r="C241" t="s">
        <v>253</v>
      </c>
      <c r="D241" s="6">
        <v>0.127</v>
      </c>
    </row>
    <row r="242" spans="3:9" ht="15.5" x14ac:dyDescent="0.35">
      <c r="C242" t="s">
        <v>254</v>
      </c>
      <c r="D242" s="6">
        <v>0.11449999999999999</v>
      </c>
    </row>
    <row r="243" spans="3:9" ht="15.5" x14ac:dyDescent="0.35">
      <c r="C243" t="s">
        <v>255</v>
      </c>
      <c r="I243" s="6">
        <v>4.59</v>
      </c>
    </row>
    <row r="244" spans="3:9" ht="15.5" x14ac:dyDescent="0.35">
      <c r="C244" t="s">
        <v>256</v>
      </c>
      <c r="I244" s="6">
        <v>4.59</v>
      </c>
    </row>
    <row r="245" spans="3:9" ht="15.5" x14ac:dyDescent="0.35">
      <c r="C245" t="s">
        <v>257</v>
      </c>
      <c r="I245" s="6">
        <v>0.24559999999999998</v>
      </c>
    </row>
    <row r="246" spans="3:9" ht="15.5" x14ac:dyDescent="0.35">
      <c r="C246" t="s">
        <v>258</v>
      </c>
      <c r="I246" s="6">
        <v>6.9999999999999993E-3</v>
      </c>
    </row>
    <row r="247" spans="3:9" ht="15.5" x14ac:dyDescent="0.35">
      <c r="C247" t="s">
        <v>259</v>
      </c>
      <c r="I247" t="s">
        <v>1210</v>
      </c>
    </row>
    <row r="248" spans="3:9" ht="15.5" x14ac:dyDescent="0.35">
      <c r="C248" t="s">
        <v>261</v>
      </c>
      <c r="I248" s="5">
        <v>3</v>
      </c>
    </row>
    <row r="249" spans="3:9" ht="15.5" x14ac:dyDescent="0.35">
      <c r="C249" t="s">
        <v>262</v>
      </c>
      <c r="I249" s="6">
        <v>0.88</v>
      </c>
    </row>
    <row r="250" spans="3:9" ht="15.5" x14ac:dyDescent="0.35">
      <c r="C250" t="s">
        <v>263</v>
      </c>
      <c r="I250" s="6">
        <v>0.48</v>
      </c>
    </row>
    <row r="251" spans="3:9" ht="15.5" x14ac:dyDescent="0.35">
      <c r="C251" t="s">
        <v>264</v>
      </c>
      <c r="I251" s="6">
        <v>0.31</v>
      </c>
    </row>
    <row r="252" spans="3:9" ht="15.5" x14ac:dyDescent="0.35">
      <c r="C252" t="s">
        <v>265</v>
      </c>
      <c r="I252" s="6">
        <v>0.73</v>
      </c>
    </row>
    <row r="253" spans="3:9" ht="15.5" x14ac:dyDescent="0.35">
      <c r="C253" t="s">
        <v>266</v>
      </c>
      <c r="I253" s="6">
        <v>0.28999999999999998</v>
      </c>
    </row>
    <row r="254" spans="3:9" ht="15.5" x14ac:dyDescent="0.35">
      <c r="C254" t="s">
        <v>267</v>
      </c>
      <c r="I254" s="6">
        <v>0.06</v>
      </c>
    </row>
    <row r="255" spans="3:9" ht="15.5" x14ac:dyDescent="0.35">
      <c r="C255" t="s">
        <v>268</v>
      </c>
      <c r="I255" s="6">
        <v>0.72</v>
      </c>
    </row>
    <row r="256" spans="3:9" ht="15.5" x14ac:dyDescent="0.35">
      <c r="C256" t="s">
        <v>273</v>
      </c>
      <c r="D256" s="5">
        <v>19000000000</v>
      </c>
    </row>
    <row r="257" spans="3:9" ht="15.5" x14ac:dyDescent="0.35">
      <c r="C257" t="s">
        <v>274</v>
      </c>
      <c r="D257" s="5">
        <v>190000000000</v>
      </c>
    </row>
    <row r="258" spans="3:9" ht="15.5" x14ac:dyDescent="0.35">
      <c r="C258" t="s">
        <v>275</v>
      </c>
      <c r="D258" s="5">
        <v>99000000000</v>
      </c>
    </row>
    <row r="259" spans="3:9" ht="15.5" x14ac:dyDescent="0.35">
      <c r="C259" t="s">
        <v>183</v>
      </c>
      <c r="D259" s="5">
        <v>79000000000</v>
      </c>
    </row>
    <row r="260" spans="3:9" ht="15.5" x14ac:dyDescent="0.35">
      <c r="C260" t="s">
        <v>182</v>
      </c>
      <c r="I260" s="5">
        <v>90000000000</v>
      </c>
    </row>
    <row r="261" spans="3:9" ht="15.5" x14ac:dyDescent="0.35">
      <c r="C261" t="s">
        <v>21</v>
      </c>
      <c r="D261" s="5">
        <v>-19000000000</v>
      </c>
    </row>
    <row r="262" spans="3:9" ht="15.5" x14ac:dyDescent="0.35">
      <c r="C262" t="s">
        <v>276</v>
      </c>
      <c r="I262" s="5">
        <v>90000000000</v>
      </c>
    </row>
  </sheetData>
  <pageMargins left="0.7" right="0.7" top="0.75" bottom="0.75" header="0.3" footer="0.3"/>
  <ignoredErrors>
    <ignoredError sqref="A1:O263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24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1211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1212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P2" ca="1" si="0">IFERROR(_xlfn.STOCKHISTORY("XIDX:" &amp; $C$1, I1, , 0, 0, 1), "Libur")</f>
        <v>Libur</v>
      </c>
      <c r="J2" s="2" vm="283">
        <f t="shared" ca="1" si="0"/>
        <v>48</v>
      </c>
      <c r="K2" s="2" vm="284">
        <f t="shared" ca="1" si="0"/>
        <v>76</v>
      </c>
      <c r="L2" s="2" vm="284">
        <f t="shared" ca="1" si="0"/>
        <v>76</v>
      </c>
      <c r="M2" s="2" vm="285">
        <f t="shared" ca="1" si="0"/>
        <v>41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2230000000</v>
      </c>
      <c r="E4" s="2">
        <f>IFERROR(INDEX(E51:E500,MATCH($C$4,$C$51:$C$500,0)),"")</f>
        <v>0</v>
      </c>
      <c r="H4" s="2">
        <f>IFERROR(SUM(D4:G4)*(4/MAX(1,COUNT(D4:G4))),"")</f>
        <v>4460000000</v>
      </c>
      <c r="I4" s="2">
        <f t="shared" ref="I4:P4" si="1">IFERROR(INDEX(I51:I500,MATCH($C$4,$C$51:$C$500,0)),"")</f>
        <v>4000000000</v>
      </c>
      <c r="J4" s="2">
        <f t="shared" si="1"/>
        <v>5866000000</v>
      </c>
      <c r="K4" s="2">
        <f t="shared" si="1"/>
        <v>7150000000</v>
      </c>
      <c r="L4" s="2">
        <f t="shared" si="1"/>
        <v>6545454546</v>
      </c>
      <c r="M4" s="2">
        <f t="shared" si="1"/>
        <v>6092711000</v>
      </c>
      <c r="N4" s="2">
        <f t="shared" si="1"/>
        <v>8179441984</v>
      </c>
      <c r="O4" s="2">
        <f t="shared" si="1"/>
        <v>17943184168</v>
      </c>
      <c r="P4" s="2">
        <f t="shared" si="1"/>
        <v>27441141517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-920270911</v>
      </c>
      <c r="E5" s="2">
        <f>IFERROR(INDEX(E51:E500,MATCH($C$5,$C$51:$C$500,0)),"")</f>
        <v>-9535706616</v>
      </c>
      <c r="H5" s="2">
        <f>IFERROR(SUM(D5:G5)*(4/MAX(1,COUNT(D5:G5))),"")</f>
        <v>-20911955054</v>
      </c>
      <c r="I5" s="2">
        <f t="shared" ref="I5:P5" si="2">IFERROR(INDEX(I51:I500,MATCH($C$5,$C$51:$C$500,0)),"")</f>
        <v>-9803774671</v>
      </c>
      <c r="J5" s="2">
        <f t="shared" si="2"/>
        <v>335513630</v>
      </c>
      <c r="K5" s="2">
        <f t="shared" si="2"/>
        <v>658352085</v>
      </c>
      <c r="L5" s="2">
        <f t="shared" si="2"/>
        <v>578287542</v>
      </c>
      <c r="M5" s="2">
        <f t="shared" si="2"/>
        <v>-906589602</v>
      </c>
      <c r="N5" s="2">
        <f t="shared" si="2"/>
        <v>623714306</v>
      </c>
      <c r="O5" s="2">
        <f t="shared" si="2"/>
        <v>2291727401</v>
      </c>
      <c r="P5" s="2">
        <f t="shared" si="2"/>
        <v>7248252218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20323619705</v>
      </c>
      <c r="E6" s="2">
        <f>IFERROR(INDEX(E51:E500,MATCH($C$6,$C$51:$C$500,0)),"")</f>
        <v>21243890616</v>
      </c>
      <c r="H6" s="2">
        <f>IFERROR(INDEX(D6:G6,COUNT(D6:G6)),"")</f>
        <v>21243890616</v>
      </c>
      <c r="I6" s="2">
        <f t="shared" ref="I6:P6" si="3">IFERROR(INDEX(I51:I500,MATCH($C$6,$C$51:$C$500,0)),"")</f>
        <v>21243890616</v>
      </c>
      <c r="J6" s="2">
        <f t="shared" si="3"/>
        <v>31022798848</v>
      </c>
      <c r="K6" s="2">
        <f t="shared" si="3"/>
        <v>30687285219</v>
      </c>
      <c r="L6" s="2">
        <f t="shared" si="3"/>
        <v>30028933134</v>
      </c>
      <c r="M6" s="2">
        <f t="shared" si="3"/>
        <v>29450615592</v>
      </c>
      <c r="N6" s="2">
        <f t="shared" si="3"/>
        <v>12326968486</v>
      </c>
      <c r="O6" s="2">
        <f t="shared" si="3"/>
        <v>10703254180</v>
      </c>
      <c r="P6" s="2">
        <f t="shared" si="3"/>
        <v>8411526779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0.4</v>
      </c>
      <c r="E7" s="3">
        <f>IFERROR(INDEX(E51:E500,MATCH($C$7,$C$51:$C$500,0))/1000000000,"")</f>
        <v>0.4</v>
      </c>
      <c r="H7" s="3">
        <f>IFERROR(INDEX(D7:G7,COUNT(D7:G7)),"")</f>
        <v>0.4</v>
      </c>
      <c r="I7" s="3">
        <f t="shared" ref="I7:P7" si="4">IFERROR(INDEX(I51:I500,MATCH($C$7,$C$51:$C$500,0))/1000000000,"")</f>
        <v>0.4</v>
      </c>
      <c r="J7" s="3">
        <f t="shared" si="4"/>
        <v>0.4</v>
      </c>
      <c r="K7" s="3">
        <f t="shared" si="4"/>
        <v>0.4</v>
      </c>
      <c r="L7" s="3">
        <f t="shared" si="4"/>
        <v>0.4</v>
      </c>
      <c r="M7" s="3">
        <f t="shared" si="4"/>
        <v>0.4</v>
      </c>
      <c r="N7" s="3">
        <f t="shared" si="4"/>
        <v>0.24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P8" si="5">IFERROR(INDEX(I51:I500,MATCH($C$8,$C$51:$C$500,0)),"")</f>
        <v>-1000000000</v>
      </c>
      <c r="J8" s="2">
        <f t="shared" si="5"/>
        <v>2000000000</v>
      </c>
      <c r="K8" s="2">
        <f t="shared" si="5"/>
        <v>2000000000</v>
      </c>
      <c r="L8" s="2">
        <f t="shared" si="5"/>
        <v>-1000000000</v>
      </c>
      <c r="M8" s="2">
        <f t="shared" si="5"/>
        <v>-12000000000</v>
      </c>
      <c r="N8" s="2">
        <f t="shared" si="5"/>
        <v>13000000000</v>
      </c>
      <c r="O8" s="2">
        <f t="shared" si="5"/>
        <v>2000000000</v>
      </c>
      <c r="P8" s="2">
        <f t="shared" si="5"/>
        <v>12000000000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-2.46</v>
      </c>
      <c r="E9" s="3">
        <f>IFERROR(INDEX(E51:E500,MATCH("Free cash flow per share (Quarter)",$C$51:$C$500,0)),"")</f>
        <v>2.5099999999999998</v>
      </c>
      <c r="H9" s="3">
        <f>IFERROR(INDEX(D9:G9,COUNT(D9:G9)),"")</f>
        <v>2.5099999999999998</v>
      </c>
      <c r="I9" s="3">
        <f t="shared" ref="I9:P9" si="6">IFERROR(INDEX(I51:I500,MATCH($C$9,$C$51:$C$500,0)),"")</f>
        <v>-1.82</v>
      </c>
      <c r="J9" s="3">
        <f t="shared" si="6"/>
        <v>4.58</v>
      </c>
      <c r="K9" s="3">
        <f t="shared" si="6"/>
        <v>5.19</v>
      </c>
      <c r="L9" s="3">
        <f t="shared" si="6"/>
        <v>-2.66</v>
      </c>
      <c r="M9" s="3">
        <f t="shared" si="6"/>
        <v>-30.81</v>
      </c>
      <c r="N9" s="3">
        <f t="shared" si="6"/>
        <v>55.86</v>
      </c>
      <c r="O9" s="3">
        <f t="shared" si="6"/>
        <v>2045891.56</v>
      </c>
      <c r="P9" s="3">
        <f t="shared" si="6"/>
        <v>11759421.77</v>
      </c>
    </row>
    <row r="10" spans="1:1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P10" ca="1" si="7">IFERROR(IF(I9=0,"",I2/I9),"")</f>
        <v/>
      </c>
      <c r="J10" s="3">
        <f t="shared" ca="1" si="7"/>
        <v>10.480349344978166</v>
      </c>
      <c r="K10" s="3">
        <f t="shared" ca="1" si="7"/>
        <v>14.643545279383428</v>
      </c>
      <c r="L10" s="3">
        <f t="shared" ca="1" si="7"/>
        <v>-28.571428571428569</v>
      </c>
      <c r="M10" s="3">
        <f t="shared" ca="1" si="7"/>
        <v>-1.3307367737747484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21185574</v>
      </c>
      <c r="E11" s="2">
        <f>IFERROR(INDEX(E51:E500,MATCH($C$11,$C$51:$C$500,0)),"")</f>
        <v>1003457621</v>
      </c>
      <c r="H11" s="2">
        <f>IFERROR(INDEX(D11:G11,COUNT(D11:G11)),"")</f>
        <v>1003457621</v>
      </c>
      <c r="I11" s="2">
        <f t="shared" ref="I11:P11" si="8">IFERROR(INDEX(I51:I500,MATCH($C$11,$C$51:$C$500,0)),"")</f>
        <v>1003457621</v>
      </c>
      <c r="J11" s="2">
        <f t="shared" si="8"/>
        <v>1730454198</v>
      </c>
      <c r="K11" s="2">
        <f t="shared" si="8"/>
        <v>62663057</v>
      </c>
      <c r="L11" s="2">
        <f t="shared" si="8"/>
        <v>76728730</v>
      </c>
      <c r="M11" s="2">
        <f t="shared" si="8"/>
        <v>50988243</v>
      </c>
      <c r="N11" s="2">
        <f t="shared" si="8"/>
        <v>12528370</v>
      </c>
      <c r="O11" s="2">
        <f t="shared" si="8"/>
        <v>16554849</v>
      </c>
      <c r="P11" s="2">
        <f t="shared" si="8"/>
        <v>5997227008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-1000000000</v>
      </c>
      <c r="H12" s="2">
        <f>IFERROR(INDEX(D12:G12,COUNT(D12:G12)),"")</f>
        <v>-1000000000</v>
      </c>
      <c r="I12" s="2">
        <f t="shared" ref="I12:P12" si="9">IFERROR(INDEX(I51:I500,MATCH($C$12,$C$51:$C$500,0)),"")</f>
        <v>-1000000000</v>
      </c>
      <c r="J12" s="2">
        <f t="shared" si="9"/>
        <v>-2000000000</v>
      </c>
      <c r="K12" s="2">
        <f t="shared" si="9"/>
        <v>0</v>
      </c>
      <c r="L12" s="2">
        <f t="shared" si="9"/>
        <v>2000000000</v>
      </c>
      <c r="M12" s="2">
        <f t="shared" si="9"/>
        <v>1000000000</v>
      </c>
      <c r="N12" s="2">
        <f t="shared" si="9"/>
        <v>7000000000</v>
      </c>
      <c r="O12" s="2">
        <f t="shared" si="9"/>
        <v>21000000000</v>
      </c>
      <c r="P12" s="2">
        <f t="shared" si="9"/>
        <v>23000000000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2000000000</v>
      </c>
      <c r="M13" s="2">
        <f t="shared" si="10"/>
        <v>1000000000</v>
      </c>
      <c r="N13" s="2">
        <f t="shared" si="10"/>
        <v>7000000000</v>
      </c>
      <c r="O13" s="2">
        <f t="shared" si="10"/>
        <v>21000000000</v>
      </c>
      <c r="P13" s="2">
        <f t="shared" si="10"/>
        <v>29000000000</v>
      </c>
    </row>
    <row r="14" spans="1:1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P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-7191667</v>
      </c>
      <c r="M14" s="2">
        <f t="shared" si="11"/>
        <v>-162038577</v>
      </c>
      <c r="N14" s="2">
        <f t="shared" si="11"/>
        <v>-724285921</v>
      </c>
      <c r="O14" s="2">
        <f t="shared" si="11"/>
        <v>-790608941</v>
      </c>
      <c r="P14" s="2">
        <f t="shared" si="11"/>
        <v>-973283251</v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</row>
    <row r="16" spans="1:16" ht="15.5" x14ac:dyDescent="0.35">
      <c r="C16" t="s">
        <v>29</v>
      </c>
      <c r="D16" s="2">
        <f>IFERROR(INDEX(D51:D500,MATCH($C$16,$C$51:$C$500,0)),"")</f>
        <v>-920270911</v>
      </c>
      <c r="E16" s="2">
        <f>IFERROR(INDEX(E51:E500,MATCH($C$16,$C$51:$C$500,0)),"")</f>
        <v>-9535706616</v>
      </c>
      <c r="H16" s="2">
        <f>IFERROR(SUM(D16:G16)*(4/MAX(1,COUNT(D16:G16))),"")</f>
        <v>-20911955054</v>
      </c>
      <c r="I16" s="2">
        <f t="shared" ref="I16:P16" si="13">IFERROR(INDEX(I51:I500,MATCH($C$16,$C$51:$C$500,0)),"")</f>
        <v>-9803774671</v>
      </c>
      <c r="J16" s="2">
        <f t="shared" si="13"/>
        <v>310073419</v>
      </c>
      <c r="K16" s="2">
        <f t="shared" si="13"/>
        <v>641785968</v>
      </c>
      <c r="L16" s="2">
        <f t="shared" si="13"/>
        <v>546397566</v>
      </c>
      <c r="M16" s="2">
        <f t="shared" si="13"/>
        <v>-934707642</v>
      </c>
      <c r="N16" s="2">
        <f t="shared" si="13"/>
        <v>633422004</v>
      </c>
      <c r="O16" s="2">
        <f t="shared" si="13"/>
        <v>2282423828</v>
      </c>
      <c r="P16" s="2">
        <f t="shared" si="13"/>
        <v>7183742063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</row>
    <row r="19" spans="1:16" ht="15.5" x14ac:dyDescent="0.35">
      <c r="A19" t="s">
        <v>39</v>
      </c>
      <c r="C19" t="s">
        <v>40</v>
      </c>
    </row>
    <row r="20" spans="1:16" ht="15.5" x14ac:dyDescent="0.35">
      <c r="A20" t="s">
        <v>41</v>
      </c>
      <c r="C20" t="s">
        <v>42</v>
      </c>
      <c r="D20" s="2" t="str">
        <f ca="1">IFERROR(D21*D2,"")</f>
        <v/>
      </c>
      <c r="E20" s="2" t="str">
        <f ca="1">IFERROR(E21*E2,"")</f>
        <v/>
      </c>
      <c r="H20" s="2" t="str">
        <f t="shared" ref="H20:P20" ca="1" si="14">IFERROR(H21*H2,"")</f>
        <v/>
      </c>
      <c r="I20" s="2" t="str">
        <f t="shared" ca="1" si="14"/>
        <v/>
      </c>
      <c r="J20" s="2">
        <f t="shared" ca="1" si="14"/>
        <v>19200000000</v>
      </c>
      <c r="K20" s="2">
        <f t="shared" ca="1" si="14"/>
        <v>30400000000</v>
      </c>
      <c r="L20" s="2">
        <f t="shared" ca="1" si="14"/>
        <v>30400000000</v>
      </c>
      <c r="M20" s="2">
        <f t="shared" ca="1" si="14"/>
        <v>16400000000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400000000</v>
      </c>
      <c r="E21" s="2">
        <f>IFERROR(INDEX(E51:E500,MATCH($C$7,$C$51:$C$500,0)),"")</f>
        <v>400000000</v>
      </c>
      <c r="H21" s="2">
        <f>IFERROR(INDEX(D21:G21,COUNT(D21:G21)),"")</f>
        <v>400000000</v>
      </c>
      <c r="I21" s="2">
        <f t="shared" ref="I21:P21" si="15">IFERROR(INDEX(I51:I500,MATCH($C$7,$C$51:$C$500,0)),"")</f>
        <v>400000000</v>
      </c>
      <c r="J21" s="2">
        <f t="shared" si="15"/>
        <v>400000000</v>
      </c>
      <c r="K21" s="2">
        <f t="shared" si="15"/>
        <v>400000000</v>
      </c>
      <c r="L21" s="2">
        <f t="shared" si="15"/>
        <v>400000000</v>
      </c>
      <c r="M21" s="2">
        <f t="shared" si="15"/>
        <v>400000000</v>
      </c>
      <c r="N21" s="2">
        <f t="shared" si="15"/>
        <v>240000000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43</v>
      </c>
      <c r="C23" t="s">
        <v>44</v>
      </c>
      <c r="D23" s="3">
        <f>IFERROR(D5/D6*100,"")</f>
        <v>-4.5280856676017986</v>
      </c>
      <c r="E23" s="3">
        <f>IFERROR(E5/E6*100,"")</f>
        <v>-44.886818466378799</v>
      </c>
      <c r="H23" s="3">
        <f t="shared" ref="H23:P23" si="16">IFERROR(H5/H6*100,"")</f>
        <v>-98.437501077368566</v>
      </c>
      <c r="I23" s="3">
        <f t="shared" si="16"/>
        <v>-46.148677980935432</v>
      </c>
      <c r="J23" s="3">
        <f t="shared" si="16"/>
        <v>1.0815066417568902</v>
      </c>
      <c r="K23" s="3">
        <f t="shared" si="16"/>
        <v>2.1453578584800392</v>
      </c>
      <c r="L23" s="3">
        <f t="shared" si="16"/>
        <v>1.9257678566849881</v>
      </c>
      <c r="M23" s="3">
        <f t="shared" si="16"/>
        <v>-3.0783383768937824</v>
      </c>
      <c r="N23" s="3">
        <f t="shared" si="16"/>
        <v>5.0597542024088531</v>
      </c>
      <c r="O23" s="3">
        <f t="shared" si="16"/>
        <v>21.411501235598983</v>
      </c>
      <c r="P23" s="3">
        <f t="shared" si="16"/>
        <v>86.170470693807914</v>
      </c>
    </row>
    <row r="24" spans="1:16" ht="15.5" x14ac:dyDescent="0.35">
      <c r="C24" t="s">
        <v>45</v>
      </c>
      <c r="D24" s="4">
        <f>IFERROR(_xlfn.RRI(5,I23,D23),"")</f>
        <v>-0.3714337273908116</v>
      </c>
      <c r="E24" s="4" t="str">
        <f>IFERROR(_xlfn.RRI(5,J23,E23),"")</f>
        <v/>
      </c>
      <c r="H24" s="4">
        <f t="shared" ref="H24:P24" si="17">IFERROR(_xlfn.RRI(5,M23,H23),"")</f>
        <v>0.99971840933597078</v>
      </c>
      <c r="I24" s="4" t="str">
        <f t="shared" si="17"/>
        <v/>
      </c>
      <c r="J24" s="4">
        <f t="shared" si="17"/>
        <v>-0.44960254824939316</v>
      </c>
      <c r="K24" s="4">
        <f t="shared" si="17"/>
        <v>-0.52221968102863237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46</v>
      </c>
      <c r="C25" t="s">
        <v>47</v>
      </c>
      <c r="D25" s="3">
        <f>IFERROR(INDEX(D51:D500,MATCH($A$25,$C$51:$C$500,0)),"")</f>
        <v>-2.2999999999999998</v>
      </c>
      <c r="E25" s="3">
        <f>IFERROR(INDEX(E51:E500,MATCH($A$25,$C$51:$C$500,0)),"")</f>
        <v>-23.84</v>
      </c>
      <c r="H25" s="3">
        <f>IFERROR(INDEX(D25:G25,COUNT(D25:G25)),"")</f>
        <v>-23.84</v>
      </c>
      <c r="I25" s="3">
        <f t="shared" ref="I25:P25" si="18">IFERROR(INDEX(I51:I500,MATCH($C$25,$C$51:$C$500,0)),"")</f>
        <v>-24.51</v>
      </c>
      <c r="J25" s="3">
        <f t="shared" si="18"/>
        <v>0.78</v>
      </c>
      <c r="K25" s="3">
        <f t="shared" si="18"/>
        <v>1.6</v>
      </c>
      <c r="L25" s="3">
        <f t="shared" si="18"/>
        <v>1.37</v>
      </c>
      <c r="M25" s="3">
        <f t="shared" si="18"/>
        <v>-2.34</v>
      </c>
      <c r="N25" s="3">
        <f t="shared" si="18"/>
        <v>2.64</v>
      </c>
      <c r="O25" s="3">
        <f t="shared" si="18"/>
        <v>2282423.83</v>
      </c>
      <c r="P25" s="3">
        <f t="shared" si="18"/>
        <v>7183742.0599999996</v>
      </c>
    </row>
    <row r="26" spans="1:16" ht="15.5" x14ac:dyDescent="0.35">
      <c r="C26" t="s">
        <v>48</v>
      </c>
      <c r="D26" s="4">
        <f>IFERROR(_xlfn.RRI(5,I25,D25),"")</f>
        <v>-0.37701598268946801</v>
      </c>
      <c r="E26" s="4" t="str">
        <f>IFERROR(_xlfn.RRI(5,J25,E25),"")</f>
        <v/>
      </c>
      <c r="H26" s="4">
        <f t="shared" ref="H26:P26" si="19">IFERROR(_xlfn.RRI(5,M25,H25),"")</f>
        <v>0.59080914428528675</v>
      </c>
      <c r="I26" s="4" t="str">
        <f t="shared" si="19"/>
        <v/>
      </c>
      <c r="J26" s="4">
        <f t="shared" si="19"/>
        <v>-0.94909743561133342</v>
      </c>
      <c r="K26" s="4">
        <f t="shared" si="19"/>
        <v>-0.95327451149769094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49</v>
      </c>
      <c r="D27" s="3">
        <f>IFERROR(D4/D21,"")</f>
        <v>5.5750000000000002</v>
      </c>
      <c r="E27" s="3">
        <f>IFERROR(E4/E21,"")</f>
        <v>0</v>
      </c>
      <c r="H27" s="3">
        <f t="shared" ref="H27:P27" si="20">IFERROR(H4/H21,"")</f>
        <v>11.15</v>
      </c>
      <c r="I27" s="3">
        <f t="shared" si="20"/>
        <v>10</v>
      </c>
      <c r="J27" s="3">
        <f t="shared" si="20"/>
        <v>14.664999999999999</v>
      </c>
      <c r="K27" s="3">
        <f t="shared" si="20"/>
        <v>17.875</v>
      </c>
      <c r="L27" s="3">
        <f t="shared" si="20"/>
        <v>16.363636365000001</v>
      </c>
      <c r="M27" s="3">
        <f t="shared" si="20"/>
        <v>15.2317775</v>
      </c>
      <c r="N27" s="3">
        <f t="shared" si="20"/>
        <v>34.081008266666664</v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50</v>
      </c>
      <c r="D28" s="4">
        <f>IFERROR(_xlfn.RRI(5,I27,D27),"")</f>
        <v>-0.11028897067497756</v>
      </c>
      <c r="E28" s="4">
        <f>IFERROR(_xlfn.RRI(5,J27,E27),"")</f>
        <v>-1</v>
      </c>
      <c r="H28" s="4">
        <f t="shared" ref="H28:P28" si="21">IFERROR(_xlfn.RRI(5,M27,H27),"")</f>
        <v>-6.0482538664214269E-2</v>
      </c>
      <c r="I28" s="4">
        <f t="shared" si="21"/>
        <v>-0.21747627595871077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51</v>
      </c>
      <c r="H29" s="4">
        <f t="shared" ref="H29:P29" si="22">IFERROR(((H25-I25)/I25)*100%,"")</f>
        <v>-2.7335781313749558E-2</v>
      </c>
      <c r="I29" s="4">
        <f t="shared" si="22"/>
        <v>-32.423076923076927</v>
      </c>
      <c r="J29" s="4">
        <f t="shared" si="22"/>
        <v>-0.51249999999999996</v>
      </c>
      <c r="K29" s="4">
        <f t="shared" si="22"/>
        <v>0.16788321167883208</v>
      </c>
      <c r="L29" s="4">
        <f t="shared" si="22"/>
        <v>-1.5854700854700856</v>
      </c>
      <c r="M29" s="4">
        <f t="shared" si="22"/>
        <v>-1.8863636363636365</v>
      </c>
      <c r="N29" s="4">
        <f t="shared" si="22"/>
        <v>-0.99999884333489453</v>
      </c>
      <c r="O29" s="4">
        <f t="shared" si="22"/>
        <v>-0.68227926184755017</v>
      </c>
      <c r="P29" s="4" t="str">
        <f t="shared" si="22"/>
        <v/>
      </c>
    </row>
    <row r="30" spans="1:16" ht="15.5" x14ac:dyDescent="0.35">
      <c r="C30" t="s">
        <v>52</v>
      </c>
      <c r="H30" s="4">
        <f t="shared" ref="H30:P30" si="23">IFERROR(((H27-I27)/I27)*100%,"")</f>
        <v>0.11500000000000003</v>
      </c>
      <c r="I30" s="4">
        <f t="shared" si="23"/>
        <v>-0.31810433003750421</v>
      </c>
      <c r="J30" s="4">
        <f t="shared" si="23"/>
        <v>-0.17958041958041962</v>
      </c>
      <c r="K30" s="4">
        <f t="shared" si="23"/>
        <v>9.2361111020080919E-2</v>
      </c>
      <c r="L30" s="4">
        <f t="shared" si="23"/>
        <v>7.4309046662479256E-2</v>
      </c>
      <c r="M30" s="4">
        <f t="shared" si="23"/>
        <v>-0.5530713944605441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50.81</v>
      </c>
      <c r="E32" s="3">
        <f>IFERROR(INDEX(E51:E500,MATCH($A$32,$C$51:$C$500,0)),"")</f>
        <v>53.11</v>
      </c>
      <c r="H32" s="3">
        <f>IFERROR(INDEX(D32:G32,COUNT(D32:G32)),"")</f>
        <v>53.11</v>
      </c>
      <c r="I32" s="3">
        <f t="shared" ref="I32:P32" si="24">IFERROR(INDEX(I51:I500,MATCH($C$32,$C$51:$C$500,0)),"")</f>
        <v>53.11</v>
      </c>
      <c r="J32" s="3">
        <f t="shared" si="24"/>
        <v>77.56</v>
      </c>
      <c r="K32" s="3">
        <f t="shared" si="24"/>
        <v>76.72</v>
      </c>
      <c r="L32" s="3">
        <f t="shared" si="24"/>
        <v>75.069999999999993</v>
      </c>
      <c r="M32" s="3">
        <f t="shared" si="24"/>
        <v>73.63</v>
      </c>
      <c r="N32" s="3">
        <f t="shared" si="24"/>
        <v>51.36</v>
      </c>
      <c r="O32" s="3">
        <f t="shared" si="24"/>
        <v>10703254.18</v>
      </c>
      <c r="P32" s="3">
        <f t="shared" si="24"/>
        <v>8411526.7799999993</v>
      </c>
    </row>
    <row r="33" spans="1:16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1.36</v>
      </c>
      <c r="E33" s="3">
        <f>IFERROR(INDEX(E51:E500,MATCH($A$33,$C$51:$C$500,0)),"")</f>
        <v>1.3</v>
      </c>
      <c r="H33" s="3">
        <f>IFERROR(INDEX(D33:G33,COUNT(D33:G33)),"")</f>
        <v>1.3</v>
      </c>
      <c r="I33" s="3">
        <f t="shared" ref="I33:P33" si="25">IFERROR(INDEX(I51:I500,MATCH($C$33,$C$51:$C$500,0)),"")</f>
        <v>1.3</v>
      </c>
      <c r="J33" s="3">
        <f t="shared" si="25"/>
        <v>0.62</v>
      </c>
      <c r="K33" s="3">
        <f t="shared" si="25"/>
        <v>0.99</v>
      </c>
      <c r="L33" s="3">
        <f t="shared" si="25"/>
        <v>1.01</v>
      </c>
      <c r="M33" s="3">
        <f t="shared" si="25"/>
        <v>0.56000000000000005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-30</v>
      </c>
      <c r="E34" s="3">
        <f>IFERROR(INDEX(E51:E500,MATCH($A$34,$C$51:$C$500,0)),"")</f>
        <v>-2.89</v>
      </c>
      <c r="H34" s="3">
        <f>IFERROR(INDEX(D34:G34,COUNT(D34:G34)),"")</f>
        <v>-2.89</v>
      </c>
      <c r="I34" s="3">
        <f t="shared" ref="I34:P34" si="26">IFERROR(INDEX(I51:I500,MATCH($C$34,$C$51:$C$500,0)),"")</f>
        <v>-2.82</v>
      </c>
      <c r="J34" s="3">
        <f t="shared" si="26"/>
        <v>61.54</v>
      </c>
      <c r="K34" s="3">
        <f t="shared" si="26"/>
        <v>47.5</v>
      </c>
      <c r="L34" s="3">
        <f t="shared" si="26"/>
        <v>55.47</v>
      </c>
      <c r="M34" s="3">
        <f t="shared" si="26"/>
        <v>-17.52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12.38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 t="shared" ref="I35:P35" si="27">IFERROR(INDEX(I51:I500,MATCH($C$35,$C$51:$C$500,0)),"")</f>
        <v>6.9</v>
      </c>
      <c r="J35" s="3">
        <f t="shared" si="27"/>
        <v>3.27</v>
      </c>
      <c r="K35" s="3">
        <f t="shared" si="27"/>
        <v>4.25</v>
      </c>
      <c r="L35" s="3">
        <f t="shared" si="27"/>
        <v>4.6399999999999997</v>
      </c>
      <c r="M35" s="3">
        <f t="shared" si="27"/>
        <v>2.69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69</v>
      </c>
      <c r="E50" t="s">
        <v>71</v>
      </c>
      <c r="F50" t="s">
        <v>629</v>
      </c>
      <c r="G50" t="s">
        <v>631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</row>
    <row r="51" spans="2:16" ht="15.5" x14ac:dyDescent="0.35">
      <c r="B51" t="s">
        <v>74</v>
      </c>
      <c r="C51" t="s">
        <v>6</v>
      </c>
      <c r="D51" s="5">
        <v>2230000000</v>
      </c>
      <c r="F51" s="5">
        <v>4000000000</v>
      </c>
      <c r="G51" s="5">
        <v>5866000000</v>
      </c>
      <c r="I51" s="5">
        <v>4000000000</v>
      </c>
      <c r="J51" s="5">
        <v>5866000000</v>
      </c>
      <c r="K51" s="5">
        <v>7150000000</v>
      </c>
      <c r="L51" s="5">
        <v>6545454546</v>
      </c>
      <c r="M51" s="5">
        <v>6092711000</v>
      </c>
      <c r="N51" s="5">
        <v>8179441984</v>
      </c>
      <c r="O51" s="5">
        <v>17943184168</v>
      </c>
      <c r="P51" s="5">
        <v>27441141517</v>
      </c>
    </row>
    <row r="52" spans="2:16" ht="15.5" x14ac:dyDescent="0.35">
      <c r="C52" t="s">
        <v>75</v>
      </c>
      <c r="D52" s="5">
        <v>-2843221782</v>
      </c>
      <c r="E52" s="5">
        <v>-2129064172</v>
      </c>
      <c r="F52" s="5">
        <v>-3803134700</v>
      </c>
      <c r="G52" s="5">
        <v>-2012448118</v>
      </c>
      <c r="I52" s="5">
        <v>-5932198872</v>
      </c>
      <c r="J52" s="5">
        <v>-4376737479</v>
      </c>
      <c r="K52" s="5">
        <v>-5273035764</v>
      </c>
      <c r="L52" s="5">
        <v>-5131664956</v>
      </c>
      <c r="M52" s="5">
        <v>-6049956998</v>
      </c>
      <c r="N52" s="5">
        <v>-6038136852</v>
      </c>
      <c r="O52" s="5">
        <v>-13165669913</v>
      </c>
      <c r="P52" s="5">
        <v>-16590732250</v>
      </c>
    </row>
    <row r="53" spans="2:16" ht="15.5" x14ac:dyDescent="0.35">
      <c r="C53" t="s">
        <v>76</v>
      </c>
      <c r="D53" s="5">
        <v>-613221782</v>
      </c>
      <c r="E53" s="5">
        <v>-2129064172</v>
      </c>
      <c r="F53" s="5">
        <v>196865300</v>
      </c>
      <c r="G53" s="5">
        <v>3853551882</v>
      </c>
      <c r="I53" s="5">
        <v>-1932198872</v>
      </c>
      <c r="J53" s="5">
        <v>1489262521</v>
      </c>
      <c r="K53" s="5">
        <v>1876964236</v>
      </c>
      <c r="L53" s="5">
        <v>1413789590</v>
      </c>
      <c r="M53" s="5">
        <v>42754002</v>
      </c>
      <c r="N53" s="5">
        <v>2141305132</v>
      </c>
      <c r="O53" s="5">
        <v>4777514255</v>
      </c>
      <c r="P53" s="5">
        <v>10850409267</v>
      </c>
    </row>
    <row r="54" spans="2:16" ht="15.5" x14ac:dyDescent="0.35">
      <c r="C54" t="s">
        <v>77</v>
      </c>
      <c r="D54" s="5">
        <v>-282171320</v>
      </c>
      <c r="E54" s="5">
        <v>-366671332</v>
      </c>
      <c r="F54" s="5">
        <v>-465113355</v>
      </c>
      <c r="G54" s="5">
        <v>-378055415</v>
      </c>
      <c r="I54" s="5">
        <v>-831784687</v>
      </c>
      <c r="J54" s="5">
        <v>-646423627</v>
      </c>
      <c r="K54" s="5">
        <v>-716649747</v>
      </c>
      <c r="L54" s="5">
        <v>-645296606</v>
      </c>
      <c r="M54" s="5">
        <v>-630375586</v>
      </c>
      <c r="N54" s="5">
        <v>-303763551</v>
      </c>
      <c r="O54" s="5">
        <v>-691939207</v>
      </c>
      <c r="P54" s="5">
        <v>-741030554</v>
      </c>
    </row>
    <row r="55" spans="2:16" ht="15.5" x14ac:dyDescent="0.35">
      <c r="C55" t="s">
        <v>79</v>
      </c>
      <c r="D55" s="5">
        <v>-282171320</v>
      </c>
      <c r="E55" s="5">
        <v>-366671332</v>
      </c>
      <c r="F55" s="5">
        <v>-465113355</v>
      </c>
      <c r="G55" s="5">
        <v>-378055415</v>
      </c>
      <c r="I55" s="5">
        <v>-831784687</v>
      </c>
      <c r="J55" s="5">
        <v>-646423627</v>
      </c>
      <c r="K55" s="5">
        <v>-716649747</v>
      </c>
      <c r="L55" s="5">
        <v>-645296606</v>
      </c>
      <c r="M55" s="5">
        <v>-630375586</v>
      </c>
      <c r="N55" s="5">
        <v>-303763551</v>
      </c>
      <c r="O55" s="5">
        <v>-691939207</v>
      </c>
      <c r="P55" s="5">
        <v>-741030554</v>
      </c>
    </row>
    <row r="56" spans="2:16" ht="15.5" x14ac:dyDescent="0.35">
      <c r="C56" t="s">
        <v>80</v>
      </c>
      <c r="D56" s="5">
        <v>-895393102</v>
      </c>
      <c r="E56" s="5">
        <v>-2495735504</v>
      </c>
      <c r="F56" s="5">
        <v>-268248055</v>
      </c>
      <c r="G56" s="5">
        <v>3475496467</v>
      </c>
      <c r="I56" s="5">
        <v>-2763983559</v>
      </c>
      <c r="J56" s="5">
        <v>842838894</v>
      </c>
      <c r="K56" s="5">
        <v>1160314489</v>
      </c>
      <c r="L56" s="5">
        <v>768492984</v>
      </c>
      <c r="M56" s="5">
        <v>-587621584</v>
      </c>
      <c r="N56" s="5">
        <v>1837541581</v>
      </c>
      <c r="O56" s="5">
        <v>4085575048</v>
      </c>
      <c r="P56" s="5">
        <v>10109378713</v>
      </c>
    </row>
    <row r="57" spans="2:16" ht="15.5" x14ac:dyDescent="0.35">
      <c r="C57" t="s">
        <v>81</v>
      </c>
      <c r="D57" s="5">
        <v>-24877809</v>
      </c>
      <c r="E57" s="5">
        <v>-7039971112</v>
      </c>
      <c r="F57" s="5">
        <v>180000</v>
      </c>
      <c r="G57" s="5">
        <v>-532301164</v>
      </c>
      <c r="I57" s="5">
        <v>-7039791112</v>
      </c>
      <c r="J57" s="5">
        <v>-532765475</v>
      </c>
      <c r="K57" s="5">
        <v>-518528521</v>
      </c>
      <c r="L57" s="5">
        <v>-222095418</v>
      </c>
      <c r="M57" s="5">
        <v>-347086058</v>
      </c>
      <c r="N57" s="5">
        <v>-1204119577</v>
      </c>
      <c r="O57" s="5">
        <v>-1803151220</v>
      </c>
      <c r="P57" s="5">
        <v>-2925636650</v>
      </c>
    </row>
    <row r="58" spans="2:16" ht="15.5" x14ac:dyDescent="0.35">
      <c r="C58" t="s">
        <v>27</v>
      </c>
      <c r="L58" s="5">
        <v>-7191667</v>
      </c>
      <c r="M58" s="5">
        <v>-162038577</v>
      </c>
      <c r="N58" s="5">
        <v>-724285921</v>
      </c>
      <c r="O58" s="5">
        <v>-790608941</v>
      </c>
      <c r="P58" s="5">
        <v>-973283251</v>
      </c>
    </row>
    <row r="59" spans="2:16" ht="15.5" x14ac:dyDescent="0.35">
      <c r="C59" t="s">
        <v>85</v>
      </c>
      <c r="G59" s="5">
        <v>25440211</v>
      </c>
      <c r="J59" s="5">
        <v>25440211</v>
      </c>
      <c r="K59" s="5">
        <v>16566117</v>
      </c>
      <c r="L59" s="5">
        <v>31889976</v>
      </c>
      <c r="M59" s="5">
        <v>28118040</v>
      </c>
      <c r="N59" s="5">
        <v>-9707698</v>
      </c>
      <c r="O59" s="5">
        <v>9303573</v>
      </c>
      <c r="P59" s="5">
        <v>64510155</v>
      </c>
    </row>
    <row r="60" spans="2:16" ht="15.5" x14ac:dyDescent="0.35">
      <c r="C60" t="s">
        <v>86</v>
      </c>
      <c r="D60" s="5">
        <v>-24877809</v>
      </c>
      <c r="E60" s="5">
        <v>-7039971112</v>
      </c>
      <c r="F60" s="5">
        <v>180000</v>
      </c>
      <c r="G60" s="5">
        <v>-532301164</v>
      </c>
      <c r="I60" s="5">
        <v>-7039791112</v>
      </c>
      <c r="J60" s="5">
        <v>-532765475</v>
      </c>
      <c r="K60" s="5">
        <v>-518528521</v>
      </c>
      <c r="L60" s="5">
        <v>-222095418</v>
      </c>
      <c r="M60" s="5">
        <v>-347086058</v>
      </c>
      <c r="N60" s="5">
        <v>-1204119577</v>
      </c>
      <c r="O60" s="5">
        <v>-1803151220</v>
      </c>
      <c r="P60" s="5">
        <v>-2925636650</v>
      </c>
    </row>
    <row r="61" spans="2:16" ht="15.5" x14ac:dyDescent="0.35">
      <c r="C61" t="s">
        <v>29</v>
      </c>
      <c r="D61" s="5">
        <v>-920270911</v>
      </c>
      <c r="E61" s="5">
        <v>-9535706616</v>
      </c>
      <c r="F61" s="5">
        <v>-268068055</v>
      </c>
      <c r="G61" s="5">
        <v>2943195303</v>
      </c>
      <c r="I61" s="5">
        <v>-9803774671</v>
      </c>
      <c r="J61" s="5">
        <v>310073419</v>
      </c>
      <c r="K61" s="5">
        <v>641785968</v>
      </c>
      <c r="L61" s="5">
        <v>546397566</v>
      </c>
      <c r="M61" s="5">
        <v>-934707642</v>
      </c>
      <c r="N61" s="5">
        <v>633422004</v>
      </c>
      <c r="O61" s="5">
        <v>2282423828</v>
      </c>
      <c r="P61" s="5">
        <v>7183742063</v>
      </c>
    </row>
    <row r="62" spans="2:16" ht="15.5" x14ac:dyDescent="0.35">
      <c r="C62" t="s">
        <v>28</v>
      </c>
    </row>
    <row r="63" spans="2:16" ht="15.5" x14ac:dyDescent="0.35">
      <c r="C63" t="s">
        <v>374</v>
      </c>
    </row>
    <row r="64" spans="2:16" ht="15.5" x14ac:dyDescent="0.35">
      <c r="C64" t="s">
        <v>375</v>
      </c>
    </row>
    <row r="65" spans="2:16" ht="15.5" x14ac:dyDescent="0.35">
      <c r="C65" t="s">
        <v>355</v>
      </c>
    </row>
    <row r="66" spans="2:16" ht="15.5" x14ac:dyDescent="0.35">
      <c r="C66" t="s">
        <v>376</v>
      </c>
    </row>
    <row r="67" spans="2:16" ht="15.5" x14ac:dyDescent="0.35">
      <c r="C67" t="s">
        <v>428</v>
      </c>
      <c r="D67" s="5">
        <v>-920270911</v>
      </c>
      <c r="E67" s="5">
        <v>-9535706616</v>
      </c>
      <c r="F67" s="5">
        <v>-268068055</v>
      </c>
      <c r="G67" s="5">
        <v>2943195303</v>
      </c>
      <c r="I67" s="5">
        <v>-9803774671</v>
      </c>
      <c r="J67" s="5">
        <v>310073419</v>
      </c>
      <c r="K67" s="5">
        <v>641785968</v>
      </c>
      <c r="L67" s="5">
        <v>546397566</v>
      </c>
      <c r="M67" s="5">
        <v>-934707642</v>
      </c>
      <c r="N67" s="5">
        <v>633422004</v>
      </c>
      <c r="O67" s="5">
        <v>2282423828</v>
      </c>
      <c r="P67" s="5">
        <v>7183742063</v>
      </c>
    </row>
    <row r="68" spans="2:16" ht="15.5" x14ac:dyDescent="0.35">
      <c r="C68" t="s">
        <v>429</v>
      </c>
    </row>
    <row r="69" spans="2:16" ht="15.5" x14ac:dyDescent="0.35">
      <c r="C69" t="s">
        <v>87</v>
      </c>
      <c r="D69" s="5">
        <v>-920270911</v>
      </c>
      <c r="E69" s="5">
        <v>-9535706616</v>
      </c>
      <c r="F69" s="5">
        <v>-268068055</v>
      </c>
      <c r="G69" s="5">
        <v>2943195303</v>
      </c>
      <c r="I69" s="5">
        <v>-9803774671</v>
      </c>
      <c r="J69" s="5">
        <v>310073419</v>
      </c>
      <c r="K69" s="5">
        <v>641785968</v>
      </c>
      <c r="L69" s="5">
        <v>546397566</v>
      </c>
      <c r="M69" s="5">
        <v>-934707642</v>
      </c>
      <c r="N69" s="5">
        <v>633422004</v>
      </c>
      <c r="O69" s="5">
        <v>2282423828</v>
      </c>
      <c r="P69" s="5">
        <v>7183742063</v>
      </c>
    </row>
    <row r="70" spans="2:16" ht="15.5" x14ac:dyDescent="0.35">
      <c r="C70" t="s">
        <v>88</v>
      </c>
      <c r="G70" s="5">
        <v>25440211</v>
      </c>
      <c r="J70" s="5">
        <v>25440211</v>
      </c>
      <c r="K70" s="5">
        <v>16566117</v>
      </c>
      <c r="L70" s="5">
        <v>31889976</v>
      </c>
      <c r="M70" s="5">
        <v>28118040</v>
      </c>
      <c r="N70" s="5">
        <v>-9707698</v>
      </c>
      <c r="O70" s="5">
        <v>9303573</v>
      </c>
      <c r="P70" s="5">
        <v>64510155</v>
      </c>
    </row>
    <row r="71" spans="2:16" ht="15.5" x14ac:dyDescent="0.35">
      <c r="C71" t="s">
        <v>352</v>
      </c>
      <c r="G71" s="5">
        <v>25440211</v>
      </c>
      <c r="J71" s="5">
        <v>25440211</v>
      </c>
      <c r="K71" s="5">
        <v>16566117</v>
      </c>
      <c r="L71" s="5">
        <v>31889976</v>
      </c>
      <c r="M71" s="5">
        <v>28118040</v>
      </c>
      <c r="N71" s="5">
        <v>-9707698</v>
      </c>
      <c r="O71" s="5">
        <v>9303573</v>
      </c>
      <c r="P71" s="5">
        <v>64510155</v>
      </c>
    </row>
    <row r="72" spans="2:16" ht="15.5" x14ac:dyDescent="0.35">
      <c r="C72" t="s">
        <v>89</v>
      </c>
      <c r="D72" s="5">
        <v>-920270911</v>
      </c>
      <c r="E72" s="5">
        <v>-9535706616</v>
      </c>
      <c r="F72" s="5">
        <v>-268068055</v>
      </c>
      <c r="G72" s="5">
        <v>2968635514</v>
      </c>
      <c r="I72" s="5">
        <v>-9803774671</v>
      </c>
      <c r="J72" s="5">
        <v>335513630</v>
      </c>
      <c r="K72" s="5">
        <v>658352085</v>
      </c>
      <c r="L72" s="5">
        <v>578287542</v>
      </c>
      <c r="M72" s="5">
        <v>-906589602</v>
      </c>
      <c r="N72" s="5">
        <v>623714306</v>
      </c>
      <c r="O72" s="5">
        <v>2291727401</v>
      </c>
      <c r="P72" s="5">
        <v>7248252218</v>
      </c>
    </row>
    <row r="73" spans="2:16" ht="15.5" x14ac:dyDescent="0.35">
      <c r="C73" t="s">
        <v>90</v>
      </c>
      <c r="D73" s="5">
        <v>-920270911</v>
      </c>
      <c r="E73" s="5">
        <v>-9535706616</v>
      </c>
      <c r="F73" s="5">
        <v>-268068055</v>
      </c>
      <c r="G73" s="5">
        <v>2943195303</v>
      </c>
      <c r="I73" s="5">
        <v>-9803774671</v>
      </c>
      <c r="J73" s="5">
        <v>310073419</v>
      </c>
      <c r="K73" s="5">
        <v>641785968</v>
      </c>
      <c r="L73" s="5">
        <v>546397566</v>
      </c>
      <c r="M73" s="5">
        <v>-934707642</v>
      </c>
      <c r="N73" s="5">
        <v>633422004</v>
      </c>
      <c r="O73" s="5">
        <v>2282423828</v>
      </c>
      <c r="P73" s="5">
        <v>7183742063</v>
      </c>
    </row>
    <row r="74" spans="2:16" ht="15.5" x14ac:dyDescent="0.35">
      <c r="C74" t="s">
        <v>8</v>
      </c>
      <c r="D74" s="5">
        <v>-920270911</v>
      </c>
      <c r="E74" s="5">
        <v>-9535706616</v>
      </c>
      <c r="F74" s="5">
        <v>-268068055</v>
      </c>
      <c r="G74" s="5">
        <v>2968635514</v>
      </c>
      <c r="I74" s="5">
        <v>-9803774671</v>
      </c>
      <c r="J74" s="5">
        <v>335513630</v>
      </c>
      <c r="K74" s="5">
        <v>658352085</v>
      </c>
      <c r="L74" s="5">
        <v>578287542</v>
      </c>
      <c r="M74" s="5">
        <v>-906589602</v>
      </c>
      <c r="N74" s="5">
        <v>623714306</v>
      </c>
      <c r="O74" s="5">
        <v>2291727401</v>
      </c>
      <c r="P74" s="5">
        <v>7248252218</v>
      </c>
    </row>
    <row r="75" spans="2:16" ht="15.5" x14ac:dyDescent="0.35">
      <c r="C75" t="s">
        <v>284</v>
      </c>
    </row>
    <row r="76" spans="2:16" ht="15.5" x14ac:dyDescent="0.35">
      <c r="C76" t="s">
        <v>91</v>
      </c>
      <c r="D76" s="5">
        <v>-920270911</v>
      </c>
      <c r="E76" s="5">
        <v>-9535706616</v>
      </c>
      <c r="F76" s="5">
        <v>-268068055</v>
      </c>
      <c r="G76" s="5">
        <v>2943195303</v>
      </c>
      <c r="I76" s="5">
        <v>-9803774671</v>
      </c>
      <c r="J76" s="5">
        <v>310073419</v>
      </c>
      <c r="K76" s="5">
        <v>641785968</v>
      </c>
      <c r="L76" s="5">
        <v>546397566</v>
      </c>
      <c r="M76" s="5">
        <v>-934707642</v>
      </c>
      <c r="N76" s="5">
        <v>633422004</v>
      </c>
      <c r="O76" s="5">
        <v>2282423828</v>
      </c>
      <c r="P76" s="5">
        <v>7183742063</v>
      </c>
    </row>
    <row r="77" spans="2:16" ht="15.5" x14ac:dyDescent="0.35">
      <c r="C77" t="s">
        <v>92</v>
      </c>
      <c r="D77" s="5">
        <v>-920270911</v>
      </c>
      <c r="E77" s="5">
        <v>-9535706616</v>
      </c>
      <c r="F77" s="5">
        <v>-268068055</v>
      </c>
      <c r="G77" s="5">
        <v>2968635514</v>
      </c>
      <c r="I77" s="5">
        <v>-9803774671</v>
      </c>
      <c r="J77" s="5">
        <v>335513630</v>
      </c>
      <c r="K77" s="5">
        <v>658352085</v>
      </c>
      <c r="L77" s="5">
        <v>578287542</v>
      </c>
      <c r="M77" s="5">
        <v>-906589602</v>
      </c>
      <c r="N77" s="5">
        <v>623714306</v>
      </c>
      <c r="O77" s="5">
        <v>2291727401</v>
      </c>
      <c r="P77" s="5">
        <v>7248252218</v>
      </c>
    </row>
    <row r="78" spans="2:16" ht="15.5" x14ac:dyDescent="0.35">
      <c r="C78" t="s">
        <v>93</v>
      </c>
      <c r="D78" s="5">
        <v>-920270911</v>
      </c>
      <c r="E78" s="5">
        <v>-9535706616</v>
      </c>
      <c r="F78" s="5">
        <v>-268068055</v>
      </c>
      <c r="G78" s="5">
        <v>2968635514</v>
      </c>
      <c r="I78" s="5">
        <v>-9803774671</v>
      </c>
      <c r="J78" s="5">
        <v>335513630</v>
      </c>
      <c r="K78" s="5">
        <v>658352085</v>
      </c>
      <c r="L78" s="5">
        <v>578287542</v>
      </c>
      <c r="M78" s="5">
        <v>-906589602</v>
      </c>
      <c r="N78" s="5">
        <v>623714306</v>
      </c>
      <c r="O78" s="5">
        <v>2291727401</v>
      </c>
      <c r="P78" s="5">
        <v>7248252218</v>
      </c>
    </row>
    <row r="80" spans="2:16" ht="15.5" x14ac:dyDescent="0.35">
      <c r="B80" t="s">
        <v>94</v>
      </c>
      <c r="C80" t="s">
        <v>95</v>
      </c>
    </row>
    <row r="81" spans="3:16" ht="15.5" x14ac:dyDescent="0.35">
      <c r="C81" t="s">
        <v>96</v>
      </c>
    </row>
    <row r="82" spans="3:16" ht="15.5" x14ac:dyDescent="0.35">
      <c r="C82" t="s">
        <v>20</v>
      </c>
      <c r="D82" s="5">
        <v>21185574</v>
      </c>
      <c r="E82" s="5">
        <v>1003457621</v>
      </c>
      <c r="F82" s="5">
        <v>1005194</v>
      </c>
      <c r="G82" s="5">
        <v>1730454198</v>
      </c>
      <c r="I82" s="5">
        <v>1003457621</v>
      </c>
      <c r="J82" s="5">
        <v>1730454198</v>
      </c>
      <c r="K82" s="5">
        <v>62663057</v>
      </c>
      <c r="L82" s="5">
        <v>76728730</v>
      </c>
      <c r="M82" s="5">
        <v>50988243</v>
      </c>
      <c r="N82" s="5">
        <v>12528370</v>
      </c>
      <c r="O82" s="5">
        <v>16554849</v>
      </c>
      <c r="P82" s="5">
        <v>5997227008</v>
      </c>
    </row>
    <row r="83" spans="3:16" ht="15.5" x14ac:dyDescent="0.35">
      <c r="C83" t="s">
        <v>98</v>
      </c>
      <c r="D83" s="5">
        <v>7641266040</v>
      </c>
      <c r="E83" s="5">
        <v>9111266040</v>
      </c>
      <c r="F83" s="5">
        <v>16332430170</v>
      </c>
      <c r="G83" s="5">
        <v>12332430170</v>
      </c>
      <c r="I83" s="5">
        <v>9111266040</v>
      </c>
      <c r="J83" s="5">
        <v>12332430170</v>
      </c>
      <c r="K83" s="5">
        <v>9411076556</v>
      </c>
      <c r="L83" s="5">
        <v>9333900755</v>
      </c>
      <c r="M83" s="5">
        <v>2880157137</v>
      </c>
      <c r="N83" s="5">
        <v>620405333</v>
      </c>
      <c r="O83" s="5">
        <v>8790033180</v>
      </c>
      <c r="P83" s="5">
        <v>4254614832</v>
      </c>
    </row>
    <row r="84" spans="3:16" ht="15.5" x14ac:dyDescent="0.35">
      <c r="C84" t="s">
        <v>99</v>
      </c>
      <c r="D84" s="5">
        <v>85756302</v>
      </c>
      <c r="E84" s="5">
        <v>98657915</v>
      </c>
      <c r="F84" s="5">
        <v>85756302</v>
      </c>
      <c r="G84" s="5">
        <v>85756302</v>
      </c>
      <c r="I84" s="5">
        <v>98657915</v>
      </c>
      <c r="J84" s="5">
        <v>85756302</v>
      </c>
      <c r="K84" s="5">
        <v>11481302</v>
      </c>
      <c r="L84" s="5">
        <v>285541302</v>
      </c>
      <c r="M84" s="5">
        <v>13511302</v>
      </c>
      <c r="N84" s="5">
        <v>181883210</v>
      </c>
      <c r="O84" s="5">
        <v>231887655</v>
      </c>
    </row>
    <row r="85" spans="3:16" ht="15.5" x14ac:dyDescent="0.35">
      <c r="C85" t="s">
        <v>100</v>
      </c>
    </row>
    <row r="86" spans="3:16" ht="15.5" x14ac:dyDescent="0.35">
      <c r="C86" t="s">
        <v>101</v>
      </c>
      <c r="D86" s="5">
        <v>7641266040</v>
      </c>
      <c r="E86" s="5">
        <v>9111266040</v>
      </c>
      <c r="F86" s="5">
        <v>16332430170</v>
      </c>
      <c r="G86" s="5">
        <v>12332430170</v>
      </c>
      <c r="I86" s="5">
        <v>9111266040</v>
      </c>
      <c r="J86" s="5">
        <v>12332430170</v>
      </c>
      <c r="K86" s="5">
        <v>9411076556</v>
      </c>
      <c r="L86" s="5">
        <v>9333900755</v>
      </c>
      <c r="M86" s="5">
        <v>2880157137</v>
      </c>
      <c r="N86" s="5">
        <v>620405333</v>
      </c>
      <c r="O86" s="5">
        <v>8790033180</v>
      </c>
      <c r="P86" s="5">
        <v>4254614832</v>
      </c>
    </row>
    <row r="87" spans="3:16" ht="15.5" x14ac:dyDescent="0.35">
      <c r="C87" t="s">
        <v>102</v>
      </c>
      <c r="F87" s="5">
        <v>16509689703</v>
      </c>
      <c r="G87" s="5">
        <v>16509689703</v>
      </c>
      <c r="J87" s="5">
        <v>16509689703</v>
      </c>
      <c r="K87" s="5">
        <v>15937808225</v>
      </c>
      <c r="L87" s="5">
        <v>12512920891</v>
      </c>
      <c r="M87" s="5">
        <v>10314848203</v>
      </c>
      <c r="N87" s="5">
        <v>73968832</v>
      </c>
      <c r="O87" s="5">
        <v>431993507</v>
      </c>
    </row>
    <row r="88" spans="3:16" ht="15.5" x14ac:dyDescent="0.35">
      <c r="C88" t="s">
        <v>322</v>
      </c>
      <c r="D88" s="5">
        <v>17824768527</v>
      </c>
      <c r="E88" s="5">
        <v>15499261379</v>
      </c>
      <c r="I88" s="5">
        <v>15499261379</v>
      </c>
    </row>
    <row r="89" spans="3:16" ht="15.5" x14ac:dyDescent="0.35">
      <c r="C89" t="s">
        <v>85</v>
      </c>
      <c r="D89" s="5">
        <v>190986813</v>
      </c>
      <c r="E89" s="5">
        <v>190986813</v>
      </c>
      <c r="F89" s="5">
        <v>166120374</v>
      </c>
      <c r="G89" s="5">
        <v>166120374</v>
      </c>
      <c r="I89" s="5">
        <v>190986813</v>
      </c>
      <c r="J89" s="5">
        <v>166120374</v>
      </c>
      <c r="K89" s="5">
        <v>140680163</v>
      </c>
      <c r="L89" s="5">
        <v>124114046</v>
      </c>
      <c r="M89" s="5">
        <v>92224070</v>
      </c>
      <c r="N89" s="5">
        <v>64106030</v>
      </c>
      <c r="O89" s="5">
        <v>73813728</v>
      </c>
      <c r="P89" s="5">
        <v>64510155</v>
      </c>
    </row>
    <row r="90" spans="3:16" ht="15.5" x14ac:dyDescent="0.35">
      <c r="C90" t="s">
        <v>103</v>
      </c>
      <c r="D90" s="5">
        <v>25487220141</v>
      </c>
      <c r="E90" s="5">
        <v>25613985040</v>
      </c>
      <c r="F90" s="5">
        <v>32843125067</v>
      </c>
      <c r="G90" s="5">
        <v>30572574071</v>
      </c>
      <c r="I90" s="5">
        <v>25613985040</v>
      </c>
      <c r="J90" s="5">
        <v>30572574071</v>
      </c>
      <c r="K90" s="5">
        <v>25411547838</v>
      </c>
      <c r="L90" s="5">
        <v>21923550376</v>
      </c>
      <c r="M90" s="5">
        <v>15232638083</v>
      </c>
      <c r="N90" s="5">
        <v>1058452535</v>
      </c>
      <c r="O90" s="5">
        <v>9238581536</v>
      </c>
      <c r="P90" s="5">
        <v>10251841840</v>
      </c>
    </row>
    <row r="91" spans="3:16" ht="15.5" x14ac:dyDescent="0.35">
      <c r="C91" t="s">
        <v>104</v>
      </c>
    </row>
    <row r="92" spans="3:16" ht="15.5" x14ac:dyDescent="0.35">
      <c r="C92" t="s">
        <v>105</v>
      </c>
      <c r="D92" s="5">
        <v>82400530</v>
      </c>
      <c r="E92" s="5">
        <v>888481372</v>
      </c>
      <c r="F92" s="5">
        <v>2978895544</v>
      </c>
      <c r="G92" s="5">
        <v>5069309716</v>
      </c>
      <c r="I92" s="5">
        <v>888481372</v>
      </c>
      <c r="J92" s="5">
        <v>5069309716</v>
      </c>
      <c r="K92" s="5">
        <v>9250138060</v>
      </c>
      <c r="L92" s="5">
        <v>13430966404</v>
      </c>
      <c r="M92" s="5">
        <v>17611794752</v>
      </c>
      <c r="N92" s="5">
        <v>19745252973</v>
      </c>
      <c r="O92" s="5">
        <v>23694303569</v>
      </c>
      <c r="P92" s="5">
        <v>27643354166</v>
      </c>
    </row>
    <row r="93" spans="3:16" ht="15.5" x14ac:dyDescent="0.35">
      <c r="C93" t="s">
        <v>109</v>
      </c>
      <c r="D93" s="5">
        <v>227473935</v>
      </c>
      <c r="E93" s="5">
        <v>1033554777</v>
      </c>
      <c r="F93" s="5">
        <v>2978895544</v>
      </c>
      <c r="G93" s="5">
        <v>5077514596</v>
      </c>
      <c r="I93" s="5">
        <v>1033554777</v>
      </c>
      <c r="J93" s="5">
        <v>5077514596</v>
      </c>
      <c r="K93" s="5">
        <v>9291162508</v>
      </c>
      <c r="L93" s="5">
        <v>13504810420</v>
      </c>
      <c r="M93" s="5">
        <v>17715723372</v>
      </c>
      <c r="N93" s="5">
        <v>19882001161</v>
      </c>
      <c r="O93" s="5">
        <v>23694303569</v>
      </c>
      <c r="P93" s="5">
        <v>27643354166</v>
      </c>
    </row>
    <row r="94" spans="3:16" ht="15.5" x14ac:dyDescent="0.35">
      <c r="C94" t="s">
        <v>110</v>
      </c>
      <c r="D94" s="5">
        <v>25714694076</v>
      </c>
      <c r="E94" s="5">
        <v>26647539817</v>
      </c>
      <c r="F94" s="5">
        <v>35822020611</v>
      </c>
      <c r="G94" s="5">
        <v>35650088667</v>
      </c>
      <c r="I94" s="5">
        <v>26647539817</v>
      </c>
      <c r="J94" s="5">
        <v>35650088667</v>
      </c>
      <c r="K94" s="5">
        <v>34702710346</v>
      </c>
      <c r="L94" s="5">
        <v>35428360796</v>
      </c>
      <c r="M94" s="5">
        <v>32948361455</v>
      </c>
      <c r="N94" s="5">
        <v>20940453696</v>
      </c>
      <c r="O94" s="5">
        <v>32932885105</v>
      </c>
      <c r="P94" s="5">
        <v>37895196006</v>
      </c>
    </row>
    <row r="95" spans="3:16" ht="15.5" x14ac:dyDescent="0.35">
      <c r="C95" t="s">
        <v>111</v>
      </c>
    </row>
    <row r="96" spans="3:16" ht="15.5" x14ac:dyDescent="0.35">
      <c r="C96" t="s">
        <v>112</v>
      </c>
    </row>
    <row r="97" spans="3:16" ht="15.5" x14ac:dyDescent="0.35">
      <c r="C97" t="s">
        <v>113</v>
      </c>
      <c r="D97" s="5">
        <v>4952024515</v>
      </c>
      <c r="E97" s="5">
        <v>4964599345</v>
      </c>
      <c r="F97" s="5">
        <v>4661235867</v>
      </c>
      <c r="G97" s="5">
        <v>4221235868</v>
      </c>
      <c r="I97" s="5">
        <v>4964599345</v>
      </c>
      <c r="J97" s="5">
        <v>4221235868</v>
      </c>
      <c r="K97" s="5">
        <v>3597509988</v>
      </c>
      <c r="L97" s="5">
        <v>2888495423</v>
      </c>
      <c r="M97" s="5">
        <v>2970758897</v>
      </c>
      <c r="N97" s="5">
        <v>7698532772</v>
      </c>
      <c r="O97" s="5">
        <v>7121727099</v>
      </c>
      <c r="P97" s="5">
        <v>6473899774</v>
      </c>
    </row>
    <row r="98" spans="3:16" ht="15.5" x14ac:dyDescent="0.35">
      <c r="C98" t="s">
        <v>114</v>
      </c>
    </row>
    <row r="99" spans="3:16" ht="15.5" x14ac:dyDescent="0.35">
      <c r="C99" t="s">
        <v>115</v>
      </c>
      <c r="D99" s="5">
        <v>85756302</v>
      </c>
      <c r="E99" s="5">
        <v>98657915</v>
      </c>
      <c r="F99" s="5">
        <v>85756302</v>
      </c>
      <c r="G99" s="5">
        <v>85756302</v>
      </c>
      <c r="I99" s="5">
        <v>98657915</v>
      </c>
      <c r="J99" s="5">
        <v>85756302</v>
      </c>
      <c r="K99" s="5">
        <v>11481302</v>
      </c>
      <c r="L99" s="5">
        <v>285541302</v>
      </c>
      <c r="M99" s="5">
        <v>13511302</v>
      </c>
      <c r="N99" s="5">
        <v>181883210</v>
      </c>
      <c r="O99" s="5">
        <v>231887655</v>
      </c>
    </row>
    <row r="100" spans="3:16" ht="15.5" x14ac:dyDescent="0.35">
      <c r="C100" t="s">
        <v>288</v>
      </c>
      <c r="F100" s="5">
        <v>14926742</v>
      </c>
      <c r="G100" s="5">
        <v>14926742</v>
      </c>
      <c r="J100" s="5">
        <v>14926742</v>
      </c>
      <c r="K100" s="5">
        <v>91154071</v>
      </c>
      <c r="L100" s="5">
        <v>81651736</v>
      </c>
      <c r="M100" s="5">
        <v>59447371</v>
      </c>
      <c r="N100" s="5">
        <v>57591888</v>
      </c>
      <c r="O100" s="5">
        <v>40675785</v>
      </c>
      <c r="P100" s="5">
        <v>35786680</v>
      </c>
    </row>
    <row r="101" spans="3:16" ht="15.5" x14ac:dyDescent="0.35">
      <c r="C101" t="s">
        <v>119</v>
      </c>
      <c r="D101" s="5">
        <v>4680552823</v>
      </c>
      <c r="E101" s="5">
        <v>4680552823</v>
      </c>
      <c r="F101" s="5">
        <v>4560552823</v>
      </c>
      <c r="G101" s="5">
        <v>4120552824</v>
      </c>
      <c r="I101" s="5">
        <v>4680552823</v>
      </c>
      <c r="J101" s="5">
        <v>4120552824</v>
      </c>
      <c r="K101" s="5">
        <v>3366812823</v>
      </c>
      <c r="L101" s="5">
        <v>2423553796</v>
      </c>
      <c r="M101" s="5">
        <v>1831450985</v>
      </c>
      <c r="N101" s="5">
        <v>1039474655</v>
      </c>
      <c r="O101" s="5">
        <v>470970356</v>
      </c>
      <c r="P101" s="5">
        <v>515887</v>
      </c>
    </row>
    <row r="102" spans="3:16" ht="15.5" x14ac:dyDescent="0.35">
      <c r="C102" t="s">
        <v>116</v>
      </c>
      <c r="M102" s="5">
        <v>1000000000</v>
      </c>
      <c r="N102" s="5">
        <v>6353233780</v>
      </c>
      <c r="O102" s="5">
        <v>6378193303</v>
      </c>
      <c r="P102" s="5">
        <v>6437597207</v>
      </c>
    </row>
    <row r="103" spans="3:16" ht="15.5" x14ac:dyDescent="0.35">
      <c r="C103" t="s">
        <v>120</v>
      </c>
      <c r="K103" s="5">
        <v>128061792</v>
      </c>
      <c r="L103" s="5">
        <v>97748589</v>
      </c>
      <c r="M103" s="5">
        <v>66349239</v>
      </c>
      <c r="N103" s="5">
        <v>66349239</v>
      </c>
    </row>
    <row r="104" spans="3:16" ht="15.5" x14ac:dyDescent="0.35">
      <c r="C104" t="s">
        <v>325</v>
      </c>
      <c r="D104" s="5">
        <v>185715390</v>
      </c>
      <c r="E104" s="5">
        <v>185388607</v>
      </c>
      <c r="I104" s="5">
        <v>185388607</v>
      </c>
    </row>
    <row r="105" spans="3:16" ht="15.5" x14ac:dyDescent="0.35">
      <c r="C105" t="s">
        <v>121</v>
      </c>
      <c r="D105" s="5">
        <v>439049856</v>
      </c>
      <c r="E105" s="5">
        <v>439049856</v>
      </c>
      <c r="F105" s="5">
        <v>406053951</v>
      </c>
      <c r="G105" s="5">
        <v>406053951</v>
      </c>
      <c r="I105" s="5">
        <v>439049856</v>
      </c>
      <c r="J105" s="5">
        <v>406053951</v>
      </c>
      <c r="K105" s="5">
        <v>417915139</v>
      </c>
      <c r="L105" s="5">
        <v>2510932238</v>
      </c>
      <c r="M105" s="5">
        <v>526986966</v>
      </c>
      <c r="N105" s="5">
        <v>914952438</v>
      </c>
      <c r="O105" s="5">
        <v>15107903826</v>
      </c>
      <c r="P105" s="5">
        <v>23009769453</v>
      </c>
    </row>
    <row r="106" spans="3:16" ht="15.5" x14ac:dyDescent="0.35">
      <c r="C106" t="s">
        <v>122</v>
      </c>
      <c r="D106" s="5">
        <v>439049856</v>
      </c>
      <c r="E106" s="5">
        <v>439049856</v>
      </c>
      <c r="F106" s="5">
        <v>406053951</v>
      </c>
      <c r="G106" s="5">
        <v>406053951</v>
      </c>
      <c r="I106" s="5">
        <v>439049856</v>
      </c>
      <c r="J106" s="5">
        <v>406053951</v>
      </c>
      <c r="K106" s="5">
        <v>417915139</v>
      </c>
      <c r="L106" s="5">
        <v>2510932238</v>
      </c>
      <c r="M106" s="5">
        <v>526986966</v>
      </c>
      <c r="N106" s="5">
        <v>914952438</v>
      </c>
      <c r="O106" s="5">
        <v>15107903826</v>
      </c>
      <c r="P106" s="5">
        <v>23009769453</v>
      </c>
    </row>
    <row r="107" spans="3:16" ht="15.5" x14ac:dyDescent="0.35">
      <c r="C107" t="s">
        <v>354</v>
      </c>
      <c r="L107" s="5">
        <v>2091712503</v>
      </c>
      <c r="N107" s="5">
        <v>314983379</v>
      </c>
      <c r="O107" s="5">
        <v>14699507452</v>
      </c>
      <c r="P107" s="5">
        <v>22666667268</v>
      </c>
    </row>
    <row r="108" spans="3:16" ht="15.5" x14ac:dyDescent="0.35">
      <c r="C108" t="s">
        <v>405</v>
      </c>
    </row>
    <row r="109" spans="3:16" ht="15.5" x14ac:dyDescent="0.35">
      <c r="C109" t="s">
        <v>123</v>
      </c>
      <c r="D109" s="5">
        <v>5391074371</v>
      </c>
      <c r="E109" s="5">
        <v>5403649201</v>
      </c>
      <c r="F109" s="5">
        <v>5067289818</v>
      </c>
      <c r="G109" s="5">
        <v>4627289819</v>
      </c>
      <c r="I109" s="5">
        <v>5403649201</v>
      </c>
      <c r="J109" s="5">
        <v>4627289819</v>
      </c>
      <c r="K109" s="5">
        <v>4015425127</v>
      </c>
      <c r="L109" s="5">
        <v>5399427661</v>
      </c>
      <c r="M109" s="5">
        <v>3497745863</v>
      </c>
      <c r="N109" s="5">
        <v>8613485210</v>
      </c>
      <c r="O109" s="5">
        <v>22229630925</v>
      </c>
      <c r="P109" s="5">
        <v>29483669227</v>
      </c>
    </row>
    <row r="110" spans="3:16" ht="15.5" x14ac:dyDescent="0.35">
      <c r="C110" t="s">
        <v>124</v>
      </c>
    </row>
    <row r="111" spans="3:16" ht="15.5" x14ac:dyDescent="0.35">
      <c r="C111" t="s">
        <v>125</v>
      </c>
      <c r="D111" s="5">
        <v>20000048750</v>
      </c>
      <c r="E111" s="5">
        <v>20000048750</v>
      </c>
      <c r="F111" s="5">
        <v>20000048750</v>
      </c>
      <c r="G111" s="5">
        <v>20000048750</v>
      </c>
      <c r="I111" s="5">
        <v>20000048750</v>
      </c>
      <c r="J111" s="5">
        <v>20000048750</v>
      </c>
      <c r="K111" s="5">
        <v>20000048750</v>
      </c>
      <c r="L111" s="5">
        <v>20000048750</v>
      </c>
      <c r="M111" s="5">
        <v>20000038750</v>
      </c>
      <c r="N111" s="5">
        <v>12000000000</v>
      </c>
      <c r="O111" s="5">
        <v>1000000000</v>
      </c>
      <c r="P111" s="5">
        <v>1000000000</v>
      </c>
    </row>
    <row r="112" spans="3:16" ht="15.5" x14ac:dyDescent="0.35">
      <c r="C112" t="s">
        <v>126</v>
      </c>
      <c r="D112" s="5">
        <v>10030217958</v>
      </c>
      <c r="E112" s="5">
        <v>10030217958</v>
      </c>
      <c r="F112" s="5">
        <v>10030217958</v>
      </c>
      <c r="G112" s="5">
        <v>10030217958</v>
      </c>
      <c r="I112" s="5">
        <v>10030217958</v>
      </c>
      <c r="J112" s="5">
        <v>10030217958</v>
      </c>
      <c r="K112" s="5">
        <v>10030217958</v>
      </c>
      <c r="L112" s="5">
        <v>10030217958</v>
      </c>
      <c r="M112" s="5">
        <v>10030197958</v>
      </c>
    </row>
    <row r="113" spans="2:16" ht="15.5" x14ac:dyDescent="0.35">
      <c r="C113" t="s">
        <v>127</v>
      </c>
      <c r="D113" s="5">
        <v>-9897633816</v>
      </c>
      <c r="E113" s="5">
        <v>-8977362905</v>
      </c>
      <c r="F113" s="5">
        <v>558343711</v>
      </c>
      <c r="G113" s="5">
        <v>826411766</v>
      </c>
      <c r="I113" s="5">
        <v>-8977362905</v>
      </c>
      <c r="J113" s="5">
        <v>826411766</v>
      </c>
      <c r="K113" s="5">
        <v>516338348</v>
      </c>
      <c r="L113" s="5">
        <v>-125447620</v>
      </c>
      <c r="M113" s="5">
        <v>-671845186</v>
      </c>
      <c r="N113" s="5">
        <v>262862456</v>
      </c>
      <c r="O113" s="5">
        <v>9629440452</v>
      </c>
      <c r="P113" s="5">
        <v>7347016624</v>
      </c>
    </row>
    <row r="114" spans="2:16" ht="15.5" x14ac:dyDescent="0.35">
      <c r="C114" t="s">
        <v>128</v>
      </c>
    </row>
    <row r="115" spans="2:16" ht="15.5" x14ac:dyDescent="0.35">
      <c r="C115" t="s">
        <v>129</v>
      </c>
      <c r="M115" s="5">
        <v>-671845186</v>
      </c>
      <c r="N115" s="5">
        <v>262862456</v>
      </c>
      <c r="O115" s="5">
        <v>9629440452</v>
      </c>
      <c r="P115" s="5">
        <v>7347016624</v>
      </c>
    </row>
    <row r="116" spans="2:16" ht="15.5" x14ac:dyDescent="0.35">
      <c r="C116" t="s">
        <v>130</v>
      </c>
      <c r="D116" s="5">
        <v>-9897633816</v>
      </c>
      <c r="E116" s="5">
        <v>-8977362905</v>
      </c>
      <c r="F116" s="5">
        <v>558343711</v>
      </c>
      <c r="G116" s="5">
        <v>826411766</v>
      </c>
      <c r="I116" s="5">
        <v>-8977362905</v>
      </c>
      <c r="J116" s="5">
        <v>826411766</v>
      </c>
      <c r="K116" s="5">
        <v>516338348</v>
      </c>
      <c r="L116" s="5">
        <v>-125447620</v>
      </c>
      <c r="M116" s="5">
        <v>-671845186</v>
      </c>
      <c r="N116" s="5">
        <v>262862456</v>
      </c>
      <c r="O116" s="5">
        <v>9629440452</v>
      </c>
      <c r="P116" s="5">
        <v>7347016624</v>
      </c>
    </row>
    <row r="117" spans="2:16" ht="15.5" x14ac:dyDescent="0.35">
      <c r="C117" t="s">
        <v>10</v>
      </c>
      <c r="D117" s="5">
        <v>20323619705</v>
      </c>
      <c r="E117" s="5">
        <v>21243890616</v>
      </c>
      <c r="F117" s="5">
        <v>30754730793</v>
      </c>
      <c r="G117" s="5">
        <v>31022798848</v>
      </c>
      <c r="I117" s="5">
        <v>21243890616</v>
      </c>
      <c r="J117" s="5">
        <v>31022798848</v>
      </c>
      <c r="K117" s="5">
        <v>30687285219</v>
      </c>
      <c r="L117" s="5">
        <v>30028933134</v>
      </c>
      <c r="M117" s="5">
        <v>29450615592</v>
      </c>
      <c r="N117" s="5">
        <v>12326968486</v>
      </c>
      <c r="O117" s="5">
        <v>10703254180</v>
      </c>
      <c r="P117" s="5">
        <v>8411526779</v>
      </c>
    </row>
    <row r="118" spans="2:16" ht="15.5" x14ac:dyDescent="0.35">
      <c r="C118" t="s">
        <v>132</v>
      </c>
      <c r="D118" s="5">
        <v>25714694076</v>
      </c>
      <c r="E118" s="5">
        <v>26647539817</v>
      </c>
      <c r="F118" s="5">
        <v>35822020611</v>
      </c>
      <c r="G118" s="5">
        <v>35650088667</v>
      </c>
      <c r="I118" s="5">
        <v>26647539817</v>
      </c>
      <c r="J118" s="5">
        <v>35650088667</v>
      </c>
      <c r="K118" s="5">
        <v>34702710346</v>
      </c>
      <c r="L118" s="5">
        <v>35428360795</v>
      </c>
      <c r="M118" s="5">
        <v>32948361455</v>
      </c>
      <c r="N118" s="5">
        <v>20940453696</v>
      </c>
      <c r="O118" s="5">
        <v>32932885105</v>
      </c>
      <c r="P118" s="5">
        <v>37895196006</v>
      </c>
    </row>
    <row r="119" spans="2:16" ht="15.5" x14ac:dyDescent="0.35">
      <c r="C119" t="s">
        <v>133</v>
      </c>
      <c r="D119" s="5">
        <v>400000975</v>
      </c>
      <c r="E119" s="5">
        <v>400000975</v>
      </c>
      <c r="F119" s="5">
        <v>400000975</v>
      </c>
      <c r="G119" s="5">
        <v>400000975</v>
      </c>
      <c r="I119" s="5">
        <v>400000975</v>
      </c>
      <c r="J119" s="5">
        <v>400000975</v>
      </c>
      <c r="K119" s="5">
        <v>400000975</v>
      </c>
      <c r="L119" s="5">
        <v>400000975</v>
      </c>
      <c r="M119" s="5">
        <v>400000775</v>
      </c>
      <c r="N119" s="5">
        <v>240000000</v>
      </c>
      <c r="O119" s="5">
        <v>1000</v>
      </c>
      <c r="P119" s="5">
        <v>1000</v>
      </c>
    </row>
    <row r="121" spans="2:16" ht="15.5" x14ac:dyDescent="0.35">
      <c r="B121" t="s">
        <v>134</v>
      </c>
      <c r="C121" t="s">
        <v>135</v>
      </c>
      <c r="D121" s="5">
        <v>-982272048</v>
      </c>
      <c r="E121" s="5">
        <v>1002452428</v>
      </c>
      <c r="F121" s="5">
        <v>-1729449004</v>
      </c>
      <c r="G121" s="5">
        <v>2367189207</v>
      </c>
      <c r="I121" s="5">
        <v>-726996576</v>
      </c>
      <c r="J121" s="5">
        <v>1831888969</v>
      </c>
      <c r="K121" s="5">
        <v>2077646836</v>
      </c>
      <c r="L121" s="5">
        <v>-1066002016</v>
      </c>
      <c r="M121" s="5">
        <v>-12322571450</v>
      </c>
      <c r="N121" s="5">
        <v>13405457115</v>
      </c>
      <c r="O121" s="5">
        <v>2045891561</v>
      </c>
      <c r="P121" s="5">
        <v>11759421772</v>
      </c>
    </row>
    <row r="122" spans="2:16" ht="15.5" x14ac:dyDescent="0.35">
      <c r="C122" t="s">
        <v>136</v>
      </c>
      <c r="D122" s="5">
        <v>3700000000</v>
      </c>
      <c r="E122" s="5">
        <v>7221164130</v>
      </c>
      <c r="G122" s="5">
        <v>2944646384</v>
      </c>
      <c r="I122" s="5">
        <v>7221164130</v>
      </c>
      <c r="J122" s="5">
        <v>2944646384</v>
      </c>
      <c r="K122" s="5">
        <v>7072824199</v>
      </c>
      <c r="L122" s="5">
        <v>91710927</v>
      </c>
      <c r="M122" s="5">
        <v>3832959197</v>
      </c>
      <c r="N122" s="5">
        <v>16349069828</v>
      </c>
      <c r="O122" s="5">
        <v>13407765820</v>
      </c>
      <c r="P122" s="5">
        <v>24980691743</v>
      </c>
    </row>
    <row r="123" spans="2:16" ht="15.5" x14ac:dyDescent="0.35">
      <c r="C123" t="s">
        <v>1213</v>
      </c>
      <c r="M123" s="5">
        <v>-182781330</v>
      </c>
      <c r="N123" s="5">
        <v>-245383261</v>
      </c>
      <c r="O123" s="5">
        <v>-538295525</v>
      </c>
      <c r="P123" s="5">
        <v>-823234246</v>
      </c>
    </row>
    <row r="124" spans="2:16" ht="15.5" x14ac:dyDescent="0.35">
      <c r="C124" t="s">
        <v>138</v>
      </c>
      <c r="D124" s="5">
        <v>-4682272048</v>
      </c>
      <c r="E124" s="5">
        <v>-6251707608</v>
      </c>
      <c r="F124" s="5">
        <v>-1729449004</v>
      </c>
      <c r="G124" s="5">
        <v>-173057177</v>
      </c>
      <c r="I124" s="5">
        <v>-7981156612</v>
      </c>
      <c r="J124" s="5">
        <v>-708357415</v>
      </c>
      <c r="K124" s="5">
        <v>-4638357363</v>
      </c>
      <c r="L124" s="5">
        <v>-936313729</v>
      </c>
      <c r="M124" s="5">
        <v>-15576486508</v>
      </c>
      <c r="N124" s="5">
        <v>-1868699750</v>
      </c>
      <c r="O124" s="5">
        <v>-9692555329</v>
      </c>
      <c r="P124" s="5">
        <v>-11334791004</v>
      </c>
    </row>
    <row r="125" spans="2:16" ht="15.5" x14ac:dyDescent="0.35">
      <c r="C125" t="s">
        <v>591</v>
      </c>
      <c r="E125" s="5">
        <v>32995906</v>
      </c>
      <c r="G125" s="5">
        <v>-404400000</v>
      </c>
      <c r="I125" s="5">
        <v>32995906</v>
      </c>
      <c r="J125" s="5">
        <v>-404400000</v>
      </c>
      <c r="K125" s="5">
        <v>-356820000</v>
      </c>
      <c r="L125" s="5">
        <v>-214207547</v>
      </c>
      <c r="M125" s="5">
        <v>-234224232</v>
      </c>
      <c r="N125" s="5">
        <v>-105243781</v>
      </c>
      <c r="O125" s="5">
        <v>-340414464</v>
      </c>
      <c r="P125" s="5">
        <v>-89961469</v>
      </c>
    </row>
    <row r="126" spans="2:16" ht="15.5" x14ac:dyDescent="0.35">
      <c r="C126" t="s">
        <v>355</v>
      </c>
    </row>
    <row r="127" spans="2:16" ht="15.5" x14ac:dyDescent="0.35">
      <c r="C127" t="s">
        <v>602</v>
      </c>
      <c r="L127" s="5">
        <v>-7191667</v>
      </c>
      <c r="M127" s="5">
        <v>-162038577</v>
      </c>
      <c r="N127" s="5">
        <v>-724285921</v>
      </c>
      <c r="O127" s="5">
        <v>-790608941</v>
      </c>
      <c r="P127" s="5">
        <v>-973283252</v>
      </c>
    </row>
    <row r="128" spans="2:16" ht="15.5" x14ac:dyDescent="0.35">
      <c r="C128" t="s">
        <v>144</v>
      </c>
      <c r="G128" s="5">
        <v>-643897828</v>
      </c>
      <c r="J128" s="5">
        <v>-164097828</v>
      </c>
      <c r="K128" s="5">
        <v>-2091712509</v>
      </c>
      <c r="L128" s="5">
        <v>1091742503</v>
      </c>
      <c r="M128" s="5">
        <v>14215253323</v>
      </c>
      <c r="N128" s="5">
        <v>-13409483596</v>
      </c>
      <c r="O128" s="5">
        <v>-8026563720</v>
      </c>
      <c r="P128" s="5">
        <v>-5819634287</v>
      </c>
    </row>
    <row r="129" spans="3:16" ht="15.5" x14ac:dyDescent="0.35">
      <c r="C129" t="s">
        <v>145</v>
      </c>
      <c r="M129" s="5">
        <v>-1854222000</v>
      </c>
    </row>
    <row r="130" spans="3:16" ht="15.5" x14ac:dyDescent="0.35">
      <c r="C130" t="s">
        <v>1214</v>
      </c>
      <c r="M130" s="5">
        <v>-1854222000</v>
      </c>
    </row>
    <row r="131" spans="3:16" ht="15.5" x14ac:dyDescent="0.35">
      <c r="C131" t="s">
        <v>153</v>
      </c>
      <c r="G131" s="5">
        <v>-643897828</v>
      </c>
      <c r="J131" s="5">
        <v>-164097828</v>
      </c>
      <c r="K131" s="5">
        <v>-2091712509</v>
      </c>
      <c r="L131" s="5">
        <v>1091742503</v>
      </c>
      <c r="M131" s="5">
        <v>14215253323</v>
      </c>
      <c r="N131" s="5">
        <v>-13409483596</v>
      </c>
      <c r="O131" s="5">
        <v>-8026563720</v>
      </c>
      <c r="P131" s="5">
        <v>-5819634287</v>
      </c>
    </row>
    <row r="132" spans="3:16" ht="15.5" x14ac:dyDescent="0.35">
      <c r="C132" t="s">
        <v>154</v>
      </c>
      <c r="N132" s="5">
        <v>15773640477</v>
      </c>
      <c r="O132" s="5">
        <v>2811707246</v>
      </c>
      <c r="P132" s="5">
        <v>2720097207</v>
      </c>
    </row>
    <row r="133" spans="3:16" ht="15.5" x14ac:dyDescent="0.35">
      <c r="C133" t="s">
        <v>159</v>
      </c>
      <c r="L133" s="5">
        <v>-1000000000</v>
      </c>
      <c r="M133" s="5">
        <v>-3500000000</v>
      </c>
      <c r="N133" s="5">
        <v>-15798600000</v>
      </c>
      <c r="O133" s="5">
        <v>-2871111150</v>
      </c>
      <c r="P133" s="5">
        <v>-782500000</v>
      </c>
    </row>
    <row r="134" spans="3:16" ht="15.5" x14ac:dyDescent="0.35">
      <c r="C134" t="s">
        <v>915</v>
      </c>
    </row>
    <row r="135" spans="3:16" ht="15.5" x14ac:dyDescent="0.35">
      <c r="C135" t="s">
        <v>1215</v>
      </c>
      <c r="M135" s="5">
        <v>12000000000</v>
      </c>
    </row>
    <row r="136" spans="3:16" ht="15.5" x14ac:dyDescent="0.35">
      <c r="C136" t="s">
        <v>473</v>
      </c>
      <c r="L136" s="5">
        <v>20000</v>
      </c>
      <c r="M136" s="5">
        <v>77500</v>
      </c>
    </row>
    <row r="137" spans="3:16" ht="15.5" x14ac:dyDescent="0.35">
      <c r="C137" t="s">
        <v>1216</v>
      </c>
      <c r="L137" s="5">
        <v>10000</v>
      </c>
      <c r="M137" s="5">
        <v>8000038750</v>
      </c>
    </row>
    <row r="138" spans="3:16" ht="15.5" x14ac:dyDescent="0.35">
      <c r="C138" t="s">
        <v>966</v>
      </c>
    </row>
    <row r="139" spans="3:16" ht="15.5" x14ac:dyDescent="0.35">
      <c r="C139" t="s">
        <v>1025</v>
      </c>
      <c r="M139" s="5">
        <v>-1969879542</v>
      </c>
    </row>
    <row r="140" spans="3:16" ht="15.5" x14ac:dyDescent="0.35">
      <c r="C140" t="s">
        <v>1217</v>
      </c>
      <c r="L140" s="5">
        <v>20000</v>
      </c>
      <c r="M140" s="5">
        <v>10030197958</v>
      </c>
    </row>
    <row r="141" spans="3:16" ht="15.5" x14ac:dyDescent="0.35">
      <c r="C141" t="s">
        <v>583</v>
      </c>
      <c r="G141" s="5">
        <v>-164097828</v>
      </c>
      <c r="J141" s="5">
        <v>-164097828</v>
      </c>
    </row>
    <row r="142" spans="3:16" ht="15.5" x14ac:dyDescent="0.35">
      <c r="C142" t="s">
        <v>690</v>
      </c>
      <c r="J142" s="5">
        <v>479800000</v>
      </c>
      <c r="L142" s="5">
        <v>2091712503</v>
      </c>
    </row>
    <row r="143" spans="3:16" ht="15.5" x14ac:dyDescent="0.35">
      <c r="C143" t="s">
        <v>973</v>
      </c>
      <c r="G143" s="5">
        <v>-479800000</v>
      </c>
      <c r="J143" s="5">
        <v>-479800000</v>
      </c>
      <c r="K143" s="5">
        <v>-2091712509</v>
      </c>
      <c r="M143" s="5">
        <v>-314983385</v>
      </c>
      <c r="N143" s="5">
        <v>-13384524073</v>
      </c>
      <c r="O143" s="5">
        <v>-7967159816</v>
      </c>
      <c r="P143" s="5">
        <v>-7757231494</v>
      </c>
    </row>
    <row r="144" spans="3:16" ht="15.5" x14ac:dyDescent="0.35">
      <c r="C144" t="s">
        <v>1049</v>
      </c>
    </row>
    <row r="145" spans="2:16" ht="15.5" x14ac:dyDescent="0.35">
      <c r="C145" t="s">
        <v>164</v>
      </c>
      <c r="D145" s="5">
        <v>-982272048</v>
      </c>
      <c r="E145" s="5">
        <v>1002452428</v>
      </c>
      <c r="F145" s="5">
        <v>-1729449004</v>
      </c>
      <c r="G145" s="5">
        <v>1723291379</v>
      </c>
      <c r="I145" s="5">
        <v>-726996576</v>
      </c>
      <c r="J145" s="5">
        <v>1667791141</v>
      </c>
      <c r="K145" s="5">
        <v>-14065673</v>
      </c>
      <c r="L145" s="5">
        <v>25740487</v>
      </c>
      <c r="M145" s="5">
        <v>38459873</v>
      </c>
      <c r="N145" s="5">
        <v>-4026481</v>
      </c>
      <c r="O145" s="5">
        <v>-5980672159</v>
      </c>
      <c r="P145" s="5">
        <v>5939787485</v>
      </c>
    </row>
    <row r="146" spans="2:16" ht="15.5" x14ac:dyDescent="0.35">
      <c r="C146" t="s">
        <v>165</v>
      </c>
      <c r="D146" s="5">
        <v>1003457621</v>
      </c>
      <c r="F146" s="5">
        <v>1730454198</v>
      </c>
      <c r="I146" s="5">
        <v>1730454198</v>
      </c>
      <c r="J146" s="5">
        <v>62663057</v>
      </c>
      <c r="K146" s="5">
        <v>76728730</v>
      </c>
      <c r="L146" s="5">
        <v>50988243</v>
      </c>
      <c r="M146" s="5">
        <v>12528370</v>
      </c>
      <c r="N146" s="5">
        <v>16554849</v>
      </c>
      <c r="O146" s="5">
        <v>5997227008</v>
      </c>
      <c r="P146" s="5">
        <v>57439523</v>
      </c>
    </row>
    <row r="147" spans="2:16" ht="15.5" x14ac:dyDescent="0.35">
      <c r="C147" t="s">
        <v>166</v>
      </c>
      <c r="D147" s="5">
        <v>21185573</v>
      </c>
      <c r="E147" s="5">
        <v>1002452428</v>
      </c>
      <c r="F147" s="5">
        <v>1005194</v>
      </c>
      <c r="G147" s="5">
        <v>1723291379</v>
      </c>
      <c r="I147" s="5">
        <v>1003457622</v>
      </c>
      <c r="J147" s="5">
        <v>1730454198</v>
      </c>
      <c r="K147" s="5">
        <v>62663057</v>
      </c>
      <c r="L147" s="5">
        <v>76728730</v>
      </c>
      <c r="M147" s="5">
        <v>50988243</v>
      </c>
      <c r="N147" s="5">
        <v>12528368</v>
      </c>
      <c r="O147" s="5">
        <v>16554849</v>
      </c>
      <c r="P147" s="5">
        <v>5997227008</v>
      </c>
    </row>
    <row r="149" spans="2:16" ht="15.5" x14ac:dyDescent="0.35">
      <c r="B149" t="s">
        <v>167</v>
      </c>
      <c r="C149" t="s">
        <v>12</v>
      </c>
      <c r="D149" s="5">
        <v>400000000</v>
      </c>
      <c r="E149" s="5">
        <v>400000000</v>
      </c>
      <c r="F149" s="5">
        <v>400000000</v>
      </c>
      <c r="G149" s="5">
        <v>400000000</v>
      </c>
      <c r="I149" s="5">
        <v>400000000</v>
      </c>
      <c r="J149" s="5">
        <v>400000000</v>
      </c>
      <c r="K149" s="5">
        <v>400000000</v>
      </c>
      <c r="L149" s="5">
        <v>400000000</v>
      </c>
      <c r="M149" s="5">
        <v>400000000</v>
      </c>
      <c r="N149" s="5">
        <v>240000000</v>
      </c>
      <c r="O149" s="5">
        <v>0</v>
      </c>
      <c r="P149" s="5">
        <v>0</v>
      </c>
    </row>
    <row r="150" spans="2:16" ht="15.5" x14ac:dyDescent="0.35">
      <c r="C150" t="s">
        <v>168</v>
      </c>
      <c r="D150" s="6">
        <v>-2.2999999999999998</v>
      </c>
      <c r="E150" s="6">
        <v>-23.84</v>
      </c>
      <c r="F150" s="6">
        <v>-0.67</v>
      </c>
      <c r="G150" s="6">
        <v>7.36</v>
      </c>
    </row>
    <row r="151" spans="2:16" ht="15.5" x14ac:dyDescent="0.35">
      <c r="C151" t="s">
        <v>169</v>
      </c>
      <c r="D151" s="5">
        <v>-30</v>
      </c>
      <c r="E151" s="6">
        <v>-2.89</v>
      </c>
      <c r="F151" s="6">
        <v>-137.31</v>
      </c>
      <c r="G151" s="6">
        <v>6.52</v>
      </c>
    </row>
    <row r="152" spans="2:16" ht="15.5" x14ac:dyDescent="0.35">
      <c r="C152" t="s">
        <v>62</v>
      </c>
      <c r="D152" s="6">
        <v>12.38</v>
      </c>
      <c r="E152" s="5">
        <v>0</v>
      </c>
      <c r="F152" s="6">
        <v>9.1999999999999993</v>
      </c>
      <c r="G152" s="6">
        <v>3.27</v>
      </c>
    </row>
    <row r="153" spans="2:16" ht="15.5" x14ac:dyDescent="0.35">
      <c r="C153" t="s">
        <v>170</v>
      </c>
    </row>
    <row r="154" spans="2:16" ht="15.5" x14ac:dyDescent="0.35">
      <c r="C154" t="s">
        <v>171</v>
      </c>
      <c r="D154" s="6">
        <v>-3.5799999999999998E-2</v>
      </c>
      <c r="E154" s="6">
        <v>-0.35780000000000001</v>
      </c>
      <c r="F154" s="6">
        <v>-7.4999999999999997E-3</v>
      </c>
      <c r="G154" s="6">
        <v>8.2599999999999993E-2</v>
      </c>
    </row>
    <row r="155" spans="2:16" ht="15.5" x14ac:dyDescent="0.35">
      <c r="C155" t="s">
        <v>172</v>
      </c>
      <c r="D155" s="6">
        <v>-4.53E-2</v>
      </c>
      <c r="E155" s="6">
        <v>-0.44890000000000002</v>
      </c>
      <c r="F155" s="6">
        <v>-8.6999999999999994E-3</v>
      </c>
      <c r="G155" s="6">
        <v>9.4899999999999998E-2</v>
      </c>
    </row>
    <row r="156" spans="2:16" ht="15.5" x14ac:dyDescent="0.35">
      <c r="C156" t="s">
        <v>173</v>
      </c>
      <c r="D156" s="6">
        <v>-8.6300000000000002E-2</v>
      </c>
      <c r="E156" s="6">
        <v>-0.23019999999999999</v>
      </c>
      <c r="F156" s="6">
        <v>-1.72E-2</v>
      </c>
      <c r="G156" s="6">
        <v>0.22120000000000001</v>
      </c>
    </row>
    <row r="157" spans="2:16" ht="15.5" x14ac:dyDescent="0.35">
      <c r="C157" t="s">
        <v>174</v>
      </c>
    </row>
    <row r="158" spans="2:16" ht="15.5" x14ac:dyDescent="0.35">
      <c r="C158" t="s">
        <v>175</v>
      </c>
      <c r="D158" s="5">
        <v>20000000000</v>
      </c>
      <c r="E158" s="5">
        <v>21000000000</v>
      </c>
      <c r="F158" s="5">
        <v>31000000000</v>
      </c>
      <c r="G158" s="5">
        <v>31000000000</v>
      </c>
    </row>
    <row r="159" spans="2:16" ht="15.5" x14ac:dyDescent="0.35">
      <c r="C159" t="s">
        <v>176</v>
      </c>
      <c r="D159" s="6">
        <v>1.36</v>
      </c>
      <c r="E159" s="6">
        <v>1.3</v>
      </c>
      <c r="F159" s="6">
        <v>1.2</v>
      </c>
      <c r="G159" s="6">
        <v>0.62</v>
      </c>
    </row>
    <row r="160" spans="2:16" ht="15.5" x14ac:dyDescent="0.35">
      <c r="C160" t="s">
        <v>177</v>
      </c>
      <c r="D160" s="6">
        <v>50.81</v>
      </c>
      <c r="E160" s="6">
        <v>53.11</v>
      </c>
      <c r="F160" s="6">
        <v>76.89</v>
      </c>
      <c r="G160" s="6">
        <v>77.56</v>
      </c>
    </row>
    <row r="161" spans="3:16" ht="15.5" x14ac:dyDescent="0.35">
      <c r="C161" t="s">
        <v>178</v>
      </c>
      <c r="D161" s="6">
        <v>1.36</v>
      </c>
      <c r="E161" s="6">
        <v>1.3</v>
      </c>
      <c r="F161" s="6">
        <v>1.2</v>
      </c>
      <c r="G161" s="6">
        <v>0.62</v>
      </c>
    </row>
    <row r="162" spans="3:16" ht="15.5" x14ac:dyDescent="0.35">
      <c r="C162" t="s">
        <v>179</v>
      </c>
      <c r="D162" s="6">
        <v>50.81</v>
      </c>
      <c r="E162" s="6">
        <v>53.11</v>
      </c>
      <c r="F162" s="6">
        <v>76.89</v>
      </c>
      <c r="G162" s="6">
        <v>77.56</v>
      </c>
    </row>
    <row r="163" spans="3:16" ht="15.5" x14ac:dyDescent="0.35">
      <c r="C163" t="s">
        <v>180</v>
      </c>
    </row>
    <row r="164" spans="3:16" ht="15.5" x14ac:dyDescent="0.35">
      <c r="C164" t="s">
        <v>181</v>
      </c>
    </row>
    <row r="165" spans="3:16" ht="15.5" x14ac:dyDescent="0.35">
      <c r="C165" t="s">
        <v>182</v>
      </c>
      <c r="D165" s="5">
        <v>20000000000</v>
      </c>
      <c r="E165" s="5">
        <v>21000000000</v>
      </c>
      <c r="F165" s="5">
        <v>31000000000</v>
      </c>
      <c r="G165" s="5">
        <v>31000000000</v>
      </c>
    </row>
    <row r="166" spans="3:16" ht="15.5" x14ac:dyDescent="0.35">
      <c r="C166" t="s">
        <v>24</v>
      </c>
    </row>
    <row r="167" spans="3:16" ht="15.5" x14ac:dyDescent="0.35">
      <c r="C167" t="s">
        <v>21</v>
      </c>
      <c r="D167" s="5">
        <v>0</v>
      </c>
      <c r="E167" s="5">
        <v>-1000000000</v>
      </c>
      <c r="F167" s="5">
        <v>0</v>
      </c>
      <c r="G167" s="5">
        <v>-2000000000</v>
      </c>
    </row>
    <row r="168" spans="3:16" ht="15.5" x14ac:dyDescent="0.35">
      <c r="C168" t="s">
        <v>183</v>
      </c>
      <c r="D168" s="5">
        <v>21000000000</v>
      </c>
      <c r="E168" s="5">
        <v>21000000000</v>
      </c>
      <c r="F168" s="5">
        <v>28000000000</v>
      </c>
      <c r="G168" s="5">
        <v>26000000000</v>
      </c>
    </row>
    <row r="169" spans="3:16" ht="15.5" x14ac:dyDescent="0.35">
      <c r="C169" t="s">
        <v>184</v>
      </c>
      <c r="D169" s="5">
        <v>-1000000000</v>
      </c>
      <c r="E169" s="5">
        <v>1000000000</v>
      </c>
      <c r="F169" s="5">
        <v>-2000000000</v>
      </c>
      <c r="G169" s="5">
        <v>2000000000</v>
      </c>
    </row>
    <row r="170" spans="3:16" ht="15.5" x14ac:dyDescent="0.35">
      <c r="C170" t="s">
        <v>185</v>
      </c>
    </row>
    <row r="171" spans="3:16" ht="15.5" x14ac:dyDescent="0.35">
      <c r="C171" t="s">
        <v>13</v>
      </c>
      <c r="D171" s="5">
        <v>-1000000000</v>
      </c>
      <c r="E171" s="5">
        <v>1000000000</v>
      </c>
      <c r="F171" s="5">
        <v>-2000000000</v>
      </c>
      <c r="G171" s="5">
        <v>2000000000</v>
      </c>
    </row>
    <row r="172" spans="3:16" ht="15.5" x14ac:dyDescent="0.35">
      <c r="C172" t="s">
        <v>16</v>
      </c>
      <c r="D172" s="6">
        <v>-2.46</v>
      </c>
      <c r="E172" s="6">
        <v>2.5099999999999998</v>
      </c>
      <c r="F172" s="6">
        <v>-4.32</v>
      </c>
      <c r="G172" s="6">
        <v>5.92</v>
      </c>
    </row>
    <row r="173" spans="3:16" ht="15.5" x14ac:dyDescent="0.35">
      <c r="C173" t="s">
        <v>47</v>
      </c>
      <c r="I173" s="6">
        <v>-24.51</v>
      </c>
      <c r="J173" s="6">
        <v>0.78</v>
      </c>
      <c r="K173" s="6">
        <v>1.6</v>
      </c>
      <c r="L173" s="6">
        <v>1.37</v>
      </c>
      <c r="M173" s="6">
        <v>-2.34</v>
      </c>
      <c r="N173" s="6">
        <v>2.64</v>
      </c>
      <c r="O173" s="6">
        <v>2282423.83</v>
      </c>
      <c r="P173" s="6">
        <v>7183742.0599999996</v>
      </c>
    </row>
    <row r="174" spans="3:16" ht="15.5" x14ac:dyDescent="0.35">
      <c r="C174" t="s">
        <v>61</v>
      </c>
      <c r="I174" s="6">
        <v>-2.82</v>
      </c>
      <c r="J174" s="6">
        <v>61.54</v>
      </c>
      <c r="K174" s="6">
        <v>47.5</v>
      </c>
      <c r="L174" s="6">
        <v>55.47</v>
      </c>
      <c r="M174" s="6">
        <v>-17.52</v>
      </c>
      <c r="N174" s="5">
        <v>0</v>
      </c>
      <c r="O174" s="5">
        <v>0</v>
      </c>
      <c r="P174" s="5">
        <v>0</v>
      </c>
    </row>
    <row r="175" spans="3:16" ht="15.5" x14ac:dyDescent="0.35">
      <c r="C175" t="s">
        <v>64</v>
      </c>
      <c r="I175" s="6">
        <v>6.9</v>
      </c>
      <c r="J175" s="6">
        <v>3.27</v>
      </c>
      <c r="K175" s="6">
        <v>4.25</v>
      </c>
      <c r="L175" s="6">
        <v>4.6399999999999997</v>
      </c>
      <c r="M175" s="6">
        <v>2.69</v>
      </c>
      <c r="N175" s="5">
        <v>0</v>
      </c>
      <c r="O175" s="5">
        <v>0</v>
      </c>
      <c r="P175" s="5">
        <v>0</v>
      </c>
    </row>
    <row r="176" spans="3:16" ht="15.5" x14ac:dyDescent="0.35">
      <c r="C176" t="s">
        <v>186</v>
      </c>
    </row>
    <row r="177" spans="3:16" ht="15.5" x14ac:dyDescent="0.35">
      <c r="C177" t="s">
        <v>187</v>
      </c>
      <c r="I177" s="6">
        <v>-0.3679</v>
      </c>
      <c r="J177" s="6">
        <v>8.6999999999999994E-3</v>
      </c>
      <c r="K177" s="6">
        <v>1.8500000000000003E-2</v>
      </c>
      <c r="L177" s="6">
        <v>1.54E-2</v>
      </c>
      <c r="M177" s="6">
        <v>-2.8399999999999998E-2</v>
      </c>
      <c r="N177" s="6">
        <v>3.0200000000000001E-2</v>
      </c>
      <c r="O177" s="6">
        <v>6.93E-2</v>
      </c>
      <c r="P177" s="6">
        <v>0.18960000000000002</v>
      </c>
    </row>
    <row r="178" spans="3:16" ht="15.5" x14ac:dyDescent="0.35">
      <c r="C178" t="s">
        <v>188</v>
      </c>
      <c r="I178" s="6">
        <v>-0.46149999999999997</v>
      </c>
      <c r="J178" s="6">
        <v>0.01</v>
      </c>
      <c r="K178" s="6">
        <v>2.0899999999999998E-2</v>
      </c>
      <c r="L178" s="6">
        <v>1.8200000000000001E-2</v>
      </c>
      <c r="M178" s="6">
        <v>-3.1699999999999999E-2</v>
      </c>
      <c r="N178" s="6">
        <v>5.1399999999999994E-2</v>
      </c>
      <c r="O178" s="6">
        <v>0.2132</v>
      </c>
      <c r="P178" s="6">
        <v>0.85400000000000009</v>
      </c>
    </row>
    <row r="179" spans="3:16" ht="15.5" x14ac:dyDescent="0.35">
      <c r="C179" t="s">
        <v>189</v>
      </c>
      <c r="I179" s="6">
        <v>-0.1041</v>
      </c>
      <c r="J179" s="6">
        <v>2.7000000000000003E-2</v>
      </c>
      <c r="K179" s="6">
        <v>3.6499999999999998E-2</v>
      </c>
      <c r="L179" s="6">
        <v>2.46E-2</v>
      </c>
      <c r="M179" s="6">
        <v>-2.7200000000000002E-2</v>
      </c>
      <c r="N179" s="6">
        <v>9.4100000000000003E-2</v>
      </c>
      <c r="O179" s="6">
        <v>0.14279999999999998</v>
      </c>
      <c r="P179" s="6">
        <v>0.64349999999999996</v>
      </c>
    </row>
    <row r="180" spans="3:16" ht="15.5" x14ac:dyDescent="0.35">
      <c r="C180" t="s">
        <v>190</v>
      </c>
      <c r="L180" s="6">
        <v>106.86</v>
      </c>
      <c r="M180" s="6">
        <v>-3.63</v>
      </c>
      <c r="N180" s="6">
        <v>2.54</v>
      </c>
      <c r="O180" s="6">
        <v>5.17</v>
      </c>
      <c r="P180" s="6">
        <v>10.39</v>
      </c>
    </row>
    <row r="181" spans="3:16" ht="15.5" x14ac:dyDescent="0.35">
      <c r="C181" t="s">
        <v>58</v>
      </c>
      <c r="I181" s="6">
        <v>1.3</v>
      </c>
      <c r="J181" s="6">
        <v>0.62</v>
      </c>
      <c r="K181" s="6">
        <v>0.99</v>
      </c>
      <c r="L181" s="6">
        <v>1.01</v>
      </c>
      <c r="M181" s="6">
        <v>0.56000000000000005</v>
      </c>
      <c r="N181" s="5">
        <v>0</v>
      </c>
      <c r="O181" s="5">
        <v>0</v>
      </c>
      <c r="P181" s="5">
        <v>0</v>
      </c>
    </row>
    <row r="182" spans="3:16" ht="15.5" x14ac:dyDescent="0.35">
      <c r="C182" t="s">
        <v>55</v>
      </c>
      <c r="I182" s="6">
        <v>53.11</v>
      </c>
      <c r="J182" s="6">
        <v>77.56</v>
      </c>
      <c r="K182" s="6">
        <v>76.72</v>
      </c>
      <c r="L182" s="6">
        <v>75.069999999999993</v>
      </c>
      <c r="M182" s="6">
        <v>73.63</v>
      </c>
      <c r="N182" s="6">
        <v>51.36</v>
      </c>
      <c r="O182" s="6">
        <v>10703254.18</v>
      </c>
      <c r="P182" s="6">
        <v>8411526.7799999993</v>
      </c>
    </row>
    <row r="183" spans="3:16" ht="15.5" x14ac:dyDescent="0.35">
      <c r="C183" t="s">
        <v>191</v>
      </c>
      <c r="I183" s="6">
        <v>1.3</v>
      </c>
      <c r="J183" s="6">
        <v>0.62</v>
      </c>
      <c r="K183" s="6">
        <v>0.99</v>
      </c>
      <c r="L183" s="6">
        <v>1.01</v>
      </c>
      <c r="M183" s="6">
        <v>0.56000000000000005</v>
      </c>
      <c r="N183" s="5">
        <v>0</v>
      </c>
      <c r="O183" s="5">
        <v>0</v>
      </c>
      <c r="P183" s="5">
        <v>0</v>
      </c>
    </row>
    <row r="184" spans="3:16" ht="15.5" x14ac:dyDescent="0.35">
      <c r="C184" t="s">
        <v>192</v>
      </c>
      <c r="I184" s="6">
        <v>53.11</v>
      </c>
      <c r="J184" s="6">
        <v>77.56</v>
      </c>
      <c r="K184" s="6">
        <v>76.72</v>
      </c>
      <c r="L184" s="6">
        <v>75.069999999999993</v>
      </c>
      <c r="M184" s="6">
        <v>73.63</v>
      </c>
      <c r="N184" s="6">
        <v>51.36</v>
      </c>
      <c r="O184" s="6">
        <v>10703254.18</v>
      </c>
      <c r="P184" s="6">
        <v>8411526.7799999993</v>
      </c>
    </row>
    <row r="185" spans="3:16" ht="15.5" x14ac:dyDescent="0.35">
      <c r="C185" t="s">
        <v>193</v>
      </c>
      <c r="K185" s="5">
        <v>0</v>
      </c>
      <c r="L185" s="5">
        <v>0</v>
      </c>
      <c r="M185" s="5">
        <v>1000000000</v>
      </c>
      <c r="N185" s="5">
        <v>6000000000</v>
      </c>
      <c r="O185" s="5">
        <v>6000000000</v>
      </c>
      <c r="P185" s="5">
        <v>6000000000</v>
      </c>
    </row>
    <row r="186" spans="3:16" ht="15.5" x14ac:dyDescent="0.35">
      <c r="C186" t="s">
        <v>194</v>
      </c>
      <c r="L186" s="5">
        <v>2000000000</v>
      </c>
      <c r="N186" s="5">
        <v>0</v>
      </c>
      <c r="O186" s="5">
        <v>15000000000</v>
      </c>
      <c r="P186" s="5">
        <v>23000000000</v>
      </c>
    </row>
    <row r="187" spans="3:16" ht="15.5" x14ac:dyDescent="0.35">
      <c r="C187" t="s">
        <v>26</v>
      </c>
      <c r="K187" s="5">
        <v>0</v>
      </c>
      <c r="L187" s="5">
        <v>2000000000</v>
      </c>
      <c r="M187" s="5">
        <v>1000000000</v>
      </c>
      <c r="N187" s="5">
        <v>7000000000</v>
      </c>
      <c r="O187" s="5">
        <v>21000000000</v>
      </c>
      <c r="P187" s="5">
        <v>29000000000</v>
      </c>
    </row>
    <row r="188" spans="3:16" ht="15.5" x14ac:dyDescent="0.35">
      <c r="C188" t="s">
        <v>23</v>
      </c>
      <c r="I188" s="5">
        <v>-1000000000</v>
      </c>
      <c r="J188" s="5">
        <v>-2000000000</v>
      </c>
      <c r="K188" s="5">
        <v>0</v>
      </c>
      <c r="L188" s="5">
        <v>2000000000</v>
      </c>
      <c r="M188" s="5">
        <v>1000000000</v>
      </c>
      <c r="N188" s="5">
        <v>7000000000</v>
      </c>
      <c r="O188" s="5">
        <v>21000000000</v>
      </c>
      <c r="P188" s="5">
        <v>23000000000</v>
      </c>
    </row>
    <row r="189" spans="3:16" ht="15.5" x14ac:dyDescent="0.35">
      <c r="C189" t="s">
        <v>195</v>
      </c>
      <c r="I189" s="5">
        <v>21000000000</v>
      </c>
      <c r="J189" s="5">
        <v>26000000000</v>
      </c>
      <c r="K189" s="5">
        <v>22000000000</v>
      </c>
      <c r="L189" s="5">
        <v>19000000000</v>
      </c>
      <c r="M189" s="5">
        <v>12000000000</v>
      </c>
      <c r="N189" s="5">
        <v>-7000000000</v>
      </c>
      <c r="O189" s="5">
        <v>2000000000</v>
      </c>
      <c r="P189" s="5">
        <v>4000000000</v>
      </c>
    </row>
    <row r="190" spans="3:16" ht="15.5" x14ac:dyDescent="0.35">
      <c r="C190" t="s">
        <v>196</v>
      </c>
      <c r="I190" s="5">
        <v>-1000000000</v>
      </c>
      <c r="J190" s="5">
        <v>2000000000</v>
      </c>
      <c r="K190" s="5">
        <v>2000000000</v>
      </c>
      <c r="L190" s="5">
        <v>-1000000000</v>
      </c>
      <c r="M190" s="5">
        <v>-12000000000</v>
      </c>
      <c r="N190" s="5">
        <v>13000000000</v>
      </c>
      <c r="O190" s="5">
        <v>2000000000</v>
      </c>
      <c r="P190" s="5">
        <v>12000000000</v>
      </c>
    </row>
    <row r="191" spans="3:16" ht="15.5" x14ac:dyDescent="0.35">
      <c r="C191" t="s">
        <v>197</v>
      </c>
    </row>
    <row r="192" spans="3:16" ht="15.5" x14ac:dyDescent="0.35">
      <c r="C192" t="s">
        <v>15</v>
      </c>
      <c r="I192" s="5">
        <v>-1000000000</v>
      </c>
      <c r="J192" s="5">
        <v>2000000000</v>
      </c>
      <c r="K192" s="5">
        <v>2000000000</v>
      </c>
      <c r="L192" s="5">
        <v>-1000000000</v>
      </c>
      <c r="M192" s="5">
        <v>-12000000000</v>
      </c>
      <c r="N192" s="5">
        <v>13000000000</v>
      </c>
      <c r="O192" s="5">
        <v>2000000000</v>
      </c>
      <c r="P192" s="5">
        <v>12000000000</v>
      </c>
    </row>
    <row r="193" spans="2:16" ht="15.5" x14ac:dyDescent="0.35">
      <c r="C193" t="s">
        <v>17</v>
      </c>
      <c r="I193" s="6">
        <v>-1.82</v>
      </c>
      <c r="J193" s="6">
        <v>4.58</v>
      </c>
      <c r="K193" s="6">
        <v>5.19</v>
      </c>
      <c r="L193" s="6">
        <v>-2.66</v>
      </c>
      <c r="M193" s="6">
        <v>-30.81</v>
      </c>
      <c r="N193" s="6">
        <v>55.86</v>
      </c>
      <c r="O193" s="6">
        <v>2045891.56</v>
      </c>
      <c r="P193" s="6">
        <v>11759421.77</v>
      </c>
    </row>
    <row r="195" spans="2:16" ht="15.5" x14ac:dyDescent="0.35">
      <c r="B195" t="s">
        <v>198</v>
      </c>
      <c r="C195" t="s">
        <v>199</v>
      </c>
      <c r="D195" s="5">
        <v>-920000000</v>
      </c>
      <c r="E195" s="5">
        <v>-10000000000</v>
      </c>
      <c r="F195" s="5">
        <v>-268000000</v>
      </c>
      <c r="G195" s="5">
        <v>3000000000</v>
      </c>
      <c r="H195" s="5">
        <v>-2000000000</v>
      </c>
      <c r="I195" s="5">
        <v>-10000000000</v>
      </c>
      <c r="J195" s="5">
        <v>310000000</v>
      </c>
      <c r="K195" s="5">
        <v>642000000</v>
      </c>
      <c r="L195" s="5">
        <v>546000000</v>
      </c>
      <c r="M195" s="5">
        <v>-935000000</v>
      </c>
      <c r="N195" s="5">
        <v>633000000</v>
      </c>
      <c r="O195" s="5">
        <v>2000000000</v>
      </c>
      <c r="P195" s="5">
        <v>7000000000</v>
      </c>
    </row>
    <row r="196" spans="2:16" ht="15.5" x14ac:dyDescent="0.35">
      <c r="C196" t="s">
        <v>46</v>
      </c>
      <c r="D196" s="6">
        <v>-2.2999999999999998</v>
      </c>
      <c r="E196" s="6">
        <v>-23.84</v>
      </c>
      <c r="F196" s="6">
        <v>-0.67</v>
      </c>
      <c r="G196" s="6">
        <v>7.36</v>
      </c>
      <c r="H196" s="6">
        <v>-4.5999999999999996</v>
      </c>
      <c r="I196" s="6">
        <v>-24.51</v>
      </c>
      <c r="J196" s="6">
        <v>0.78</v>
      </c>
      <c r="K196" s="6">
        <v>1.6</v>
      </c>
      <c r="L196" s="6">
        <v>1.37</v>
      </c>
      <c r="M196" s="6">
        <v>-2.34</v>
      </c>
      <c r="N196" s="6">
        <v>1.58</v>
      </c>
      <c r="O196" s="6">
        <v>5.71</v>
      </c>
      <c r="P196" s="6">
        <v>17.96</v>
      </c>
    </row>
    <row r="197" spans="2:16" ht="15.5" x14ac:dyDescent="0.35">
      <c r="C197" t="s">
        <v>204</v>
      </c>
      <c r="D197" s="5">
        <v>2000000000</v>
      </c>
      <c r="E197" s="5">
        <v>4000000000</v>
      </c>
      <c r="F197" s="5">
        <v>6000000000</v>
      </c>
      <c r="G197" s="5">
        <v>2000000000</v>
      </c>
      <c r="H197" s="5">
        <v>4000000000</v>
      </c>
      <c r="I197" s="5">
        <v>4000000000</v>
      </c>
      <c r="J197" s="5">
        <v>6000000000</v>
      </c>
      <c r="K197" s="5">
        <v>7000000000</v>
      </c>
      <c r="L197" s="5">
        <v>7000000000</v>
      </c>
      <c r="M197" s="5">
        <v>6000000000</v>
      </c>
      <c r="N197" s="5">
        <v>8000000000</v>
      </c>
      <c r="O197" s="5">
        <v>18000000000</v>
      </c>
      <c r="P197" s="5">
        <v>27000000000</v>
      </c>
    </row>
    <row r="198" spans="2:16" ht="15.5" x14ac:dyDescent="0.35">
      <c r="C198" t="s">
        <v>208</v>
      </c>
      <c r="I198" s="5">
        <v>-15</v>
      </c>
    </row>
    <row r="199" spans="2:16" ht="15.5" x14ac:dyDescent="0.35">
      <c r="C199" t="s">
        <v>210</v>
      </c>
      <c r="I199" s="6">
        <v>6.95</v>
      </c>
    </row>
    <row r="200" spans="2:16" ht="15.5" x14ac:dyDescent="0.35">
      <c r="C200" t="s">
        <v>213</v>
      </c>
      <c r="I200" s="6">
        <v>1.36</v>
      </c>
    </row>
    <row r="201" spans="2:16" ht="15.5" x14ac:dyDescent="0.35">
      <c r="C201" t="s">
        <v>221</v>
      </c>
      <c r="I201" s="6">
        <v>-4.5999999999999996</v>
      </c>
    </row>
    <row r="202" spans="2:16" ht="15.5" x14ac:dyDescent="0.35">
      <c r="C202" t="s">
        <v>223</v>
      </c>
      <c r="D202" s="6">
        <v>0.05</v>
      </c>
    </row>
    <row r="203" spans="2:16" ht="15.5" x14ac:dyDescent="0.35">
      <c r="C203" t="s">
        <v>224</v>
      </c>
      <c r="I203" s="6">
        <v>50.81</v>
      </c>
    </row>
    <row r="204" spans="2:16" ht="15.5" x14ac:dyDescent="0.35">
      <c r="C204" t="s">
        <v>226</v>
      </c>
      <c r="D204" s="6">
        <v>5.15</v>
      </c>
    </row>
    <row r="205" spans="2:16" ht="15.5" x14ac:dyDescent="0.35">
      <c r="C205" t="s">
        <v>227</v>
      </c>
      <c r="D205" s="6">
        <v>5.15</v>
      </c>
    </row>
    <row r="206" spans="2:16" ht="15.5" x14ac:dyDescent="0.35">
      <c r="C206" t="s">
        <v>230</v>
      </c>
      <c r="D206" s="6">
        <v>0.27</v>
      </c>
    </row>
    <row r="207" spans="2:16" ht="15.5" x14ac:dyDescent="0.35">
      <c r="C207" t="s">
        <v>232</v>
      </c>
      <c r="D207" s="6">
        <v>1.27</v>
      </c>
    </row>
    <row r="208" spans="2:16" ht="15.5" x14ac:dyDescent="0.35">
      <c r="C208" t="s">
        <v>13</v>
      </c>
      <c r="D208" s="5">
        <v>-1000000000</v>
      </c>
    </row>
    <row r="209" spans="3:9" ht="15.5" x14ac:dyDescent="0.35">
      <c r="C209" t="s">
        <v>234</v>
      </c>
      <c r="I209" s="6">
        <v>7.94</v>
      </c>
    </row>
    <row r="210" spans="3:9" ht="15.5" x14ac:dyDescent="0.35">
      <c r="C210" t="s">
        <v>235</v>
      </c>
      <c r="I210" s="5">
        <v>0</v>
      </c>
    </row>
    <row r="211" spans="3:9" ht="15.5" x14ac:dyDescent="0.35">
      <c r="C211" t="s">
        <v>236</v>
      </c>
      <c r="I211" s="5">
        <v>0</v>
      </c>
    </row>
    <row r="212" spans="3:9" ht="15.5" x14ac:dyDescent="0.35">
      <c r="C212" t="s">
        <v>237</v>
      </c>
      <c r="I212" s="5">
        <v>0</v>
      </c>
    </row>
    <row r="213" spans="3:9" ht="15.5" x14ac:dyDescent="0.35">
      <c r="C213" t="s">
        <v>239</v>
      </c>
      <c r="D213" s="6">
        <v>155.91</v>
      </c>
    </row>
    <row r="214" spans="3:9" ht="15.5" x14ac:dyDescent="0.35">
      <c r="C214" t="s">
        <v>241</v>
      </c>
      <c r="D214" s="6">
        <v>1.37</v>
      </c>
    </row>
    <row r="215" spans="3:9" ht="15.5" x14ac:dyDescent="0.35">
      <c r="C215" t="s">
        <v>242</v>
      </c>
      <c r="D215" s="6">
        <v>154.54</v>
      </c>
    </row>
    <row r="216" spans="3:9" ht="15.5" x14ac:dyDescent="0.35">
      <c r="C216" t="s">
        <v>243</v>
      </c>
      <c r="D216" s="6">
        <v>0.57999999999999996</v>
      </c>
    </row>
    <row r="217" spans="3:9" ht="15.5" x14ac:dyDescent="0.35">
      <c r="C217" t="s">
        <v>42</v>
      </c>
      <c r="I217" s="5">
        <v>28000000000</v>
      </c>
    </row>
    <row r="218" spans="3:9" ht="15.5" x14ac:dyDescent="0.35">
      <c r="C218" t="s">
        <v>246</v>
      </c>
      <c r="I218" s="5">
        <v>28000000000</v>
      </c>
    </row>
    <row r="219" spans="3:9" ht="15.5" x14ac:dyDescent="0.35">
      <c r="C219" t="s">
        <v>247</v>
      </c>
      <c r="I219" s="5">
        <v>400000000</v>
      </c>
    </row>
    <row r="220" spans="3:9" ht="15.5" x14ac:dyDescent="0.35">
      <c r="C220" t="s">
        <v>248</v>
      </c>
      <c r="I220" s="6">
        <v>0.58979999999999999</v>
      </c>
    </row>
    <row r="221" spans="3:9" ht="15.5" x14ac:dyDescent="0.35">
      <c r="C221" t="s">
        <v>249</v>
      </c>
      <c r="D221" s="6">
        <v>-0.27500000000000002</v>
      </c>
    </row>
    <row r="222" spans="3:9" ht="15.5" x14ac:dyDescent="0.35">
      <c r="C222" t="s">
        <v>250</v>
      </c>
      <c r="D222" s="6">
        <v>-0.40149999999999997</v>
      </c>
    </row>
    <row r="223" spans="3:9" ht="15.5" x14ac:dyDescent="0.35">
      <c r="C223" t="s">
        <v>251</v>
      </c>
      <c r="D223" s="6">
        <v>-0.41270000000000001</v>
      </c>
    </row>
    <row r="224" spans="3:9" ht="15.5" x14ac:dyDescent="0.35">
      <c r="C224" t="s">
        <v>252</v>
      </c>
      <c r="D224" s="6">
        <v>-0.4425</v>
      </c>
    </row>
    <row r="225" spans="3:9" ht="15.5" x14ac:dyDescent="0.35">
      <c r="C225" t="s">
        <v>253</v>
      </c>
      <c r="D225" s="6">
        <v>-4.1149000000000004</v>
      </c>
    </row>
    <row r="226" spans="3:9" ht="15.5" x14ac:dyDescent="0.35">
      <c r="C226" t="s">
        <v>254</v>
      </c>
      <c r="D226" s="6">
        <v>-2.4330000000000003</v>
      </c>
    </row>
    <row r="227" spans="3:9" ht="15.5" x14ac:dyDescent="0.35">
      <c r="C227" t="s">
        <v>261</v>
      </c>
      <c r="I227" s="5">
        <v>2</v>
      </c>
    </row>
    <row r="228" spans="3:9" ht="15.5" x14ac:dyDescent="0.35">
      <c r="C228" t="s">
        <v>262</v>
      </c>
      <c r="I228" s="6">
        <v>0.71</v>
      </c>
    </row>
    <row r="229" spans="3:9" ht="15.5" x14ac:dyDescent="0.35">
      <c r="C229" t="s">
        <v>263</v>
      </c>
      <c r="I229" s="6">
        <v>0.01</v>
      </c>
    </row>
    <row r="230" spans="3:9" ht="15.5" x14ac:dyDescent="0.35">
      <c r="C230" t="s">
        <v>264</v>
      </c>
      <c r="I230" s="6">
        <v>0.65</v>
      </c>
    </row>
    <row r="231" spans="3:9" ht="15.5" x14ac:dyDescent="0.35">
      <c r="C231" t="s">
        <v>265</v>
      </c>
      <c r="I231" s="6">
        <v>0.3</v>
      </c>
    </row>
    <row r="232" spans="3:9" ht="15.5" x14ac:dyDescent="0.35">
      <c r="C232" t="s">
        <v>266</v>
      </c>
      <c r="I232" s="6">
        <v>0.13</v>
      </c>
    </row>
    <row r="233" spans="3:9" ht="15.5" x14ac:dyDescent="0.35">
      <c r="C233" t="s">
        <v>267</v>
      </c>
      <c r="I233" s="6">
        <v>0.45</v>
      </c>
    </row>
    <row r="234" spans="3:9" ht="15.5" x14ac:dyDescent="0.35">
      <c r="C234" t="s">
        <v>268</v>
      </c>
      <c r="I234" s="6">
        <v>0.95</v>
      </c>
    </row>
    <row r="235" spans="3:9" ht="15.5" x14ac:dyDescent="0.35">
      <c r="C235" t="s">
        <v>273</v>
      </c>
      <c r="D235" s="5">
        <v>0</v>
      </c>
    </row>
    <row r="236" spans="3:9" ht="15.5" x14ac:dyDescent="0.35">
      <c r="C236" t="s">
        <v>274</v>
      </c>
      <c r="D236" s="5">
        <v>26000000000</v>
      </c>
    </row>
    <row r="237" spans="3:9" ht="15.5" x14ac:dyDescent="0.35">
      <c r="C237" t="s">
        <v>275</v>
      </c>
      <c r="D237" s="5">
        <v>5000000000</v>
      </c>
    </row>
    <row r="238" spans="3:9" ht="15.5" x14ac:dyDescent="0.35">
      <c r="C238" t="s">
        <v>183</v>
      </c>
      <c r="D238" s="5">
        <v>21000000000</v>
      </c>
    </row>
    <row r="239" spans="3:9" ht="15.5" x14ac:dyDescent="0.35">
      <c r="C239" t="s">
        <v>182</v>
      </c>
      <c r="I239" s="5">
        <v>20000000000</v>
      </c>
    </row>
    <row r="240" spans="3:9" ht="15.5" x14ac:dyDescent="0.35">
      <c r="C240" t="s">
        <v>21</v>
      </c>
      <c r="D240" s="5">
        <v>0</v>
      </c>
    </row>
    <row r="241" spans="3:9" ht="15.5" x14ac:dyDescent="0.35">
      <c r="C241" t="s">
        <v>276</v>
      </c>
      <c r="I241" s="5">
        <v>20000000000</v>
      </c>
    </row>
  </sheetData>
  <pageMargins left="0.7" right="0.7" top="0.75" bottom="0.75" header="0.3" footer="0.3"/>
  <ignoredErrors>
    <ignoredError sqref="A1:P242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1218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1219</v>
      </c>
      <c r="D2" s="2" vm="286">
        <f ca="1">IFERROR(_xlfn.STOCKHISTORY("XIDX:" &amp; $C$1, D3, , 0, 0, 1), "Libur")</f>
        <v>1840</v>
      </c>
      <c r="E2" s="2" vm="287">
        <f ca="1">IFERROR(_xlfn.STOCKHISTORY("XIDX:" &amp; $C$1, E3, , 0, 0, 1), "Libur")</f>
        <v>1445</v>
      </c>
      <c r="H2" s="2" vm="287">
        <f ca="1">IFERROR(INDEX(D2:G2,COUNT(D2:G2)),"")</f>
        <v>1445</v>
      </c>
      <c r="I2" s="2" vm="288">
        <f t="shared" ref="I2:O2" ca="1" si="0">IFERROR(_xlfn.STOCKHISTORY("XIDX:" &amp; $C$1, I1, , 0, 0, 1), "Libur")</f>
        <v>1500</v>
      </c>
      <c r="J2" s="2" vm="289">
        <f t="shared" ca="1" si="0"/>
        <v>765</v>
      </c>
      <c r="K2" s="2" vm="226">
        <f t="shared" ca="1" si="0"/>
        <v>545</v>
      </c>
      <c r="L2" s="2" vm="189">
        <f t="shared" ca="1" si="0"/>
        <v>635</v>
      </c>
      <c r="M2" s="2" vm="290">
        <f t="shared" ca="1" si="0"/>
        <v>610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3364953000000</v>
      </c>
      <c r="E4" s="2">
        <f>IFERROR(INDEX(E51:E500,MATCH($C$4,$C$51:$C$500,0)),"")</f>
        <v>2492197000000</v>
      </c>
      <c r="H4" s="2">
        <f>IFERROR(SUM(D4:G4)*(4/MAX(1,COUNT(D4:G4))),"")</f>
        <v>11714300000000</v>
      </c>
      <c r="I4" s="2">
        <f t="shared" ref="I4:O4" si="1">IFERROR(INDEX(I51:I500,MATCH($C$4,$C$51:$C$500,0)),"")</f>
        <v>11402198000000</v>
      </c>
      <c r="J4" s="2">
        <f t="shared" si="1"/>
        <v>9671463000000</v>
      </c>
      <c r="K4" s="2">
        <f t="shared" si="1"/>
        <v>8325887000000</v>
      </c>
      <c r="L4" s="2">
        <f t="shared" si="1"/>
        <v>9345641000000</v>
      </c>
      <c r="M4" s="2">
        <f t="shared" si="1"/>
        <v>6278123000000</v>
      </c>
      <c r="N4" s="2">
        <f t="shared" si="1"/>
        <v>5265785000000</v>
      </c>
      <c r="O4" s="2">
        <f t="shared" si="1"/>
        <v>4329148000000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1299615000000</v>
      </c>
      <c r="E5" s="2">
        <f>IFERROR(INDEX(E51:E500,MATCH($C$5,$C$51:$C$500,0)),"")</f>
        <v>739533000000</v>
      </c>
      <c r="H5" s="2">
        <f>IFERROR(SUM(D5:G5)*(4/MAX(1,COUNT(D5:G5))),"")</f>
        <v>4078296000000</v>
      </c>
      <c r="I5" s="2">
        <f t="shared" ref="I5:O5" si="2">IFERROR(INDEX(I51:I500,MATCH($C$5,$C$51:$C$500,0)),"")</f>
        <v>3676843000000</v>
      </c>
      <c r="J5" s="2">
        <f t="shared" si="2"/>
        <v>3229322000000</v>
      </c>
      <c r="K5" s="2">
        <f t="shared" si="2"/>
        <v>1627077000000</v>
      </c>
      <c r="L5" s="2">
        <f t="shared" si="2"/>
        <v>3004371000000</v>
      </c>
      <c r="M5" s="2">
        <f t="shared" si="2"/>
        <v>1183889000000</v>
      </c>
      <c r="N5" s="2">
        <f t="shared" si="2"/>
        <v>884571000000</v>
      </c>
      <c r="O5" s="2">
        <f t="shared" si="2"/>
        <v>191798000000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11933750000000</v>
      </c>
      <c r="E6" s="2">
        <f>IFERROR(INDEX(E51:E500,MATCH($C$6,$C$51:$C$500,0)),"")</f>
        <v>12454507000000</v>
      </c>
      <c r="H6" s="2">
        <f>IFERROR(INDEX(D6:G6,COUNT(D6:G6)),"")</f>
        <v>12454507000000</v>
      </c>
      <c r="I6" s="2">
        <f t="shared" ref="I6:O6" si="3">IFERROR(INDEX(I51:I500,MATCH($C$6,$C$51:$C$500,0)),"")</f>
        <v>11687485000000</v>
      </c>
      <c r="J6" s="2">
        <f t="shared" si="3"/>
        <v>11276429000000</v>
      </c>
      <c r="K6" s="2">
        <f t="shared" si="3"/>
        <v>11339540000000</v>
      </c>
      <c r="L6" s="2">
        <f t="shared" si="3"/>
        <v>10412744000000</v>
      </c>
      <c r="M6" s="2">
        <f t="shared" si="3"/>
        <v>7796011000000</v>
      </c>
      <c r="N6" s="2">
        <f t="shared" si="3"/>
        <v>6656282000000</v>
      </c>
      <c r="O6" s="2">
        <f t="shared" si="3"/>
        <v>5750903000000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19.850000000000001</v>
      </c>
      <c r="E7" s="3">
        <f>IFERROR(INDEX(E51:E500,MATCH($C$7,$C$51:$C$500,0))/1000000000,"")</f>
        <v>19.850000000000001</v>
      </c>
      <c r="H7" s="3">
        <f>IFERROR(INDEX(D7:G7,COUNT(D7:G7)),"")</f>
        <v>19.850000000000001</v>
      </c>
      <c r="I7" s="3">
        <f t="shared" ref="I7:O7" si="4">IFERROR(INDEX(I51:I500,MATCH($C$7,$C$51:$C$500,0))/1000000000,"")</f>
        <v>19.850000000000001</v>
      </c>
      <c r="J7" s="3">
        <f t="shared" si="4"/>
        <v>19.850000000000001</v>
      </c>
      <c r="K7" s="3">
        <f t="shared" si="4"/>
        <v>19.850000000000001</v>
      </c>
      <c r="L7" s="3">
        <f t="shared" si="4"/>
        <v>19.850000000000001</v>
      </c>
      <c r="M7" s="3">
        <f t="shared" si="4"/>
        <v>19.850000000000001</v>
      </c>
      <c r="N7" s="3">
        <f t="shared" si="4"/>
        <v>18.989999999999998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778000000000</v>
      </c>
      <c r="E8" s="2">
        <f>IFERROR(INDEX(E51:E500,MATCH("Free cash flow (Quarter)",$C$51:$C$500,0)),"")</f>
        <v>517000000000</v>
      </c>
      <c r="H8" s="2">
        <f>IFERROR(INDEX(D8:G8,COUNT(D8:G8)),"")</f>
        <v>517000000000</v>
      </c>
      <c r="I8" s="2">
        <f t="shared" ref="I8:O8" si="5">IFERROR(INDEX(I51:I500,MATCH($C$8,$C$51:$C$500,0)),"")</f>
        <v>2809000000000</v>
      </c>
      <c r="J8" s="2">
        <f t="shared" si="5"/>
        <v>2652000000000</v>
      </c>
      <c r="K8" s="2">
        <f t="shared" si="5"/>
        <v>767000000000</v>
      </c>
      <c r="L8" s="2">
        <f t="shared" si="5"/>
        <v>2383000000000</v>
      </c>
      <c r="M8" s="2">
        <f t="shared" si="5"/>
        <v>984000000000</v>
      </c>
      <c r="N8" s="2">
        <f t="shared" si="5"/>
        <v>1108000000000</v>
      </c>
      <c r="O8" s="2">
        <f t="shared" si="5"/>
        <v>-63000000000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39.200000000000003</v>
      </c>
      <c r="E9" s="3">
        <f>IFERROR(INDEX(E51:E500,MATCH("Free cash flow per share (Quarter)",$C$51:$C$500,0)),"")</f>
        <v>26.03</v>
      </c>
      <c r="H9" s="3">
        <f>IFERROR(INDEX(D9:G9,COUNT(D9:G9)),"")</f>
        <v>26.03</v>
      </c>
      <c r="I9" s="3">
        <f t="shared" ref="I9:O9" si="6">IFERROR(INDEX(I51:I500,MATCH($C$9,$C$51:$C$500,0)),"")</f>
        <v>141.47999999999999</v>
      </c>
      <c r="J9" s="3">
        <f t="shared" si="6"/>
        <v>133.56</v>
      </c>
      <c r="K9" s="3">
        <f t="shared" si="6"/>
        <v>38.630000000000003</v>
      </c>
      <c r="L9" s="3">
        <f t="shared" si="6"/>
        <v>120.06</v>
      </c>
      <c r="M9" s="3">
        <f t="shared" si="6"/>
        <v>49.59</v>
      </c>
      <c r="N9" s="3">
        <f t="shared" si="6"/>
        <v>58.35</v>
      </c>
      <c r="O9" s="3">
        <f t="shared" si="6"/>
        <v>-33120.129999999997</v>
      </c>
    </row>
    <row r="10" spans="1:15" ht="15.5" x14ac:dyDescent="0.35">
      <c r="C10" t="s">
        <v>18</v>
      </c>
      <c r="D10" s="3">
        <f ca="1">IFERROR(IF(D9=0,"",D2/D9),"")</f>
        <v>46.938775510204081</v>
      </c>
      <c r="E10" s="3">
        <f ca="1">IFERROR(IF(E9=0,"",E2/E9),"")</f>
        <v>55.512869765655012</v>
      </c>
      <c r="I10" s="3">
        <f t="shared" ref="I10:O10" ca="1" si="7">IFERROR(IF(I9=0,"",I2/I9),"")</f>
        <v>10.602205258693809</v>
      </c>
      <c r="J10" s="3">
        <f t="shared" ca="1" si="7"/>
        <v>5.7277628032345014</v>
      </c>
      <c r="K10" s="3">
        <f t="shared" ca="1" si="7"/>
        <v>14.108206057468289</v>
      </c>
      <c r="L10" s="3">
        <f t="shared" ca="1" si="7"/>
        <v>5.2890221555888726</v>
      </c>
      <c r="M10" s="3">
        <f t="shared" ca="1" si="7"/>
        <v>12.300867110304496</v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1706296000000</v>
      </c>
      <c r="E11" s="2">
        <f>IFERROR(INDEX(E51:E500,MATCH($C$11,$C$51:$C$500,0)),"")</f>
        <v>2797577000000</v>
      </c>
      <c r="H11" s="2">
        <f>IFERROR(INDEX(D11:G11,COUNT(D11:G11)),"")</f>
        <v>2797577000000</v>
      </c>
      <c r="I11" s="2">
        <f t="shared" ref="I11:O11" si="8">IFERROR(INDEX(I51:I500,MATCH($C$11,$C$51:$C$500,0)),"")</f>
        <v>1651433000000</v>
      </c>
      <c r="J11" s="2">
        <f t="shared" si="8"/>
        <v>1309216000000</v>
      </c>
      <c r="K11" s="2">
        <f t="shared" si="8"/>
        <v>1006796000000</v>
      </c>
      <c r="L11" s="2">
        <f t="shared" si="8"/>
        <v>1957773000000</v>
      </c>
      <c r="M11" s="2">
        <f t="shared" si="8"/>
        <v>1280238000000</v>
      </c>
      <c r="N11" s="2">
        <f t="shared" si="8"/>
        <v>1489961000000</v>
      </c>
      <c r="O11" s="2">
        <f t="shared" si="8"/>
        <v>1464146000000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-628000000000</v>
      </c>
      <c r="E12" s="2">
        <f>IFERROR(INDEX(E51:E500,MATCH("Net Debt (Quarter)",$C$51:$C$500,0)),"")</f>
        <v>-1709000000000</v>
      </c>
      <c r="H12" s="2">
        <f>IFERROR(INDEX(D12:G12,COUNT(D12:G12)),"")</f>
        <v>-1709000000000</v>
      </c>
      <c r="I12" s="2">
        <f t="shared" ref="I12:O12" si="9">IFERROR(INDEX(I51:I500,MATCH($C$12,$C$51:$C$500,0)),"")</f>
        <v>-552000000000</v>
      </c>
      <c r="J12" s="2">
        <f t="shared" si="9"/>
        <v>-209000000000</v>
      </c>
      <c r="K12" s="2">
        <f t="shared" si="9"/>
        <v>114000000000</v>
      </c>
      <c r="L12" s="2">
        <f t="shared" si="9"/>
        <v>380000000000</v>
      </c>
      <c r="M12" s="2">
        <f t="shared" si="9"/>
        <v>2064000000000</v>
      </c>
      <c r="N12" s="2">
        <f t="shared" si="9"/>
        <v>2897000000000</v>
      </c>
      <c r="O12" s="2">
        <f t="shared" si="9"/>
        <v>3866000000000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1078000000000</v>
      </c>
      <c r="E13" s="2">
        <f>IFERROR(INDEX(E51:E500,MATCH("Total Debt (Quarter)",$C$51:$C$500,0)),"")</f>
        <v>1089000000000</v>
      </c>
      <c r="H13" s="2">
        <f>IFERROR(INDEX(D13:G13,COUNT(D13:G13)),"")</f>
        <v>1089000000000</v>
      </c>
      <c r="I13" s="2">
        <f t="shared" ref="I13:O13" si="10">IFERROR(INDEX(I51:I500,MATCH($C$13,$C$51:$C$500,0)),"")</f>
        <v>1099000000000</v>
      </c>
      <c r="J13" s="2">
        <f t="shared" si="10"/>
        <v>1100000000000</v>
      </c>
      <c r="K13" s="2">
        <f t="shared" si="10"/>
        <v>1121000000000</v>
      </c>
      <c r="L13" s="2">
        <f t="shared" si="10"/>
        <v>2338000000000</v>
      </c>
      <c r="M13" s="2">
        <f t="shared" si="10"/>
        <v>3345000000000</v>
      </c>
      <c r="N13" s="2">
        <f t="shared" si="10"/>
        <v>4387000000000</v>
      </c>
      <c r="O13" s="2">
        <f t="shared" si="10"/>
        <v>5331000000000</v>
      </c>
    </row>
    <row r="14" spans="1:15" ht="15.5" x14ac:dyDescent="0.35">
      <c r="C14" t="s">
        <v>27</v>
      </c>
      <c r="D14" s="2">
        <f>IFERROR(INDEX(D51:D500,MATCH($C$14,$C$51:$C$500,0)),"")</f>
        <v>-15720000000</v>
      </c>
      <c r="E14" s="2">
        <f>IFERROR(INDEX(E51:E500,MATCH($C$14,$C$51:$C$500,0)),"")</f>
        <v>-15648000000</v>
      </c>
      <c r="H14" s="2">
        <f>IFERROR(SUM(D14:G14)*(4/MAX(1,COUNT(D14:G14))),"")</f>
        <v>-62736000000</v>
      </c>
      <c r="I14" s="2">
        <f t="shared" ref="I14:O14" si="11">IFERROR(INDEX(I51:I500,MATCH($C$14,$C$51:$C$500,0)),"")</f>
        <v>-56860000000</v>
      </c>
      <c r="J14" s="2">
        <f t="shared" si="11"/>
        <v>-75443000000</v>
      </c>
      <c r="K14" s="2">
        <f t="shared" si="11"/>
        <v>-152924000000</v>
      </c>
      <c r="L14" s="2">
        <f t="shared" si="11"/>
        <v>-380151000000</v>
      </c>
      <c r="M14" s="2">
        <f t="shared" si="11"/>
        <v>-197064000000</v>
      </c>
      <c r="N14" s="2">
        <f t="shared" si="11"/>
        <v>-391036000000</v>
      </c>
      <c r="O14" s="2">
        <f t="shared" si="11"/>
        <v>-431344000000</v>
      </c>
    </row>
    <row r="15" spans="1:15" ht="15.5" x14ac:dyDescent="0.35">
      <c r="C15" t="s">
        <v>28</v>
      </c>
      <c r="D15" s="2">
        <f>IFERROR(INDEX(D51:D500,MATCH($C$15,$C$51:$C$500,0)),"")</f>
        <v>-271211000000</v>
      </c>
      <c r="E15" s="2">
        <f>IFERROR(INDEX(E51:E500,MATCH($C$15,$C$51:$C$500,0)),"")</f>
        <v>-147859000000</v>
      </c>
      <c r="H15" s="2">
        <f>IFERROR(SUM(D15:G15)*(4/MAX(1,COUNT(D15:G15))),"")</f>
        <v>-838140000000</v>
      </c>
      <c r="I15" s="2">
        <f t="shared" ref="I15:O15" si="12">IFERROR(INDEX(I51:I500,MATCH($C$15,$C$51:$C$500,0)),"")</f>
        <v>-815974000000</v>
      </c>
      <c r="J15" s="2">
        <f t="shared" si="12"/>
        <v>-686305000000</v>
      </c>
      <c r="K15" s="2">
        <f t="shared" si="12"/>
        <v>-279840000000</v>
      </c>
      <c r="L15" s="2">
        <f t="shared" si="12"/>
        <v>-600536000000</v>
      </c>
      <c r="M15" s="2">
        <f t="shared" si="12"/>
        <v>-222517000000</v>
      </c>
      <c r="N15" s="2">
        <f t="shared" si="12"/>
        <v>-138149000000</v>
      </c>
      <c r="O15" s="2">
        <f t="shared" si="12"/>
        <v>-157466000000</v>
      </c>
    </row>
    <row r="16" spans="1:15" ht="15.5" x14ac:dyDescent="0.35">
      <c r="C16" t="s">
        <v>29</v>
      </c>
      <c r="D16" s="2">
        <f>IFERROR(INDEX(D51:D500,MATCH($C$16,$C$51:$C$500,0)),"")</f>
        <v>1623919000000</v>
      </c>
      <c r="E16" s="2">
        <f>IFERROR(INDEX(E51:E500,MATCH($C$16,$C$51:$C$500,0)),"")</f>
        <v>915122000000</v>
      </c>
      <c r="H16" s="2">
        <f>IFERROR(SUM(D16:G16)*(4/MAX(1,COUNT(D16:G16))),"")</f>
        <v>5078082000000</v>
      </c>
      <c r="I16" s="2">
        <f t="shared" ref="I16:O16" si="13">IFERROR(INDEX(I51:I500,MATCH($C$16,$C$51:$C$500,0)),"")</f>
        <v>4661321000000</v>
      </c>
      <c r="J16" s="2">
        <f t="shared" si="13"/>
        <v>3926904000000</v>
      </c>
      <c r="K16" s="2">
        <f t="shared" si="13"/>
        <v>1941098000000</v>
      </c>
      <c r="L16" s="2">
        <f t="shared" si="13"/>
        <v>3689281000000</v>
      </c>
      <c r="M16" s="2">
        <f t="shared" si="13"/>
        <v>1421264000000</v>
      </c>
      <c r="N16" s="2">
        <f t="shared" si="13"/>
        <v>1070884000000</v>
      </c>
      <c r="O16" s="2">
        <f t="shared" si="13"/>
        <v>344986000000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36524000000000</v>
      </c>
      <c r="E20" s="2">
        <f ca="1">IFERROR(E21*E2,"")</f>
        <v>28683250000000</v>
      </c>
      <c r="H20" s="2">
        <f t="shared" ref="H20:O20" ca="1" si="14">IFERROR(H21*H2,"")</f>
        <v>28683250000000</v>
      </c>
      <c r="I20" s="2">
        <f t="shared" ca="1" si="14"/>
        <v>29775000000000</v>
      </c>
      <c r="J20" s="2">
        <f t="shared" ca="1" si="14"/>
        <v>15185250000000</v>
      </c>
      <c r="K20" s="2">
        <f t="shared" ca="1" si="14"/>
        <v>10818250000000</v>
      </c>
      <c r="L20" s="2">
        <f t="shared" ca="1" si="14"/>
        <v>12604750000000</v>
      </c>
      <c r="M20" s="2">
        <f t="shared" ca="1" si="14"/>
        <v>12108500000000</v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19850000000</v>
      </c>
      <c r="E21" s="2">
        <f>IFERROR(INDEX(E51:E500,MATCH($C$7,$C$51:$C$500,0)),"")</f>
        <v>19850000000</v>
      </c>
      <c r="H21" s="2">
        <f>IFERROR(INDEX(D21:G21,COUNT(D21:G21)),"")</f>
        <v>19850000000</v>
      </c>
      <c r="I21" s="2">
        <f t="shared" ref="I21:O21" si="15">IFERROR(INDEX(I51:I500,MATCH($C$7,$C$51:$C$500,0)),"")</f>
        <v>19850000000</v>
      </c>
      <c r="J21" s="2">
        <f t="shared" si="15"/>
        <v>19850000000</v>
      </c>
      <c r="K21" s="2">
        <f t="shared" si="15"/>
        <v>19850000000</v>
      </c>
      <c r="L21" s="2">
        <f t="shared" si="15"/>
        <v>19850000000</v>
      </c>
      <c r="M21" s="2">
        <f t="shared" si="15"/>
        <v>19850000000</v>
      </c>
      <c r="N21" s="2">
        <f t="shared" si="15"/>
        <v>18990000000</v>
      </c>
      <c r="O21" s="2">
        <f t="shared" si="15"/>
        <v>0</v>
      </c>
    </row>
    <row r="23" spans="1:15" ht="15.5" x14ac:dyDescent="0.35">
      <c r="B23" t="s">
        <v>43</v>
      </c>
      <c r="C23" t="s">
        <v>44</v>
      </c>
      <c r="D23" s="3">
        <f>IFERROR(D5/D6*100,"")</f>
        <v>10.890248245522153</v>
      </c>
      <c r="E23" s="3">
        <f>IFERROR(E5/E6*100,"")</f>
        <v>5.937874538108975</v>
      </c>
      <c r="H23" s="3">
        <f t="shared" ref="H23:O23" si="16">IFERROR(H5/H6*100,"")</f>
        <v>32.745543440619528</v>
      </c>
      <c r="I23" s="3">
        <f t="shared" si="16"/>
        <v>31.459659627370645</v>
      </c>
      <c r="J23" s="3">
        <f t="shared" si="16"/>
        <v>28.637807234896794</v>
      </c>
      <c r="K23" s="3">
        <f t="shared" si="16"/>
        <v>14.348703739305121</v>
      </c>
      <c r="L23" s="3">
        <f t="shared" si="16"/>
        <v>28.852826882135968</v>
      </c>
      <c r="M23" s="3">
        <f t="shared" si="16"/>
        <v>15.185830291927498</v>
      </c>
      <c r="N23" s="3">
        <f t="shared" si="16"/>
        <v>13.289265689164012</v>
      </c>
      <c r="O23" s="3">
        <f t="shared" si="16"/>
        <v>3.3350936365993302</v>
      </c>
    </row>
    <row r="24" spans="1:15" ht="15.5" x14ac:dyDescent="0.35">
      <c r="C24" t="s">
        <v>45</v>
      </c>
      <c r="D24" s="4">
        <f>IFERROR(_xlfn.RRI(5,I23,D23),"")</f>
        <v>-0.1911709295161752</v>
      </c>
      <c r="E24" s="4">
        <f>IFERROR(_xlfn.RRI(5,J23,E23),"")</f>
        <v>-0.26997412899297957</v>
      </c>
      <c r="H24" s="4">
        <f t="shared" ref="H24:O24" si="17">IFERROR(_xlfn.RRI(5,M23,H23),"")</f>
        <v>0.16611862545272582</v>
      </c>
      <c r="I24" s="4">
        <f t="shared" si="17"/>
        <v>0.18809346490434065</v>
      </c>
      <c r="J24" s="4">
        <f t="shared" si="17"/>
        <v>0.53732732284085771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65.510000000000005</v>
      </c>
      <c r="E25" s="3">
        <f>IFERROR(INDEX(E51:E500,MATCH($A$25,$C$51:$C$500,0)),"")</f>
        <v>37.26</v>
      </c>
      <c r="H25" s="3">
        <f>IFERROR(INDEX(D25:G25,COUNT(D25:G25)),"")</f>
        <v>37.26</v>
      </c>
      <c r="I25" s="3">
        <f t="shared" ref="I25:O25" si="18">IFERROR(INDEX(I51:I500,MATCH($C$25,$C$51:$C$500,0)),"")</f>
        <v>186.49</v>
      </c>
      <c r="J25" s="3">
        <f t="shared" si="18"/>
        <v>157.16999999999999</v>
      </c>
      <c r="K25" s="3">
        <f t="shared" si="18"/>
        <v>81.010000000000005</v>
      </c>
      <c r="L25" s="3">
        <f t="shared" si="18"/>
        <v>150.16</v>
      </c>
      <c r="M25" s="3">
        <f t="shared" si="18"/>
        <v>58.38</v>
      </c>
      <c r="N25" s="3">
        <f t="shared" si="18"/>
        <v>47.99</v>
      </c>
      <c r="O25" s="3">
        <f t="shared" si="18"/>
        <v>100817.22</v>
      </c>
    </row>
    <row r="26" spans="1:15" ht="15.5" x14ac:dyDescent="0.35">
      <c r="C26" t="s">
        <v>48</v>
      </c>
      <c r="D26" s="4">
        <f>IFERROR(_xlfn.RRI(5,I25,D25),"")</f>
        <v>-0.18879538991677358</v>
      </c>
      <c r="E26" s="4">
        <f>IFERROR(_xlfn.RRI(5,J25,E25),"")</f>
        <v>-0.25014957928042603</v>
      </c>
      <c r="H26" s="4">
        <f t="shared" ref="H26:O26" si="19">IFERROR(_xlfn.RRI(5,M25,H25),"")</f>
        <v>-8.5895699814979354E-2</v>
      </c>
      <c r="I26" s="4">
        <f t="shared" si="19"/>
        <v>0.31190068794714931</v>
      </c>
      <c r="J26" s="4">
        <f t="shared" si="19"/>
        <v>-0.72548442668526869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169.51904282115868</v>
      </c>
      <c r="E27" s="3">
        <f>IFERROR(E4/E21,"")</f>
        <v>125.55148614609571</v>
      </c>
      <c r="H27" s="3">
        <f t="shared" ref="H27:O27" si="20">IFERROR(H4/H21,"")</f>
        <v>590.14105793450881</v>
      </c>
      <c r="I27" s="3">
        <f t="shared" si="20"/>
        <v>574.41803526448359</v>
      </c>
      <c r="J27" s="3">
        <f t="shared" si="20"/>
        <v>487.22735516372796</v>
      </c>
      <c r="K27" s="3">
        <f t="shared" si="20"/>
        <v>419.44015113350127</v>
      </c>
      <c r="L27" s="3">
        <f t="shared" si="20"/>
        <v>470.81314861460959</v>
      </c>
      <c r="M27" s="3">
        <f t="shared" si="20"/>
        <v>316.27823677581864</v>
      </c>
      <c r="N27" s="3">
        <f t="shared" si="20"/>
        <v>277.29252238020013</v>
      </c>
      <c r="O27" s="3" t="str">
        <f t="shared" si="20"/>
        <v/>
      </c>
    </row>
    <row r="28" spans="1:15" ht="15.5" x14ac:dyDescent="0.35">
      <c r="C28" t="s">
        <v>50</v>
      </c>
      <c r="D28" s="4">
        <f>IFERROR(_xlfn.RRI(5,I27,D27),"")</f>
        <v>-0.21657381197190817</v>
      </c>
      <c r="E28" s="4">
        <f>IFERROR(_xlfn.RRI(5,J27,E27),"")</f>
        <v>-0.23753828986804049</v>
      </c>
      <c r="H28" s="4">
        <f t="shared" ref="H28:O28" si="21">IFERROR(_xlfn.RRI(5,M27,H27),"")</f>
        <v>0.13286276961587418</v>
      </c>
      <c r="I28" s="4">
        <f t="shared" si="21"/>
        <v>0.15679920577021078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-0.80020376427690498</v>
      </c>
      <c r="I29" s="4">
        <f t="shared" si="22"/>
        <v>0.18654959597887652</v>
      </c>
      <c r="J29" s="4">
        <f t="shared" si="22"/>
        <v>0.94013084804345115</v>
      </c>
      <c r="K29" s="4">
        <f t="shared" si="22"/>
        <v>-0.46050879062333505</v>
      </c>
      <c r="L29" s="4">
        <f t="shared" si="22"/>
        <v>1.5721137375813634</v>
      </c>
      <c r="M29" s="4">
        <f t="shared" si="22"/>
        <v>0.21650343821629506</v>
      </c>
      <c r="N29" s="4">
        <f t="shared" si="22"/>
        <v>-0.99952399004852543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2.7372090889844269E-2</v>
      </c>
      <c r="I30" s="4">
        <f t="shared" si="23"/>
        <v>0.17895276030110432</v>
      </c>
      <c r="J30" s="4">
        <f t="shared" si="23"/>
        <v>0.16161353138710624</v>
      </c>
      <c r="K30" s="4">
        <f t="shared" si="23"/>
        <v>-0.10911546891219126</v>
      </c>
      <c r="L30" s="4">
        <f t="shared" si="23"/>
        <v>0.48860431692720901</v>
      </c>
      <c r="M30" s="4">
        <f t="shared" si="23"/>
        <v>0.1405941785266196</v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576.33000000000004</v>
      </c>
      <c r="E32" s="3">
        <f>IFERROR(INDEX(E51:E500,MATCH($A$32,$C$51:$C$500,0)),"")</f>
        <v>601.87</v>
      </c>
      <c r="H32" s="3">
        <f>IFERROR(INDEX(D32:G32,COUNT(D32:G32)),"")</f>
        <v>601.87</v>
      </c>
      <c r="I32" s="3">
        <f t="shared" ref="I32:O32" si="24">IFERROR(INDEX(I51:I500,MATCH($C$32,$C$51:$C$500,0)),"")</f>
        <v>564.62</v>
      </c>
      <c r="J32" s="3">
        <f t="shared" si="24"/>
        <v>544.41</v>
      </c>
      <c r="K32" s="3">
        <f t="shared" si="24"/>
        <v>548.74</v>
      </c>
      <c r="L32" s="3">
        <f t="shared" si="24"/>
        <v>504.79</v>
      </c>
      <c r="M32" s="3">
        <f t="shared" si="24"/>
        <v>378.45</v>
      </c>
      <c r="N32" s="3">
        <f t="shared" si="24"/>
        <v>340.71</v>
      </c>
      <c r="O32" s="3">
        <f t="shared" si="24"/>
        <v>2941227.75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2.5099999999999998</v>
      </c>
      <c r="E33" s="3">
        <f>IFERROR(INDEX(E51:E500,MATCH($A$33,$C$51:$C$500,0)),"")</f>
        <v>3.16</v>
      </c>
      <c r="H33" s="3">
        <f>IFERROR(INDEX(D33:G33,COUNT(D33:G33)),"")</f>
        <v>3.16</v>
      </c>
      <c r="I33" s="3">
        <f t="shared" ref="I33:O33" si="25">IFERROR(INDEX(I51:I500,MATCH($C$33,$C$51:$C$500,0)),"")</f>
        <v>2.66</v>
      </c>
      <c r="J33" s="3">
        <f t="shared" si="25"/>
        <v>1.41</v>
      </c>
      <c r="K33" s="3">
        <f t="shared" si="25"/>
        <v>0.99</v>
      </c>
      <c r="L33" s="3">
        <f t="shared" si="25"/>
        <v>1.26</v>
      </c>
      <c r="M33" s="3">
        <f t="shared" si="25"/>
        <v>1.61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22.06</v>
      </c>
      <c r="E34" s="3">
        <f>IFERROR(INDEX(E51:E500,MATCH($A$34,$C$51:$C$500,0)),"")</f>
        <v>50.99</v>
      </c>
      <c r="H34" s="3">
        <f>IFERROR(INDEX(D34:G34,COUNT(D34:G34)),"")</f>
        <v>50.99</v>
      </c>
      <c r="I34" s="3">
        <f t="shared" ref="I34:O34" si="26">IFERROR(INDEX(I51:I500,MATCH($C$34,$C$51:$C$500,0)),"")</f>
        <v>8.0399999999999991</v>
      </c>
      <c r="J34" s="3">
        <f t="shared" si="26"/>
        <v>4.87</v>
      </c>
      <c r="K34" s="3">
        <f t="shared" si="26"/>
        <v>6.73</v>
      </c>
      <c r="L34" s="3">
        <f t="shared" si="26"/>
        <v>4.2300000000000004</v>
      </c>
      <c r="M34" s="3">
        <f t="shared" si="26"/>
        <v>10.45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8.5299999999999994</v>
      </c>
      <c r="E35" s="3">
        <f>IFERROR(INDEX(E51:E500,MATCH($A$35,$C$51:$C$500,0)),"")</f>
        <v>15.14</v>
      </c>
      <c r="H35" s="3">
        <f>IFERROR(INDEX(D35:G35,COUNT(D35:G35)),"")</f>
        <v>15.14</v>
      </c>
      <c r="I35" s="3">
        <f t="shared" ref="I35:O35" si="27">IFERROR(INDEX(I51:I500,MATCH($C$35,$C$51:$C$500,0)),"")</f>
        <v>2.61</v>
      </c>
      <c r="J35" s="3">
        <f t="shared" si="27"/>
        <v>1.57</v>
      </c>
      <c r="K35" s="3">
        <f t="shared" si="27"/>
        <v>1.3</v>
      </c>
      <c r="L35" s="3">
        <f t="shared" si="27"/>
        <v>1.35</v>
      </c>
      <c r="M35" s="3">
        <f t="shared" si="27"/>
        <v>1.93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0.9779000000000001</v>
      </c>
      <c r="I36" s="4">
        <f t="shared" si="28"/>
        <v>0.96519999999999995</v>
      </c>
      <c r="J36" s="4">
        <f t="shared" si="28"/>
        <v>0.96709999999999996</v>
      </c>
      <c r="K36" s="4">
        <f t="shared" si="28"/>
        <v>1.1233</v>
      </c>
      <c r="L36" s="4">
        <f t="shared" si="28"/>
        <v>0.25309999999999999</v>
      </c>
      <c r="M36" s="4">
        <f t="shared" si="28"/>
        <v>0.42820000000000003</v>
      </c>
      <c r="N36" s="4">
        <f t="shared" si="28"/>
        <v>0.32929999999999998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201</v>
      </c>
      <c r="I37" s="3">
        <f t="shared" si="29"/>
        <v>180</v>
      </c>
      <c r="J37" s="3">
        <f t="shared" si="29"/>
        <v>152</v>
      </c>
      <c r="K37" s="3">
        <f t="shared" si="29"/>
        <v>91</v>
      </c>
      <c r="L37" s="3">
        <f t="shared" si="29"/>
        <v>38</v>
      </c>
      <c r="M37" s="3">
        <f t="shared" si="29"/>
        <v>25</v>
      </c>
      <c r="N37" s="3">
        <f t="shared" si="29"/>
        <v>15.11</v>
      </c>
      <c r="O37" s="3">
        <f t="shared" si="29"/>
        <v>0</v>
      </c>
    </row>
    <row r="50" spans="2:15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3364953000000</v>
      </c>
      <c r="E51" s="5">
        <v>2492197000000</v>
      </c>
      <c r="F51" s="5">
        <v>3194363000000</v>
      </c>
      <c r="G51" s="5">
        <v>2699446000000</v>
      </c>
      <c r="I51" s="5">
        <v>11402198000000</v>
      </c>
      <c r="J51" s="5">
        <v>9671463000000</v>
      </c>
      <c r="K51" s="5">
        <v>8325887000000</v>
      </c>
      <c r="L51" s="5">
        <v>9345641000000</v>
      </c>
      <c r="M51" s="5">
        <v>6278123000000</v>
      </c>
      <c r="N51" s="5">
        <v>5265785000000</v>
      </c>
      <c r="O51" s="5">
        <v>4329148000000</v>
      </c>
    </row>
    <row r="52" spans="2:15" ht="15.5" x14ac:dyDescent="0.35">
      <c r="C52" t="s">
        <v>75</v>
      </c>
      <c r="D52" s="5">
        <v>-1808030000000</v>
      </c>
      <c r="E52" s="5">
        <v>-1636028000000</v>
      </c>
      <c r="F52" s="5">
        <v>-1823671000000</v>
      </c>
      <c r="G52" s="5">
        <v>-1608640000000</v>
      </c>
      <c r="I52" s="5">
        <v>-6904581000000</v>
      </c>
      <c r="J52" s="5">
        <v>-5948685000000</v>
      </c>
      <c r="K52" s="5">
        <v>-6108590000000</v>
      </c>
      <c r="L52" s="5">
        <v>-5629777000000</v>
      </c>
      <c r="M52" s="5">
        <v>-4662334000000</v>
      </c>
      <c r="N52" s="5">
        <v>-3872987000000</v>
      </c>
      <c r="O52" s="5">
        <v>-3475993000000</v>
      </c>
    </row>
    <row r="53" spans="2:15" ht="15.5" x14ac:dyDescent="0.35">
      <c r="C53" t="s">
        <v>76</v>
      </c>
      <c r="D53" s="5">
        <v>1556923000000</v>
      </c>
      <c r="E53" s="5">
        <v>856169000000</v>
      </c>
      <c r="F53" s="5">
        <v>1370692000000</v>
      </c>
      <c r="G53" s="5">
        <v>1090806000000</v>
      </c>
      <c r="I53" s="5">
        <v>4497617000000</v>
      </c>
      <c r="J53" s="5">
        <v>3722778000000</v>
      </c>
      <c r="K53" s="5">
        <v>2217297000000</v>
      </c>
      <c r="L53" s="5">
        <v>3715864000000</v>
      </c>
      <c r="M53" s="5">
        <v>1615789000000</v>
      </c>
      <c r="N53" s="5">
        <v>1392798000000</v>
      </c>
      <c r="O53" s="5">
        <v>853155000000</v>
      </c>
    </row>
    <row r="54" spans="2:15" ht="15.5" x14ac:dyDescent="0.35">
      <c r="C54" t="s">
        <v>77</v>
      </c>
      <c r="D54" s="5">
        <v>-228065000000</v>
      </c>
      <c r="E54" s="5">
        <v>-200615000000</v>
      </c>
      <c r="F54" s="5">
        <v>-227948000000</v>
      </c>
      <c r="G54" s="5">
        <v>-184419000000</v>
      </c>
      <c r="I54" s="5">
        <v>-823069000000</v>
      </c>
      <c r="J54" s="5">
        <v>-894242000000</v>
      </c>
      <c r="K54" s="5">
        <v>-875030000000</v>
      </c>
      <c r="L54" s="5">
        <v>-684953000000</v>
      </c>
      <c r="M54" s="5">
        <v>-529498000000</v>
      </c>
      <c r="N54" s="5">
        <v>-495711000000</v>
      </c>
      <c r="O54" s="5">
        <v>-528145000000</v>
      </c>
    </row>
    <row r="55" spans="2:15" ht="15.5" x14ac:dyDescent="0.35">
      <c r="C55" t="s">
        <v>78</v>
      </c>
      <c r="D55" s="5">
        <v>-83763000000</v>
      </c>
      <c r="E55" s="5">
        <v>-69723000000</v>
      </c>
      <c r="F55" s="5">
        <v>-80090000000</v>
      </c>
      <c r="G55" s="5">
        <v>-66039000000</v>
      </c>
      <c r="I55" s="5">
        <v>-289328000000</v>
      </c>
      <c r="J55" s="5">
        <v>-281644000000</v>
      </c>
      <c r="K55" s="5">
        <v>-305154000000</v>
      </c>
      <c r="L55" s="5">
        <v>-284032000000</v>
      </c>
      <c r="M55" s="5">
        <v>-168204000000</v>
      </c>
      <c r="N55" s="5">
        <v>-193937000000</v>
      </c>
      <c r="O55" s="5">
        <v>-245525000000</v>
      </c>
    </row>
    <row r="56" spans="2:15" ht="15.5" x14ac:dyDescent="0.35">
      <c r="C56" t="s">
        <v>79</v>
      </c>
      <c r="D56" s="5">
        <v>-144302000000</v>
      </c>
      <c r="E56" s="5">
        <v>-130892000000</v>
      </c>
      <c r="F56" s="5">
        <v>-147858000000</v>
      </c>
      <c r="G56" s="5">
        <v>-118380000000</v>
      </c>
      <c r="I56" s="5">
        <v>-533741000000</v>
      </c>
      <c r="J56" s="5">
        <v>-612598000000</v>
      </c>
      <c r="K56" s="5">
        <v>-569876000000</v>
      </c>
      <c r="L56" s="5">
        <v>-400921000000</v>
      </c>
      <c r="M56" s="5">
        <v>-361294000000</v>
      </c>
      <c r="N56" s="5">
        <v>-301774000000</v>
      </c>
      <c r="O56" s="5">
        <v>-282620000000</v>
      </c>
    </row>
    <row r="57" spans="2:15" ht="15.5" x14ac:dyDescent="0.35">
      <c r="C57" t="s">
        <v>80</v>
      </c>
      <c r="D57" s="5">
        <v>1328858000000</v>
      </c>
      <c r="E57" s="5">
        <v>655554000000</v>
      </c>
      <c r="F57" s="5">
        <v>1142744000000</v>
      </c>
      <c r="G57" s="5">
        <v>906387000000</v>
      </c>
      <c r="I57" s="5">
        <v>3674548000000</v>
      </c>
      <c r="J57" s="5">
        <v>2828536000000</v>
      </c>
      <c r="K57" s="5">
        <v>1342267000000</v>
      </c>
      <c r="L57" s="5">
        <v>3030911000000</v>
      </c>
      <c r="M57" s="5">
        <v>1086291000000</v>
      </c>
      <c r="N57" s="5">
        <v>897087000000</v>
      </c>
      <c r="O57" s="5">
        <v>325010000000</v>
      </c>
    </row>
    <row r="58" spans="2:15" ht="15.5" x14ac:dyDescent="0.35">
      <c r="C58" t="s">
        <v>81</v>
      </c>
      <c r="D58" s="5">
        <v>295061000000</v>
      </c>
      <c r="E58" s="5">
        <v>259568000000</v>
      </c>
      <c r="F58" s="5">
        <v>191623000000</v>
      </c>
      <c r="G58" s="5">
        <v>318445000000</v>
      </c>
      <c r="I58" s="5">
        <v>986773000000</v>
      </c>
      <c r="J58" s="5">
        <v>1098368000000</v>
      </c>
      <c r="K58" s="5">
        <v>598831000000</v>
      </c>
      <c r="L58" s="5">
        <v>658370000000</v>
      </c>
      <c r="M58" s="5">
        <v>334973000000</v>
      </c>
      <c r="N58" s="5">
        <v>173797000000</v>
      </c>
      <c r="O58" s="5">
        <v>19976000000</v>
      </c>
    </row>
    <row r="59" spans="2:15" ht="15.5" x14ac:dyDescent="0.35">
      <c r="C59" t="s">
        <v>83</v>
      </c>
      <c r="D59" s="5">
        <v>50319000000</v>
      </c>
      <c r="E59" s="5">
        <v>33781000000</v>
      </c>
      <c r="F59" s="5">
        <v>39659000000</v>
      </c>
      <c r="G59" s="5">
        <v>22512000000</v>
      </c>
      <c r="I59" s="5">
        <v>108038000000</v>
      </c>
      <c r="J59" s="5">
        <v>63966000000</v>
      </c>
      <c r="K59" s="5">
        <v>77998000000</v>
      </c>
      <c r="L59" s="5">
        <v>69469000000</v>
      </c>
      <c r="M59" s="5">
        <v>20992000000</v>
      </c>
      <c r="N59" s="5">
        <v>49477000000</v>
      </c>
      <c r="O59" s="5">
        <v>145999000000</v>
      </c>
    </row>
    <row r="60" spans="2:15" ht="15.5" x14ac:dyDescent="0.35">
      <c r="C60" t="s">
        <v>27</v>
      </c>
      <c r="D60" s="5">
        <v>-15720000000</v>
      </c>
      <c r="E60" s="5">
        <v>-15648000000</v>
      </c>
      <c r="F60" s="5">
        <v>-17370000000</v>
      </c>
      <c r="G60" s="5">
        <v>-2522000000</v>
      </c>
      <c r="I60" s="5">
        <v>-56860000000</v>
      </c>
      <c r="J60" s="5">
        <v>-75443000000</v>
      </c>
      <c r="K60" s="5">
        <v>-152924000000</v>
      </c>
      <c r="L60" s="5">
        <v>-380151000000</v>
      </c>
      <c r="M60" s="5">
        <v>-197064000000</v>
      </c>
      <c r="N60" s="5">
        <v>-391036000000</v>
      </c>
      <c r="O60" s="5">
        <v>-431344000000</v>
      </c>
    </row>
    <row r="61" spans="2:15" ht="15.5" x14ac:dyDescent="0.35">
      <c r="C61" t="s">
        <v>85</v>
      </c>
      <c r="D61" s="5">
        <v>52047000000</v>
      </c>
      <c r="E61" s="5">
        <v>27489000000</v>
      </c>
      <c r="F61" s="5">
        <v>41705000000</v>
      </c>
      <c r="G61" s="5">
        <v>36688000000</v>
      </c>
      <c r="I61" s="5">
        <v>141756000000</v>
      </c>
      <c r="J61" s="5">
        <v>126086000000</v>
      </c>
      <c r="K61" s="5">
        <v>54099000000</v>
      </c>
      <c r="L61" s="5">
        <v>108676000000</v>
      </c>
      <c r="M61" s="5">
        <v>40860000000</v>
      </c>
      <c r="N61" s="5">
        <v>20808000000</v>
      </c>
      <c r="O61" s="5">
        <v>-3994000000</v>
      </c>
    </row>
    <row r="62" spans="2:15" ht="15.5" x14ac:dyDescent="0.35">
      <c r="C62" t="s">
        <v>86</v>
      </c>
      <c r="D62" s="5">
        <v>295061000000</v>
      </c>
      <c r="E62" s="5">
        <v>259568000000</v>
      </c>
      <c r="F62" s="5">
        <v>191623000000</v>
      </c>
      <c r="G62" s="5">
        <v>318445000000</v>
      </c>
      <c r="I62" s="5">
        <v>986773000000</v>
      </c>
      <c r="J62" s="5">
        <v>1098368000000</v>
      </c>
      <c r="K62" s="5">
        <v>598831000000</v>
      </c>
      <c r="L62" s="5">
        <v>658370000000</v>
      </c>
      <c r="M62" s="5">
        <v>334973000000</v>
      </c>
      <c r="N62" s="5">
        <v>173797000000</v>
      </c>
      <c r="O62" s="5">
        <v>19976000000</v>
      </c>
    </row>
    <row r="63" spans="2:15" ht="15.5" x14ac:dyDescent="0.35">
      <c r="C63" t="s">
        <v>29</v>
      </c>
      <c r="D63" s="5">
        <v>1623919000000</v>
      </c>
      <c r="E63" s="5">
        <v>915122000000</v>
      </c>
      <c r="F63" s="5">
        <v>1334367000000</v>
      </c>
      <c r="G63" s="5">
        <v>1224832000000</v>
      </c>
      <c r="I63" s="5">
        <v>4661321000000</v>
      </c>
      <c r="J63" s="5">
        <v>3926904000000</v>
      </c>
      <c r="K63" s="5">
        <v>1941098000000</v>
      </c>
      <c r="L63" s="5">
        <v>3689281000000</v>
      </c>
      <c r="M63" s="5">
        <v>1421264000000</v>
      </c>
      <c r="N63" s="5">
        <v>1070884000000</v>
      </c>
      <c r="O63" s="5">
        <v>344986000000</v>
      </c>
    </row>
    <row r="64" spans="2:15" ht="15.5" x14ac:dyDescent="0.35">
      <c r="C64" t="s">
        <v>28</v>
      </c>
      <c r="D64" s="5">
        <v>-271211000000</v>
      </c>
      <c r="E64" s="5">
        <v>-147859000000</v>
      </c>
      <c r="F64" s="5">
        <v>-268704000000</v>
      </c>
      <c r="G64" s="5">
        <v>-202630000000</v>
      </c>
      <c r="I64" s="5">
        <v>-815974000000</v>
      </c>
      <c r="J64" s="5">
        <v>-686305000000</v>
      </c>
      <c r="K64" s="5">
        <v>-279840000000</v>
      </c>
      <c r="L64" s="5">
        <v>-600536000000</v>
      </c>
      <c r="M64" s="5">
        <v>-222517000000</v>
      </c>
      <c r="N64" s="5">
        <v>-138149000000</v>
      </c>
      <c r="O64" s="5">
        <v>-157466000000</v>
      </c>
    </row>
    <row r="65" spans="2:15" ht="15.5" x14ac:dyDescent="0.35">
      <c r="C65" t="s">
        <v>87</v>
      </c>
      <c r="D65" s="5">
        <v>1352708000000</v>
      </c>
      <c r="E65" s="5">
        <v>767263000000</v>
      </c>
      <c r="F65" s="5">
        <v>1065663000000</v>
      </c>
      <c r="G65" s="5">
        <v>1022202000000</v>
      </c>
      <c r="I65" s="5">
        <v>3845347000000</v>
      </c>
      <c r="J65" s="5">
        <v>3240599000000</v>
      </c>
      <c r="K65" s="5">
        <v>1661258000000</v>
      </c>
      <c r="L65" s="5">
        <v>3088745000000</v>
      </c>
      <c r="M65" s="5">
        <v>1198747000000</v>
      </c>
      <c r="N65" s="5">
        <v>932735000000</v>
      </c>
      <c r="O65" s="5">
        <v>187520000000</v>
      </c>
    </row>
    <row r="66" spans="2:15" ht="15.5" x14ac:dyDescent="0.35">
      <c r="C66" t="s">
        <v>88</v>
      </c>
      <c r="D66" s="5">
        <v>-1046000000</v>
      </c>
      <c r="E66" s="5">
        <v>-241000000</v>
      </c>
      <c r="F66" s="5">
        <v>-26748000000</v>
      </c>
      <c r="I66" s="5">
        <v>-26748000000</v>
      </c>
      <c r="J66" s="5">
        <v>114809000000</v>
      </c>
      <c r="K66" s="5">
        <v>19918000000</v>
      </c>
      <c r="L66" s="5">
        <v>24302000000</v>
      </c>
      <c r="M66" s="5">
        <v>26002000000</v>
      </c>
      <c r="N66" s="5">
        <v>-27356000000</v>
      </c>
      <c r="O66" s="5">
        <v>284000000</v>
      </c>
    </row>
    <row r="67" spans="2:15" ht="15.5" x14ac:dyDescent="0.35">
      <c r="C67" t="s">
        <v>89</v>
      </c>
      <c r="D67" s="5">
        <v>1351662000000</v>
      </c>
      <c r="E67" s="5">
        <v>767022000000</v>
      </c>
      <c r="F67" s="5">
        <v>1038915000000</v>
      </c>
      <c r="G67" s="5">
        <v>1022202000000</v>
      </c>
      <c r="I67" s="5">
        <v>3818599000000</v>
      </c>
      <c r="J67" s="5">
        <v>3355408000000</v>
      </c>
      <c r="K67" s="5">
        <v>1681176000000</v>
      </c>
      <c r="L67" s="5">
        <v>3113047000000</v>
      </c>
      <c r="M67" s="5">
        <v>1224749000000</v>
      </c>
      <c r="N67" s="5">
        <v>905379000000</v>
      </c>
      <c r="O67" s="5">
        <v>187804000000</v>
      </c>
    </row>
    <row r="68" spans="2:15" ht="15.5" x14ac:dyDescent="0.35">
      <c r="C68" t="s">
        <v>90</v>
      </c>
      <c r="D68" s="5">
        <v>1352708000000</v>
      </c>
      <c r="E68" s="5">
        <v>767263000000</v>
      </c>
      <c r="F68" s="5">
        <v>1065663000000</v>
      </c>
      <c r="G68" s="5">
        <v>1022202000000</v>
      </c>
      <c r="I68" s="5">
        <v>3845347000000</v>
      </c>
      <c r="J68" s="5">
        <v>3240599000000</v>
      </c>
      <c r="K68" s="5">
        <v>1661258000000</v>
      </c>
      <c r="L68" s="5">
        <v>3088745000000</v>
      </c>
      <c r="M68" s="5">
        <v>1198747000000</v>
      </c>
      <c r="N68" s="5">
        <v>932735000000</v>
      </c>
      <c r="O68" s="5">
        <v>187520000000</v>
      </c>
    </row>
    <row r="69" spans="2:15" ht="15.5" x14ac:dyDescent="0.35">
      <c r="C69" t="s">
        <v>8</v>
      </c>
      <c r="D69" s="5">
        <v>1299615000000</v>
      </c>
      <c r="E69" s="5">
        <v>739533000000</v>
      </c>
      <c r="F69" s="5">
        <v>997210000000</v>
      </c>
      <c r="G69" s="5">
        <v>985514000000</v>
      </c>
      <c r="I69" s="5">
        <v>3676843000000</v>
      </c>
      <c r="J69" s="5">
        <v>3229322000000</v>
      </c>
      <c r="K69" s="5">
        <v>1627077000000</v>
      </c>
      <c r="L69" s="5">
        <v>3004371000000</v>
      </c>
      <c r="M69" s="5">
        <v>1183889000000</v>
      </c>
      <c r="N69" s="5">
        <v>884571000000</v>
      </c>
      <c r="O69" s="5">
        <v>191798000000</v>
      </c>
    </row>
    <row r="70" spans="2:15" ht="15.5" x14ac:dyDescent="0.35">
      <c r="C70" t="s">
        <v>355</v>
      </c>
    </row>
    <row r="71" spans="2:15" ht="15.5" x14ac:dyDescent="0.35">
      <c r="C71" t="s">
        <v>91</v>
      </c>
      <c r="D71" s="5">
        <v>1352708000000</v>
      </c>
      <c r="E71" s="5">
        <v>767263000000</v>
      </c>
      <c r="F71" s="5">
        <v>1065663000000</v>
      </c>
      <c r="G71" s="5">
        <v>1022202000000</v>
      </c>
      <c r="I71" s="5">
        <v>3845347000000</v>
      </c>
      <c r="J71" s="5">
        <v>3240599000000</v>
      </c>
      <c r="K71" s="5">
        <v>1661258000000</v>
      </c>
      <c r="L71" s="5">
        <v>3088745000000</v>
      </c>
      <c r="M71" s="5">
        <v>1198747000000</v>
      </c>
      <c r="N71" s="5">
        <v>932735000000</v>
      </c>
      <c r="O71" s="5">
        <v>187520000000</v>
      </c>
    </row>
    <row r="72" spans="2:15" ht="15.5" x14ac:dyDescent="0.35">
      <c r="C72" t="s">
        <v>92</v>
      </c>
      <c r="D72" s="5">
        <v>1351662000000</v>
      </c>
      <c r="E72" s="5">
        <v>767022000000</v>
      </c>
      <c r="F72" s="5">
        <v>1038915000000</v>
      </c>
      <c r="G72" s="5">
        <v>1022202000000</v>
      </c>
      <c r="I72" s="5">
        <v>3818599000000</v>
      </c>
      <c r="J72" s="5">
        <v>3355408000000</v>
      </c>
      <c r="K72" s="5">
        <v>1681176000000</v>
      </c>
      <c r="L72" s="5">
        <v>3113047000000</v>
      </c>
      <c r="M72" s="5">
        <v>1224749000000</v>
      </c>
      <c r="N72" s="5">
        <v>905379000000</v>
      </c>
      <c r="O72" s="5">
        <v>187804000000</v>
      </c>
    </row>
    <row r="73" spans="2:15" ht="15.5" x14ac:dyDescent="0.35">
      <c r="C73" t="s">
        <v>93</v>
      </c>
      <c r="D73" s="5">
        <v>1351662000000</v>
      </c>
      <c r="E73" s="5">
        <v>767022000000</v>
      </c>
      <c r="F73" s="5">
        <v>1038915000000</v>
      </c>
      <c r="G73" s="5">
        <v>1022202000000</v>
      </c>
      <c r="I73" s="5">
        <v>3818599000000</v>
      </c>
      <c r="J73" s="5">
        <v>3355408000000</v>
      </c>
      <c r="K73" s="5">
        <v>1681176000000</v>
      </c>
      <c r="L73" s="5">
        <v>3113047000000</v>
      </c>
      <c r="M73" s="5">
        <v>1224749000000</v>
      </c>
      <c r="N73" s="5">
        <v>905379000000</v>
      </c>
      <c r="O73" s="5">
        <v>187804000000</v>
      </c>
    </row>
    <row r="75" spans="2:15" ht="15.5" x14ac:dyDescent="0.35">
      <c r="B75" t="s">
        <v>94</v>
      </c>
      <c r="C75" t="s">
        <v>95</v>
      </c>
    </row>
    <row r="76" spans="2:15" ht="15.5" x14ac:dyDescent="0.35">
      <c r="C76" t="s">
        <v>96</v>
      </c>
    </row>
    <row r="77" spans="2:15" ht="15.5" x14ac:dyDescent="0.35">
      <c r="C77" t="s">
        <v>20</v>
      </c>
      <c r="D77" s="5">
        <v>1706296000000</v>
      </c>
      <c r="E77" s="5">
        <v>2797577000000</v>
      </c>
      <c r="F77" s="5">
        <v>1651433000000</v>
      </c>
      <c r="G77" s="5">
        <v>1666445000000</v>
      </c>
      <c r="I77" s="5">
        <v>1651433000000</v>
      </c>
      <c r="J77" s="5">
        <v>1309216000000</v>
      </c>
      <c r="K77" s="5">
        <v>1006796000000</v>
      </c>
      <c r="L77" s="5">
        <v>1957773000000</v>
      </c>
      <c r="M77" s="5">
        <v>1280238000000</v>
      </c>
      <c r="N77" s="5">
        <v>1489961000000</v>
      </c>
      <c r="O77" s="5">
        <v>1464146000000</v>
      </c>
    </row>
    <row r="78" spans="2:15" ht="15.5" x14ac:dyDescent="0.35">
      <c r="C78" t="s">
        <v>98</v>
      </c>
      <c r="D78" s="5">
        <v>126557000000</v>
      </c>
      <c r="E78" s="5">
        <v>120589000000</v>
      </c>
      <c r="F78" s="5">
        <v>132957000000</v>
      </c>
      <c r="G78" s="5">
        <v>66280000000</v>
      </c>
      <c r="I78" s="5">
        <v>132957000000</v>
      </c>
      <c r="J78" s="5">
        <v>226539000000</v>
      </c>
      <c r="K78" s="5">
        <v>85020000000</v>
      </c>
      <c r="L78" s="5">
        <v>121265000000</v>
      </c>
      <c r="M78" s="5">
        <v>59756000000</v>
      </c>
      <c r="N78" s="5">
        <v>120009000000</v>
      </c>
      <c r="O78" s="5">
        <v>117044000000</v>
      </c>
    </row>
    <row r="79" spans="2:15" ht="15.5" x14ac:dyDescent="0.35">
      <c r="C79" t="s">
        <v>100</v>
      </c>
      <c r="D79" s="5">
        <v>1003000000</v>
      </c>
      <c r="E79" s="5">
        <v>1014000000</v>
      </c>
      <c r="F79" s="5">
        <v>13000000</v>
      </c>
      <c r="G79" s="5">
        <v>967000000</v>
      </c>
      <c r="I79" s="5">
        <v>13000000</v>
      </c>
      <c r="J79" s="5">
        <v>760000000</v>
      </c>
      <c r="K79" s="5">
        <v>857000000</v>
      </c>
      <c r="L79" s="5">
        <v>771000000</v>
      </c>
      <c r="M79" s="5">
        <v>1222000000</v>
      </c>
      <c r="N79" s="5">
        <v>952000000</v>
      </c>
      <c r="O79" s="5">
        <v>719000000</v>
      </c>
    </row>
    <row r="80" spans="2:15" ht="15.5" x14ac:dyDescent="0.35">
      <c r="C80" t="s">
        <v>99</v>
      </c>
      <c r="D80" s="5">
        <v>271994000000</v>
      </c>
      <c r="E80" s="5">
        <v>242303000000</v>
      </c>
      <c r="F80" s="5">
        <v>274359000000</v>
      </c>
      <c r="G80" s="5">
        <v>251777000000</v>
      </c>
      <c r="I80" s="5">
        <v>274359000000</v>
      </c>
      <c r="J80" s="5">
        <v>239547000000</v>
      </c>
      <c r="K80" s="5">
        <v>223092000000</v>
      </c>
      <c r="L80" s="5">
        <v>173407000000</v>
      </c>
      <c r="M80" s="5">
        <v>141659000000</v>
      </c>
      <c r="N80" s="5">
        <v>93615000000</v>
      </c>
      <c r="O80" s="5">
        <v>114201000000</v>
      </c>
    </row>
    <row r="81" spans="3:15" ht="15.5" x14ac:dyDescent="0.35">
      <c r="C81" t="s">
        <v>101</v>
      </c>
      <c r="D81" s="5">
        <v>126557000000</v>
      </c>
      <c r="E81" s="5">
        <v>120589000000</v>
      </c>
      <c r="F81" s="5">
        <v>132957000000</v>
      </c>
      <c r="G81" s="5">
        <v>66280000000</v>
      </c>
      <c r="I81" s="5">
        <v>132957000000</v>
      </c>
      <c r="J81" s="5">
        <v>226539000000</v>
      </c>
      <c r="K81" s="5">
        <v>85020000000</v>
      </c>
      <c r="L81" s="5">
        <v>121265000000</v>
      </c>
      <c r="M81" s="5">
        <v>59756000000</v>
      </c>
      <c r="N81" s="5">
        <v>120009000000</v>
      </c>
      <c r="O81" s="5">
        <v>117044000000</v>
      </c>
    </row>
    <row r="82" spans="3:15" ht="15.5" x14ac:dyDescent="0.35">
      <c r="C82" t="s">
        <v>285</v>
      </c>
      <c r="D82" s="5">
        <v>18291000000</v>
      </c>
      <c r="E82" s="5">
        <v>23821000000</v>
      </c>
      <c r="F82" s="5">
        <v>34059000000</v>
      </c>
      <c r="G82" s="5">
        <v>20576000000</v>
      </c>
      <c r="I82" s="5">
        <v>34059000000</v>
      </c>
      <c r="J82" s="5">
        <v>64521000000</v>
      </c>
      <c r="K82" s="5">
        <v>22522000000</v>
      </c>
      <c r="L82" s="5">
        <v>125595000000</v>
      </c>
      <c r="M82" s="5">
        <v>11246000000</v>
      </c>
      <c r="N82" s="5">
        <v>25890000000</v>
      </c>
      <c r="O82" s="5">
        <v>30434000000</v>
      </c>
    </row>
    <row r="83" spans="3:15" ht="15.5" x14ac:dyDescent="0.35">
      <c r="C83" t="s">
        <v>286</v>
      </c>
      <c r="D83" s="5">
        <v>18291000000</v>
      </c>
      <c r="E83" s="5">
        <v>23821000000</v>
      </c>
      <c r="F83" s="5">
        <v>34059000000</v>
      </c>
      <c r="G83" s="5">
        <v>20576000000</v>
      </c>
      <c r="I83" s="5">
        <v>34059000000</v>
      </c>
      <c r="J83" s="5">
        <v>64521000000</v>
      </c>
      <c r="K83" s="5">
        <v>22522000000</v>
      </c>
      <c r="L83" s="5">
        <v>125595000000</v>
      </c>
      <c r="M83" s="5">
        <v>11246000000</v>
      </c>
      <c r="N83" s="5">
        <v>25890000000</v>
      </c>
      <c r="O83" s="5">
        <v>30434000000</v>
      </c>
    </row>
    <row r="84" spans="3:15" ht="15.5" x14ac:dyDescent="0.35">
      <c r="C84" t="s">
        <v>102</v>
      </c>
      <c r="D84" s="5">
        <v>1173834000000</v>
      </c>
      <c r="E84" s="5">
        <v>1089009000000</v>
      </c>
      <c r="F84" s="5">
        <v>1092154000000</v>
      </c>
      <c r="G84" s="5">
        <v>1158461000000</v>
      </c>
      <c r="I84" s="5">
        <v>1092154000000</v>
      </c>
      <c r="J84" s="5">
        <v>1034544000000</v>
      </c>
      <c r="K84" s="5">
        <v>1019810000000</v>
      </c>
      <c r="L84" s="5">
        <v>1088161000000</v>
      </c>
      <c r="M84" s="5">
        <v>673274000000</v>
      </c>
      <c r="N84" s="5">
        <v>636749000000</v>
      </c>
      <c r="O84" s="5">
        <v>687743000000</v>
      </c>
    </row>
    <row r="85" spans="3:15" ht="15.5" x14ac:dyDescent="0.35">
      <c r="C85" t="s">
        <v>85</v>
      </c>
      <c r="D85" s="5">
        <v>-493326000000</v>
      </c>
      <c r="E85" s="5">
        <v>-492333000000</v>
      </c>
      <c r="F85" s="5">
        <v>-492104000000</v>
      </c>
      <c r="G85" s="5">
        <v>-466681000000</v>
      </c>
      <c r="I85" s="5">
        <v>-492104000000</v>
      </c>
      <c r="J85" s="5">
        <v>-466681000000</v>
      </c>
      <c r="K85" s="5">
        <v>-575727000000</v>
      </c>
      <c r="L85" s="5">
        <v>-594587000000</v>
      </c>
      <c r="M85" s="5">
        <v>-617838000000</v>
      </c>
      <c r="N85" s="5">
        <v>-642691000000</v>
      </c>
      <c r="O85" s="5">
        <v>-616194000000</v>
      </c>
    </row>
    <row r="86" spans="3:15" ht="15.5" x14ac:dyDescent="0.35">
      <c r="C86" t="s">
        <v>103</v>
      </c>
      <c r="D86" s="5">
        <v>4125880000000</v>
      </c>
      <c r="E86" s="5">
        <v>5013496000000</v>
      </c>
      <c r="F86" s="5">
        <v>3981264000000</v>
      </c>
      <c r="G86" s="5">
        <v>3870222000000</v>
      </c>
      <c r="I86" s="5">
        <v>3981264000000</v>
      </c>
      <c r="J86" s="5">
        <v>3246648000000</v>
      </c>
      <c r="K86" s="5">
        <v>2445565000000</v>
      </c>
      <c r="L86" s="5">
        <v>3679197000000</v>
      </c>
      <c r="M86" s="5">
        <v>2449417000000</v>
      </c>
      <c r="N86" s="5">
        <v>2572084000000</v>
      </c>
      <c r="O86" s="5">
        <v>2725186000000</v>
      </c>
    </row>
    <row r="87" spans="3:15" ht="15.5" x14ac:dyDescent="0.35">
      <c r="C87" t="s">
        <v>104</v>
      </c>
    </row>
    <row r="88" spans="3:15" ht="15.5" x14ac:dyDescent="0.35">
      <c r="C88" t="s">
        <v>108</v>
      </c>
      <c r="D88" s="5">
        <v>200659000000</v>
      </c>
      <c r="E88" s="5">
        <v>195316000000</v>
      </c>
      <c r="F88" s="5">
        <v>189060000000</v>
      </c>
      <c r="G88" s="5">
        <v>210877000000</v>
      </c>
      <c r="I88" s="5">
        <v>189060000000</v>
      </c>
      <c r="J88" s="5">
        <v>225789000000</v>
      </c>
      <c r="K88" s="5">
        <v>282680000000</v>
      </c>
      <c r="L88" s="5">
        <v>310248000000</v>
      </c>
      <c r="M88" s="5">
        <v>485484000000</v>
      </c>
      <c r="N88" s="5">
        <v>392549000000</v>
      </c>
      <c r="O88" s="5">
        <v>415192000000</v>
      </c>
    </row>
    <row r="89" spans="3:15" ht="15.5" x14ac:dyDescent="0.35">
      <c r="C89" t="s">
        <v>324</v>
      </c>
      <c r="L89" s="5">
        <v>51886000000</v>
      </c>
      <c r="M89" s="5">
        <v>60652000000</v>
      </c>
      <c r="N89" s="5">
        <v>60652000000</v>
      </c>
      <c r="O89" s="5">
        <v>60652000000</v>
      </c>
    </row>
    <row r="90" spans="3:15" ht="15.5" x14ac:dyDescent="0.35">
      <c r="C90" t="s">
        <v>105</v>
      </c>
      <c r="D90" s="5">
        <v>7162252000000</v>
      </c>
      <c r="E90" s="5">
        <v>7196401000000</v>
      </c>
      <c r="F90" s="5">
        <v>7244013000000</v>
      </c>
      <c r="G90" s="5">
        <v>7306213000000</v>
      </c>
      <c r="I90" s="5">
        <v>7244013000000</v>
      </c>
      <c r="J90" s="5">
        <v>7388269000000</v>
      </c>
      <c r="K90" s="5">
        <v>7482594000000</v>
      </c>
      <c r="L90" s="5">
        <v>7292712000000</v>
      </c>
      <c r="M90" s="5">
        <v>7118593000000</v>
      </c>
      <c r="N90" s="5">
        <v>7202247000000</v>
      </c>
      <c r="O90" s="5">
        <v>7273229000000</v>
      </c>
    </row>
    <row r="91" spans="3:15" ht="15.5" x14ac:dyDescent="0.35">
      <c r="C91" t="s">
        <v>353</v>
      </c>
      <c r="D91" s="5">
        <v>4317000000</v>
      </c>
      <c r="E91" s="5">
        <v>4935000000</v>
      </c>
      <c r="F91" s="5">
        <v>5553000000</v>
      </c>
      <c r="G91" s="5">
        <v>6171000000</v>
      </c>
      <c r="I91" s="5">
        <v>5553000000</v>
      </c>
      <c r="J91" s="5">
        <v>8025000000</v>
      </c>
      <c r="K91" s="5">
        <v>10497000000</v>
      </c>
      <c r="L91" s="5">
        <v>12969000000</v>
      </c>
      <c r="M91" s="5">
        <v>15441000000</v>
      </c>
      <c r="N91" s="5">
        <v>17913000000</v>
      </c>
      <c r="O91" s="5">
        <v>20385000000</v>
      </c>
    </row>
    <row r="92" spans="3:15" ht="15.5" x14ac:dyDescent="0.35">
      <c r="C92" t="s">
        <v>107</v>
      </c>
      <c r="D92" s="5">
        <v>29780000000</v>
      </c>
      <c r="E92" s="5">
        <v>39521000000</v>
      </c>
      <c r="F92" s="5">
        <v>53023000000</v>
      </c>
      <c r="G92" s="5">
        <v>43398000000</v>
      </c>
      <c r="I92" s="5">
        <v>53023000000</v>
      </c>
      <c r="J92" s="5">
        <v>57283000000</v>
      </c>
    </row>
    <row r="93" spans="3:15" ht="15.5" x14ac:dyDescent="0.35">
      <c r="C93" t="s">
        <v>109</v>
      </c>
      <c r="D93" s="5">
        <v>10697860000000</v>
      </c>
      <c r="E93" s="5">
        <v>10390328000000</v>
      </c>
      <c r="F93" s="5">
        <v>10715299000000</v>
      </c>
      <c r="G93" s="5">
        <v>10591639000000</v>
      </c>
      <c r="I93" s="5">
        <v>10715299000000</v>
      </c>
      <c r="J93" s="5">
        <v>11060617000000</v>
      </c>
      <c r="K93" s="5">
        <v>11421822000000</v>
      </c>
      <c r="L93" s="5">
        <v>10846927000000</v>
      </c>
      <c r="M93" s="5">
        <v>9996909000000</v>
      </c>
      <c r="N93" s="5">
        <v>9751886000000</v>
      </c>
      <c r="O93" s="5">
        <v>9540590000000</v>
      </c>
    </row>
    <row r="94" spans="3:15" ht="15.5" x14ac:dyDescent="0.35">
      <c r="C94" t="s">
        <v>110</v>
      </c>
      <c r="D94" s="5">
        <v>14823740000000</v>
      </c>
      <c r="E94" s="5">
        <v>15403824000000</v>
      </c>
      <c r="F94" s="5">
        <v>14696563000000</v>
      </c>
      <c r="G94" s="5">
        <v>14461861000000</v>
      </c>
      <c r="I94" s="5">
        <v>14696563000000</v>
      </c>
      <c r="J94" s="5">
        <v>14307265000000</v>
      </c>
      <c r="K94" s="5">
        <v>13867387000000</v>
      </c>
      <c r="L94" s="5">
        <v>14526124000000</v>
      </c>
      <c r="M94" s="5">
        <v>12446326000000</v>
      </c>
      <c r="N94" s="5">
        <v>12323970000000</v>
      </c>
      <c r="O94" s="5">
        <v>12265776000000</v>
      </c>
    </row>
    <row r="95" spans="3:15" ht="15.5" x14ac:dyDescent="0.35">
      <c r="C95" t="s">
        <v>111</v>
      </c>
    </row>
    <row r="96" spans="3:15" ht="15.5" x14ac:dyDescent="0.35">
      <c r="C96" t="s">
        <v>112</v>
      </c>
    </row>
    <row r="97" spans="3:15" ht="15.5" x14ac:dyDescent="0.35">
      <c r="C97" t="s">
        <v>113</v>
      </c>
      <c r="D97" s="5">
        <v>1750029000000</v>
      </c>
      <c r="E97" s="5">
        <v>1833616000000</v>
      </c>
      <c r="F97" s="5">
        <v>1869806000000</v>
      </c>
      <c r="G97" s="5">
        <v>1705324000000</v>
      </c>
      <c r="I97" s="5">
        <v>1869806000000</v>
      </c>
      <c r="J97" s="5">
        <v>2362276000000</v>
      </c>
      <c r="K97" s="5">
        <v>1958582000000</v>
      </c>
      <c r="L97" s="5">
        <v>2093814000000</v>
      </c>
      <c r="M97" s="5">
        <v>1604503000000</v>
      </c>
      <c r="N97" s="5">
        <v>1913632000000</v>
      </c>
      <c r="O97" s="5">
        <v>2070823000000</v>
      </c>
    </row>
    <row r="98" spans="3:15" ht="15.5" x14ac:dyDescent="0.35">
      <c r="C98" t="s">
        <v>116</v>
      </c>
      <c r="D98" s="5">
        <v>280000000000</v>
      </c>
      <c r="E98" s="5">
        <v>280000000000</v>
      </c>
      <c r="F98" s="5">
        <v>280000000000</v>
      </c>
      <c r="G98" s="5">
        <v>300000000000</v>
      </c>
      <c r="I98" s="5">
        <v>280000000000</v>
      </c>
      <c r="J98" s="5">
        <v>620000000000</v>
      </c>
      <c r="K98" s="5">
        <v>75000000000</v>
      </c>
      <c r="N98" s="5">
        <v>180000000000</v>
      </c>
      <c r="O98" s="5">
        <v>479000000000</v>
      </c>
    </row>
    <row r="99" spans="3:15" ht="15.5" x14ac:dyDescent="0.35">
      <c r="C99" t="s">
        <v>114</v>
      </c>
    </row>
    <row r="100" spans="3:15" ht="15.5" x14ac:dyDescent="0.35">
      <c r="C100" t="s">
        <v>115</v>
      </c>
      <c r="D100" s="5">
        <v>363714000000</v>
      </c>
      <c r="E100" s="5">
        <v>321692000000</v>
      </c>
      <c r="F100" s="5">
        <v>419453000000</v>
      </c>
      <c r="G100" s="5">
        <v>358174000000</v>
      </c>
      <c r="I100" s="5">
        <v>419453000000</v>
      </c>
      <c r="J100" s="5">
        <v>428337000000</v>
      </c>
      <c r="K100" s="5">
        <v>344540000000</v>
      </c>
      <c r="L100" s="5">
        <v>489187000000</v>
      </c>
      <c r="M100" s="5">
        <v>267317000000</v>
      </c>
      <c r="N100" s="5">
        <v>384580000000</v>
      </c>
      <c r="O100" s="5">
        <v>411419000000</v>
      </c>
    </row>
    <row r="101" spans="3:15" ht="15.5" x14ac:dyDescent="0.35">
      <c r="C101" t="s">
        <v>325</v>
      </c>
    </row>
    <row r="102" spans="3:15" ht="15.5" x14ac:dyDescent="0.35">
      <c r="C102" t="s">
        <v>326</v>
      </c>
      <c r="D102" s="5">
        <v>272997000000</v>
      </c>
      <c r="E102" s="5">
        <v>243317000000</v>
      </c>
      <c r="F102" s="5">
        <v>274372000000</v>
      </c>
      <c r="G102" s="5">
        <v>252744000000</v>
      </c>
      <c r="I102" s="5">
        <v>274372000000</v>
      </c>
      <c r="J102" s="5">
        <v>240307000000</v>
      </c>
      <c r="K102" s="5">
        <v>223949000000</v>
      </c>
      <c r="L102" s="5">
        <v>174178000000</v>
      </c>
      <c r="M102" s="5">
        <v>142881000000</v>
      </c>
      <c r="N102" s="5">
        <v>94567000000</v>
      </c>
      <c r="O102" s="5">
        <v>114920000000</v>
      </c>
    </row>
    <row r="103" spans="3:15" ht="15.5" x14ac:dyDescent="0.35">
      <c r="C103" t="s">
        <v>119</v>
      </c>
      <c r="D103" s="5">
        <v>226982000000</v>
      </c>
      <c r="E103" s="5">
        <v>425170000000</v>
      </c>
      <c r="F103" s="5">
        <v>373971000000</v>
      </c>
      <c r="G103" s="5">
        <v>318599000000</v>
      </c>
      <c r="I103" s="5">
        <v>373971000000</v>
      </c>
      <c r="J103" s="5">
        <v>420047000000</v>
      </c>
      <c r="K103" s="5">
        <v>79037000000</v>
      </c>
      <c r="L103" s="5">
        <v>346299000000</v>
      </c>
      <c r="M103" s="5">
        <v>197076000000</v>
      </c>
      <c r="N103" s="5">
        <v>100100000000</v>
      </c>
      <c r="O103" s="5">
        <v>56498000000</v>
      </c>
    </row>
    <row r="104" spans="3:15" ht="15.5" x14ac:dyDescent="0.35">
      <c r="C104" t="s">
        <v>288</v>
      </c>
      <c r="D104" s="5">
        <v>26282000000</v>
      </c>
      <c r="E104" s="5">
        <v>17898000000</v>
      </c>
      <c r="F104" s="5">
        <v>18617000000</v>
      </c>
      <c r="G104" s="5">
        <v>6090000000</v>
      </c>
      <c r="I104" s="5">
        <v>18617000000</v>
      </c>
      <c r="J104" s="5">
        <v>25029000000</v>
      </c>
      <c r="K104" s="5">
        <v>20153000000</v>
      </c>
      <c r="L104" s="5">
        <v>58750000000</v>
      </c>
      <c r="M104" s="5">
        <v>48793000000</v>
      </c>
      <c r="N104" s="5">
        <v>64804000000</v>
      </c>
      <c r="O104" s="5">
        <v>74484000000</v>
      </c>
    </row>
    <row r="105" spans="3:15" ht="15.5" x14ac:dyDescent="0.35">
      <c r="C105" t="s">
        <v>289</v>
      </c>
    </row>
    <row r="106" spans="3:15" ht="15.5" x14ac:dyDescent="0.35">
      <c r="C106" t="s">
        <v>290</v>
      </c>
      <c r="D106" s="5">
        <v>73883000000</v>
      </c>
      <c r="E106" s="5">
        <v>63422000000</v>
      </c>
      <c r="F106" s="5">
        <v>52961000000</v>
      </c>
      <c r="G106" s="5">
        <v>41500000000</v>
      </c>
      <c r="I106" s="5">
        <v>52961000000</v>
      </c>
      <c r="J106" s="5">
        <v>150003000000</v>
      </c>
      <c r="K106" s="5">
        <v>844668000000</v>
      </c>
      <c r="L106" s="5">
        <v>633377000000</v>
      </c>
      <c r="M106" s="5">
        <v>639875000000</v>
      </c>
      <c r="N106" s="5">
        <v>657247000000</v>
      </c>
      <c r="O106" s="5">
        <v>593614000000</v>
      </c>
    </row>
    <row r="107" spans="3:15" ht="15.5" x14ac:dyDescent="0.35">
      <c r="C107" t="s">
        <v>1220</v>
      </c>
      <c r="M107" s="5">
        <v>2513000000</v>
      </c>
      <c r="N107" s="5">
        <v>46894000000</v>
      </c>
      <c r="O107" s="5">
        <v>128003000000</v>
      </c>
    </row>
    <row r="108" spans="3:15" ht="15.5" x14ac:dyDescent="0.35">
      <c r="C108" t="s">
        <v>293</v>
      </c>
      <c r="D108" s="5">
        <v>73883000000</v>
      </c>
      <c r="E108" s="5">
        <v>63422000000</v>
      </c>
      <c r="F108" s="5">
        <v>52961000000</v>
      </c>
      <c r="G108" s="5">
        <v>41500000000</v>
      </c>
      <c r="I108" s="5">
        <v>52961000000</v>
      </c>
      <c r="J108" s="5">
        <v>150003000000</v>
      </c>
      <c r="K108" s="5">
        <v>844668000000</v>
      </c>
      <c r="L108" s="5">
        <v>635890000000</v>
      </c>
      <c r="M108" s="5">
        <v>684541000000</v>
      </c>
      <c r="N108" s="5">
        <v>768507000000</v>
      </c>
      <c r="O108" s="5">
        <v>688898000000</v>
      </c>
    </row>
    <row r="109" spans="3:15" ht="15.5" x14ac:dyDescent="0.35">
      <c r="C109" t="s">
        <v>1152</v>
      </c>
      <c r="M109" s="5">
        <v>158000000</v>
      </c>
      <c r="N109" s="5">
        <v>19675000000</v>
      </c>
    </row>
    <row r="110" spans="3:15" ht="15.5" x14ac:dyDescent="0.35">
      <c r="C110" t="s">
        <v>121</v>
      </c>
      <c r="D110" s="5">
        <v>1139961000000</v>
      </c>
      <c r="E110" s="5">
        <v>1115701000000</v>
      </c>
      <c r="F110" s="5">
        <v>1139272000000</v>
      </c>
      <c r="G110" s="5">
        <v>1083419000000</v>
      </c>
      <c r="I110" s="5">
        <v>1139272000000</v>
      </c>
      <c r="J110" s="5">
        <v>668560000000</v>
      </c>
      <c r="K110" s="5">
        <v>569265000000</v>
      </c>
      <c r="L110" s="5">
        <v>2019566000000</v>
      </c>
      <c r="M110" s="5">
        <v>3045812000000</v>
      </c>
      <c r="N110" s="5">
        <v>3754056000000</v>
      </c>
      <c r="O110" s="5">
        <v>4444050000000</v>
      </c>
    </row>
    <row r="111" spans="3:15" ht="15.5" x14ac:dyDescent="0.35">
      <c r="C111" t="s">
        <v>122</v>
      </c>
      <c r="D111" s="5">
        <v>1139961000000</v>
      </c>
      <c r="E111" s="5">
        <v>1115701000000</v>
      </c>
      <c r="F111" s="5">
        <v>1139272000000</v>
      </c>
      <c r="G111" s="5">
        <v>1083419000000</v>
      </c>
      <c r="I111" s="5">
        <v>1139272000000</v>
      </c>
      <c r="J111" s="5">
        <v>668560000000</v>
      </c>
      <c r="K111" s="5">
        <v>569265000000</v>
      </c>
      <c r="L111" s="5">
        <v>2019566000000</v>
      </c>
      <c r="M111" s="5">
        <v>3045812000000</v>
      </c>
      <c r="N111" s="5">
        <v>3754056000000</v>
      </c>
      <c r="O111" s="5">
        <v>4444050000000</v>
      </c>
    </row>
    <row r="112" spans="3:15" ht="15.5" x14ac:dyDescent="0.35">
      <c r="C112" t="s">
        <v>117</v>
      </c>
      <c r="D112" s="5">
        <v>105576000000</v>
      </c>
      <c r="E112" s="5">
        <v>67861000000</v>
      </c>
      <c r="F112" s="5">
        <v>71916000000</v>
      </c>
      <c r="G112" s="5">
        <v>41658000000</v>
      </c>
      <c r="I112" s="5">
        <v>71916000000</v>
      </c>
      <c r="J112" s="5">
        <v>100910000000</v>
      </c>
      <c r="K112" s="5">
        <v>51343000000</v>
      </c>
      <c r="L112" s="5">
        <v>44901000000</v>
      </c>
      <c r="M112" s="5">
        <v>103873000000</v>
      </c>
      <c r="N112" s="5">
        <v>6366000000</v>
      </c>
      <c r="O112" s="5">
        <v>24263000000</v>
      </c>
    </row>
    <row r="113" spans="3:15" ht="15.5" x14ac:dyDescent="0.35">
      <c r="C113" t="s">
        <v>294</v>
      </c>
    </row>
    <row r="114" spans="3:15" ht="15.5" x14ac:dyDescent="0.35">
      <c r="C114" t="s">
        <v>327</v>
      </c>
      <c r="D114" s="5">
        <v>724347000000</v>
      </c>
      <c r="E114" s="5">
        <v>745398000000</v>
      </c>
      <c r="F114" s="5">
        <v>766449000000</v>
      </c>
      <c r="G114" s="5">
        <v>788500000000</v>
      </c>
      <c r="I114" s="5">
        <v>766449000000</v>
      </c>
      <c r="J114" s="5">
        <v>329996000000</v>
      </c>
      <c r="K114" s="5">
        <v>201432000000</v>
      </c>
      <c r="L114" s="5">
        <v>1700244000000</v>
      </c>
      <c r="M114" s="5">
        <v>2657476000000</v>
      </c>
      <c r="N114" s="5">
        <v>3369819000000</v>
      </c>
      <c r="O114" s="5">
        <v>4035317000000</v>
      </c>
    </row>
    <row r="115" spans="3:15" ht="15.5" x14ac:dyDescent="0.35">
      <c r="C115" t="s">
        <v>295</v>
      </c>
      <c r="D115" s="5">
        <v>724347000000</v>
      </c>
      <c r="E115" s="5">
        <v>745398000000</v>
      </c>
      <c r="F115" s="5">
        <v>766449000000</v>
      </c>
      <c r="G115" s="5">
        <v>788500000000</v>
      </c>
      <c r="I115" s="5">
        <v>766449000000</v>
      </c>
      <c r="J115" s="5">
        <v>329996000000</v>
      </c>
      <c r="K115" s="5">
        <v>201432000000</v>
      </c>
      <c r="L115" s="5">
        <v>1700244000000</v>
      </c>
      <c r="M115" s="5">
        <v>2659989000000</v>
      </c>
      <c r="N115" s="5">
        <v>3416713000000</v>
      </c>
      <c r="O115" s="5">
        <v>4163320000000</v>
      </c>
    </row>
    <row r="116" spans="3:15" ht="15.5" x14ac:dyDescent="0.35">
      <c r="C116" t="s">
        <v>123</v>
      </c>
      <c r="D116" s="5">
        <v>2889990000000</v>
      </c>
      <c r="E116" s="5">
        <v>2949317000000</v>
      </c>
      <c r="F116" s="5">
        <v>3009078000000</v>
      </c>
      <c r="G116" s="5">
        <v>2788743000000</v>
      </c>
      <c r="I116" s="5">
        <v>3009078000000</v>
      </c>
      <c r="J116" s="5">
        <v>3030836000000</v>
      </c>
      <c r="K116" s="5">
        <v>2527847000000</v>
      </c>
      <c r="L116" s="5">
        <v>4113380000000</v>
      </c>
      <c r="M116" s="5">
        <v>4650315000000</v>
      </c>
      <c r="N116" s="5">
        <v>5667688000000</v>
      </c>
      <c r="O116" s="5">
        <v>6514873000000</v>
      </c>
    </row>
    <row r="117" spans="3:15" ht="15.5" x14ac:dyDescent="0.35">
      <c r="C117" t="s">
        <v>124</v>
      </c>
    </row>
    <row r="118" spans="3:15" ht="15.5" x14ac:dyDescent="0.35">
      <c r="C118" t="s">
        <v>125</v>
      </c>
      <c r="D118" s="5">
        <v>1985254000000</v>
      </c>
      <c r="E118" s="5">
        <v>1985254000000</v>
      </c>
      <c r="F118" s="5">
        <v>1985254000000</v>
      </c>
      <c r="G118" s="5">
        <v>1985254000000</v>
      </c>
      <c r="I118" s="5">
        <v>1985254000000</v>
      </c>
      <c r="J118" s="5">
        <v>1985254000000</v>
      </c>
      <c r="K118" s="5">
        <v>1985254000000</v>
      </c>
      <c r="L118" s="5">
        <v>1985254000000</v>
      </c>
      <c r="M118" s="5">
        <v>1985254000000</v>
      </c>
      <c r="N118" s="5">
        <v>1898634000000</v>
      </c>
      <c r="O118" s="5">
        <v>1898634000000</v>
      </c>
    </row>
    <row r="119" spans="3:15" ht="15.5" x14ac:dyDescent="0.35">
      <c r="C119" t="s">
        <v>126</v>
      </c>
      <c r="D119" s="5">
        <v>3335405000000</v>
      </c>
      <c r="E119" s="5">
        <v>3335405000000</v>
      </c>
      <c r="F119" s="5">
        <v>3335405000000</v>
      </c>
      <c r="G119" s="5">
        <v>3335405000000</v>
      </c>
      <c r="I119" s="5">
        <v>3335405000000</v>
      </c>
      <c r="J119" s="5">
        <v>3335405000000</v>
      </c>
      <c r="K119" s="5">
        <v>3335405000000</v>
      </c>
      <c r="L119" s="5">
        <v>3335405000000</v>
      </c>
      <c r="M119" s="5">
        <v>3335405000000</v>
      </c>
      <c r="N119" s="5">
        <v>3261608000000</v>
      </c>
      <c r="O119" s="5">
        <v>3261608000000</v>
      </c>
    </row>
    <row r="120" spans="3:15" ht="15.5" x14ac:dyDescent="0.35">
      <c r="C120" t="s">
        <v>127</v>
      </c>
      <c r="D120" s="5">
        <v>6614313000000</v>
      </c>
      <c r="E120" s="5">
        <v>7120286000000</v>
      </c>
      <c r="F120" s="5">
        <v>6380524000000</v>
      </c>
      <c r="G120" s="5">
        <v>6350518000000</v>
      </c>
      <c r="I120" s="5">
        <v>6380524000000</v>
      </c>
      <c r="J120" s="5">
        <v>5953927000000</v>
      </c>
      <c r="K120" s="5">
        <v>6149025000000</v>
      </c>
      <c r="L120" s="5">
        <v>5295205000000</v>
      </c>
      <c r="M120" s="5">
        <v>2810399000000</v>
      </c>
      <c r="N120" s="5">
        <v>1951335000000</v>
      </c>
      <c r="O120" s="5">
        <v>1040267000000</v>
      </c>
    </row>
    <row r="121" spans="3:15" ht="15.5" x14ac:dyDescent="0.35">
      <c r="C121" t="s">
        <v>128</v>
      </c>
      <c r="D121" s="5">
        <v>397051000000</v>
      </c>
      <c r="E121" s="5">
        <v>397051000000</v>
      </c>
      <c r="F121" s="5">
        <v>397051000000</v>
      </c>
      <c r="G121" s="5">
        <v>397051000000</v>
      </c>
      <c r="I121" s="5">
        <v>397051000000</v>
      </c>
      <c r="J121" s="5">
        <v>397051000000</v>
      </c>
      <c r="K121" s="5">
        <v>397051000000</v>
      </c>
      <c r="L121" s="5">
        <v>397051000000</v>
      </c>
      <c r="M121" s="5">
        <v>397051000000</v>
      </c>
    </row>
    <row r="122" spans="3:15" ht="15.5" x14ac:dyDescent="0.35">
      <c r="C122" t="s">
        <v>129</v>
      </c>
      <c r="D122" s="5">
        <v>6217262000000</v>
      </c>
      <c r="E122" s="5">
        <v>6723235000000</v>
      </c>
      <c r="F122" s="5">
        <v>5983473000000</v>
      </c>
      <c r="G122" s="5">
        <v>5953467000000</v>
      </c>
      <c r="I122" s="5">
        <v>5983473000000</v>
      </c>
      <c r="J122" s="5">
        <v>5556876000000</v>
      </c>
      <c r="K122" s="5">
        <v>5751974000000</v>
      </c>
      <c r="L122" s="5">
        <v>4898154000000</v>
      </c>
      <c r="M122" s="5">
        <v>2413348000000</v>
      </c>
    </row>
    <row r="123" spans="3:15" ht="15.5" x14ac:dyDescent="0.35">
      <c r="C123" t="s">
        <v>130</v>
      </c>
      <c r="D123" s="5">
        <v>6614313000000</v>
      </c>
      <c r="E123" s="5">
        <v>7120286000000</v>
      </c>
      <c r="F123" s="5">
        <v>6380524000000</v>
      </c>
      <c r="G123" s="5">
        <v>6350518000000</v>
      </c>
      <c r="I123" s="5">
        <v>6380524000000</v>
      </c>
      <c r="J123" s="5">
        <v>5953927000000</v>
      </c>
      <c r="K123" s="5">
        <v>6149025000000</v>
      </c>
      <c r="L123" s="5">
        <v>5295205000000</v>
      </c>
      <c r="M123" s="5">
        <v>2810399000000</v>
      </c>
      <c r="N123" s="5">
        <v>1951335000000</v>
      </c>
      <c r="O123" s="5">
        <v>1040267000000</v>
      </c>
    </row>
    <row r="124" spans="3:15" ht="15.5" x14ac:dyDescent="0.35">
      <c r="C124" t="s">
        <v>131</v>
      </c>
      <c r="D124" s="5">
        <v>492104000000</v>
      </c>
      <c r="E124" s="5">
        <v>505895000000</v>
      </c>
      <c r="F124" s="5">
        <v>478406000000</v>
      </c>
      <c r="G124" s="5">
        <v>468622000000</v>
      </c>
      <c r="I124" s="5">
        <v>478406000000</v>
      </c>
      <c r="J124" s="5">
        <v>468524000000</v>
      </c>
      <c r="K124" s="5">
        <v>445583000000</v>
      </c>
      <c r="L124" s="5">
        <v>391467000000</v>
      </c>
      <c r="M124" s="5">
        <v>282791000000</v>
      </c>
      <c r="N124" s="5">
        <v>187396000000</v>
      </c>
      <c r="O124" s="5">
        <v>166588000000</v>
      </c>
    </row>
    <row r="125" spans="3:15" ht="15.5" x14ac:dyDescent="0.35">
      <c r="C125" t="s">
        <v>10</v>
      </c>
      <c r="D125" s="5">
        <v>11933750000000</v>
      </c>
      <c r="E125" s="5">
        <v>12454507000000</v>
      </c>
      <c r="F125" s="5">
        <v>11687485000000</v>
      </c>
      <c r="G125" s="5">
        <v>11673118000000</v>
      </c>
      <c r="I125" s="5">
        <v>11687485000000</v>
      </c>
      <c r="J125" s="5">
        <v>11276429000000</v>
      </c>
      <c r="K125" s="5">
        <v>11339540000000</v>
      </c>
      <c r="L125" s="5">
        <v>10412744000000</v>
      </c>
      <c r="M125" s="5">
        <v>7796011000000</v>
      </c>
      <c r="N125" s="5">
        <v>6656282000000</v>
      </c>
      <c r="O125" s="5">
        <v>5750903000000</v>
      </c>
    </row>
    <row r="126" spans="3:15" ht="15.5" x14ac:dyDescent="0.35">
      <c r="C126" t="s">
        <v>132</v>
      </c>
      <c r="D126" s="5">
        <v>14823740000000</v>
      </c>
      <c r="E126" s="5">
        <v>15403824000000</v>
      </c>
      <c r="F126" s="5">
        <v>14696563000000</v>
      </c>
      <c r="G126" s="5">
        <v>14461861000000</v>
      </c>
      <c r="I126" s="5">
        <v>14696563000000</v>
      </c>
      <c r="J126" s="5">
        <v>14307265000000</v>
      </c>
      <c r="K126" s="5">
        <v>13867387000000</v>
      </c>
      <c r="L126" s="5">
        <v>14526124000000</v>
      </c>
      <c r="M126" s="5">
        <v>12446326000000</v>
      </c>
      <c r="N126" s="5">
        <v>12323970000000</v>
      </c>
      <c r="O126" s="5">
        <v>12265776000000</v>
      </c>
    </row>
    <row r="127" spans="3:15" ht="15.5" x14ac:dyDescent="0.35">
      <c r="C127" t="s">
        <v>133</v>
      </c>
      <c r="D127" s="5">
        <v>19852540000</v>
      </c>
      <c r="E127" s="5">
        <v>19852540000</v>
      </c>
      <c r="F127" s="5">
        <v>19852540000</v>
      </c>
      <c r="G127" s="5">
        <v>19852540000</v>
      </c>
      <c r="I127" s="5">
        <v>19852540000</v>
      </c>
      <c r="J127" s="5">
        <v>19852540000</v>
      </c>
      <c r="K127" s="5">
        <v>19852540000</v>
      </c>
      <c r="L127" s="5">
        <v>19852540000</v>
      </c>
      <c r="M127" s="5">
        <v>19852540000</v>
      </c>
      <c r="N127" s="5">
        <v>18986340000</v>
      </c>
      <c r="O127" s="5">
        <v>1898634</v>
      </c>
    </row>
    <row r="129" spans="2:15" ht="15.5" x14ac:dyDescent="0.35">
      <c r="B129" t="s">
        <v>134</v>
      </c>
      <c r="C129" t="s">
        <v>135</v>
      </c>
      <c r="D129" s="5">
        <v>964844000000</v>
      </c>
      <c r="E129" s="5">
        <v>654283000000</v>
      </c>
      <c r="F129" s="5">
        <v>1189867000000</v>
      </c>
      <c r="G129" s="5">
        <v>899732000000</v>
      </c>
      <c r="I129" s="5">
        <v>3431453000000</v>
      </c>
      <c r="J129" s="5">
        <v>3239185000000</v>
      </c>
      <c r="K129" s="5">
        <v>1569363000000</v>
      </c>
      <c r="L129" s="5">
        <v>3175480000000</v>
      </c>
      <c r="M129" s="5">
        <v>1455015000000</v>
      </c>
      <c r="N129" s="5">
        <v>1552735000000</v>
      </c>
      <c r="O129" s="5">
        <v>715666000000</v>
      </c>
    </row>
    <row r="130" spans="2:15" ht="15.5" x14ac:dyDescent="0.35">
      <c r="C130" t="s">
        <v>296</v>
      </c>
      <c r="D130" s="5">
        <v>3332589000000</v>
      </c>
      <c r="E130" s="5">
        <v>2683443000000</v>
      </c>
      <c r="F130" s="5">
        <v>3103970000000</v>
      </c>
      <c r="G130" s="5">
        <v>2698368000000</v>
      </c>
      <c r="I130" s="5">
        <v>11483274000000</v>
      </c>
      <c r="J130" s="5">
        <v>9553066000000</v>
      </c>
      <c r="K130" s="5">
        <v>8279893000000</v>
      </c>
      <c r="L130" s="5">
        <v>9388794000000</v>
      </c>
      <c r="M130" s="5">
        <v>6280134000000</v>
      </c>
      <c r="N130" s="5">
        <v>5332586000000</v>
      </c>
      <c r="O130" s="5">
        <v>4277668000000</v>
      </c>
    </row>
    <row r="131" spans="2:15" ht="15.5" x14ac:dyDescent="0.35">
      <c r="C131" t="s">
        <v>298</v>
      </c>
      <c r="D131" s="5">
        <v>-1333500000000</v>
      </c>
      <c r="E131" s="5">
        <v>-1171598000000</v>
      </c>
      <c r="F131" s="5">
        <v>-1207306000000</v>
      </c>
      <c r="G131" s="5">
        <v>-1194915000000</v>
      </c>
      <c r="I131" s="5">
        <v>-5019298000000</v>
      </c>
      <c r="J131" s="5">
        <v>-4082349000000</v>
      </c>
      <c r="K131" s="5">
        <v>-4448440000000</v>
      </c>
      <c r="L131" s="5">
        <v>-4324034000000</v>
      </c>
      <c r="M131" s="5">
        <v>-3458681000000</v>
      </c>
      <c r="N131" s="5">
        <v>-2250994000000</v>
      </c>
      <c r="O131" s="5">
        <v>-2199931000000</v>
      </c>
    </row>
    <row r="132" spans="2:15" ht="15.5" x14ac:dyDescent="0.35">
      <c r="C132" t="s">
        <v>330</v>
      </c>
      <c r="D132" s="5">
        <v>-577225000000</v>
      </c>
      <c r="E132" s="5">
        <v>-721968000000</v>
      </c>
      <c r="F132" s="5">
        <v>-554030000000</v>
      </c>
      <c r="G132" s="5">
        <v>-455380000000</v>
      </c>
      <c r="I132" s="5">
        <v>-2246110000000</v>
      </c>
      <c r="J132" s="5">
        <v>-1946384000000</v>
      </c>
      <c r="K132" s="5">
        <v>-1679162000000</v>
      </c>
      <c r="L132" s="5">
        <v>-1571601000000</v>
      </c>
      <c r="M132" s="5">
        <v>-1231545000000</v>
      </c>
      <c r="N132" s="5">
        <v>-1458170000000</v>
      </c>
      <c r="O132" s="5">
        <v>-1269975000000</v>
      </c>
    </row>
    <row r="133" spans="2:15" ht="15.5" x14ac:dyDescent="0.35">
      <c r="C133" t="s">
        <v>1221</v>
      </c>
      <c r="D133" s="5">
        <v>20000000</v>
      </c>
      <c r="E133" s="5">
        <v>3008000000</v>
      </c>
      <c r="G133" s="5">
        <v>66000000</v>
      </c>
      <c r="I133" s="5">
        <v>59720000000</v>
      </c>
      <c r="J133" s="5">
        <v>1635000000</v>
      </c>
      <c r="K133" s="5">
        <v>1546000000</v>
      </c>
      <c r="L133" s="5">
        <v>23646000000</v>
      </c>
      <c r="M133" s="5">
        <v>21614000000</v>
      </c>
      <c r="N133" s="5">
        <v>22183000000</v>
      </c>
      <c r="O133" s="5">
        <v>4643000000</v>
      </c>
    </row>
    <row r="134" spans="2:15" ht="15.5" x14ac:dyDescent="0.35">
      <c r="C134" t="s">
        <v>143</v>
      </c>
      <c r="D134" s="5">
        <v>-457040000000</v>
      </c>
      <c r="E134" s="5">
        <v>-138602000000</v>
      </c>
      <c r="F134" s="5">
        <v>-152767000000</v>
      </c>
      <c r="G134" s="5">
        <v>-148407000000</v>
      </c>
      <c r="I134" s="5">
        <v>-846133000000</v>
      </c>
      <c r="J134" s="5">
        <v>-286783000000</v>
      </c>
      <c r="K134" s="5">
        <v>-584474000000</v>
      </c>
      <c r="L134" s="5">
        <v>-341325000000</v>
      </c>
      <c r="M134" s="5">
        <v>-156507000000</v>
      </c>
      <c r="N134" s="5">
        <v>-92870000000</v>
      </c>
      <c r="O134" s="5">
        <v>-96739000000</v>
      </c>
    </row>
    <row r="135" spans="2:15" ht="15.5" x14ac:dyDescent="0.35">
      <c r="C135" t="s">
        <v>144</v>
      </c>
      <c r="D135" s="5">
        <v>-1897121000000</v>
      </c>
      <c r="E135" s="5">
        <v>-26078000000</v>
      </c>
      <c r="F135" s="5">
        <v>-1071565000000</v>
      </c>
      <c r="G135" s="5">
        <v>-434901000000</v>
      </c>
      <c r="I135" s="5">
        <v>-3465409000000</v>
      </c>
      <c r="J135" s="5">
        <v>-3516260000000</v>
      </c>
      <c r="K135" s="5">
        <v>-2049701000000</v>
      </c>
      <c r="L135" s="5">
        <v>-1883703000000</v>
      </c>
      <c r="M135" s="5">
        <v>-1317024000000</v>
      </c>
      <c r="N135" s="5">
        <v>-1314035000000</v>
      </c>
      <c r="O135" s="5">
        <v>-1479182000000</v>
      </c>
    </row>
    <row r="136" spans="2:15" ht="15.5" x14ac:dyDescent="0.35">
      <c r="C136" t="s">
        <v>145</v>
      </c>
      <c r="D136" s="5">
        <v>-166144000000</v>
      </c>
      <c r="E136" s="5">
        <v>516188000000</v>
      </c>
      <c r="F136" s="5">
        <v>-132686000000</v>
      </c>
      <c r="G136" s="5">
        <v>262171000000</v>
      </c>
      <c r="I136" s="5">
        <v>373393000000</v>
      </c>
      <c r="J136" s="5">
        <v>576160000000</v>
      </c>
      <c r="K136" s="5">
        <v>-441818000000</v>
      </c>
      <c r="L136" s="5">
        <v>-662802000000</v>
      </c>
      <c r="M136" s="5">
        <v>-357107000000</v>
      </c>
      <c r="N136" s="5">
        <v>-212885000000</v>
      </c>
      <c r="O136" s="5">
        <v>-606022000000</v>
      </c>
    </row>
    <row r="137" spans="2:15" ht="15.5" x14ac:dyDescent="0.35">
      <c r="C137" t="s">
        <v>151</v>
      </c>
      <c r="D137" s="5">
        <v>-186707000000</v>
      </c>
      <c r="E137" s="5">
        <v>-137562000000</v>
      </c>
      <c r="F137" s="5">
        <v>-165117000000</v>
      </c>
      <c r="G137" s="5">
        <v>-210317000000</v>
      </c>
      <c r="I137" s="5">
        <v>-622694000000</v>
      </c>
      <c r="J137" s="5">
        <v>-587641000000</v>
      </c>
      <c r="K137" s="5">
        <v>-802438000000</v>
      </c>
      <c r="L137" s="5">
        <v>-738152000000</v>
      </c>
      <c r="M137" s="5">
        <v>-455163000000</v>
      </c>
      <c r="N137" s="5">
        <v>-427222000000</v>
      </c>
      <c r="O137" s="5">
        <v>-751135000000</v>
      </c>
    </row>
    <row r="138" spans="2:15" ht="15.5" x14ac:dyDescent="0.35">
      <c r="C138" t="s">
        <v>359</v>
      </c>
      <c r="L138" s="5">
        <v>-53849000000</v>
      </c>
      <c r="M138" s="5">
        <v>-15443000000</v>
      </c>
      <c r="N138" s="5">
        <v>-17632000000</v>
      </c>
      <c r="O138" s="5">
        <v>-27414000000</v>
      </c>
    </row>
    <row r="139" spans="2:15" ht="15.5" x14ac:dyDescent="0.35">
      <c r="C139" t="s">
        <v>1222</v>
      </c>
      <c r="N139" s="5">
        <v>152702000000</v>
      </c>
      <c r="O139" s="5">
        <v>538901000000</v>
      </c>
    </row>
    <row r="140" spans="2:15" ht="15.5" x14ac:dyDescent="0.35">
      <c r="C140" t="s">
        <v>1223</v>
      </c>
      <c r="D140" s="5">
        <v>216349000000</v>
      </c>
      <c r="F140" s="5">
        <v>-208000000</v>
      </c>
      <c r="I140" s="5">
        <v>-36749000000</v>
      </c>
      <c r="J140" s="5">
        <v>-1832000000</v>
      </c>
      <c r="K140" s="5">
        <v>-4371000000</v>
      </c>
      <c r="L140" s="5">
        <v>-5357000000</v>
      </c>
      <c r="O140" s="5">
        <v>-538534000000</v>
      </c>
    </row>
    <row r="141" spans="2:15" ht="15.5" x14ac:dyDescent="0.35">
      <c r="C141" t="s">
        <v>1224</v>
      </c>
      <c r="D141" s="5">
        <v>-216349000000</v>
      </c>
      <c r="E141" s="5">
        <v>216349000000</v>
      </c>
    </row>
    <row r="142" spans="2:15" ht="15.5" x14ac:dyDescent="0.35">
      <c r="C142" t="s">
        <v>1225</v>
      </c>
      <c r="D142" s="5">
        <v>450000000000</v>
      </c>
      <c r="G142" s="5">
        <v>454230000000</v>
      </c>
      <c r="I142" s="5">
        <v>958807000000</v>
      </c>
      <c r="J142" s="5">
        <v>1170000000000</v>
      </c>
      <c r="K142" s="5">
        <v>300000000000</v>
      </c>
      <c r="L142" s="5">
        <v>150000000000</v>
      </c>
      <c r="M142" s="5">
        <v>150000000000</v>
      </c>
      <c r="N142" s="5">
        <v>50000000000</v>
      </c>
      <c r="O142" s="5">
        <v>100000000000</v>
      </c>
    </row>
    <row r="143" spans="2:15" ht="15.5" x14ac:dyDescent="0.35">
      <c r="C143" t="s">
        <v>1186</v>
      </c>
    </row>
    <row r="144" spans="2:15" ht="15.5" x14ac:dyDescent="0.35">
      <c r="C144" t="s">
        <v>436</v>
      </c>
      <c r="L144" s="5">
        <v>-62931000000</v>
      </c>
    </row>
    <row r="145" spans="3:15" ht="15.5" x14ac:dyDescent="0.35">
      <c r="C145" t="s">
        <v>1226</v>
      </c>
      <c r="D145" s="5">
        <v>-450000000000</v>
      </c>
      <c r="E145" s="5">
        <v>450000000000</v>
      </c>
    </row>
    <row r="146" spans="3:15" ht="15.5" x14ac:dyDescent="0.35">
      <c r="C146" t="s">
        <v>1227</v>
      </c>
      <c r="N146" s="5">
        <v>1295000000</v>
      </c>
      <c r="O146" s="5">
        <v>84198000000</v>
      </c>
    </row>
    <row r="147" spans="3:15" ht="15.5" x14ac:dyDescent="0.35">
      <c r="C147" t="s">
        <v>689</v>
      </c>
      <c r="D147" s="5">
        <v>15208000000</v>
      </c>
      <c r="E147" s="5">
        <v>12683000000</v>
      </c>
      <c r="F147" s="5">
        <v>13023000000</v>
      </c>
      <c r="G147" s="5">
        <v>-15939000000</v>
      </c>
      <c r="I147" s="5">
        <v>14998000000</v>
      </c>
      <c r="J147" s="5">
        <v>9990000000</v>
      </c>
      <c r="K147" s="5">
        <v>19182000000</v>
      </c>
      <c r="L147" s="5">
        <v>56342000000</v>
      </c>
      <c r="M147" s="5">
        <v>-14589000000</v>
      </c>
    </row>
    <row r="148" spans="3:15" ht="15.5" x14ac:dyDescent="0.35">
      <c r="C148" t="s">
        <v>1228</v>
      </c>
      <c r="N148" s="5">
        <v>-10759000000</v>
      </c>
      <c r="O148" s="5">
        <v>-66410000000</v>
      </c>
    </row>
    <row r="149" spans="3:15" ht="15.5" x14ac:dyDescent="0.35">
      <c r="C149" t="s">
        <v>978</v>
      </c>
      <c r="D149" s="5">
        <v>-59566000000</v>
      </c>
      <c r="E149" s="5">
        <v>-56132000000</v>
      </c>
      <c r="F149" s="5">
        <v>-18518000000</v>
      </c>
      <c r="G149" s="5">
        <v>8327000000</v>
      </c>
      <c r="I149" s="5">
        <v>-50075000000</v>
      </c>
      <c r="J149" s="5">
        <v>-40109000000</v>
      </c>
      <c r="K149" s="5">
        <v>-51086000000</v>
      </c>
      <c r="L149" s="5">
        <v>-30907000000</v>
      </c>
      <c r="M149" s="5">
        <v>-34992000000</v>
      </c>
      <c r="N149" s="5">
        <v>1425000000</v>
      </c>
      <c r="O149" s="5">
        <v>-4338000000</v>
      </c>
    </row>
    <row r="150" spans="3:15" ht="15.5" x14ac:dyDescent="0.35">
      <c r="C150" t="s">
        <v>536</v>
      </c>
      <c r="D150" s="5">
        <v>34582000000</v>
      </c>
      <c r="E150" s="5">
        <v>28290000000</v>
      </c>
      <c r="F150" s="5">
        <v>32968000000</v>
      </c>
      <c r="G150" s="5">
        <v>16981000000</v>
      </c>
      <c r="I150" s="5">
        <v>92823000000</v>
      </c>
      <c r="J150" s="5">
        <v>53578000000</v>
      </c>
      <c r="K150" s="5">
        <v>41484000000</v>
      </c>
      <c r="L150" s="5">
        <v>24166000000</v>
      </c>
      <c r="M150" s="5">
        <v>20992000000</v>
      </c>
      <c r="N150" s="5">
        <v>39950000000</v>
      </c>
      <c r="O150" s="5">
        <v>57287000000</v>
      </c>
    </row>
    <row r="151" spans="3:15" ht="15.5" x14ac:dyDescent="0.35">
      <c r="C151" t="s">
        <v>1229</v>
      </c>
      <c r="L151" s="5">
        <v>-4145000000</v>
      </c>
      <c r="M151" s="5">
        <v>-8788000000</v>
      </c>
      <c r="N151" s="5">
        <v>-4021000000</v>
      </c>
      <c r="O151" s="5">
        <v>-7869000000</v>
      </c>
    </row>
    <row r="152" spans="3:15" ht="15.5" x14ac:dyDescent="0.35">
      <c r="C152" t="s">
        <v>612</v>
      </c>
      <c r="D152" s="5">
        <v>30339000000</v>
      </c>
      <c r="E152" s="5">
        <v>2560000000</v>
      </c>
      <c r="F152" s="5">
        <v>5166000000</v>
      </c>
      <c r="G152" s="5">
        <v>8889000000</v>
      </c>
      <c r="I152" s="5">
        <v>16283000000</v>
      </c>
      <c r="J152" s="5">
        <v>21174000000</v>
      </c>
      <c r="K152" s="5">
        <v>55411000000</v>
      </c>
      <c r="L152" s="5">
        <v>2031000000</v>
      </c>
      <c r="M152" s="5">
        <v>876000000</v>
      </c>
      <c r="N152" s="5">
        <v>1377000000</v>
      </c>
      <c r="O152" s="5">
        <v>6792000000</v>
      </c>
    </row>
    <row r="153" spans="3:15" ht="15.5" x14ac:dyDescent="0.35">
      <c r="C153" t="s">
        <v>1230</v>
      </c>
      <c r="J153" s="5">
        <v>-49000000000</v>
      </c>
    </row>
    <row r="154" spans="3:15" ht="15.5" x14ac:dyDescent="0.35">
      <c r="C154" t="s">
        <v>567</v>
      </c>
      <c r="O154" s="5">
        <v>2500000000</v>
      </c>
    </row>
    <row r="155" spans="3:15" ht="15.5" x14ac:dyDescent="0.35">
      <c r="C155" t="s">
        <v>153</v>
      </c>
      <c r="D155" s="5">
        <v>-1897121000000</v>
      </c>
      <c r="E155" s="5">
        <v>-26078000000</v>
      </c>
      <c r="F155" s="5">
        <v>-1071565000000</v>
      </c>
      <c r="G155" s="5">
        <v>-434901000000</v>
      </c>
      <c r="I155" s="5">
        <v>-3465409000000</v>
      </c>
      <c r="J155" s="5">
        <v>-3516260000000</v>
      </c>
      <c r="K155" s="5">
        <v>-2049701000000</v>
      </c>
      <c r="L155" s="5">
        <v>-1883703000000</v>
      </c>
      <c r="M155" s="5">
        <v>-1317024000000</v>
      </c>
      <c r="N155" s="5">
        <v>-1314035000000</v>
      </c>
      <c r="O155" s="5">
        <v>-1479182000000</v>
      </c>
    </row>
    <row r="156" spans="3:15" ht="15.5" x14ac:dyDescent="0.35">
      <c r="C156" t="s">
        <v>369</v>
      </c>
      <c r="G156" s="5">
        <v>830000000000</v>
      </c>
      <c r="I156" s="5">
        <v>830000000000</v>
      </c>
      <c r="J156" s="5">
        <v>800000000000</v>
      </c>
      <c r="K156" s="5">
        <v>1320000000000</v>
      </c>
      <c r="N156" s="5">
        <v>286224000000</v>
      </c>
      <c r="O156" s="5">
        <v>300000000000</v>
      </c>
    </row>
    <row r="157" spans="3:15" ht="15.5" x14ac:dyDescent="0.35">
      <c r="C157" t="s">
        <v>370</v>
      </c>
      <c r="D157" s="5">
        <v>-10590000000</v>
      </c>
      <c r="E157" s="5">
        <v>-10590000000</v>
      </c>
      <c r="F157" s="5">
        <v>-10590000000</v>
      </c>
      <c r="G157" s="5">
        <v>-439997000000</v>
      </c>
      <c r="I157" s="5">
        <v>-490589000000</v>
      </c>
      <c r="J157" s="5">
        <v>-1366101000000</v>
      </c>
      <c r="K157" s="5">
        <v>-2577392000000</v>
      </c>
      <c r="L157" s="5">
        <v>-1238607000000</v>
      </c>
      <c r="M157" s="5">
        <v>-782196000000</v>
      </c>
      <c r="N157" s="5">
        <v>-990637000000</v>
      </c>
      <c r="O157" s="5">
        <v>-406887000000</v>
      </c>
    </row>
    <row r="158" spans="3:15" ht="15.5" x14ac:dyDescent="0.35">
      <c r="C158" t="s">
        <v>602</v>
      </c>
      <c r="D158" s="5">
        <v>-14112000000</v>
      </c>
      <c r="E158" s="5">
        <v>-15488000000</v>
      </c>
      <c r="F158" s="5">
        <v>-16427000000</v>
      </c>
      <c r="G158" s="5">
        <v>-12549000000</v>
      </c>
      <c r="I158" s="5">
        <v>-57277000000</v>
      </c>
      <c r="J158" s="5">
        <v>-76640000000</v>
      </c>
      <c r="K158" s="5">
        <v>-110416000000</v>
      </c>
      <c r="L158" s="5">
        <v>-104116000000</v>
      </c>
      <c r="M158" s="5">
        <v>-158833000000</v>
      </c>
      <c r="N158" s="5">
        <v>-245489000000</v>
      </c>
      <c r="O158" s="5">
        <v>-446217000000</v>
      </c>
    </row>
    <row r="159" spans="3:15" ht="15.5" x14ac:dyDescent="0.35">
      <c r="C159" t="s">
        <v>1231</v>
      </c>
      <c r="M159" s="5">
        <v>173240000000</v>
      </c>
    </row>
    <row r="160" spans="3:15" ht="15.5" x14ac:dyDescent="0.35">
      <c r="C160" t="s">
        <v>381</v>
      </c>
      <c r="M160" s="5">
        <v>-12823000000</v>
      </c>
    </row>
    <row r="161" spans="2:15" ht="15.5" x14ac:dyDescent="0.35">
      <c r="C161" t="s">
        <v>979</v>
      </c>
      <c r="D161" s="5">
        <v>-1806581000000</v>
      </c>
      <c r="F161" s="5">
        <v>-992627000000</v>
      </c>
      <c r="G161" s="5">
        <v>-774249000000</v>
      </c>
      <c r="I161" s="5">
        <v>-3275669000000</v>
      </c>
      <c r="J161" s="5">
        <v>-3315374000000</v>
      </c>
      <c r="K161" s="5">
        <v>-754397000000</v>
      </c>
      <c r="L161" s="5">
        <v>-496314000000</v>
      </c>
      <c r="M161" s="5">
        <v>-299972000000</v>
      </c>
    </row>
    <row r="162" spans="2:15" ht="15.5" x14ac:dyDescent="0.35">
      <c r="C162" t="s">
        <v>1232</v>
      </c>
      <c r="K162" s="5">
        <v>17000000</v>
      </c>
      <c r="M162" s="5">
        <v>57835000000</v>
      </c>
    </row>
    <row r="163" spans="2:15" ht="15.5" x14ac:dyDescent="0.35">
      <c r="C163" t="s">
        <v>906</v>
      </c>
      <c r="D163" s="5">
        <v>-65838000000</v>
      </c>
      <c r="F163" s="5">
        <v>99953000000</v>
      </c>
      <c r="G163" s="5">
        <v>-38106000000</v>
      </c>
      <c r="M163" s="5">
        <v>-3300000000</v>
      </c>
    </row>
    <row r="164" spans="2:15" ht="15.5" x14ac:dyDescent="0.35">
      <c r="C164" t="s">
        <v>1233</v>
      </c>
      <c r="F164" s="5">
        <v>-131874000000</v>
      </c>
      <c r="I164" s="5">
        <v>-131874000000</v>
      </c>
      <c r="J164" s="5">
        <v>-103145000000</v>
      </c>
    </row>
    <row r="165" spans="2:15" ht="15.5" x14ac:dyDescent="0.35">
      <c r="C165" t="s">
        <v>1234</v>
      </c>
      <c r="N165" s="5">
        <v>41000000000</v>
      </c>
      <c r="O165" s="5">
        <v>87000000000</v>
      </c>
    </row>
    <row r="166" spans="2:15" ht="15.5" x14ac:dyDescent="0.35">
      <c r="C166" t="s">
        <v>583</v>
      </c>
      <c r="K166" s="5">
        <v>-2513000000</v>
      </c>
      <c r="L166" s="5">
        <v>-44666000000</v>
      </c>
      <c r="M166" s="5">
        <v>-110975000000</v>
      </c>
      <c r="N166" s="5">
        <v>-106133000000</v>
      </c>
      <c r="O166" s="5">
        <v>-69978000000</v>
      </c>
    </row>
    <row r="167" spans="2:15" ht="15.5" x14ac:dyDescent="0.35">
      <c r="C167" t="s">
        <v>164</v>
      </c>
      <c r="D167" s="5">
        <v>-1098421000000</v>
      </c>
      <c r="E167" s="5">
        <v>1144393000000</v>
      </c>
      <c r="F167" s="5">
        <v>-14384000000</v>
      </c>
      <c r="G167" s="5">
        <v>727002000000</v>
      </c>
      <c r="I167" s="5">
        <v>339437000000</v>
      </c>
      <c r="J167" s="5">
        <v>299085000000</v>
      </c>
      <c r="K167" s="5">
        <v>-922156000000</v>
      </c>
      <c r="L167" s="5">
        <v>628975000000</v>
      </c>
      <c r="M167" s="5">
        <v>-219116000000</v>
      </c>
      <c r="N167" s="5">
        <v>25815000000</v>
      </c>
      <c r="O167" s="5">
        <v>-1369538000000</v>
      </c>
    </row>
    <row r="168" spans="2:15" ht="15.5" x14ac:dyDescent="0.35">
      <c r="C168" t="s">
        <v>400</v>
      </c>
      <c r="D168" s="5">
        <v>7140000000</v>
      </c>
      <c r="E168" s="5">
        <v>1751000000</v>
      </c>
      <c r="F168" s="5">
        <v>-628000000</v>
      </c>
      <c r="G168" s="5">
        <v>3059000000</v>
      </c>
      <c r="I168" s="5">
        <v>2780000000</v>
      </c>
      <c r="J168" s="5">
        <v>3335000000</v>
      </c>
      <c r="K168" s="5">
        <v>-28821000000</v>
      </c>
      <c r="L168" s="5">
        <v>48560000000</v>
      </c>
      <c r="M168" s="5">
        <v>9393000000</v>
      </c>
    </row>
    <row r="169" spans="2:15" ht="15.5" x14ac:dyDescent="0.35">
      <c r="C169" t="s">
        <v>165</v>
      </c>
      <c r="E169" s="5">
        <v>1651433000000</v>
      </c>
      <c r="I169" s="5">
        <v>1309216000000</v>
      </c>
      <c r="J169" s="5">
        <v>1006796000000</v>
      </c>
      <c r="K169" s="5">
        <v>1957773000000</v>
      </c>
      <c r="L169" s="5">
        <v>1280238000000</v>
      </c>
      <c r="M169" s="5">
        <v>1489961000000</v>
      </c>
      <c r="N169" s="5">
        <v>1464146000000</v>
      </c>
      <c r="O169" s="5">
        <v>2833684000000</v>
      </c>
    </row>
    <row r="170" spans="2:15" ht="15.5" x14ac:dyDescent="0.35">
      <c r="C170" t="s">
        <v>166</v>
      </c>
      <c r="D170" s="5">
        <v>-1091281000000</v>
      </c>
      <c r="E170" s="5">
        <v>2797577000000</v>
      </c>
      <c r="F170" s="5">
        <v>-15012000000</v>
      </c>
      <c r="G170" s="5">
        <v>730061000000</v>
      </c>
      <c r="I170" s="5">
        <v>1651433000000</v>
      </c>
      <c r="J170" s="5">
        <v>1309216000000</v>
      </c>
      <c r="K170" s="5">
        <v>1006796000000</v>
      </c>
      <c r="L170" s="5">
        <v>1957773000000</v>
      </c>
      <c r="M170" s="5">
        <v>1280238000000</v>
      </c>
      <c r="N170" s="5">
        <v>1489961000000</v>
      </c>
      <c r="O170" s="5">
        <v>1464146000000</v>
      </c>
    </row>
    <row r="172" spans="2:15" ht="15.5" x14ac:dyDescent="0.35">
      <c r="B172" t="s">
        <v>167</v>
      </c>
      <c r="C172" t="s">
        <v>12</v>
      </c>
      <c r="D172" s="5">
        <v>19850000000</v>
      </c>
      <c r="E172" s="5">
        <v>19850000000</v>
      </c>
      <c r="F172" s="5">
        <v>19850000000</v>
      </c>
      <c r="G172" s="5">
        <v>19850000000</v>
      </c>
      <c r="I172" s="5">
        <v>19850000000</v>
      </c>
      <c r="J172" s="5">
        <v>19850000000</v>
      </c>
      <c r="K172" s="5">
        <v>19850000000</v>
      </c>
      <c r="L172" s="5">
        <v>19850000000</v>
      </c>
      <c r="M172" s="5">
        <v>19850000000</v>
      </c>
      <c r="N172" s="5">
        <v>18990000000</v>
      </c>
      <c r="O172" s="5">
        <v>0</v>
      </c>
    </row>
    <row r="173" spans="2:15" ht="15.5" x14ac:dyDescent="0.35">
      <c r="C173" t="s">
        <v>168</v>
      </c>
      <c r="D173" s="6">
        <v>65.510000000000005</v>
      </c>
      <c r="E173" s="6">
        <v>37.26</v>
      </c>
      <c r="F173" s="6">
        <v>51.51</v>
      </c>
      <c r="G173" s="6">
        <v>49.64</v>
      </c>
    </row>
    <row r="174" spans="2:15" ht="15.5" x14ac:dyDescent="0.35">
      <c r="C174" t="s">
        <v>169</v>
      </c>
      <c r="D174" s="6">
        <v>22.06</v>
      </c>
      <c r="E174" s="6">
        <v>50.99</v>
      </c>
      <c r="F174" s="6">
        <v>29.12</v>
      </c>
      <c r="G174" s="6">
        <v>34.549999999999997</v>
      </c>
    </row>
    <row r="175" spans="2:15" ht="15.5" x14ac:dyDescent="0.35">
      <c r="C175" t="s">
        <v>62</v>
      </c>
      <c r="D175" s="6">
        <v>8.5299999999999994</v>
      </c>
      <c r="E175" s="6">
        <v>15.14</v>
      </c>
      <c r="F175" s="6">
        <v>9.32</v>
      </c>
      <c r="G175" s="6">
        <v>12.61</v>
      </c>
    </row>
    <row r="176" spans="2:15" ht="15.5" x14ac:dyDescent="0.35">
      <c r="C176" t="s">
        <v>170</v>
      </c>
      <c r="D176" s="5">
        <v>1509660000000</v>
      </c>
      <c r="E176" s="5">
        <v>833600000000</v>
      </c>
      <c r="F176" s="5">
        <v>1333860000000</v>
      </c>
      <c r="G176" s="5">
        <v>1081810000000</v>
      </c>
    </row>
    <row r="177" spans="3:7" ht="15.5" x14ac:dyDescent="0.35">
      <c r="C177" t="s">
        <v>171</v>
      </c>
      <c r="D177" s="6">
        <v>8.77E-2</v>
      </c>
      <c r="E177" s="6">
        <v>4.8000000000000001E-2</v>
      </c>
      <c r="F177" s="6">
        <v>6.9599999999999995E-2</v>
      </c>
      <c r="G177" s="6">
        <v>6.8099999999999994E-2</v>
      </c>
    </row>
    <row r="178" spans="3:7" ht="15.5" x14ac:dyDescent="0.35">
      <c r="C178" t="s">
        <v>172</v>
      </c>
      <c r="D178" s="6">
        <v>0.1137</v>
      </c>
      <c r="E178" s="6">
        <v>6.1900000000000004E-2</v>
      </c>
      <c r="F178" s="6">
        <v>9.1199999999999989E-2</v>
      </c>
      <c r="G178" s="6">
        <v>8.8000000000000009E-2</v>
      </c>
    </row>
    <row r="179" spans="3:7" ht="15.5" x14ac:dyDescent="0.35">
      <c r="C179" t="s">
        <v>173</v>
      </c>
      <c r="D179" s="6">
        <v>9.9700000000000011E-2</v>
      </c>
      <c r="E179" s="6">
        <v>4.9699999999999994E-2</v>
      </c>
      <c r="F179" s="6">
        <v>8.929999999999999E-2</v>
      </c>
      <c r="G179" s="6">
        <v>7.3399999999999993E-2</v>
      </c>
    </row>
    <row r="180" spans="3:7" ht="15.5" x14ac:dyDescent="0.35">
      <c r="C180" t="s">
        <v>174</v>
      </c>
      <c r="D180" s="6">
        <v>84.53</v>
      </c>
      <c r="E180" s="6">
        <v>41.89</v>
      </c>
      <c r="F180" s="6">
        <v>65.790000000000006</v>
      </c>
      <c r="G180" s="6">
        <v>359.39</v>
      </c>
    </row>
    <row r="181" spans="3:7" ht="15.5" x14ac:dyDescent="0.35">
      <c r="C181" t="s">
        <v>175</v>
      </c>
      <c r="D181" s="5">
        <v>11934000000000</v>
      </c>
      <c r="E181" s="5">
        <v>12455000000000</v>
      </c>
      <c r="F181" s="5">
        <v>11687000000000</v>
      </c>
      <c r="G181" s="5">
        <v>11673000000000</v>
      </c>
    </row>
    <row r="182" spans="3:7" ht="15.5" x14ac:dyDescent="0.35">
      <c r="C182" t="s">
        <v>176</v>
      </c>
      <c r="D182" s="6">
        <v>2.5099999999999998</v>
      </c>
      <c r="E182" s="6">
        <v>3.16</v>
      </c>
      <c r="F182" s="6">
        <v>2.66</v>
      </c>
      <c r="G182" s="6">
        <v>3.04</v>
      </c>
    </row>
    <row r="183" spans="3:7" ht="15.5" x14ac:dyDescent="0.35">
      <c r="C183" t="s">
        <v>177</v>
      </c>
      <c r="D183" s="6">
        <v>576.33000000000004</v>
      </c>
      <c r="E183" s="6">
        <v>601.87</v>
      </c>
      <c r="F183" s="6">
        <v>564.62</v>
      </c>
      <c r="G183" s="6">
        <v>564.39</v>
      </c>
    </row>
    <row r="184" spans="3:7" ht="15.5" x14ac:dyDescent="0.35">
      <c r="C184" t="s">
        <v>178</v>
      </c>
      <c r="D184" s="6">
        <v>2.5099999999999998</v>
      </c>
      <c r="E184" s="6">
        <v>3.16</v>
      </c>
      <c r="F184" s="6">
        <v>2.66</v>
      </c>
      <c r="G184" s="6">
        <v>3.04</v>
      </c>
    </row>
    <row r="185" spans="3:7" ht="15.5" x14ac:dyDescent="0.35">
      <c r="C185" t="s">
        <v>179</v>
      </c>
      <c r="D185" s="6">
        <v>576.33000000000004</v>
      </c>
      <c r="E185" s="6">
        <v>601.87</v>
      </c>
      <c r="F185" s="6">
        <v>564.62</v>
      </c>
      <c r="G185" s="6">
        <v>564.39</v>
      </c>
    </row>
    <row r="186" spans="3:7" ht="15.5" x14ac:dyDescent="0.35">
      <c r="C186" t="s">
        <v>180</v>
      </c>
      <c r="D186" s="5">
        <v>354000000000</v>
      </c>
      <c r="E186" s="5">
        <v>343000000000</v>
      </c>
      <c r="F186" s="5">
        <v>333000000000</v>
      </c>
      <c r="G186" s="5">
        <v>342000000000</v>
      </c>
    </row>
    <row r="187" spans="3:7" ht="15.5" x14ac:dyDescent="0.35">
      <c r="C187" t="s">
        <v>181</v>
      </c>
      <c r="D187" s="5">
        <v>724000000000</v>
      </c>
      <c r="E187" s="5">
        <v>745000000000</v>
      </c>
      <c r="F187" s="5">
        <v>766000000000</v>
      </c>
      <c r="G187" s="5">
        <v>788000000000</v>
      </c>
    </row>
    <row r="188" spans="3:7" ht="15.5" x14ac:dyDescent="0.35">
      <c r="C188" t="s">
        <v>182</v>
      </c>
      <c r="D188" s="5">
        <v>11442000000000</v>
      </c>
      <c r="E188" s="5">
        <v>11949000000000</v>
      </c>
      <c r="F188" s="5">
        <v>11209000000000</v>
      </c>
      <c r="G188" s="5">
        <v>11204000000000</v>
      </c>
    </row>
    <row r="189" spans="3:7" ht="15.5" x14ac:dyDescent="0.35">
      <c r="C189" t="s">
        <v>24</v>
      </c>
      <c r="D189" s="5">
        <v>1078000000000</v>
      </c>
      <c r="E189" s="5">
        <v>1089000000000</v>
      </c>
      <c r="F189" s="5">
        <v>1099000000000</v>
      </c>
      <c r="G189" s="5">
        <v>1130000000000</v>
      </c>
    </row>
    <row r="190" spans="3:7" ht="15.5" x14ac:dyDescent="0.35">
      <c r="C190" t="s">
        <v>21</v>
      </c>
      <c r="D190" s="5">
        <v>-628000000000</v>
      </c>
      <c r="E190" s="5">
        <v>-1709000000000</v>
      </c>
      <c r="F190" s="5">
        <v>-552000000000</v>
      </c>
      <c r="G190" s="5">
        <v>-536000000000</v>
      </c>
    </row>
    <row r="191" spans="3:7" ht="15.5" x14ac:dyDescent="0.35">
      <c r="C191" t="s">
        <v>183</v>
      </c>
      <c r="D191" s="5">
        <v>2376000000000</v>
      </c>
      <c r="E191" s="5">
        <v>3180000000000</v>
      </c>
      <c r="F191" s="5">
        <v>2111000000000</v>
      </c>
      <c r="G191" s="5">
        <v>2165000000000</v>
      </c>
    </row>
    <row r="192" spans="3:7" ht="15.5" x14ac:dyDescent="0.35">
      <c r="C192" t="s">
        <v>184</v>
      </c>
      <c r="D192" s="5">
        <v>965000000000</v>
      </c>
      <c r="E192" s="5">
        <v>654000000000</v>
      </c>
      <c r="F192" s="5">
        <v>1190000000000</v>
      </c>
      <c r="G192" s="5">
        <v>900000000000</v>
      </c>
    </row>
    <row r="193" spans="3:15" ht="15.5" x14ac:dyDescent="0.35">
      <c r="C193" t="s">
        <v>185</v>
      </c>
      <c r="D193" s="5">
        <v>-187000000000</v>
      </c>
      <c r="E193" s="5">
        <v>-138000000000</v>
      </c>
      <c r="F193" s="5">
        <v>-165000000000</v>
      </c>
      <c r="G193" s="5">
        <v>-210000000000</v>
      </c>
    </row>
    <row r="194" spans="3:15" ht="15.5" x14ac:dyDescent="0.35">
      <c r="C194" t="s">
        <v>13</v>
      </c>
      <c r="D194" s="5">
        <v>778000000000</v>
      </c>
      <c r="E194" s="5">
        <v>517000000000</v>
      </c>
      <c r="F194" s="5">
        <v>1025000000000</v>
      </c>
      <c r="G194" s="5">
        <v>689000000000</v>
      </c>
    </row>
    <row r="195" spans="3:15" ht="15.5" x14ac:dyDescent="0.35">
      <c r="C195" t="s">
        <v>16</v>
      </c>
      <c r="D195" s="6">
        <v>39.200000000000003</v>
      </c>
      <c r="E195" s="6">
        <v>26.03</v>
      </c>
      <c r="F195" s="6">
        <v>51.62</v>
      </c>
      <c r="G195" s="6">
        <v>34.729999999999997</v>
      </c>
    </row>
    <row r="196" spans="3:15" ht="15.5" x14ac:dyDescent="0.35">
      <c r="C196" t="s">
        <v>47</v>
      </c>
      <c r="I196" s="6">
        <v>186.49</v>
      </c>
      <c r="J196" s="6">
        <v>157.16999999999999</v>
      </c>
      <c r="K196" s="6">
        <v>81.010000000000005</v>
      </c>
      <c r="L196" s="6">
        <v>150.16</v>
      </c>
      <c r="M196" s="6">
        <v>58.38</v>
      </c>
      <c r="N196" s="6">
        <v>47.99</v>
      </c>
      <c r="O196" s="6">
        <v>100817.22</v>
      </c>
    </row>
    <row r="197" spans="3:15" ht="15.5" x14ac:dyDescent="0.35">
      <c r="C197" t="s">
        <v>61</v>
      </c>
      <c r="I197" s="6">
        <v>8.0399999999999991</v>
      </c>
      <c r="J197" s="6">
        <v>4.87</v>
      </c>
      <c r="K197" s="6">
        <v>6.73</v>
      </c>
      <c r="L197" s="6">
        <v>4.2300000000000004</v>
      </c>
      <c r="M197" s="6">
        <v>10.45</v>
      </c>
      <c r="N197" s="5">
        <v>0</v>
      </c>
      <c r="O197" s="5">
        <v>0</v>
      </c>
    </row>
    <row r="198" spans="3:15" ht="15.5" x14ac:dyDescent="0.35">
      <c r="C198" t="s">
        <v>64</v>
      </c>
      <c r="I198" s="6">
        <v>2.61</v>
      </c>
      <c r="J198" s="6">
        <v>1.57</v>
      </c>
      <c r="K198" s="6">
        <v>1.3</v>
      </c>
      <c r="L198" s="6">
        <v>1.35</v>
      </c>
      <c r="M198" s="6">
        <v>1.93</v>
      </c>
      <c r="N198" s="5">
        <v>0</v>
      </c>
      <c r="O198" s="5">
        <v>0</v>
      </c>
    </row>
    <row r="199" spans="3:15" ht="15.5" x14ac:dyDescent="0.35">
      <c r="C199" t="s">
        <v>186</v>
      </c>
      <c r="I199" s="6">
        <v>4387770000000.0005</v>
      </c>
      <c r="J199" s="5">
        <v>3508670000000</v>
      </c>
      <c r="K199" s="5">
        <v>1989640000000</v>
      </c>
      <c r="L199" s="5">
        <v>3605940000000</v>
      </c>
      <c r="M199" s="5">
        <v>1642950000000</v>
      </c>
      <c r="N199" s="5">
        <v>1422660000000</v>
      </c>
      <c r="O199" s="5">
        <v>818420000000</v>
      </c>
    </row>
    <row r="200" spans="3:15" ht="15.5" x14ac:dyDescent="0.35">
      <c r="C200" t="s">
        <v>187</v>
      </c>
      <c r="I200" s="6">
        <v>0.25190000000000001</v>
      </c>
      <c r="J200" s="6">
        <v>0.21809999999999999</v>
      </c>
      <c r="K200" s="6">
        <v>0.11599999999999999</v>
      </c>
      <c r="L200" s="6">
        <v>0.20519999999999999</v>
      </c>
      <c r="M200" s="6">
        <v>9.3100000000000002E-2</v>
      </c>
      <c r="N200" s="6">
        <v>7.3899999999999993E-2</v>
      </c>
      <c r="O200" s="6">
        <v>1.5600000000000001E-2</v>
      </c>
    </row>
    <row r="201" spans="3:15" ht="15.5" x14ac:dyDescent="0.35">
      <c r="C201" t="s">
        <v>188</v>
      </c>
      <c r="I201" s="6">
        <v>0.33030000000000004</v>
      </c>
      <c r="J201" s="6">
        <v>0.28870000000000001</v>
      </c>
      <c r="K201" s="6">
        <v>0.14760000000000001</v>
      </c>
      <c r="L201" s="6">
        <v>0.29749999999999999</v>
      </c>
      <c r="M201" s="6">
        <v>0.15429999999999999</v>
      </c>
      <c r="N201" s="6">
        <v>0.14080000000000001</v>
      </c>
      <c r="O201" s="6">
        <v>3.4300000000000004E-2</v>
      </c>
    </row>
    <row r="202" spans="3:15" ht="15.5" x14ac:dyDescent="0.35">
      <c r="C202" t="s">
        <v>189</v>
      </c>
      <c r="I202" s="6">
        <v>0.29670000000000002</v>
      </c>
      <c r="J202" s="6">
        <v>0.23719999999999999</v>
      </c>
      <c r="K202" s="6">
        <v>0.1103</v>
      </c>
      <c r="L202" s="6">
        <v>0.26050000000000001</v>
      </c>
      <c r="M202" s="6">
        <v>0.10220000000000001</v>
      </c>
      <c r="N202" s="6">
        <v>8.7100000000000011E-2</v>
      </c>
      <c r="O202" s="6">
        <v>6.3799999999999996E-2</v>
      </c>
    </row>
    <row r="203" spans="3:15" ht="15.5" x14ac:dyDescent="0.35">
      <c r="C203" t="s">
        <v>190</v>
      </c>
      <c r="I203" s="6">
        <v>64.62</v>
      </c>
      <c r="J203" s="6">
        <v>37.49</v>
      </c>
      <c r="K203" s="6">
        <v>8.7799999999999994</v>
      </c>
      <c r="L203" s="6">
        <v>7.97</v>
      </c>
      <c r="M203" s="6">
        <v>5.51</v>
      </c>
      <c r="N203" s="6">
        <v>2.29</v>
      </c>
      <c r="O203" s="6">
        <v>0.75</v>
      </c>
    </row>
    <row r="204" spans="3:15" ht="15.5" x14ac:dyDescent="0.35">
      <c r="C204" t="s">
        <v>58</v>
      </c>
      <c r="I204" s="6">
        <v>2.66</v>
      </c>
      <c r="J204" s="6">
        <v>1.41</v>
      </c>
      <c r="K204" s="6">
        <v>0.99</v>
      </c>
      <c r="L204" s="6">
        <v>1.26</v>
      </c>
      <c r="M204" s="6">
        <v>1.61</v>
      </c>
      <c r="N204" s="5">
        <v>0</v>
      </c>
      <c r="O204" s="5">
        <v>0</v>
      </c>
    </row>
    <row r="205" spans="3:15" ht="15.5" x14ac:dyDescent="0.35">
      <c r="C205" t="s">
        <v>55</v>
      </c>
      <c r="I205" s="6">
        <v>564.62</v>
      </c>
      <c r="J205" s="6">
        <v>544.41</v>
      </c>
      <c r="K205" s="6">
        <v>548.74</v>
      </c>
      <c r="L205" s="6">
        <v>504.79</v>
      </c>
      <c r="M205" s="6">
        <v>378.45</v>
      </c>
      <c r="N205" s="6">
        <v>340.71</v>
      </c>
      <c r="O205" s="6">
        <v>2941227.75</v>
      </c>
    </row>
    <row r="206" spans="3:15" ht="15.5" x14ac:dyDescent="0.35">
      <c r="C206" t="s">
        <v>191</v>
      </c>
      <c r="I206" s="6">
        <v>2.66</v>
      </c>
      <c r="J206" s="6">
        <v>1.41</v>
      </c>
      <c r="K206" s="6">
        <v>0.99</v>
      </c>
      <c r="L206" s="6">
        <v>1.26</v>
      </c>
      <c r="M206" s="6">
        <v>1.62</v>
      </c>
      <c r="N206" s="5">
        <v>0</v>
      </c>
      <c r="O206" s="5">
        <v>0</v>
      </c>
    </row>
    <row r="207" spans="3:15" ht="15.5" x14ac:dyDescent="0.35">
      <c r="C207" t="s">
        <v>192</v>
      </c>
      <c r="I207" s="6">
        <v>564.62</v>
      </c>
      <c r="J207" s="6">
        <v>544.41</v>
      </c>
      <c r="K207" s="6">
        <v>548.74</v>
      </c>
      <c r="L207" s="6">
        <v>502.17</v>
      </c>
      <c r="M207" s="6">
        <v>375.4</v>
      </c>
      <c r="N207" s="6">
        <v>337.52</v>
      </c>
      <c r="O207" s="6">
        <v>2909282.67</v>
      </c>
    </row>
    <row r="208" spans="3:15" ht="15.5" x14ac:dyDescent="0.35">
      <c r="C208" t="s">
        <v>193</v>
      </c>
      <c r="I208" s="5">
        <v>333000000000</v>
      </c>
      <c r="J208" s="5">
        <v>770000000000</v>
      </c>
      <c r="K208" s="5">
        <v>920000000000</v>
      </c>
      <c r="L208" s="5">
        <v>637000000000</v>
      </c>
      <c r="M208" s="5">
        <v>685000000000</v>
      </c>
      <c r="N208" s="5">
        <v>950000000000</v>
      </c>
      <c r="O208" s="5">
        <v>1167000000000</v>
      </c>
    </row>
    <row r="209" spans="2:15" ht="15.5" x14ac:dyDescent="0.35">
      <c r="C209" t="s">
        <v>194</v>
      </c>
      <c r="I209" s="5">
        <v>766000000000</v>
      </c>
      <c r="J209" s="5">
        <v>330000000000</v>
      </c>
      <c r="K209" s="5">
        <v>201000000000</v>
      </c>
      <c r="L209" s="5">
        <v>1700000000000</v>
      </c>
      <c r="M209" s="5">
        <v>2660000000000</v>
      </c>
      <c r="N209" s="5">
        <v>3436000000000</v>
      </c>
      <c r="O209" s="5">
        <v>4163000000000</v>
      </c>
    </row>
    <row r="210" spans="2:15" ht="15.5" x14ac:dyDescent="0.35">
      <c r="C210" t="s">
        <v>26</v>
      </c>
      <c r="I210" s="5">
        <v>1099000000000</v>
      </c>
      <c r="J210" s="5">
        <v>1100000000000</v>
      </c>
      <c r="K210" s="5">
        <v>1121000000000</v>
      </c>
      <c r="L210" s="5">
        <v>2338000000000</v>
      </c>
      <c r="M210" s="5">
        <v>3345000000000</v>
      </c>
      <c r="N210" s="5">
        <v>4387000000000</v>
      </c>
      <c r="O210" s="5">
        <v>5331000000000</v>
      </c>
    </row>
    <row r="211" spans="2:15" ht="15.5" x14ac:dyDescent="0.35">
      <c r="C211" t="s">
        <v>23</v>
      </c>
      <c r="I211" s="5">
        <v>-552000000000</v>
      </c>
      <c r="J211" s="5">
        <v>-209000000000</v>
      </c>
      <c r="K211" s="5">
        <v>114000000000</v>
      </c>
      <c r="L211" s="5">
        <v>380000000000</v>
      </c>
      <c r="M211" s="5">
        <v>2064000000000</v>
      </c>
      <c r="N211" s="5">
        <v>2897000000000</v>
      </c>
      <c r="O211" s="5">
        <v>3866000000000</v>
      </c>
    </row>
    <row r="212" spans="2:15" ht="15.5" x14ac:dyDescent="0.35">
      <c r="C212" t="s">
        <v>195</v>
      </c>
      <c r="I212" s="5">
        <v>2111000000000</v>
      </c>
      <c r="J212" s="5">
        <v>884000000000</v>
      </c>
      <c r="K212" s="5">
        <v>487000000000</v>
      </c>
      <c r="L212" s="5">
        <v>1585000000000</v>
      </c>
      <c r="M212" s="5">
        <v>845000000000</v>
      </c>
      <c r="N212" s="5">
        <v>658000000000</v>
      </c>
      <c r="O212" s="5">
        <v>654000000000</v>
      </c>
    </row>
    <row r="213" spans="2:15" ht="15.5" x14ac:dyDescent="0.35">
      <c r="C213" t="s">
        <v>196</v>
      </c>
      <c r="I213" s="5">
        <v>3431000000000</v>
      </c>
      <c r="J213" s="5">
        <v>3239000000000</v>
      </c>
      <c r="K213" s="5">
        <v>1569000000000</v>
      </c>
      <c r="L213" s="5">
        <v>3175000000000</v>
      </c>
      <c r="M213" s="5">
        <v>1455000000000</v>
      </c>
      <c r="N213" s="5">
        <v>1553000000000</v>
      </c>
      <c r="O213" s="5">
        <v>716000000000</v>
      </c>
    </row>
    <row r="214" spans="2:15" ht="15.5" x14ac:dyDescent="0.35">
      <c r="C214" t="s">
        <v>197</v>
      </c>
      <c r="I214" s="5">
        <v>-623000000000</v>
      </c>
      <c r="J214" s="5">
        <v>-588000000000</v>
      </c>
      <c r="K214" s="5">
        <v>-802000000000</v>
      </c>
      <c r="L214" s="5">
        <v>-792000000000</v>
      </c>
      <c r="M214" s="5">
        <v>-471000000000</v>
      </c>
      <c r="N214" s="5">
        <v>-445000000000</v>
      </c>
      <c r="O214" s="5">
        <v>-779000000000</v>
      </c>
    </row>
    <row r="215" spans="2:15" ht="15.5" x14ac:dyDescent="0.35">
      <c r="C215" t="s">
        <v>15</v>
      </c>
      <c r="I215" s="5">
        <v>2809000000000</v>
      </c>
      <c r="J215" s="5">
        <v>2652000000000</v>
      </c>
      <c r="K215" s="5">
        <v>767000000000</v>
      </c>
      <c r="L215" s="5">
        <v>2383000000000</v>
      </c>
      <c r="M215" s="5">
        <v>984000000000</v>
      </c>
      <c r="N215" s="5">
        <v>1108000000000</v>
      </c>
      <c r="O215" s="5">
        <v>-63000000000</v>
      </c>
    </row>
    <row r="216" spans="2:15" ht="15.5" x14ac:dyDescent="0.35">
      <c r="C216" t="s">
        <v>17</v>
      </c>
      <c r="I216" s="6">
        <v>141.47999999999999</v>
      </c>
      <c r="J216" s="6">
        <v>133.56</v>
      </c>
      <c r="K216" s="6">
        <v>38.630000000000003</v>
      </c>
      <c r="L216" s="6">
        <v>120.06</v>
      </c>
      <c r="M216" s="6">
        <v>49.59</v>
      </c>
      <c r="N216" s="6">
        <v>58.35</v>
      </c>
      <c r="O216" s="6">
        <v>-33120.129999999997</v>
      </c>
    </row>
    <row r="218" spans="2:15" ht="15.5" x14ac:dyDescent="0.35">
      <c r="B218" t="s">
        <v>198</v>
      </c>
      <c r="C218" t="s">
        <v>199</v>
      </c>
      <c r="D218" s="5">
        <v>1301000000000</v>
      </c>
      <c r="E218" s="5">
        <v>740000000000</v>
      </c>
      <c r="F218" s="5">
        <v>1023000000000</v>
      </c>
      <c r="G218" s="5">
        <v>986000000000</v>
      </c>
      <c r="H218" s="5">
        <v>4081000000000</v>
      </c>
      <c r="I218" s="5">
        <v>3702000000000</v>
      </c>
      <c r="J218" s="5">
        <v>3120000000000</v>
      </c>
      <c r="K218" s="5">
        <v>1608000000000</v>
      </c>
      <c r="L218" s="5">
        <v>2981000000000</v>
      </c>
      <c r="M218" s="5">
        <v>1159000000000</v>
      </c>
      <c r="N218" s="5">
        <v>911000000000</v>
      </c>
      <c r="O218" s="5">
        <v>191000000000</v>
      </c>
    </row>
    <row r="219" spans="2:15" ht="15.5" x14ac:dyDescent="0.35">
      <c r="C219" t="s">
        <v>200</v>
      </c>
      <c r="H219" s="5">
        <v>201</v>
      </c>
      <c r="I219" s="5">
        <v>180</v>
      </c>
      <c r="J219" s="5">
        <v>152</v>
      </c>
      <c r="K219" s="5">
        <v>91</v>
      </c>
      <c r="L219" s="5">
        <v>38</v>
      </c>
      <c r="M219" s="5">
        <v>25</v>
      </c>
      <c r="N219" s="6">
        <v>15.11</v>
      </c>
    </row>
    <row r="220" spans="2:15" ht="15.5" x14ac:dyDescent="0.35">
      <c r="C220" t="s">
        <v>66</v>
      </c>
      <c r="H220" s="6">
        <v>0.9779000000000001</v>
      </c>
      <c r="I220" s="6">
        <v>0.96519999999999995</v>
      </c>
      <c r="J220" s="6">
        <v>0.96709999999999996</v>
      </c>
      <c r="K220" s="6">
        <v>1.1233</v>
      </c>
      <c r="L220" s="6">
        <v>0.25309999999999999</v>
      </c>
      <c r="M220" s="6">
        <v>0.42820000000000003</v>
      </c>
      <c r="N220" s="6">
        <v>0.32929999999999998</v>
      </c>
    </row>
    <row r="221" spans="2:15" ht="15.5" x14ac:dyDescent="0.35">
      <c r="C221" t="s">
        <v>201</v>
      </c>
      <c r="H221" s="6">
        <v>0.10580000000000001</v>
      </c>
      <c r="I221" s="6">
        <v>0.12330000000000001</v>
      </c>
      <c r="J221" s="6">
        <v>0.15509999999999999</v>
      </c>
      <c r="K221" s="6">
        <v>0.14330000000000001</v>
      </c>
      <c r="L221" s="6">
        <v>6.4399999999999999E-2</v>
      </c>
      <c r="M221" s="6">
        <v>3.5000000000000003E-2</v>
      </c>
      <c r="N221" s="6">
        <v>2.1600000000000001E-2</v>
      </c>
    </row>
    <row r="222" spans="2:15" ht="15.5" x14ac:dyDescent="0.35">
      <c r="C222" t="s">
        <v>46</v>
      </c>
      <c r="D222" s="6">
        <v>65.510000000000005</v>
      </c>
      <c r="E222" s="6">
        <v>37.26</v>
      </c>
      <c r="F222" s="6">
        <v>51.51</v>
      </c>
      <c r="G222" s="6">
        <v>49.64</v>
      </c>
      <c r="H222" s="6">
        <v>205.55</v>
      </c>
      <c r="I222" s="6">
        <v>186.49</v>
      </c>
      <c r="J222" s="6">
        <v>157.16999999999999</v>
      </c>
      <c r="K222" s="6">
        <v>81.010000000000005</v>
      </c>
      <c r="L222" s="6">
        <v>150.16</v>
      </c>
      <c r="M222" s="6">
        <v>58.38</v>
      </c>
      <c r="N222" s="6">
        <v>45.89</v>
      </c>
      <c r="O222" s="6">
        <v>9.64</v>
      </c>
    </row>
    <row r="223" spans="2:15" ht="15.5" x14ac:dyDescent="0.35">
      <c r="C223" t="s">
        <v>68</v>
      </c>
      <c r="H223" s="5">
        <v>201</v>
      </c>
      <c r="I223" s="5">
        <v>180</v>
      </c>
      <c r="J223" s="5">
        <v>152</v>
      </c>
      <c r="K223" s="5">
        <v>91</v>
      </c>
      <c r="L223" s="5">
        <v>38</v>
      </c>
      <c r="M223" s="5">
        <v>25</v>
      </c>
      <c r="N223" s="6">
        <v>15.11</v>
      </c>
    </row>
    <row r="224" spans="2:15" ht="15.5" x14ac:dyDescent="0.35">
      <c r="C224" t="s">
        <v>202</v>
      </c>
      <c r="H224" s="6">
        <v>0.9779000000000001</v>
      </c>
      <c r="I224" s="6">
        <v>0.96519999999999995</v>
      </c>
      <c r="J224" s="6">
        <v>0.96709999999999996</v>
      </c>
      <c r="K224" s="6">
        <v>1.1233</v>
      </c>
      <c r="L224" s="6">
        <v>0.25309999999999999</v>
      </c>
      <c r="M224" s="6">
        <v>0.42820000000000003</v>
      </c>
      <c r="N224" s="6">
        <v>0.32929999999999998</v>
      </c>
    </row>
    <row r="225" spans="3:15" ht="15.5" x14ac:dyDescent="0.35">
      <c r="C225" t="s">
        <v>203</v>
      </c>
      <c r="H225" s="6">
        <v>0.10580000000000001</v>
      </c>
      <c r="I225" s="6">
        <v>0.12330000000000001</v>
      </c>
      <c r="J225" s="6">
        <v>0.15509999999999999</v>
      </c>
      <c r="K225" s="6">
        <v>0.14330000000000001</v>
      </c>
      <c r="L225" s="6">
        <v>6.4399999999999999E-2</v>
      </c>
      <c r="M225" s="6">
        <v>3.5000000000000003E-2</v>
      </c>
      <c r="N225" s="6">
        <v>2.1600000000000001E-2</v>
      </c>
    </row>
    <row r="226" spans="3:15" ht="15.5" x14ac:dyDescent="0.35">
      <c r="C226" t="s">
        <v>204</v>
      </c>
      <c r="D226" s="5">
        <v>3365000000000</v>
      </c>
      <c r="E226" s="5">
        <v>2492000000000</v>
      </c>
      <c r="F226" s="5">
        <v>3194000000000</v>
      </c>
      <c r="G226" s="5">
        <v>2699000000000</v>
      </c>
      <c r="H226" s="5">
        <v>11714000000000</v>
      </c>
      <c r="I226" s="5">
        <v>11402000000000</v>
      </c>
      <c r="J226" s="5">
        <v>9671000000000</v>
      </c>
      <c r="K226" s="5">
        <v>8326000000000</v>
      </c>
      <c r="L226" s="5">
        <v>9346000000000</v>
      </c>
      <c r="M226" s="5">
        <v>6278000000000</v>
      </c>
      <c r="N226" s="5">
        <v>5266000000000</v>
      </c>
      <c r="O226" s="5">
        <v>4329000000000</v>
      </c>
    </row>
    <row r="227" spans="3:15" ht="15.5" x14ac:dyDescent="0.35">
      <c r="C227" t="s">
        <v>205</v>
      </c>
      <c r="H227" s="5">
        <v>201</v>
      </c>
      <c r="I227" s="5">
        <v>180</v>
      </c>
      <c r="J227" s="5">
        <v>152</v>
      </c>
      <c r="K227" s="5">
        <v>91</v>
      </c>
      <c r="L227" s="5">
        <v>38</v>
      </c>
      <c r="M227" s="5">
        <v>25</v>
      </c>
      <c r="N227" s="6">
        <v>15.11</v>
      </c>
    </row>
    <row r="228" spans="3:15" ht="15.5" x14ac:dyDescent="0.35">
      <c r="C228" t="s">
        <v>206</v>
      </c>
      <c r="H228" s="6">
        <v>0.9779000000000001</v>
      </c>
      <c r="I228" s="6">
        <v>0.96519999999999995</v>
      </c>
      <c r="J228" s="6">
        <v>0.96709999999999996</v>
      </c>
      <c r="K228" s="6">
        <v>1.1233</v>
      </c>
      <c r="L228" s="6">
        <v>0.25309999999999999</v>
      </c>
      <c r="M228" s="6">
        <v>0.42820000000000003</v>
      </c>
      <c r="N228" s="6">
        <v>0.32929999999999998</v>
      </c>
    </row>
    <row r="229" spans="3:15" ht="15.5" x14ac:dyDescent="0.35">
      <c r="C229" t="s">
        <v>207</v>
      </c>
      <c r="H229" s="6">
        <v>0.10580000000000001</v>
      </c>
      <c r="I229" s="6">
        <v>0.12330000000000001</v>
      </c>
      <c r="J229" s="6">
        <v>0.15509999999999999</v>
      </c>
      <c r="K229" s="6">
        <v>0.14330000000000001</v>
      </c>
      <c r="L229" s="6">
        <v>6.4399999999999999E-2</v>
      </c>
      <c r="M229" s="6">
        <v>3.5000000000000003E-2</v>
      </c>
      <c r="N229" s="6">
        <v>2.1600000000000001E-2</v>
      </c>
    </row>
    <row r="230" spans="3:15" ht="15.5" x14ac:dyDescent="0.35">
      <c r="C230" t="s">
        <v>208</v>
      </c>
      <c r="I230" s="6">
        <v>9.24</v>
      </c>
    </row>
    <row r="231" spans="3:15" ht="15.5" x14ac:dyDescent="0.35">
      <c r="C231" t="s">
        <v>209</v>
      </c>
      <c r="I231" s="6">
        <v>9.32</v>
      </c>
    </row>
    <row r="232" spans="3:15" ht="15.5" x14ac:dyDescent="0.35">
      <c r="C232" t="s">
        <v>1031</v>
      </c>
      <c r="I232" s="6">
        <v>8.83</v>
      </c>
    </row>
    <row r="233" spans="3:15" ht="15.5" x14ac:dyDescent="0.35">
      <c r="C233" t="s">
        <v>210</v>
      </c>
      <c r="I233" s="6">
        <v>6.95</v>
      </c>
    </row>
    <row r="234" spans="3:15" ht="15.5" x14ac:dyDescent="0.35">
      <c r="C234" t="s">
        <v>211</v>
      </c>
      <c r="I234" s="6">
        <v>0.10730000000000001</v>
      </c>
    </row>
    <row r="235" spans="3:15" ht="15.5" x14ac:dyDescent="0.35">
      <c r="C235" t="s">
        <v>212</v>
      </c>
      <c r="I235" s="6">
        <v>3.21</v>
      </c>
    </row>
    <row r="236" spans="3:15" ht="15.5" x14ac:dyDescent="0.35">
      <c r="C236" t="s">
        <v>213</v>
      </c>
      <c r="I236" s="6">
        <v>3.3</v>
      </c>
    </row>
    <row r="237" spans="3:15" ht="15.5" x14ac:dyDescent="0.35">
      <c r="C237" t="s">
        <v>214</v>
      </c>
      <c r="I237" s="6">
        <v>10.17</v>
      </c>
    </row>
    <row r="238" spans="3:15" ht="15.5" x14ac:dyDescent="0.35">
      <c r="C238" t="s">
        <v>215</v>
      </c>
      <c r="I238" s="6">
        <v>12.54</v>
      </c>
    </row>
    <row r="239" spans="3:15" ht="15.5" x14ac:dyDescent="0.35">
      <c r="C239" t="s">
        <v>216</v>
      </c>
      <c r="I239" s="6">
        <v>9.32</v>
      </c>
    </row>
    <row r="240" spans="3:15" ht="15.5" x14ac:dyDescent="0.35">
      <c r="C240" t="s">
        <v>217</v>
      </c>
      <c r="I240" s="6">
        <v>7.9</v>
      </c>
    </row>
    <row r="241" spans="3:9" ht="15.5" x14ac:dyDescent="0.35">
      <c r="C241" t="s">
        <v>218</v>
      </c>
      <c r="I241" s="6">
        <v>0.5</v>
      </c>
    </row>
    <row r="242" spans="3:9" ht="15.5" x14ac:dyDescent="0.35">
      <c r="C242" t="s">
        <v>219</v>
      </c>
      <c r="I242" s="6">
        <v>1.24</v>
      </c>
    </row>
    <row r="243" spans="3:9" ht="15.5" x14ac:dyDescent="0.35">
      <c r="C243" t="s">
        <v>1032</v>
      </c>
      <c r="I243" s="6">
        <v>1.88</v>
      </c>
    </row>
    <row r="244" spans="3:9" ht="15.5" x14ac:dyDescent="0.35">
      <c r="C244" t="s">
        <v>220</v>
      </c>
      <c r="I244" s="6">
        <v>203.93</v>
      </c>
    </row>
    <row r="245" spans="3:9" ht="15.5" x14ac:dyDescent="0.35">
      <c r="C245" t="s">
        <v>221</v>
      </c>
      <c r="I245" s="6">
        <v>205.55</v>
      </c>
    </row>
    <row r="246" spans="3:9" ht="15.5" x14ac:dyDescent="0.35">
      <c r="C246" t="s">
        <v>222</v>
      </c>
      <c r="I246" s="6">
        <v>591.91</v>
      </c>
    </row>
    <row r="247" spans="3:9" ht="15.5" x14ac:dyDescent="0.35">
      <c r="C247" t="s">
        <v>223</v>
      </c>
      <c r="D247" s="6">
        <v>85.95</v>
      </c>
    </row>
    <row r="248" spans="3:9" ht="15.5" x14ac:dyDescent="0.35">
      <c r="C248" t="s">
        <v>224</v>
      </c>
      <c r="I248" s="6">
        <v>576.33000000000004</v>
      </c>
    </row>
    <row r="249" spans="3:9" ht="15.5" x14ac:dyDescent="0.35">
      <c r="C249" t="s">
        <v>225</v>
      </c>
      <c r="I249" s="6">
        <v>151.57</v>
      </c>
    </row>
    <row r="250" spans="3:9" ht="15.5" x14ac:dyDescent="0.35">
      <c r="C250" t="s">
        <v>226</v>
      </c>
      <c r="D250" s="6">
        <v>2.36</v>
      </c>
    </row>
    <row r="251" spans="3:9" ht="15.5" x14ac:dyDescent="0.35">
      <c r="C251" t="s">
        <v>227</v>
      </c>
      <c r="D251" s="6">
        <v>1.69</v>
      </c>
    </row>
    <row r="252" spans="3:9" ht="15.5" x14ac:dyDescent="0.35">
      <c r="C252" t="s">
        <v>228</v>
      </c>
      <c r="D252" s="6">
        <v>0.09</v>
      </c>
    </row>
    <row r="253" spans="3:9" ht="15.5" x14ac:dyDescent="0.35">
      <c r="C253" t="s">
        <v>229</v>
      </c>
      <c r="D253" s="6">
        <v>0.06</v>
      </c>
    </row>
    <row r="254" spans="3:9" ht="15.5" x14ac:dyDescent="0.35">
      <c r="C254" t="s">
        <v>230</v>
      </c>
      <c r="D254" s="6">
        <v>0.25</v>
      </c>
    </row>
    <row r="255" spans="3:9" ht="15.5" x14ac:dyDescent="0.35">
      <c r="C255" t="s">
        <v>231</v>
      </c>
      <c r="D255" s="6">
        <v>7.0000000000000007E-2</v>
      </c>
    </row>
    <row r="256" spans="3:9" ht="15.5" x14ac:dyDescent="0.35">
      <c r="C256" t="s">
        <v>232</v>
      </c>
      <c r="D256" s="6">
        <v>1.3</v>
      </c>
    </row>
    <row r="257" spans="3:9" ht="15.5" x14ac:dyDescent="0.35">
      <c r="C257" t="s">
        <v>233</v>
      </c>
      <c r="I257" s="6">
        <v>78.69</v>
      </c>
    </row>
    <row r="258" spans="3:9" ht="15.5" x14ac:dyDescent="0.35">
      <c r="C258" t="s">
        <v>13</v>
      </c>
      <c r="D258" s="5">
        <v>778000000000</v>
      </c>
    </row>
    <row r="259" spans="3:9" ht="15.5" x14ac:dyDescent="0.35">
      <c r="C259" t="s">
        <v>234</v>
      </c>
      <c r="I259" s="6">
        <v>8.49</v>
      </c>
    </row>
    <row r="260" spans="3:9" ht="15.5" x14ac:dyDescent="0.35">
      <c r="C260" t="s">
        <v>235</v>
      </c>
      <c r="I260" s="6">
        <v>0.27310000000000001</v>
      </c>
    </row>
    <row r="261" spans="3:9" ht="15.5" x14ac:dyDescent="0.35">
      <c r="C261" t="s">
        <v>236</v>
      </c>
      <c r="I261" s="6">
        <v>0.3538</v>
      </c>
    </row>
    <row r="262" spans="3:9" ht="15.5" x14ac:dyDescent="0.35">
      <c r="C262" t="s">
        <v>237</v>
      </c>
      <c r="I262" s="6">
        <v>0.30280000000000001</v>
      </c>
    </row>
    <row r="263" spans="3:9" ht="15.5" x14ac:dyDescent="0.35">
      <c r="C263" t="s">
        <v>238</v>
      </c>
      <c r="I263" s="6">
        <v>0.25069999999999998</v>
      </c>
    </row>
    <row r="264" spans="3:9" ht="15.5" x14ac:dyDescent="0.35">
      <c r="C264" t="s">
        <v>239</v>
      </c>
      <c r="D264" s="6">
        <v>3.34</v>
      </c>
    </row>
    <row r="265" spans="3:9" ht="15.5" x14ac:dyDescent="0.35">
      <c r="C265" t="s">
        <v>240</v>
      </c>
      <c r="D265" s="6">
        <v>56.95</v>
      </c>
    </row>
    <row r="266" spans="3:9" ht="15.5" x14ac:dyDescent="0.35">
      <c r="C266" t="s">
        <v>241</v>
      </c>
      <c r="D266" s="6">
        <v>17.25</v>
      </c>
    </row>
    <row r="267" spans="3:9" ht="15.5" x14ac:dyDescent="0.35">
      <c r="C267" t="s">
        <v>242</v>
      </c>
      <c r="D267" s="6">
        <v>43.04</v>
      </c>
    </row>
    <row r="268" spans="3:9" ht="15.5" x14ac:dyDescent="0.35">
      <c r="C268" t="s">
        <v>243</v>
      </c>
      <c r="D268" s="6">
        <v>27.23</v>
      </c>
    </row>
    <row r="269" spans="3:9" ht="15.5" x14ac:dyDescent="0.35">
      <c r="C269" t="s">
        <v>244</v>
      </c>
      <c r="I269" s="6">
        <v>0.78</v>
      </c>
    </row>
    <row r="270" spans="3:9" ht="15.5" x14ac:dyDescent="0.35">
      <c r="C270" t="s">
        <v>245</v>
      </c>
      <c r="I270" s="6">
        <v>6.08</v>
      </c>
    </row>
    <row r="271" spans="3:9" ht="15.5" x14ac:dyDescent="0.35">
      <c r="C271" t="s">
        <v>42</v>
      </c>
      <c r="I271" s="5">
        <v>37720000000000</v>
      </c>
    </row>
    <row r="272" spans="3:9" ht="15.5" x14ac:dyDescent="0.35">
      <c r="C272" t="s">
        <v>246</v>
      </c>
      <c r="I272" s="5">
        <v>37584000000000</v>
      </c>
    </row>
    <row r="273" spans="3:9" ht="15.5" x14ac:dyDescent="0.35">
      <c r="C273" t="s">
        <v>247</v>
      </c>
      <c r="I273" s="5">
        <v>19850000000</v>
      </c>
    </row>
    <row r="274" spans="3:9" ht="15.5" x14ac:dyDescent="0.35">
      <c r="C274" t="s">
        <v>248</v>
      </c>
      <c r="I274" s="6">
        <v>0.1167</v>
      </c>
    </row>
    <row r="275" spans="3:9" ht="15.5" x14ac:dyDescent="0.35">
      <c r="C275" t="s">
        <v>249</v>
      </c>
      <c r="D275" s="6">
        <v>0.46270000000000006</v>
      </c>
    </row>
    <row r="276" spans="3:9" ht="15.5" x14ac:dyDescent="0.35">
      <c r="C276" t="s">
        <v>250</v>
      </c>
      <c r="D276" s="6">
        <v>0.39490000000000003</v>
      </c>
    </row>
    <row r="277" spans="3:9" ht="15.5" x14ac:dyDescent="0.35">
      <c r="C277" t="s">
        <v>251</v>
      </c>
      <c r="D277" s="6">
        <v>0.38650000000000001</v>
      </c>
    </row>
    <row r="278" spans="3:9" ht="15.5" x14ac:dyDescent="0.35">
      <c r="C278" t="s">
        <v>252</v>
      </c>
      <c r="D278" s="6">
        <v>0.16500000000000001</v>
      </c>
    </row>
    <row r="279" spans="3:9" ht="15.5" x14ac:dyDescent="0.35">
      <c r="C279" t="s">
        <v>253</v>
      </c>
      <c r="D279" s="6">
        <v>0.38469999999999999</v>
      </c>
    </row>
    <row r="280" spans="3:9" ht="15.5" x14ac:dyDescent="0.35">
      <c r="C280" t="s">
        <v>254</v>
      </c>
      <c r="D280" s="6">
        <v>0.4632</v>
      </c>
    </row>
    <row r="281" spans="3:9" ht="15.5" x14ac:dyDescent="0.35">
      <c r="C281" t="s">
        <v>255</v>
      </c>
      <c r="I281" s="5">
        <v>60</v>
      </c>
    </row>
    <row r="282" spans="3:9" ht="15.5" x14ac:dyDescent="0.35">
      <c r="C282" t="s">
        <v>256</v>
      </c>
      <c r="I282" s="5">
        <v>201</v>
      </c>
    </row>
    <row r="283" spans="3:9" ht="15.5" x14ac:dyDescent="0.35">
      <c r="C283" t="s">
        <v>257</v>
      </c>
      <c r="I283" s="6">
        <v>0.9779000000000001</v>
      </c>
    </row>
    <row r="284" spans="3:9" ht="15.5" x14ac:dyDescent="0.35">
      <c r="C284" t="s">
        <v>258</v>
      </c>
      <c r="I284" s="6">
        <v>0.10580000000000001</v>
      </c>
    </row>
    <row r="285" spans="3:9" ht="15.5" x14ac:dyDescent="0.35">
      <c r="C285" t="s">
        <v>259</v>
      </c>
      <c r="I285" t="s">
        <v>1235</v>
      </c>
    </row>
    <row r="286" spans="3:9" ht="15.5" x14ac:dyDescent="0.35">
      <c r="C286" t="s">
        <v>261</v>
      </c>
      <c r="I286" s="5">
        <v>6</v>
      </c>
    </row>
    <row r="287" spans="3:9" ht="15.5" x14ac:dyDescent="0.35">
      <c r="C287" t="s">
        <v>262</v>
      </c>
      <c r="I287" s="6">
        <v>0.82</v>
      </c>
    </row>
    <row r="288" spans="3:9" ht="15.5" x14ac:dyDescent="0.35">
      <c r="C288" t="s">
        <v>263</v>
      </c>
      <c r="I288" s="6">
        <v>0.95</v>
      </c>
    </row>
    <row r="289" spans="3:9" ht="15.5" x14ac:dyDescent="0.35">
      <c r="C289" t="s">
        <v>264</v>
      </c>
      <c r="I289" s="6">
        <v>0.64</v>
      </c>
    </row>
    <row r="290" spans="3:9" ht="15.5" x14ac:dyDescent="0.35">
      <c r="C290" t="s">
        <v>265</v>
      </c>
      <c r="I290" s="6">
        <v>0.9</v>
      </c>
    </row>
    <row r="291" spans="3:9" ht="15.5" x14ac:dyDescent="0.35">
      <c r="C291" t="s">
        <v>266</v>
      </c>
      <c r="I291" s="6">
        <v>0.28999999999999998</v>
      </c>
    </row>
    <row r="292" spans="3:9" ht="15.5" x14ac:dyDescent="0.35">
      <c r="C292" t="s">
        <v>267</v>
      </c>
      <c r="I292" s="6">
        <v>0.2</v>
      </c>
    </row>
    <row r="293" spans="3:9" ht="15.5" x14ac:dyDescent="0.35">
      <c r="C293" t="s">
        <v>268</v>
      </c>
      <c r="I293" s="6">
        <v>0.76</v>
      </c>
    </row>
    <row r="294" spans="3:9" ht="15.5" x14ac:dyDescent="0.35">
      <c r="C294" t="s">
        <v>269</v>
      </c>
      <c r="I294" s="5">
        <v>11751000000000</v>
      </c>
    </row>
    <row r="295" spans="3:9" ht="15.5" x14ac:dyDescent="0.35">
      <c r="C295" t="s">
        <v>270</v>
      </c>
      <c r="I295" s="5">
        <v>4875000000000</v>
      </c>
    </row>
    <row r="296" spans="3:9" ht="15.5" x14ac:dyDescent="0.35">
      <c r="C296" t="s">
        <v>271</v>
      </c>
      <c r="I296" s="5">
        <v>4759000000000</v>
      </c>
    </row>
    <row r="297" spans="3:9" ht="15.5" x14ac:dyDescent="0.35">
      <c r="C297" t="s">
        <v>272</v>
      </c>
      <c r="I297" s="5">
        <v>4049000000000</v>
      </c>
    </row>
    <row r="298" spans="3:9" ht="15.5" x14ac:dyDescent="0.35">
      <c r="C298" t="s">
        <v>273</v>
      </c>
      <c r="D298" s="5">
        <v>1706000000000</v>
      </c>
    </row>
    <row r="299" spans="3:9" ht="15.5" x14ac:dyDescent="0.35">
      <c r="C299" t="s">
        <v>274</v>
      </c>
      <c r="D299" s="5">
        <v>14824000000000</v>
      </c>
    </row>
    <row r="300" spans="3:9" ht="15.5" x14ac:dyDescent="0.35">
      <c r="C300" t="s">
        <v>275</v>
      </c>
      <c r="D300" s="5">
        <v>2890000000000</v>
      </c>
    </row>
    <row r="301" spans="3:9" ht="15.5" x14ac:dyDescent="0.35">
      <c r="C301" t="s">
        <v>183</v>
      </c>
      <c r="D301" s="5">
        <v>2376000000000</v>
      </c>
    </row>
    <row r="302" spans="3:9" ht="15.5" x14ac:dyDescent="0.35">
      <c r="C302" t="s">
        <v>182</v>
      </c>
      <c r="I302" s="5">
        <v>11442000000000</v>
      </c>
    </row>
    <row r="303" spans="3:9" ht="15.5" x14ac:dyDescent="0.35">
      <c r="C303" t="s">
        <v>181</v>
      </c>
      <c r="D303" s="5">
        <v>724000000000</v>
      </c>
    </row>
    <row r="304" spans="3:9" ht="15.5" x14ac:dyDescent="0.35">
      <c r="C304" t="s">
        <v>180</v>
      </c>
      <c r="D304" s="5">
        <v>354000000000</v>
      </c>
    </row>
    <row r="305" spans="3:9" ht="15.5" x14ac:dyDescent="0.35">
      <c r="C305" t="s">
        <v>24</v>
      </c>
      <c r="D305" s="5">
        <v>1078000000000</v>
      </c>
    </row>
    <row r="306" spans="3:9" ht="15.5" x14ac:dyDescent="0.35">
      <c r="C306" t="s">
        <v>21</v>
      </c>
      <c r="D306" s="5">
        <v>-628000000000</v>
      </c>
    </row>
    <row r="307" spans="3:9" ht="15.5" x14ac:dyDescent="0.35">
      <c r="C307" t="s">
        <v>276</v>
      </c>
      <c r="I307" s="5">
        <v>11934000000000</v>
      </c>
    </row>
    <row r="308" spans="3:9" ht="15.5" x14ac:dyDescent="0.35">
      <c r="C308" t="s">
        <v>277</v>
      </c>
      <c r="I308" s="5">
        <v>3709000000000</v>
      </c>
    </row>
    <row r="309" spans="3:9" ht="15.5" x14ac:dyDescent="0.35">
      <c r="C309" t="s">
        <v>278</v>
      </c>
      <c r="I309" s="5">
        <v>480000000000</v>
      </c>
    </row>
    <row r="310" spans="3:9" ht="15.5" x14ac:dyDescent="0.35">
      <c r="C310" t="s">
        <v>279</v>
      </c>
      <c r="I310" s="5">
        <v>-3430000000000</v>
      </c>
    </row>
    <row r="311" spans="3:9" ht="15.5" x14ac:dyDescent="0.35">
      <c r="C311" t="s">
        <v>280</v>
      </c>
      <c r="I311" s="5">
        <v>-700000000000</v>
      </c>
    </row>
    <row r="312" spans="3:9" ht="15.5" x14ac:dyDescent="0.35">
      <c r="C312" t="s">
        <v>281</v>
      </c>
      <c r="I312" s="5">
        <v>3009000000000</v>
      </c>
    </row>
  </sheetData>
  <pageMargins left="0.7" right="0.7" top="0.75" bottom="0.75" header="0.3" footer="0.3"/>
  <ignoredErrors>
    <ignoredError sqref="A1:O313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Q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1236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1237</v>
      </c>
      <c r="D2" s="2" vm="12">
        <f ca="1">IFERROR(_xlfn.STOCKHISTORY("XIDX:" &amp; $C$1, D3, , 0, 0, 1), "Libur")</f>
        <v>64</v>
      </c>
      <c r="E2" s="2" vm="291">
        <f ca="1">IFERROR(_xlfn.STOCKHISTORY("XIDX:" &amp; $C$1, E3, , 0, 0, 1), "Libur")</f>
        <v>55</v>
      </c>
      <c r="H2" s="2" vm="291">
        <f ca="1">IFERROR(INDEX(D2:G2,COUNT(D2:G2)),"")</f>
        <v>55</v>
      </c>
      <c r="I2" s="2" vm="32">
        <f t="shared" ref="I2:Q2" ca="1" si="0">IFERROR(_xlfn.STOCKHISTORY("XIDX:" &amp; $C$1, I1, , 0, 0, 1), "Libur")</f>
        <v>59</v>
      </c>
      <c r="J2" s="2" vm="292">
        <f t="shared" ca="1" si="0"/>
        <v>32</v>
      </c>
      <c r="K2" s="2" vm="11">
        <f t="shared" ca="1" si="0"/>
        <v>50</v>
      </c>
      <c r="L2" s="2" vm="11">
        <f t="shared" ca="1" si="0"/>
        <v>50</v>
      </c>
      <c r="M2" s="2" vm="293">
        <f t="shared" ca="1" si="0"/>
        <v>91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70654774891</v>
      </c>
      <c r="E4" s="2">
        <f>IFERROR(INDEX(E51:E500,MATCH($C$4,$C$51:$C$500,0)),"")</f>
        <v>85258010734</v>
      </c>
      <c r="H4" s="2">
        <f>IFERROR(SUM(D4:G4)*(4/MAX(1,COUNT(D4:G4))),"")</f>
        <v>311825571250</v>
      </c>
      <c r="I4" s="2">
        <f t="shared" ref="I4:Q4" si="1">IFERROR(INDEX(I51:I500,MATCH($C$4,$C$51:$C$500,0)),"")</f>
        <v>225799669734</v>
      </c>
      <c r="J4" s="2">
        <f t="shared" si="1"/>
        <v>168007044537</v>
      </c>
      <c r="K4" s="2">
        <f t="shared" si="1"/>
        <v>52286426282</v>
      </c>
      <c r="L4" s="2">
        <f t="shared" si="1"/>
        <v>154393059177</v>
      </c>
      <c r="M4" s="2">
        <f t="shared" si="1"/>
        <v>352351492551</v>
      </c>
      <c r="N4" s="2">
        <f t="shared" si="1"/>
        <v>335061177935</v>
      </c>
      <c r="O4" s="2">
        <f t="shared" si="1"/>
        <v>241398614410</v>
      </c>
      <c r="P4" s="2">
        <f t="shared" si="1"/>
        <v>226400332608</v>
      </c>
      <c r="Q4" s="2">
        <f t="shared" si="1"/>
        <v>204277780048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505015860</v>
      </c>
      <c r="E5" s="2">
        <f>IFERROR(INDEX(E51:E500,MATCH($C$5,$C$51:$C$500,0)),"")</f>
        <v>1599144405</v>
      </c>
      <c r="H5" s="2">
        <f>IFERROR(SUM(D5:G5)*(4/MAX(1,COUNT(D5:G5))),"")</f>
        <v>4208320530</v>
      </c>
      <c r="I5" s="2">
        <f t="shared" ref="I5:Q5" si="2">IFERROR(INDEX(I51:I500,MATCH($C$5,$C$51:$C$500,0)),"")</f>
        <v>4324406976</v>
      </c>
      <c r="J5" s="2">
        <f t="shared" si="2"/>
        <v>3162981176</v>
      </c>
      <c r="K5" s="2">
        <f t="shared" si="2"/>
        <v>60126451338</v>
      </c>
      <c r="L5" s="2">
        <f t="shared" si="2"/>
        <v>-38258209198</v>
      </c>
      <c r="M5" s="2">
        <f t="shared" si="2"/>
        <v>4284389381</v>
      </c>
      <c r="N5" s="2">
        <f t="shared" si="2"/>
        <v>5348752263</v>
      </c>
      <c r="O5" s="2">
        <f t="shared" si="2"/>
        <v>4934796974</v>
      </c>
      <c r="P5" s="2">
        <f t="shared" si="2"/>
        <v>5953321905</v>
      </c>
      <c r="Q5" s="2">
        <f t="shared" si="2"/>
        <v>5078210231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241131113667</v>
      </c>
      <c r="E6" s="2">
        <f>IFERROR(INDEX(E51:E500,MATCH($C$6,$C$51:$C$500,0)),"")</f>
        <v>0</v>
      </c>
      <c r="H6" s="2">
        <f>IFERROR(INDEX(D6:G6,COUNT(D6:G6)),"")</f>
        <v>0</v>
      </c>
      <c r="I6" s="2">
        <f t="shared" ref="I6:Q6" si="3">IFERROR(INDEX(I51:I500,MATCH($C$6,$C$51:$C$500,0)),"")</f>
        <v>239026953402</v>
      </c>
      <c r="J6" s="2">
        <f t="shared" si="3"/>
        <v>235598133567</v>
      </c>
      <c r="K6" s="2">
        <f t="shared" si="3"/>
        <v>232435152390</v>
      </c>
      <c r="L6" s="2">
        <f t="shared" si="3"/>
        <v>172308701052</v>
      </c>
      <c r="M6" s="2">
        <f t="shared" si="3"/>
        <v>210566910251</v>
      </c>
      <c r="N6" s="2">
        <f t="shared" si="3"/>
        <v>144951333862</v>
      </c>
      <c r="O6" s="2">
        <f t="shared" si="3"/>
        <v>139602581599</v>
      </c>
      <c r="P6" s="2">
        <f t="shared" si="3"/>
        <v>67547172225</v>
      </c>
      <c r="Q6" s="2">
        <f t="shared" si="3"/>
        <v>61593850320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3.24</v>
      </c>
      <c r="E7" s="3">
        <f>IFERROR(INDEX(E51:E500,MATCH($C$7,$C$51:$C$500,0))/1000000000,"")</f>
        <v>3.24</v>
      </c>
      <c r="H7" s="3">
        <f>IFERROR(INDEX(D7:G7,COUNT(D7:G7)),"")</f>
        <v>3.24</v>
      </c>
      <c r="I7" s="3">
        <f t="shared" ref="I7:Q7" si="4">IFERROR(INDEX(I51:I500,MATCH($C$7,$C$51:$C$500,0))/1000000000,"")</f>
        <v>3.24</v>
      </c>
      <c r="J7" s="3">
        <f t="shared" si="4"/>
        <v>3.24</v>
      </c>
      <c r="K7" s="3">
        <f t="shared" si="4"/>
        <v>3.24</v>
      </c>
      <c r="L7" s="3">
        <f t="shared" si="4"/>
        <v>3.24</v>
      </c>
      <c r="M7" s="3">
        <f t="shared" si="4"/>
        <v>3.24</v>
      </c>
      <c r="N7" s="3">
        <f t="shared" si="4"/>
        <v>2.59</v>
      </c>
      <c r="O7" s="3">
        <f t="shared" si="4"/>
        <v>2.59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-11000000000</v>
      </c>
      <c r="E8" s="2">
        <f>IFERROR(INDEX(E51:E500,MATCH("Free cash flow (Quarter)",$C$51:$C$500,0)),"")</f>
        <v>-59000000000</v>
      </c>
      <c r="H8" s="2">
        <f>IFERROR(INDEX(D8:G8,COUNT(D8:G8)),"")</f>
        <v>-59000000000</v>
      </c>
      <c r="I8" s="2">
        <f t="shared" ref="I8:Q8" si="5">IFERROR(INDEX(I51:I500,MATCH($C$8,$C$51:$C$500,0)),"")</f>
        <v>-39000000000</v>
      </c>
      <c r="J8" s="2">
        <f t="shared" si="5"/>
        <v>-39000000000</v>
      </c>
      <c r="K8" s="2">
        <f t="shared" si="5"/>
        <v>-118000000000</v>
      </c>
      <c r="L8" s="2">
        <f t="shared" si="5"/>
        <v>-25000000000</v>
      </c>
      <c r="M8" s="2">
        <f t="shared" si="5"/>
        <v>-46000000000</v>
      </c>
      <c r="N8" s="2">
        <f t="shared" si="5"/>
        <v>-11000000000</v>
      </c>
      <c r="O8" s="2">
        <f t="shared" si="5"/>
        <v>-63000000000</v>
      </c>
      <c r="P8" s="2">
        <f t="shared" si="5"/>
        <v>-2000000000</v>
      </c>
      <c r="Q8" s="2">
        <f t="shared" si="5"/>
        <v>4000000000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-3.5</v>
      </c>
      <c r="E9" s="3">
        <f>IFERROR(INDEX(E51:E500,MATCH("Free cash flow per share (Quarter)",$C$51:$C$500,0)),"")</f>
        <v>-18.34</v>
      </c>
      <c r="H9" s="3">
        <f>IFERROR(INDEX(D9:G9,COUNT(D9:G9)),"")</f>
        <v>-18.34</v>
      </c>
      <c r="I9" s="3">
        <f t="shared" ref="I9:Q9" si="6">IFERROR(INDEX(I51:I500,MATCH($C$9,$C$51:$C$500,0)),"")</f>
        <v>-12.08</v>
      </c>
      <c r="J9" s="3">
        <f t="shared" si="6"/>
        <v>-12.13</v>
      </c>
      <c r="K9" s="3">
        <f t="shared" si="6"/>
        <v>-36.51</v>
      </c>
      <c r="L9" s="3">
        <f t="shared" si="6"/>
        <v>-7.62</v>
      </c>
      <c r="M9" s="3">
        <f t="shared" si="6"/>
        <v>-14.32</v>
      </c>
      <c r="N9" s="3">
        <f t="shared" si="6"/>
        <v>-4.3600000000000003</v>
      </c>
      <c r="O9" s="3">
        <f t="shared" si="6"/>
        <v>-24.33</v>
      </c>
      <c r="P9" s="3">
        <f t="shared" si="6"/>
        <v>-1332479.44</v>
      </c>
      <c r="Q9" s="3">
        <f t="shared" si="6"/>
        <v>2374192.62</v>
      </c>
    </row>
    <row r="10" spans="1:17" ht="15.5" x14ac:dyDescent="0.35">
      <c r="C10" t="s">
        <v>18</v>
      </c>
      <c r="D10" s="3">
        <f ca="1">IFERROR(IF(D9=0,"",D2/D9),"")</f>
        <v>-18.285714285714285</v>
      </c>
      <c r="E10" s="3">
        <f ca="1">IFERROR(IF(E9=0,"",E2/E9),"")</f>
        <v>-2.9989094874591058</v>
      </c>
      <c r="I10" s="3">
        <f t="shared" ref="I10:Q10" ca="1" si="7">IFERROR(IF(I9=0,"",I2/I9),"")</f>
        <v>-4.8841059602649004</v>
      </c>
      <c r="J10" s="3">
        <f t="shared" ca="1" si="7"/>
        <v>-2.6380873866446826</v>
      </c>
      <c r="K10" s="3">
        <f t="shared" ca="1" si="7"/>
        <v>-1.3694878115584772</v>
      </c>
      <c r="L10" s="3">
        <f t="shared" ca="1" si="7"/>
        <v>-6.5616797900262469</v>
      </c>
      <c r="M10" s="3">
        <f t="shared" ca="1" si="7"/>
        <v>-6.3547486033519549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6646820970</v>
      </c>
      <c r="E11" s="2">
        <f>IFERROR(INDEX(E51:E500,MATCH($C$11,$C$51:$C$500,0)),"")</f>
        <v>0</v>
      </c>
      <c r="H11" s="2">
        <f>IFERROR(INDEX(D11:G11,COUNT(D11:G11)),"")</f>
        <v>0</v>
      </c>
      <c r="I11" s="2">
        <f t="shared" ref="I11:Q11" si="8">IFERROR(INDEX(I51:I500,MATCH($C$11,$C$51:$C$500,0)),"")</f>
        <v>13620316453</v>
      </c>
      <c r="J11" s="2">
        <f t="shared" si="8"/>
        <v>8056279220</v>
      </c>
      <c r="K11" s="2">
        <f t="shared" si="8"/>
        <v>1195227990</v>
      </c>
      <c r="L11" s="2">
        <f t="shared" si="8"/>
        <v>509068058</v>
      </c>
      <c r="M11" s="2">
        <f t="shared" si="8"/>
        <v>4436777885</v>
      </c>
      <c r="N11" s="2">
        <f t="shared" si="8"/>
        <v>1978115949</v>
      </c>
      <c r="O11" s="2">
        <f t="shared" si="8"/>
        <v>680053628</v>
      </c>
      <c r="P11" s="2">
        <f t="shared" si="8"/>
        <v>3860556877</v>
      </c>
      <c r="Q11" s="2">
        <f t="shared" si="8"/>
        <v>1862947055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177000000000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106000000000</v>
      </c>
      <c r="J12" s="2">
        <f t="shared" si="9"/>
        <v>65000000000</v>
      </c>
      <c r="K12" s="2">
        <f t="shared" si="9"/>
        <v>28000000000</v>
      </c>
      <c r="L12" s="2">
        <f t="shared" si="9"/>
        <v>133000000000</v>
      </c>
      <c r="M12" s="2">
        <f t="shared" si="9"/>
        <v>134000000000</v>
      </c>
      <c r="N12" s="2">
        <f t="shared" si="9"/>
        <v>149000000000</v>
      </c>
      <c r="O12" s="2">
        <f t="shared" si="9"/>
        <v>157000000000</v>
      </c>
      <c r="P12" s="2">
        <f t="shared" si="9"/>
        <v>130000000000</v>
      </c>
      <c r="Q12" s="2">
        <f t="shared" si="9"/>
        <v>128000000000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184000000000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120000000000</v>
      </c>
      <c r="J13" s="2">
        <f t="shared" si="10"/>
        <v>73000000000</v>
      </c>
      <c r="K13" s="2">
        <f t="shared" si="10"/>
        <v>29000000000</v>
      </c>
      <c r="L13" s="2">
        <f t="shared" si="10"/>
        <v>133000000000</v>
      </c>
      <c r="M13" s="2">
        <f t="shared" si="10"/>
        <v>138000000000</v>
      </c>
      <c r="N13" s="2">
        <f t="shared" si="10"/>
        <v>151000000000</v>
      </c>
      <c r="O13" s="2">
        <f t="shared" si="10"/>
        <v>158000000000</v>
      </c>
      <c r="P13" s="2">
        <f t="shared" si="10"/>
        <v>134000000000</v>
      </c>
      <c r="Q13" s="2">
        <f t="shared" si="10"/>
        <v>130000000000</v>
      </c>
    </row>
    <row r="14" spans="1:17" ht="15.5" x14ac:dyDescent="0.35">
      <c r="C14" t="s">
        <v>27</v>
      </c>
      <c r="D14" s="2">
        <f>IFERROR(INDEX(D51:D500,MATCH($C$14,$C$51:$C$500,0)),"")</f>
        <v>-4153226972</v>
      </c>
      <c r="E14" s="2">
        <f>IFERROR(INDEX(E51:E500,MATCH($C$14,$C$51:$C$500,0)),"")</f>
        <v>-5604823316</v>
      </c>
      <c r="H14" s="2">
        <f>IFERROR(SUM(D14:G14)*(4/MAX(1,COUNT(D14:G14))),"")</f>
        <v>-19516100576</v>
      </c>
      <c r="I14" s="2">
        <f t="shared" ref="I14:Q14" si="11">IFERROR(INDEX(I51:I500,MATCH($C$14,$C$51:$C$500,0)),"")</f>
        <v>0</v>
      </c>
      <c r="J14" s="2">
        <f t="shared" si="11"/>
        <v>0</v>
      </c>
      <c r="K14" s="2">
        <f t="shared" si="11"/>
        <v>-10285161748</v>
      </c>
      <c r="L14" s="2">
        <f t="shared" si="11"/>
        <v>-12385200733</v>
      </c>
      <c r="M14" s="2">
        <f t="shared" si="11"/>
        <v>-15269619255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</row>
    <row r="15" spans="1:17" ht="15.5" x14ac:dyDescent="0.35">
      <c r="C15" t="s">
        <v>28</v>
      </c>
      <c r="D15" s="2">
        <f>IFERROR(INDEX(D51:D500,MATCH($C$15,$C$51:$C$500,0)),"")</f>
        <v>167418342</v>
      </c>
      <c r="E15" s="2">
        <f>IFERROR(INDEX(E51:E500,MATCH($C$15,$C$51:$C$500,0)),"")</f>
        <v>-450214765</v>
      </c>
      <c r="H15" s="2">
        <f>IFERROR(SUM(D15:G15)*(4/MAX(1,COUNT(D15:G15))),"")</f>
        <v>-565592846</v>
      </c>
      <c r="I15" s="2">
        <f t="shared" ref="I15:Q15" si="12">IFERROR(INDEX(I51:I500,MATCH($C$15,$C$51:$C$500,0)),"")</f>
        <v>0</v>
      </c>
      <c r="J15" s="2">
        <f t="shared" si="12"/>
        <v>0</v>
      </c>
      <c r="K15" s="2">
        <f t="shared" si="12"/>
        <v>-6409361365</v>
      </c>
      <c r="L15" s="2">
        <f t="shared" si="12"/>
        <v>9114023056</v>
      </c>
      <c r="M15" s="2">
        <f t="shared" si="12"/>
        <v>-1243806339</v>
      </c>
      <c r="N15" s="2">
        <f t="shared" si="12"/>
        <v>-1496437779</v>
      </c>
      <c r="O15" s="2">
        <f t="shared" si="12"/>
        <v>-1631825322</v>
      </c>
      <c r="P15" s="2">
        <f t="shared" si="12"/>
        <v>-1978025609</v>
      </c>
      <c r="Q15" s="2">
        <f t="shared" si="12"/>
        <v>-363606434</v>
      </c>
    </row>
    <row r="16" spans="1:17" ht="15.5" x14ac:dyDescent="0.35">
      <c r="C16" t="s">
        <v>29</v>
      </c>
      <c r="D16" s="2">
        <f>IFERROR(INDEX(D51:D500,MATCH($C$16,$C$51:$C$500,0)),"")</f>
        <v>341363120</v>
      </c>
      <c r="E16" s="2">
        <f>IFERROR(INDEX(E51:E500,MATCH($C$16,$C$51:$C$500,0)),"")</f>
        <v>2053124773</v>
      </c>
      <c r="H16" s="2">
        <f>IFERROR(SUM(D16:G16)*(4/MAX(1,COUNT(D16:G16))),"")</f>
        <v>4788975786</v>
      </c>
      <c r="I16" s="2">
        <f t="shared" ref="I16:Q16" si="13">IFERROR(INDEX(I51:I500,MATCH($C$16,$C$51:$C$500,0)),"")</f>
        <v>5859058715</v>
      </c>
      <c r="J16" s="2">
        <f t="shared" si="13"/>
        <v>5022243052</v>
      </c>
      <c r="K16" s="2">
        <f t="shared" si="13"/>
        <v>66544059485</v>
      </c>
      <c r="L16" s="2">
        <f t="shared" si="13"/>
        <v>-47365395610</v>
      </c>
      <c r="M16" s="2">
        <f t="shared" si="13"/>
        <v>5533256037</v>
      </c>
      <c r="N16" s="2">
        <f t="shared" si="13"/>
        <v>6850318281</v>
      </c>
      <c r="O16" s="2">
        <f t="shared" si="13"/>
        <v>6570690055</v>
      </c>
      <c r="P16" s="2">
        <f t="shared" si="13"/>
        <v>7934462487</v>
      </c>
      <c r="Q16" s="2">
        <f t="shared" si="13"/>
        <v>5444453968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  <c r="Q18" t="s">
        <v>985</v>
      </c>
    </row>
    <row r="19" spans="1:17" ht="15.5" x14ac:dyDescent="0.35">
      <c r="A19" t="s">
        <v>39</v>
      </c>
      <c r="C19" t="s">
        <v>40</v>
      </c>
    </row>
    <row r="20" spans="1:17" ht="15.5" x14ac:dyDescent="0.35">
      <c r="A20" t="s">
        <v>41</v>
      </c>
      <c r="C20" t="s">
        <v>42</v>
      </c>
      <c r="D20" s="2">
        <f ca="1">IFERROR(D21*D2,"")</f>
        <v>207360000000</v>
      </c>
      <c r="E20" s="2">
        <f ca="1">IFERROR(E21*E2,"")</f>
        <v>178200000000</v>
      </c>
      <c r="H20" s="2">
        <f t="shared" ref="H20:Q20" ca="1" si="14">IFERROR(H21*H2,"")</f>
        <v>178200000000</v>
      </c>
      <c r="I20" s="2">
        <f t="shared" ca="1" si="14"/>
        <v>191160000000</v>
      </c>
      <c r="J20" s="2">
        <f t="shared" ca="1" si="14"/>
        <v>103680000000</v>
      </c>
      <c r="K20" s="2">
        <f t="shared" ca="1" si="14"/>
        <v>162000000000</v>
      </c>
      <c r="L20" s="2">
        <f t="shared" ca="1" si="14"/>
        <v>162000000000</v>
      </c>
      <c r="M20" s="2">
        <f t="shared" ca="1" si="14"/>
        <v>294840000000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3240000000</v>
      </c>
      <c r="E21" s="2">
        <f>IFERROR(INDEX(E51:E500,MATCH($C$7,$C$51:$C$500,0)),"")</f>
        <v>3240000000</v>
      </c>
      <c r="H21" s="2">
        <f>IFERROR(INDEX(D21:G21,COUNT(D21:G21)),"")</f>
        <v>3240000000</v>
      </c>
      <c r="I21" s="2">
        <f t="shared" ref="I21:Q21" si="15">IFERROR(INDEX(I51:I500,MATCH($C$7,$C$51:$C$500,0)),"")</f>
        <v>3240000000</v>
      </c>
      <c r="J21" s="2">
        <f t="shared" si="15"/>
        <v>3240000000</v>
      </c>
      <c r="K21" s="2">
        <f t="shared" si="15"/>
        <v>3240000000</v>
      </c>
      <c r="L21" s="2">
        <f t="shared" si="15"/>
        <v>3240000000</v>
      </c>
      <c r="M21" s="2">
        <f t="shared" si="15"/>
        <v>3240000000</v>
      </c>
      <c r="N21" s="2">
        <f t="shared" si="15"/>
        <v>2590000000</v>
      </c>
      <c r="O21" s="2">
        <f t="shared" si="15"/>
        <v>2590000000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43</v>
      </c>
      <c r="C23" t="s">
        <v>44</v>
      </c>
      <c r="D23" s="3">
        <f>IFERROR(D5/D6*100,"")</f>
        <v>0.20943620767970347</v>
      </c>
      <c r="E23" s="3" t="str">
        <f>IFERROR(E5/E6*100,"")</f>
        <v/>
      </c>
      <c r="H23" s="3" t="str">
        <f t="shared" ref="H23:Q23" si="16">IFERROR(H5/H6*100,"")</f>
        <v/>
      </c>
      <c r="I23" s="3">
        <f t="shared" si="16"/>
        <v>1.8091712731355161</v>
      </c>
      <c r="J23" s="3">
        <f t="shared" si="16"/>
        <v>1.3425323571591468</v>
      </c>
      <c r="K23" s="3">
        <f t="shared" si="16"/>
        <v>25.868054259329327</v>
      </c>
      <c r="L23" s="3">
        <f t="shared" si="16"/>
        <v>-22.203294995796114</v>
      </c>
      <c r="M23" s="3">
        <f t="shared" si="16"/>
        <v>2.0346926190316044</v>
      </c>
      <c r="N23" s="3">
        <f t="shared" si="16"/>
        <v>3.6900331445671593</v>
      </c>
      <c r="O23" s="3">
        <f t="shared" si="16"/>
        <v>3.534889482326987</v>
      </c>
      <c r="P23" s="3">
        <f t="shared" si="16"/>
        <v>8.8135768069897171</v>
      </c>
      <c r="Q23" s="3">
        <f t="shared" si="16"/>
        <v>8.2446708634336918</v>
      </c>
    </row>
    <row r="24" spans="1:17" ht="15.5" x14ac:dyDescent="0.35">
      <c r="C24" t="s">
        <v>45</v>
      </c>
      <c r="D24" s="4">
        <f>IFERROR(_xlfn.RRI(5,I23,D23),"")</f>
        <v>-0.35029768170268982</v>
      </c>
      <c r="E24" s="4" t="str">
        <f>IFERROR(_xlfn.RRI(5,J23,E23),"")</f>
        <v/>
      </c>
      <c r="H24" s="4" t="str">
        <f t="shared" ref="H24:Q24" si="17">IFERROR(_xlfn.RRI(5,M23,H23),"")</f>
        <v/>
      </c>
      <c r="I24" s="4">
        <f t="shared" si="17"/>
        <v>-0.13285867597796241</v>
      </c>
      <c r="J24" s="4">
        <f t="shared" si="17"/>
        <v>-0.17603306487111992</v>
      </c>
      <c r="K24" s="4">
        <f t="shared" si="17"/>
        <v>0.24028734910250371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46</v>
      </c>
      <c r="C25" t="s">
        <v>47</v>
      </c>
      <c r="D25" s="3">
        <f>IFERROR(INDEX(D51:D500,MATCH($A$25,$C$51:$C$500,0)),"")</f>
        <v>0.16</v>
      </c>
      <c r="E25" s="3">
        <f>IFERROR(INDEX(E51:E500,MATCH($A$25,$C$51:$C$500,0)),"")</f>
        <v>0.49</v>
      </c>
      <c r="H25" s="3">
        <f>IFERROR(INDEX(D25:G25,COUNT(D25:G25)),"")</f>
        <v>0.49</v>
      </c>
      <c r="I25" s="3">
        <f t="shared" ref="I25:Q25" si="18">IFERROR(INDEX(I51:I500,MATCH($C$25,$C$51:$C$500,0)),"")</f>
        <v>1.34</v>
      </c>
      <c r="J25" s="3">
        <f t="shared" si="18"/>
        <v>0.92</v>
      </c>
      <c r="K25" s="3">
        <f t="shared" si="18"/>
        <v>18.559999999999999</v>
      </c>
      <c r="L25" s="3">
        <f t="shared" si="18"/>
        <v>-11.81</v>
      </c>
      <c r="M25" s="3">
        <f t="shared" si="18"/>
        <v>1.32</v>
      </c>
      <c r="N25" s="3">
        <f t="shared" si="18"/>
        <v>2.0699999999999998</v>
      </c>
      <c r="O25" s="3">
        <f t="shared" si="18"/>
        <v>1.91</v>
      </c>
      <c r="P25" s="3">
        <f t="shared" si="18"/>
        <v>3692769.3</v>
      </c>
      <c r="Q25" s="3">
        <f t="shared" si="18"/>
        <v>3149936.47</v>
      </c>
    </row>
    <row r="26" spans="1:17" ht="15.5" x14ac:dyDescent="0.35">
      <c r="C26" t="s">
        <v>48</v>
      </c>
      <c r="D26" s="4">
        <f>IFERROR(_xlfn.RRI(5,I25,D25),"")</f>
        <v>-0.34626304345014458</v>
      </c>
      <c r="E26" s="4">
        <f>IFERROR(_xlfn.RRI(5,J25,E25),"")</f>
        <v>-0.11837956004707184</v>
      </c>
      <c r="H26" s="4">
        <f t="shared" ref="H26:Q26" si="19">IFERROR(_xlfn.RRI(5,M25,H25),"")</f>
        <v>-0.17979119007865596</v>
      </c>
      <c r="I26" s="4">
        <f t="shared" si="19"/>
        <v>-8.330071928698346E-2</v>
      </c>
      <c r="J26" s="4">
        <f t="shared" si="19"/>
        <v>-0.13592609029744895</v>
      </c>
      <c r="K26" s="4">
        <f t="shared" si="19"/>
        <v>-0.9128544612670022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49</v>
      </c>
      <c r="D27" s="3">
        <f>IFERROR(D4/D21,"")</f>
        <v>21.807029287345678</v>
      </c>
      <c r="E27" s="3">
        <f>IFERROR(E4/E21,"")</f>
        <v>26.314200843827159</v>
      </c>
      <c r="H27" s="3">
        <f t="shared" ref="H27:Q27" si="20">IFERROR(H4/H21,"")</f>
        <v>96.242460262345674</v>
      </c>
      <c r="I27" s="3">
        <f t="shared" si="20"/>
        <v>69.691256090740737</v>
      </c>
      <c r="J27" s="3">
        <f t="shared" si="20"/>
        <v>51.854026091666668</v>
      </c>
      <c r="K27" s="3">
        <f t="shared" si="20"/>
        <v>16.137785889506173</v>
      </c>
      <c r="L27" s="3">
        <f t="shared" si="20"/>
        <v>47.652178758333335</v>
      </c>
      <c r="M27" s="3">
        <f t="shared" si="20"/>
        <v>108.75046066388889</v>
      </c>
      <c r="N27" s="3">
        <f t="shared" si="20"/>
        <v>129.36725016795367</v>
      </c>
      <c r="O27" s="3">
        <f t="shared" si="20"/>
        <v>93.204098227799221</v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50</v>
      </c>
      <c r="D28" s="4">
        <f>IFERROR(_xlfn.RRI(5,I27,D27),"")</f>
        <v>-0.2073460230434605</v>
      </c>
      <c r="E28" s="4">
        <f>IFERROR(_xlfn.RRI(5,J27,E27),"")</f>
        <v>-0.12686471210558281</v>
      </c>
      <c r="H28" s="4">
        <f t="shared" ref="H28:Q28" si="21">IFERROR(_xlfn.RRI(5,M27,H27),"")</f>
        <v>-2.4140886740618872E-2</v>
      </c>
      <c r="I28" s="4">
        <f t="shared" si="21"/>
        <v>-0.116369314460116</v>
      </c>
      <c r="J28" s="4">
        <f t="shared" si="21"/>
        <v>-0.11065658327073402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51</v>
      </c>
      <c r="H29" s="4">
        <f t="shared" ref="H29:Q29" si="22">IFERROR(((H25-I25)/I25)*100%,"")</f>
        <v>-0.63432835820895528</v>
      </c>
      <c r="I29" s="4">
        <f t="shared" si="22"/>
        <v>0.45652173913043481</v>
      </c>
      <c r="J29" s="4">
        <f t="shared" si="22"/>
        <v>-0.95043103448275856</v>
      </c>
      <c r="K29" s="4">
        <f t="shared" si="22"/>
        <v>-2.5715495342929717</v>
      </c>
      <c r="L29" s="4">
        <f t="shared" si="22"/>
        <v>-9.9469696969696972</v>
      </c>
      <c r="M29" s="4">
        <f t="shared" si="22"/>
        <v>-0.36231884057971009</v>
      </c>
      <c r="N29" s="4">
        <f t="shared" si="22"/>
        <v>8.3769633507853367E-2</v>
      </c>
      <c r="O29" s="4">
        <f t="shared" si="22"/>
        <v>-0.99999948277299633</v>
      </c>
      <c r="P29" s="4">
        <f t="shared" si="22"/>
        <v>0.17233135816228051</v>
      </c>
      <c r="Q29" s="4" t="str">
        <f t="shared" si="22"/>
        <v/>
      </c>
    </row>
    <row r="30" spans="1:17" ht="15.5" x14ac:dyDescent="0.35">
      <c r="C30" t="s">
        <v>52</v>
      </c>
      <c r="H30" s="4">
        <f t="shared" ref="H30:Q30" si="23">IFERROR(((H27-I27)/I27)*100%,"")</f>
        <v>0.38098329203643899</v>
      </c>
      <c r="I30" s="4">
        <f t="shared" si="23"/>
        <v>0.34398929733135314</v>
      </c>
      <c r="J30" s="4">
        <f t="shared" si="23"/>
        <v>2.2132057301234545</v>
      </c>
      <c r="K30" s="4">
        <f t="shared" si="23"/>
        <v>-0.66134211887039851</v>
      </c>
      <c r="L30" s="4">
        <f t="shared" si="23"/>
        <v>-0.56182090202256518</v>
      </c>
      <c r="M30" s="4">
        <f t="shared" si="23"/>
        <v>-0.15936637346236096</v>
      </c>
      <c r="N30" s="4">
        <f t="shared" si="23"/>
        <v>0.38799959044470816</v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74.42</v>
      </c>
      <c r="E32" s="3">
        <f>IFERROR(INDEX(E51:E500,MATCH($A$32,$C$51:$C$500,0)),"")</f>
        <v>0</v>
      </c>
      <c r="H32" s="3">
        <f>IFERROR(INDEX(D32:G32,COUNT(D32:G32)),"")</f>
        <v>0</v>
      </c>
      <c r="I32" s="3">
        <f t="shared" ref="I32:Q32" si="24">IFERROR(INDEX(I51:I500,MATCH($C$32,$C$51:$C$500,0)),"")</f>
        <v>73.77</v>
      </c>
      <c r="J32" s="3">
        <f t="shared" si="24"/>
        <v>72.709999999999994</v>
      </c>
      <c r="K32" s="3">
        <f t="shared" si="24"/>
        <v>71.73</v>
      </c>
      <c r="L32" s="3">
        <f t="shared" si="24"/>
        <v>53.18</v>
      </c>
      <c r="M32" s="3">
        <f t="shared" si="24"/>
        <v>64.989999999999995</v>
      </c>
      <c r="N32" s="3">
        <f t="shared" si="24"/>
        <v>55.92</v>
      </c>
      <c r="O32" s="3">
        <f t="shared" si="24"/>
        <v>53.86</v>
      </c>
      <c r="P32" s="3">
        <f t="shared" si="24"/>
        <v>41876734.18</v>
      </c>
      <c r="Q32" s="3">
        <f t="shared" si="24"/>
        <v>38185896.039999999</v>
      </c>
    </row>
    <row r="33" spans="1:17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0.74</v>
      </c>
      <c r="E33" s="3">
        <f>IFERROR(INDEX(E51:E500,MATCH($A$33,$C$51:$C$500,0)),"")</f>
        <v>0</v>
      </c>
      <c r="H33" s="3">
        <f>IFERROR(INDEX(D33:G33,COUNT(D33:G33)),"")</f>
        <v>0</v>
      </c>
      <c r="I33" s="3">
        <f t="shared" ref="I33:Q33" si="25">IFERROR(INDEX(I51:I500,MATCH($C$33,$C$51:$C$500,0)),"")</f>
        <v>0.8</v>
      </c>
      <c r="J33" s="3">
        <f t="shared" si="25"/>
        <v>0.44</v>
      </c>
      <c r="K33" s="3">
        <f t="shared" si="25"/>
        <v>0.7</v>
      </c>
      <c r="L33" s="3">
        <f t="shared" si="25"/>
        <v>0.94</v>
      </c>
      <c r="M33" s="3">
        <f t="shared" si="25"/>
        <v>1.4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343.75</v>
      </c>
      <c r="E34" s="3">
        <f>IFERROR(INDEX(E51:E500,MATCH($A$34,$C$51:$C$500,0)),"")</f>
        <v>130.61000000000001</v>
      </c>
      <c r="H34" s="3">
        <f>IFERROR(INDEX(D34:G34,COUNT(D34:G34)),"")</f>
        <v>130.61000000000001</v>
      </c>
      <c r="I34" s="3">
        <f t="shared" ref="I34:Q34" si="26">IFERROR(INDEX(I51:I500,MATCH($C$34,$C$51:$C$500,0)),"")</f>
        <v>44.03</v>
      </c>
      <c r="J34" s="3">
        <f t="shared" si="26"/>
        <v>34.78</v>
      </c>
      <c r="K34" s="3">
        <f t="shared" si="26"/>
        <v>2.69</v>
      </c>
      <c r="L34" s="3">
        <f t="shared" si="26"/>
        <v>-4.2300000000000004</v>
      </c>
      <c r="M34" s="3">
        <f t="shared" si="26"/>
        <v>68.94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2.52</v>
      </c>
      <c r="E35" s="3">
        <f>IFERROR(INDEX(E51:E500,MATCH($A$35,$C$51:$C$500,0)),"")</f>
        <v>2.4300000000000002</v>
      </c>
      <c r="H35" s="3">
        <f>IFERROR(INDEX(D35:G35,COUNT(D35:G35)),"")</f>
        <v>2.4300000000000002</v>
      </c>
      <c r="I35" s="3">
        <f t="shared" ref="I35:Q35" si="27">IFERROR(INDEX(I51:I500,MATCH($C$35,$C$51:$C$500,0)),"")</f>
        <v>0.85</v>
      </c>
      <c r="J35" s="3">
        <f t="shared" si="27"/>
        <v>0.62</v>
      </c>
      <c r="K35" s="3">
        <f t="shared" si="27"/>
        <v>3.1</v>
      </c>
      <c r="L35" s="3">
        <f t="shared" si="27"/>
        <v>1.05</v>
      </c>
      <c r="M35" s="3">
        <f t="shared" si="27"/>
        <v>0.84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Q36" si="28">IFERROR(INDEX(H51:H500,MATCH($C$36,$C$51:$C$500,0)),"")</f>
        <v>0.23019999999999999</v>
      </c>
      <c r="I36" s="4">
        <f t="shared" si="28"/>
        <v>0.22399999999999998</v>
      </c>
      <c r="J36" s="4">
        <f t="shared" si="28"/>
        <v>0.3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Q37" si="29">IFERROR(INDEX(H51:H500,MATCH($C$37,$C$51:$C$500,0)),"")</f>
        <v>0.3</v>
      </c>
      <c r="I37" s="3">
        <f t="shared" si="29"/>
        <v>0.3</v>
      </c>
      <c r="J37" s="3">
        <f t="shared" si="29"/>
        <v>0.28000000000000003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  <c r="Q50" t="s">
        <v>985</v>
      </c>
    </row>
    <row r="51" spans="2:17" ht="15.5" x14ac:dyDescent="0.35">
      <c r="B51" t="s">
        <v>74</v>
      </c>
      <c r="C51" t="s">
        <v>6</v>
      </c>
      <c r="D51" s="5">
        <v>70654774891</v>
      </c>
      <c r="E51" s="5">
        <v>85258010734</v>
      </c>
      <c r="F51" s="5">
        <v>93907588166</v>
      </c>
      <c r="G51" s="5">
        <v>60324467436</v>
      </c>
      <c r="I51" s="5">
        <v>225799669734</v>
      </c>
      <c r="J51" s="5">
        <v>168007044537</v>
      </c>
      <c r="K51" s="5">
        <v>52286426282</v>
      </c>
      <c r="L51" s="5">
        <v>154393059177</v>
      </c>
      <c r="M51" s="5">
        <v>352351492551</v>
      </c>
      <c r="N51" s="5">
        <v>335061177935</v>
      </c>
      <c r="O51" s="5">
        <v>241398614410</v>
      </c>
      <c r="P51" s="5">
        <v>226400332608</v>
      </c>
      <c r="Q51" s="5">
        <v>204277780048</v>
      </c>
    </row>
    <row r="52" spans="2:17" ht="15.5" x14ac:dyDescent="0.35">
      <c r="C52" t="s">
        <v>75</v>
      </c>
      <c r="D52" s="5">
        <v>-56011467052</v>
      </c>
      <c r="E52" s="5">
        <v>-64276833708</v>
      </c>
      <c r="F52" s="5">
        <v>-74207040027</v>
      </c>
      <c r="G52" s="5">
        <v>-43685185756</v>
      </c>
      <c r="I52" s="5">
        <v>-170719322124</v>
      </c>
      <c r="J52" s="5">
        <v>-126321418635</v>
      </c>
      <c r="K52" s="5">
        <v>-50293288807</v>
      </c>
      <c r="L52" s="5">
        <v>-155279309889</v>
      </c>
      <c r="M52" s="5">
        <v>-294384492194</v>
      </c>
      <c r="N52" s="5">
        <v>-251432121461</v>
      </c>
      <c r="O52" s="5">
        <v>-179620073430</v>
      </c>
      <c r="P52" s="5">
        <v>-166425797593</v>
      </c>
      <c r="Q52" s="5">
        <v>-144697926951</v>
      </c>
    </row>
    <row r="53" spans="2:17" ht="15.5" x14ac:dyDescent="0.35">
      <c r="C53" t="s">
        <v>76</v>
      </c>
      <c r="D53" s="5">
        <v>14643307839</v>
      </c>
      <c r="E53" s="5">
        <v>20981177026</v>
      </c>
      <c r="F53" s="5">
        <v>19700548139</v>
      </c>
      <c r="G53" s="5">
        <v>16639281680</v>
      </c>
      <c r="I53" s="5">
        <v>55080347610</v>
      </c>
      <c r="J53" s="5">
        <v>41685625902</v>
      </c>
      <c r="K53" s="5">
        <v>1993137475</v>
      </c>
      <c r="L53" s="5">
        <v>-886250712</v>
      </c>
      <c r="M53" s="5">
        <v>57967000357</v>
      </c>
      <c r="N53" s="5">
        <v>83629056474</v>
      </c>
      <c r="O53" s="5">
        <v>61778540980</v>
      </c>
      <c r="P53" s="5">
        <v>59974535015</v>
      </c>
      <c r="Q53" s="5">
        <v>59579853097</v>
      </c>
    </row>
    <row r="54" spans="2:17" ht="15.5" x14ac:dyDescent="0.35">
      <c r="C54" t="s">
        <v>77</v>
      </c>
      <c r="D54" s="5">
        <v>-10926570890</v>
      </c>
      <c r="E54" s="5">
        <v>-12778613490</v>
      </c>
      <c r="F54" s="5">
        <v>-19592335363</v>
      </c>
      <c r="G54" s="5">
        <v>-12209804100</v>
      </c>
      <c r="I54" s="5">
        <v>-44468089975</v>
      </c>
      <c r="J54" s="5">
        <v>-30627112453</v>
      </c>
      <c r="K54" s="5">
        <v>-32327584922</v>
      </c>
      <c r="L54" s="5">
        <v>-30595016630</v>
      </c>
      <c r="M54" s="5">
        <v>-36583529306</v>
      </c>
      <c r="N54" s="5">
        <v>-57130350927</v>
      </c>
      <c r="O54" s="5">
        <v>-38509577305</v>
      </c>
      <c r="P54" s="5">
        <v>-35732690341</v>
      </c>
      <c r="Q54" s="5">
        <v>-38503140429</v>
      </c>
    </row>
    <row r="55" spans="2:17" ht="15.5" x14ac:dyDescent="0.35">
      <c r="C55" t="s">
        <v>78</v>
      </c>
      <c r="D55" s="5">
        <v>-7118227536</v>
      </c>
      <c r="E55" s="5">
        <v>-8624304269</v>
      </c>
      <c r="F55" s="5">
        <v>-13561760693</v>
      </c>
      <c r="G55" s="5">
        <v>-8892114079</v>
      </c>
      <c r="I55" s="5">
        <v>-27422142507</v>
      </c>
      <c r="J55" s="5">
        <v>-15126021088</v>
      </c>
      <c r="K55" s="5">
        <v>-9965479322</v>
      </c>
      <c r="L55" s="5">
        <v>-14216373632</v>
      </c>
      <c r="M55" s="5">
        <v>-22353329894</v>
      </c>
      <c r="N55" s="5">
        <v>-37734728924</v>
      </c>
      <c r="O55" s="5">
        <v>-25309706091</v>
      </c>
      <c r="P55" s="5">
        <v>-27341809724</v>
      </c>
      <c r="Q55" s="5">
        <v>-29025289211</v>
      </c>
    </row>
    <row r="56" spans="2:17" ht="15.5" x14ac:dyDescent="0.35">
      <c r="C56" t="s">
        <v>79</v>
      </c>
      <c r="D56" s="5">
        <v>-3808343354</v>
      </c>
      <c r="E56" s="5">
        <v>-4154309221</v>
      </c>
      <c r="F56" s="5">
        <v>-6030574670</v>
      </c>
      <c r="G56" s="5">
        <v>-3317690021</v>
      </c>
      <c r="I56" s="5">
        <v>-17045947468</v>
      </c>
      <c r="J56" s="5">
        <v>-15501091365</v>
      </c>
      <c r="K56" s="5">
        <v>-22362105600</v>
      </c>
      <c r="L56" s="5">
        <v>-16378642998</v>
      </c>
      <c r="M56" s="5">
        <v>-14230199412</v>
      </c>
      <c r="N56" s="5">
        <v>-19395622003</v>
      </c>
      <c r="O56" s="5">
        <v>-13199871214</v>
      </c>
      <c r="P56" s="5">
        <v>-8390880617</v>
      </c>
      <c r="Q56" s="5">
        <v>-9477851218</v>
      </c>
    </row>
    <row r="57" spans="2:17" ht="15.5" x14ac:dyDescent="0.35">
      <c r="C57" t="s">
        <v>80</v>
      </c>
      <c r="D57" s="5">
        <v>3716736949</v>
      </c>
      <c r="E57" s="5">
        <v>8202563536</v>
      </c>
      <c r="F57" s="5">
        <v>108212776</v>
      </c>
      <c r="G57" s="5">
        <v>4429477580</v>
      </c>
      <c r="I57" s="5">
        <v>10612257635</v>
      </c>
      <c r="J57" s="5">
        <v>11058513449</v>
      </c>
      <c r="K57" s="5">
        <v>-30334447447</v>
      </c>
      <c r="L57" s="5">
        <v>-31481267342</v>
      </c>
      <c r="M57" s="5">
        <v>21383471051</v>
      </c>
      <c r="N57" s="5">
        <v>26498705547</v>
      </c>
      <c r="O57" s="5">
        <v>23268963675</v>
      </c>
      <c r="P57" s="5">
        <v>24241844674</v>
      </c>
      <c r="Q57" s="5">
        <v>21076712668</v>
      </c>
    </row>
    <row r="58" spans="2:17" ht="15.5" x14ac:dyDescent="0.35">
      <c r="C58" t="s">
        <v>81</v>
      </c>
      <c r="D58" s="5">
        <v>-3375373829</v>
      </c>
      <c r="E58" s="5">
        <v>-6149438763</v>
      </c>
      <c r="F58" s="5">
        <v>574411167</v>
      </c>
      <c r="G58" s="5">
        <v>-1075119477</v>
      </c>
      <c r="I58" s="5">
        <v>-4753198920</v>
      </c>
      <c r="J58" s="5">
        <v>-6036270397</v>
      </c>
      <c r="K58" s="5">
        <v>96878506932</v>
      </c>
      <c r="L58" s="5">
        <v>-15884128268</v>
      </c>
      <c r="M58" s="5">
        <v>-15850215014</v>
      </c>
      <c r="N58" s="5">
        <v>-19648387266</v>
      </c>
      <c r="O58" s="5">
        <v>-16698273620</v>
      </c>
      <c r="P58" s="5">
        <v>-16307382187</v>
      </c>
      <c r="Q58" s="5">
        <v>-15632258700</v>
      </c>
    </row>
    <row r="59" spans="2:17" ht="15.5" x14ac:dyDescent="0.35">
      <c r="C59" t="s">
        <v>27</v>
      </c>
      <c r="D59" s="5">
        <v>-4153226972</v>
      </c>
      <c r="E59" s="5">
        <v>-5604823316</v>
      </c>
      <c r="F59" s="5">
        <v>4859600886</v>
      </c>
      <c r="G59" s="5">
        <v>-912638891</v>
      </c>
      <c r="K59" s="5">
        <v>-10285161748</v>
      </c>
      <c r="L59" s="5">
        <v>-12385200733</v>
      </c>
      <c r="M59" s="5">
        <v>-15269619255</v>
      </c>
    </row>
    <row r="60" spans="2:17" ht="15.5" x14ac:dyDescent="0.35">
      <c r="C60" t="s">
        <v>85</v>
      </c>
    </row>
    <row r="61" spans="2:17" ht="15.5" x14ac:dyDescent="0.35">
      <c r="C61" t="s">
        <v>86</v>
      </c>
      <c r="D61" s="5">
        <v>-3375373829</v>
      </c>
      <c r="E61" s="5">
        <v>-6149438763</v>
      </c>
      <c r="F61" s="5">
        <v>574411167</v>
      </c>
      <c r="G61" s="5">
        <v>-1075119477</v>
      </c>
      <c r="I61" s="5">
        <v>-4753198920</v>
      </c>
      <c r="J61" s="5">
        <v>-6036270397</v>
      </c>
      <c r="K61" s="5">
        <v>96878506932</v>
      </c>
      <c r="L61" s="5">
        <v>-15884128268</v>
      </c>
      <c r="M61" s="5">
        <v>-15850215014</v>
      </c>
      <c r="N61" s="5">
        <v>-19648387266</v>
      </c>
      <c r="O61" s="5">
        <v>-16698273620</v>
      </c>
      <c r="P61" s="5">
        <v>-16307382187</v>
      </c>
      <c r="Q61" s="5">
        <v>-15632258700</v>
      </c>
    </row>
    <row r="62" spans="2:17" ht="15.5" x14ac:dyDescent="0.35">
      <c r="C62" t="s">
        <v>29</v>
      </c>
      <c r="D62" s="5">
        <v>341363120</v>
      </c>
      <c r="E62" s="5">
        <v>2053124773</v>
      </c>
      <c r="F62" s="5">
        <v>682623943</v>
      </c>
      <c r="G62" s="5">
        <v>3354358103</v>
      </c>
      <c r="I62" s="5">
        <v>5859058715</v>
      </c>
      <c r="J62" s="5">
        <v>5022243052</v>
      </c>
      <c r="K62" s="5">
        <v>66544059485</v>
      </c>
      <c r="L62" s="5">
        <v>-47365395610</v>
      </c>
      <c r="M62" s="5">
        <v>5533256037</v>
      </c>
      <c r="N62" s="5">
        <v>6850318281</v>
      </c>
      <c r="O62" s="5">
        <v>6570690055</v>
      </c>
      <c r="P62" s="5">
        <v>7934462487</v>
      </c>
      <c r="Q62" s="5">
        <v>5444453968</v>
      </c>
    </row>
    <row r="63" spans="2:17" ht="15.5" x14ac:dyDescent="0.35">
      <c r="C63" t="s">
        <v>28</v>
      </c>
      <c r="D63" s="5">
        <v>167418342</v>
      </c>
      <c r="E63" s="5">
        <v>-450214765</v>
      </c>
      <c r="F63" s="5">
        <v>1137369437</v>
      </c>
      <c r="G63" s="5">
        <v>-737565118</v>
      </c>
      <c r="K63" s="5">
        <v>-6409361365</v>
      </c>
      <c r="L63" s="5">
        <v>9114023056</v>
      </c>
      <c r="M63" s="5">
        <v>-1243806339</v>
      </c>
      <c r="N63" s="5">
        <v>-1496437779</v>
      </c>
      <c r="O63" s="5">
        <v>-1631825322</v>
      </c>
      <c r="P63" s="5">
        <v>-1978025609</v>
      </c>
      <c r="Q63" s="5">
        <v>-363606434</v>
      </c>
    </row>
    <row r="64" spans="2:17" ht="15.5" x14ac:dyDescent="0.35">
      <c r="C64" t="s">
        <v>87</v>
      </c>
      <c r="D64" s="5">
        <v>508781462</v>
      </c>
      <c r="E64" s="5">
        <v>1602910008</v>
      </c>
      <c r="F64" s="5">
        <v>300404051</v>
      </c>
      <c r="G64" s="5">
        <v>2616792985</v>
      </c>
      <c r="I64" s="5">
        <v>4339469386</v>
      </c>
      <c r="J64" s="5">
        <v>2985290469</v>
      </c>
      <c r="K64" s="5">
        <v>60134698120</v>
      </c>
      <c r="L64" s="5">
        <v>-38251372554</v>
      </c>
      <c r="M64" s="5">
        <v>4289449698</v>
      </c>
      <c r="N64" s="5">
        <v>5353880502</v>
      </c>
      <c r="O64" s="5">
        <v>4938864733</v>
      </c>
      <c r="P64" s="5">
        <v>5956436878</v>
      </c>
      <c r="Q64" s="5">
        <v>5080847534</v>
      </c>
    </row>
    <row r="65" spans="2:17" ht="15.5" x14ac:dyDescent="0.35">
      <c r="C65" t="s">
        <v>88</v>
      </c>
      <c r="D65" s="5">
        <v>-3765602</v>
      </c>
      <c r="E65" s="5">
        <v>-3765603</v>
      </c>
      <c r="F65" s="5">
        <v>-148330440</v>
      </c>
      <c r="G65" s="5">
        <v>44422676</v>
      </c>
      <c r="I65" s="5">
        <v>-15062410</v>
      </c>
      <c r="J65" s="5">
        <v>177690707</v>
      </c>
      <c r="K65" s="5">
        <v>-8246782</v>
      </c>
      <c r="L65" s="5">
        <v>-6836645</v>
      </c>
      <c r="M65" s="5">
        <v>-5060317</v>
      </c>
      <c r="N65" s="5">
        <v>-5128239</v>
      </c>
      <c r="O65" s="5">
        <v>-4067759</v>
      </c>
      <c r="P65" s="5">
        <v>-3114973</v>
      </c>
      <c r="Q65" s="5">
        <v>-2637303</v>
      </c>
    </row>
    <row r="66" spans="2:17" ht="15.5" x14ac:dyDescent="0.35">
      <c r="C66" t="s">
        <v>89</v>
      </c>
      <c r="D66" s="5">
        <v>505015860</v>
      </c>
      <c r="E66" s="5">
        <v>1599144405</v>
      </c>
      <c r="F66" s="5">
        <v>152073611</v>
      </c>
      <c r="G66" s="5">
        <v>2661215661</v>
      </c>
      <c r="I66" s="5">
        <v>4324406976</v>
      </c>
      <c r="J66" s="5">
        <v>3162981176</v>
      </c>
      <c r="K66" s="5">
        <v>60126451338</v>
      </c>
      <c r="L66" s="5">
        <v>-38258209199</v>
      </c>
      <c r="M66" s="5">
        <v>4284389381</v>
      </c>
      <c r="N66" s="5">
        <v>5348752263</v>
      </c>
      <c r="O66" s="5">
        <v>4934796974</v>
      </c>
      <c r="P66" s="5">
        <v>5953321905</v>
      </c>
      <c r="Q66" s="5">
        <v>5078210231</v>
      </c>
    </row>
    <row r="67" spans="2:17" ht="15.5" x14ac:dyDescent="0.35">
      <c r="C67" t="s">
        <v>90</v>
      </c>
      <c r="D67" s="5">
        <v>508781462</v>
      </c>
      <c r="E67" s="5">
        <v>1602910008</v>
      </c>
      <c r="F67" s="5">
        <v>300404051</v>
      </c>
      <c r="G67" s="5">
        <v>2616792985</v>
      </c>
      <c r="I67" s="5">
        <v>4339469386</v>
      </c>
      <c r="J67" s="5">
        <v>2985290469</v>
      </c>
      <c r="K67" s="5">
        <v>60134698120</v>
      </c>
      <c r="L67" s="5">
        <v>-38251372554</v>
      </c>
      <c r="M67" s="5">
        <v>4289449698</v>
      </c>
      <c r="N67" s="5">
        <v>5353880502</v>
      </c>
      <c r="O67" s="5">
        <v>4938864733</v>
      </c>
      <c r="P67" s="5">
        <v>5956436878</v>
      </c>
      <c r="Q67" s="5">
        <v>5080847534</v>
      </c>
    </row>
    <row r="68" spans="2:17" ht="15.5" x14ac:dyDescent="0.35">
      <c r="C68" t="s">
        <v>8</v>
      </c>
      <c r="D68" s="5">
        <v>505015860</v>
      </c>
      <c r="E68" s="5">
        <v>1599144405</v>
      </c>
      <c r="F68" s="5">
        <v>152073611</v>
      </c>
      <c r="G68" s="5">
        <v>2661215661</v>
      </c>
      <c r="I68" s="5">
        <v>4324406976</v>
      </c>
      <c r="J68" s="5">
        <v>3162981176</v>
      </c>
      <c r="K68" s="5">
        <v>60126451338</v>
      </c>
      <c r="L68" s="5">
        <v>-38258209198</v>
      </c>
      <c r="M68" s="5">
        <v>4284389381</v>
      </c>
      <c r="N68" s="5">
        <v>5348752263</v>
      </c>
      <c r="O68" s="5">
        <v>4934796974</v>
      </c>
      <c r="P68" s="5">
        <v>5953321905</v>
      </c>
      <c r="Q68" s="5">
        <v>5078210231</v>
      </c>
    </row>
    <row r="69" spans="2:17" ht="15.5" x14ac:dyDescent="0.35">
      <c r="C69" t="s">
        <v>91</v>
      </c>
      <c r="D69" s="5">
        <v>508781462</v>
      </c>
      <c r="E69" s="5">
        <v>1602910008</v>
      </c>
      <c r="F69" s="5">
        <v>300404051</v>
      </c>
      <c r="G69" s="5">
        <v>2616792985</v>
      </c>
      <c r="I69" s="5">
        <v>4339469386</v>
      </c>
      <c r="J69" s="5">
        <v>2985290469</v>
      </c>
      <c r="K69" s="5">
        <v>60134698120</v>
      </c>
      <c r="L69" s="5">
        <v>-38251372554</v>
      </c>
      <c r="M69" s="5">
        <v>4289449698</v>
      </c>
      <c r="N69" s="5">
        <v>5353880502</v>
      </c>
      <c r="O69" s="5">
        <v>4938864733</v>
      </c>
      <c r="P69" s="5">
        <v>5956436878</v>
      </c>
      <c r="Q69" s="5">
        <v>5080847534</v>
      </c>
    </row>
    <row r="70" spans="2:17" ht="15.5" x14ac:dyDescent="0.35">
      <c r="C70" t="s">
        <v>92</v>
      </c>
      <c r="D70" s="5">
        <v>505015860</v>
      </c>
      <c r="E70" s="5">
        <v>1599144405</v>
      </c>
      <c r="F70" s="5">
        <v>152073611</v>
      </c>
      <c r="G70" s="5">
        <v>2661215661</v>
      </c>
      <c r="I70" s="5">
        <v>4324406976</v>
      </c>
      <c r="J70" s="5">
        <v>3162981176</v>
      </c>
      <c r="K70" s="5">
        <v>60126451338</v>
      </c>
      <c r="L70" s="5">
        <v>-38258209198</v>
      </c>
      <c r="M70" s="5">
        <v>4284389381</v>
      </c>
      <c r="N70" s="5">
        <v>5348752263</v>
      </c>
      <c r="O70" s="5">
        <v>4934796974</v>
      </c>
      <c r="P70" s="5">
        <v>5953321905</v>
      </c>
      <c r="Q70" s="5">
        <v>5078210231</v>
      </c>
    </row>
    <row r="71" spans="2:17" ht="15.5" x14ac:dyDescent="0.35">
      <c r="C71" t="s">
        <v>93</v>
      </c>
      <c r="D71" s="5">
        <v>505015860</v>
      </c>
      <c r="E71" s="5">
        <v>1599144405</v>
      </c>
      <c r="F71" s="5">
        <v>152073611</v>
      </c>
      <c r="G71" s="5">
        <v>2661215661</v>
      </c>
      <c r="I71" s="5">
        <v>4324406976</v>
      </c>
      <c r="J71" s="5">
        <v>3162981176</v>
      </c>
      <c r="K71" s="5">
        <v>60126451338</v>
      </c>
      <c r="L71" s="5">
        <v>-38258209198</v>
      </c>
      <c r="M71" s="5">
        <v>4284389381</v>
      </c>
      <c r="N71" s="5">
        <v>5348752263</v>
      </c>
      <c r="O71" s="5">
        <v>4934796974</v>
      </c>
      <c r="P71" s="5">
        <v>5953321905</v>
      </c>
      <c r="Q71" s="5">
        <v>5078210231</v>
      </c>
    </row>
    <row r="73" spans="2:17" ht="15.5" x14ac:dyDescent="0.35">
      <c r="B73" t="s">
        <v>94</v>
      </c>
      <c r="C73" t="s">
        <v>95</v>
      </c>
    </row>
    <row r="74" spans="2:17" ht="15.5" x14ac:dyDescent="0.35">
      <c r="C74" t="s">
        <v>96</v>
      </c>
    </row>
    <row r="75" spans="2:17" ht="15.5" x14ac:dyDescent="0.35">
      <c r="C75" t="s">
        <v>20</v>
      </c>
      <c r="D75" s="5">
        <v>6646820970</v>
      </c>
      <c r="F75" s="5">
        <v>13620316453</v>
      </c>
      <c r="G75" s="5">
        <v>4051786518</v>
      </c>
      <c r="I75" s="5">
        <v>13620316453</v>
      </c>
      <c r="J75" s="5">
        <v>8056279220</v>
      </c>
      <c r="K75" s="5">
        <v>1195227990</v>
      </c>
      <c r="L75" s="5">
        <v>509068058</v>
      </c>
      <c r="M75" s="5">
        <v>4436777885</v>
      </c>
      <c r="N75" s="5">
        <v>1978115949</v>
      </c>
      <c r="O75" s="5">
        <v>680053628</v>
      </c>
      <c r="P75" s="5">
        <v>3860556877</v>
      </c>
      <c r="Q75" s="5">
        <v>1862947055</v>
      </c>
    </row>
    <row r="76" spans="2:17" ht="15.5" x14ac:dyDescent="0.35">
      <c r="C76" t="s">
        <v>98</v>
      </c>
      <c r="D76" s="5">
        <v>206298451294</v>
      </c>
      <c r="F76" s="5">
        <v>159317784147</v>
      </c>
      <c r="G76" s="5">
        <v>133331238324</v>
      </c>
      <c r="I76" s="5">
        <v>159317784147</v>
      </c>
      <c r="J76" s="5">
        <v>121107745288</v>
      </c>
      <c r="K76" s="5">
        <v>94482407566</v>
      </c>
      <c r="L76" s="5">
        <v>106406520486</v>
      </c>
      <c r="M76" s="5">
        <v>141818286815</v>
      </c>
      <c r="N76" s="5">
        <v>135384342034</v>
      </c>
      <c r="O76" s="5">
        <v>132963719781</v>
      </c>
      <c r="P76" s="5">
        <v>109563973034</v>
      </c>
      <c r="Q76" s="5">
        <v>111727537888</v>
      </c>
    </row>
    <row r="77" spans="2:17" ht="15.5" x14ac:dyDescent="0.35">
      <c r="C77" t="s">
        <v>100</v>
      </c>
      <c r="O77" s="5">
        <v>19596714825</v>
      </c>
      <c r="P77" s="5">
        <v>19596714825</v>
      </c>
      <c r="Q77" s="5">
        <v>19596714825</v>
      </c>
    </row>
    <row r="78" spans="2:17" ht="15.5" x14ac:dyDescent="0.35">
      <c r="C78" t="s">
        <v>99</v>
      </c>
      <c r="D78" s="5">
        <v>4450720</v>
      </c>
      <c r="F78" s="5">
        <v>132718980</v>
      </c>
      <c r="G78" s="5">
        <v>97267839</v>
      </c>
      <c r="I78" s="5">
        <v>132718980</v>
      </c>
      <c r="J78" s="5">
        <v>41132168</v>
      </c>
      <c r="K78" s="5">
        <v>285051923</v>
      </c>
      <c r="L78" s="5">
        <v>245840497</v>
      </c>
      <c r="M78" s="5">
        <v>81436276</v>
      </c>
      <c r="N78" s="5">
        <v>297684533</v>
      </c>
      <c r="O78" s="5">
        <v>137868974</v>
      </c>
      <c r="P78" s="5">
        <v>156546625</v>
      </c>
      <c r="Q78" s="5">
        <v>114051655</v>
      </c>
    </row>
    <row r="79" spans="2:17" ht="15.5" x14ac:dyDescent="0.35">
      <c r="C79" t="s">
        <v>101</v>
      </c>
      <c r="D79" s="5">
        <v>206298451294</v>
      </c>
      <c r="F79" s="5">
        <v>159317784147</v>
      </c>
      <c r="G79" s="5">
        <v>133331238324</v>
      </c>
      <c r="I79" s="5">
        <v>159317784147</v>
      </c>
      <c r="J79" s="5">
        <v>121107745288</v>
      </c>
      <c r="K79" s="5">
        <v>94482407566</v>
      </c>
      <c r="L79" s="5">
        <v>106406520486</v>
      </c>
      <c r="M79" s="5">
        <v>141818286815</v>
      </c>
      <c r="N79" s="5">
        <v>135384342034</v>
      </c>
      <c r="O79" s="5">
        <v>132963719781</v>
      </c>
      <c r="P79" s="5">
        <v>109563973034</v>
      </c>
      <c r="Q79" s="5">
        <v>111727537888</v>
      </c>
    </row>
    <row r="80" spans="2:17" ht="15.5" x14ac:dyDescent="0.35">
      <c r="C80" t="s">
        <v>285</v>
      </c>
      <c r="O80" s="5">
        <v>19596714825</v>
      </c>
      <c r="P80" s="5">
        <v>19596714825</v>
      </c>
      <c r="Q80" s="5">
        <v>19596714825</v>
      </c>
    </row>
    <row r="81" spans="3:17" ht="15.5" x14ac:dyDescent="0.35">
      <c r="C81" t="s">
        <v>286</v>
      </c>
      <c r="O81" s="5">
        <v>19596714825</v>
      </c>
      <c r="P81" s="5">
        <v>19596714825</v>
      </c>
      <c r="Q81" s="5">
        <v>19596714825</v>
      </c>
    </row>
    <row r="82" spans="3:17" ht="15.5" x14ac:dyDescent="0.35">
      <c r="C82" t="s">
        <v>102</v>
      </c>
      <c r="D82" s="5">
        <v>139372097766</v>
      </c>
      <c r="F82" s="5">
        <v>84284945539</v>
      </c>
      <c r="G82" s="5">
        <v>99626918078</v>
      </c>
      <c r="I82" s="5">
        <v>84284945539</v>
      </c>
      <c r="J82" s="5">
        <v>99653240060</v>
      </c>
      <c r="K82" s="5">
        <v>96777448824</v>
      </c>
      <c r="L82" s="5">
        <v>52234438475</v>
      </c>
      <c r="M82" s="5">
        <v>76193237846</v>
      </c>
      <c r="N82" s="5">
        <v>67611956757</v>
      </c>
      <c r="O82" s="5">
        <v>45511863437</v>
      </c>
      <c r="P82" s="5">
        <v>52597358554</v>
      </c>
      <c r="Q82" s="5">
        <v>47794434306</v>
      </c>
    </row>
    <row r="83" spans="3:17" ht="15.5" x14ac:dyDescent="0.35">
      <c r="C83" t="s">
        <v>85</v>
      </c>
      <c r="D83" s="5">
        <v>120005075</v>
      </c>
      <c r="F83" s="5">
        <v>127536280</v>
      </c>
      <c r="G83" s="5">
        <v>275866720</v>
      </c>
      <c r="I83" s="5">
        <v>127536280</v>
      </c>
      <c r="J83" s="5">
        <v>142598690</v>
      </c>
      <c r="K83" s="5">
        <v>-35092018</v>
      </c>
      <c r="L83" s="5">
        <v>-26845236</v>
      </c>
      <c r="M83" s="5">
        <v>-20008591</v>
      </c>
      <c r="N83" s="5">
        <v>2041761573</v>
      </c>
      <c r="O83" s="5">
        <v>-9820035</v>
      </c>
      <c r="P83" s="5">
        <v>-5752276</v>
      </c>
      <c r="Q83" s="5">
        <v>-2637303</v>
      </c>
    </row>
    <row r="84" spans="3:17" ht="15.5" x14ac:dyDescent="0.35">
      <c r="C84" t="s">
        <v>103</v>
      </c>
      <c r="D84" s="5">
        <v>354276834040</v>
      </c>
      <c r="F84" s="5">
        <v>275062104389</v>
      </c>
      <c r="G84" s="5">
        <v>237785847088</v>
      </c>
      <c r="I84" s="5">
        <v>275062104389</v>
      </c>
      <c r="J84" s="5">
        <v>229362433065</v>
      </c>
      <c r="K84" s="5">
        <v>192955831171</v>
      </c>
      <c r="L84" s="5">
        <v>161464300319</v>
      </c>
      <c r="M84" s="5">
        <v>223905659428</v>
      </c>
      <c r="N84" s="5">
        <v>214895001388</v>
      </c>
      <c r="O84" s="5">
        <v>188882407686</v>
      </c>
      <c r="P84" s="5">
        <v>166242647138</v>
      </c>
      <c r="Q84" s="5">
        <v>161583443806</v>
      </c>
    </row>
    <row r="85" spans="3:17" ht="15.5" x14ac:dyDescent="0.35">
      <c r="C85" t="s">
        <v>104</v>
      </c>
    </row>
    <row r="86" spans="3:17" ht="15.5" x14ac:dyDescent="0.35">
      <c r="C86" t="s">
        <v>105</v>
      </c>
      <c r="D86" s="5">
        <v>85781547621</v>
      </c>
      <c r="F86" s="5">
        <v>88255625005</v>
      </c>
      <c r="G86" s="5">
        <v>88824950264</v>
      </c>
      <c r="I86" s="5">
        <v>88255625005</v>
      </c>
      <c r="J86" s="5">
        <v>81940301197</v>
      </c>
      <c r="K86" s="5">
        <v>73497701322</v>
      </c>
      <c r="L86" s="5">
        <v>194266122823</v>
      </c>
      <c r="M86" s="5">
        <v>171376624846</v>
      </c>
      <c r="N86" s="5">
        <v>101060162363</v>
      </c>
      <c r="O86" s="5">
        <v>100692407708</v>
      </c>
      <c r="P86" s="5">
        <v>64457512236</v>
      </c>
      <c r="Q86" s="5">
        <v>49437992622</v>
      </c>
    </row>
    <row r="87" spans="3:17" ht="15.5" x14ac:dyDescent="0.35">
      <c r="C87" t="s">
        <v>108</v>
      </c>
      <c r="D87" s="5">
        <v>3298622944</v>
      </c>
      <c r="F87" s="5">
        <v>3264163004</v>
      </c>
      <c r="G87" s="5">
        <v>3531111803</v>
      </c>
      <c r="I87" s="5">
        <v>3264163004</v>
      </c>
      <c r="J87" s="5">
        <v>3734369541</v>
      </c>
      <c r="K87" s="5">
        <v>5821440016</v>
      </c>
      <c r="L87" s="5">
        <v>12228475365</v>
      </c>
      <c r="M87" s="5">
        <v>3112524024</v>
      </c>
      <c r="N87" s="5">
        <v>2946561564</v>
      </c>
      <c r="O87" s="5">
        <v>2314322662</v>
      </c>
      <c r="P87" s="5">
        <v>2120902756</v>
      </c>
      <c r="Q87" s="5">
        <v>1959442728</v>
      </c>
    </row>
    <row r="88" spans="3:17" ht="15.5" x14ac:dyDescent="0.35">
      <c r="C88" t="s">
        <v>109</v>
      </c>
      <c r="D88" s="5">
        <v>89080170565</v>
      </c>
      <c r="F88" s="5">
        <v>91519788009</v>
      </c>
      <c r="G88" s="5">
        <v>92356062067</v>
      </c>
      <c r="I88" s="5">
        <v>91519788009</v>
      </c>
      <c r="J88" s="5">
        <v>85674670738</v>
      </c>
      <c r="K88" s="5">
        <v>79319141338</v>
      </c>
      <c r="L88" s="5">
        <v>206494598188</v>
      </c>
      <c r="M88" s="5">
        <v>174489148870</v>
      </c>
      <c r="N88" s="5">
        <v>104006723927</v>
      </c>
      <c r="O88" s="5">
        <v>122603445195</v>
      </c>
      <c r="P88" s="5">
        <v>86175129817</v>
      </c>
      <c r="Q88" s="5">
        <v>70994150175</v>
      </c>
    </row>
    <row r="89" spans="3:17" ht="15.5" x14ac:dyDescent="0.35">
      <c r="C89" t="s">
        <v>110</v>
      </c>
      <c r="D89" s="5">
        <v>443357004605</v>
      </c>
      <c r="F89" s="5">
        <v>366581892398</v>
      </c>
      <c r="G89" s="5">
        <v>330141909155</v>
      </c>
      <c r="I89" s="5">
        <v>366581892398</v>
      </c>
      <c r="J89" s="5">
        <v>315037103803</v>
      </c>
      <c r="K89" s="5">
        <v>272274972509</v>
      </c>
      <c r="L89" s="5">
        <v>367958898507</v>
      </c>
      <c r="M89" s="5">
        <v>398394808298</v>
      </c>
      <c r="N89" s="5">
        <v>318901725315</v>
      </c>
      <c r="O89" s="5">
        <v>311485852881</v>
      </c>
      <c r="P89" s="5">
        <v>252417776955</v>
      </c>
      <c r="Q89" s="5">
        <v>232577593981</v>
      </c>
    </row>
    <row r="90" spans="3:17" ht="15.5" x14ac:dyDescent="0.35">
      <c r="C90" t="s">
        <v>111</v>
      </c>
    </row>
    <row r="91" spans="3:17" ht="15.5" x14ac:dyDescent="0.35">
      <c r="C91" t="s">
        <v>112</v>
      </c>
    </row>
    <row r="92" spans="3:17" ht="15.5" x14ac:dyDescent="0.35">
      <c r="C92" t="s">
        <v>113</v>
      </c>
      <c r="D92" s="5">
        <v>199501155119</v>
      </c>
      <c r="F92" s="5">
        <v>124986839278</v>
      </c>
      <c r="G92" s="5">
        <v>89151890787</v>
      </c>
      <c r="I92" s="5">
        <v>124986839278</v>
      </c>
      <c r="J92" s="5">
        <v>77490214418</v>
      </c>
      <c r="K92" s="5">
        <v>37241143712</v>
      </c>
      <c r="L92" s="5">
        <v>193722317817</v>
      </c>
      <c r="M92" s="5">
        <v>177469733361</v>
      </c>
      <c r="N92" s="5">
        <v>155450290708</v>
      </c>
      <c r="O92" s="5">
        <v>144511467842</v>
      </c>
      <c r="P92" s="5">
        <v>148039933440</v>
      </c>
      <c r="Q92" s="5">
        <v>137852163919</v>
      </c>
    </row>
    <row r="93" spans="3:17" ht="15.5" x14ac:dyDescent="0.35">
      <c r="C93" t="s">
        <v>114</v>
      </c>
      <c r="D93" s="5">
        <v>12272746914</v>
      </c>
      <c r="F93" s="5">
        <v>2643637200</v>
      </c>
      <c r="G93" s="5">
        <v>2539055667</v>
      </c>
      <c r="I93" s="5">
        <v>2643637200</v>
      </c>
      <c r="J93" s="5">
        <v>4068479109</v>
      </c>
      <c r="K93" s="5">
        <v>8758169346</v>
      </c>
      <c r="L93" s="5">
        <v>26458084535</v>
      </c>
      <c r="M93" s="5">
        <v>39149882005</v>
      </c>
      <c r="N93" s="5">
        <v>15692121015</v>
      </c>
      <c r="O93" s="5">
        <v>6364741801</v>
      </c>
      <c r="P93" s="5">
        <v>16986087285</v>
      </c>
      <c r="Q93" s="5">
        <v>7971001622</v>
      </c>
    </row>
    <row r="94" spans="3:17" ht="15.5" x14ac:dyDescent="0.35">
      <c r="C94" t="s">
        <v>119</v>
      </c>
      <c r="D94" s="5">
        <v>3424982767</v>
      </c>
      <c r="F94" s="5">
        <v>3067341335</v>
      </c>
      <c r="G94" s="5">
        <v>1133924672</v>
      </c>
      <c r="I94" s="5">
        <v>3067341335</v>
      </c>
      <c r="J94" s="5">
        <v>187582569</v>
      </c>
      <c r="K94" s="5">
        <v>402974366</v>
      </c>
      <c r="L94" s="5">
        <v>2291007728</v>
      </c>
      <c r="M94" s="5">
        <v>5028413344</v>
      </c>
      <c r="N94" s="5">
        <v>2790518259</v>
      </c>
      <c r="O94" s="5">
        <v>3905908305</v>
      </c>
      <c r="P94" s="5">
        <v>382019288</v>
      </c>
      <c r="Q94" s="5">
        <v>316730365</v>
      </c>
    </row>
    <row r="95" spans="3:17" ht="15.5" x14ac:dyDescent="0.35">
      <c r="C95" t="s">
        <v>288</v>
      </c>
      <c r="L95" s="5">
        <v>6147665762</v>
      </c>
      <c r="M95" s="5">
        <v>137297745</v>
      </c>
    </row>
    <row r="96" spans="3:17" ht="15.5" x14ac:dyDescent="0.35">
      <c r="C96" t="s">
        <v>116</v>
      </c>
      <c r="D96" s="5">
        <v>183649870374</v>
      </c>
      <c r="F96" s="5">
        <v>118979733353</v>
      </c>
      <c r="G96" s="5">
        <v>85464045355</v>
      </c>
      <c r="I96" s="5">
        <v>118979733353</v>
      </c>
      <c r="J96" s="5">
        <v>72574152740</v>
      </c>
      <c r="K96" s="5">
        <v>26400000000</v>
      </c>
      <c r="L96" s="5">
        <v>123061847301</v>
      </c>
      <c r="M96" s="5">
        <v>124499926434</v>
      </c>
      <c r="N96" s="5">
        <v>127156878560</v>
      </c>
      <c r="O96" s="5">
        <v>124822109640</v>
      </c>
      <c r="P96" s="5">
        <v>129822109640</v>
      </c>
      <c r="Q96" s="5">
        <v>129188627259</v>
      </c>
    </row>
    <row r="97" spans="3:17" ht="15.5" x14ac:dyDescent="0.35">
      <c r="C97" t="s">
        <v>289</v>
      </c>
    </row>
    <row r="98" spans="3:17" ht="15.5" x14ac:dyDescent="0.35">
      <c r="C98" t="s">
        <v>292</v>
      </c>
      <c r="D98" s="5">
        <v>319746729</v>
      </c>
      <c r="F98" s="5">
        <v>319746728</v>
      </c>
      <c r="G98" s="5">
        <v>158828131</v>
      </c>
      <c r="I98" s="5">
        <v>319746728</v>
      </c>
      <c r="M98" s="5">
        <v>88475350</v>
      </c>
      <c r="N98" s="5">
        <v>257625875</v>
      </c>
      <c r="O98" s="5">
        <v>470751183</v>
      </c>
      <c r="P98" s="5">
        <v>80219157</v>
      </c>
      <c r="Q98" s="5">
        <v>65288166</v>
      </c>
    </row>
    <row r="99" spans="3:17" ht="15.5" x14ac:dyDescent="0.35">
      <c r="C99" t="s">
        <v>327</v>
      </c>
      <c r="K99" s="5">
        <v>660000000</v>
      </c>
      <c r="L99" s="5">
        <v>303537204</v>
      </c>
      <c r="M99" s="5">
        <v>5126538012</v>
      </c>
      <c r="N99" s="5">
        <v>13611601320</v>
      </c>
      <c r="O99" s="5">
        <v>23116664628</v>
      </c>
      <c r="P99" s="5">
        <v>3258937500</v>
      </c>
    </row>
    <row r="100" spans="3:17" ht="15.5" x14ac:dyDescent="0.35">
      <c r="C100" t="s">
        <v>293</v>
      </c>
      <c r="D100" s="5">
        <v>153555064</v>
      </c>
      <c r="F100" s="5">
        <v>296127390</v>
      </c>
      <c r="G100" s="5">
        <v>14865093</v>
      </c>
      <c r="I100" s="5">
        <v>296127390</v>
      </c>
      <c r="J100" s="5">
        <v>660000000</v>
      </c>
      <c r="K100" s="5">
        <v>1680000000</v>
      </c>
      <c r="L100" s="5">
        <v>10128185030</v>
      </c>
      <c r="M100" s="5">
        <v>8654213833</v>
      </c>
      <c r="N100" s="5">
        <v>9810772874</v>
      </c>
      <c r="O100" s="5">
        <v>9418708096</v>
      </c>
      <c r="P100" s="5">
        <v>849717227</v>
      </c>
      <c r="Q100" s="5">
        <v>375804673</v>
      </c>
    </row>
    <row r="101" spans="3:17" ht="15.5" x14ac:dyDescent="0.35">
      <c r="C101" t="s">
        <v>329</v>
      </c>
      <c r="P101" s="5">
        <v>30000000000</v>
      </c>
      <c r="Q101" s="5">
        <v>30000000000</v>
      </c>
    </row>
    <row r="102" spans="3:17" ht="15.5" x14ac:dyDescent="0.35">
      <c r="C102" t="s">
        <v>355</v>
      </c>
    </row>
    <row r="103" spans="3:17" ht="15.5" x14ac:dyDescent="0.35">
      <c r="C103" t="s">
        <v>121</v>
      </c>
      <c r="D103" s="5">
        <v>2724735819</v>
      </c>
      <c r="F103" s="5">
        <v>2568099727</v>
      </c>
      <c r="G103" s="5">
        <v>2115143507</v>
      </c>
      <c r="I103" s="5">
        <v>2568099727</v>
      </c>
      <c r="J103" s="5">
        <v>1948755818</v>
      </c>
      <c r="K103" s="5">
        <v>2598676407</v>
      </c>
      <c r="L103" s="5">
        <v>1927879638</v>
      </c>
      <c r="M103" s="5">
        <v>10358164686</v>
      </c>
      <c r="N103" s="5">
        <v>18500100745</v>
      </c>
      <c r="O103" s="5">
        <v>27371803440</v>
      </c>
      <c r="P103" s="5">
        <v>36830671290</v>
      </c>
      <c r="Q103" s="5">
        <v>33131579742</v>
      </c>
    </row>
    <row r="104" spans="3:17" ht="15.5" x14ac:dyDescent="0.35">
      <c r="C104" t="s">
        <v>122</v>
      </c>
      <c r="D104" s="5">
        <v>2724735819</v>
      </c>
      <c r="F104" s="5">
        <v>2568099727</v>
      </c>
      <c r="G104" s="5">
        <v>2115143507</v>
      </c>
      <c r="I104" s="5">
        <v>2568099727</v>
      </c>
      <c r="J104" s="5">
        <v>1948755818</v>
      </c>
      <c r="K104" s="5">
        <v>2598676407</v>
      </c>
      <c r="L104" s="5">
        <v>1927879638</v>
      </c>
      <c r="M104" s="5">
        <v>10358164686</v>
      </c>
      <c r="N104" s="5">
        <v>18500100745</v>
      </c>
      <c r="O104" s="5">
        <v>27371803440</v>
      </c>
      <c r="P104" s="5">
        <v>36830671290</v>
      </c>
      <c r="Q104" s="5">
        <v>33131579742</v>
      </c>
    </row>
    <row r="105" spans="3:17" ht="15.5" x14ac:dyDescent="0.35">
      <c r="C105" t="s">
        <v>294</v>
      </c>
    </row>
    <row r="106" spans="3:17" ht="15.5" x14ac:dyDescent="0.35">
      <c r="C106" t="s">
        <v>295</v>
      </c>
      <c r="D106" s="5">
        <v>319746729</v>
      </c>
      <c r="F106" s="5">
        <v>319746728</v>
      </c>
      <c r="G106" s="5">
        <v>158828131</v>
      </c>
      <c r="I106" s="5">
        <v>319746728</v>
      </c>
      <c r="K106" s="5">
        <v>660000000</v>
      </c>
      <c r="L106" s="5">
        <v>303537204</v>
      </c>
      <c r="M106" s="5">
        <v>5215013362</v>
      </c>
      <c r="N106" s="5">
        <v>13869227195</v>
      </c>
      <c r="O106" s="5">
        <v>23587415811</v>
      </c>
      <c r="P106" s="5">
        <v>3339156657</v>
      </c>
      <c r="Q106" s="5">
        <v>65288166</v>
      </c>
    </row>
    <row r="107" spans="3:17" ht="15.5" x14ac:dyDescent="0.35">
      <c r="C107" t="s">
        <v>123</v>
      </c>
      <c r="D107" s="5">
        <v>202225890938</v>
      </c>
      <c r="F107" s="5">
        <v>127554939005</v>
      </c>
      <c r="G107" s="5">
        <v>91267034294</v>
      </c>
      <c r="I107" s="5">
        <v>127554939005</v>
      </c>
      <c r="J107" s="5">
        <v>79438970236</v>
      </c>
      <c r="K107" s="5">
        <v>39839820119</v>
      </c>
      <c r="L107" s="5">
        <v>195650197455</v>
      </c>
      <c r="M107" s="5">
        <v>187827898047</v>
      </c>
      <c r="N107" s="5">
        <v>173950391453</v>
      </c>
      <c r="O107" s="5">
        <v>171883271282</v>
      </c>
      <c r="P107" s="5">
        <v>184870604730</v>
      </c>
      <c r="Q107" s="5">
        <v>170983743661</v>
      </c>
    </row>
    <row r="108" spans="3:17" ht="15.5" x14ac:dyDescent="0.35">
      <c r="C108" t="s">
        <v>124</v>
      </c>
    </row>
    <row r="109" spans="3:17" ht="15.5" x14ac:dyDescent="0.35">
      <c r="C109" t="s">
        <v>125</v>
      </c>
      <c r="D109" s="5">
        <v>162011792000</v>
      </c>
      <c r="F109" s="5">
        <v>162011792000</v>
      </c>
      <c r="G109" s="5">
        <v>162011792000</v>
      </c>
      <c r="I109" s="5">
        <v>162011792000</v>
      </c>
      <c r="J109" s="5">
        <v>162011792000</v>
      </c>
      <c r="K109" s="5">
        <v>162011792000</v>
      </c>
      <c r="L109" s="5">
        <v>162011792000</v>
      </c>
      <c r="M109" s="5">
        <v>162011792000</v>
      </c>
      <c r="N109" s="5">
        <v>129609432000</v>
      </c>
      <c r="O109" s="5">
        <v>129609432000</v>
      </c>
      <c r="P109" s="5">
        <v>8065000000</v>
      </c>
      <c r="Q109" s="5">
        <v>8065000000</v>
      </c>
    </row>
    <row r="110" spans="3:17" ht="15.5" x14ac:dyDescent="0.35">
      <c r="C110" t="s">
        <v>126</v>
      </c>
      <c r="D110" s="5">
        <v>28928827008</v>
      </c>
      <c r="F110" s="5">
        <v>28928827008</v>
      </c>
      <c r="G110" s="5">
        <v>28928827008</v>
      </c>
      <c r="I110" s="5">
        <v>28928827008</v>
      </c>
      <c r="J110" s="5">
        <v>28928827008</v>
      </c>
      <c r="K110" s="5">
        <v>28928827008</v>
      </c>
      <c r="L110" s="5">
        <v>28928827008</v>
      </c>
      <c r="M110" s="5">
        <v>28928827008</v>
      </c>
    </row>
    <row r="111" spans="3:17" ht="15.5" x14ac:dyDescent="0.35">
      <c r="C111" t="s">
        <v>127</v>
      </c>
      <c r="D111" s="5">
        <v>50070489584</v>
      </c>
      <c r="F111" s="5">
        <v>47958798114</v>
      </c>
      <c r="G111" s="5">
        <v>47658389133</v>
      </c>
      <c r="I111" s="5">
        <v>47958798114</v>
      </c>
      <c r="J111" s="5">
        <v>44514915869</v>
      </c>
      <c r="K111" s="5">
        <v>41529625400</v>
      </c>
      <c r="L111" s="5">
        <v>-18605072720</v>
      </c>
      <c r="M111" s="5">
        <v>19646299834</v>
      </c>
      <c r="N111" s="5">
        <v>13300140289</v>
      </c>
      <c r="O111" s="5">
        <v>10002969634</v>
      </c>
      <c r="P111" s="5">
        <v>59487924501</v>
      </c>
      <c r="Q111" s="5">
        <v>53531487623</v>
      </c>
    </row>
    <row r="112" spans="3:17" ht="15.5" x14ac:dyDescent="0.35">
      <c r="C112" t="s">
        <v>128</v>
      </c>
      <c r="D112" s="5">
        <v>4853526629</v>
      </c>
      <c r="F112" s="5">
        <v>4853526629</v>
      </c>
      <c r="G112" s="5">
        <v>4853526629</v>
      </c>
      <c r="I112" s="5">
        <v>4853526629</v>
      </c>
      <c r="J112" s="5">
        <v>4753526629</v>
      </c>
      <c r="K112" s="5">
        <v>3753526629</v>
      </c>
      <c r="L112" s="5">
        <v>3753526629</v>
      </c>
      <c r="M112" s="5">
        <v>3753526629</v>
      </c>
      <c r="O112" s="5">
        <v>1613000076</v>
      </c>
    </row>
    <row r="113" spans="2:17" ht="15.5" x14ac:dyDescent="0.35">
      <c r="C113" t="s">
        <v>129</v>
      </c>
      <c r="D113" s="5">
        <v>45216962955</v>
      </c>
      <c r="F113" s="5">
        <v>43105271485</v>
      </c>
      <c r="G113" s="5">
        <v>42804862504</v>
      </c>
      <c r="I113" s="5">
        <v>43105271485</v>
      </c>
      <c r="J113" s="5">
        <v>39761389240</v>
      </c>
      <c r="K113" s="5">
        <v>37776098771</v>
      </c>
      <c r="L113" s="5">
        <v>-22358599349</v>
      </c>
      <c r="M113" s="5">
        <v>15892773205</v>
      </c>
      <c r="O113" s="5">
        <v>8389969558</v>
      </c>
      <c r="P113" s="5">
        <v>59487924501</v>
      </c>
      <c r="Q113" s="5">
        <v>53531487623</v>
      </c>
    </row>
    <row r="114" spans="2:17" ht="15.5" x14ac:dyDescent="0.35">
      <c r="C114" t="s">
        <v>130</v>
      </c>
      <c r="D114" s="5">
        <v>50070489584</v>
      </c>
      <c r="F114" s="5">
        <v>47958798114</v>
      </c>
      <c r="G114" s="5">
        <v>47658389133</v>
      </c>
      <c r="I114" s="5">
        <v>47958798114</v>
      </c>
      <c r="J114" s="5">
        <v>44514915869</v>
      </c>
      <c r="K114" s="5">
        <v>41529625400</v>
      </c>
      <c r="L114" s="5">
        <v>-18605072720</v>
      </c>
      <c r="M114" s="5">
        <v>19646299834</v>
      </c>
      <c r="N114" s="5">
        <v>13300140289</v>
      </c>
      <c r="O114" s="5">
        <v>10002969634</v>
      </c>
      <c r="P114" s="5">
        <v>59487924501</v>
      </c>
      <c r="Q114" s="5">
        <v>53531487623</v>
      </c>
    </row>
    <row r="115" spans="2:17" ht="15.5" x14ac:dyDescent="0.35">
      <c r="C115" t="s">
        <v>10</v>
      </c>
      <c r="D115" s="5">
        <v>241131113667</v>
      </c>
      <c r="F115" s="5">
        <v>239026953402</v>
      </c>
      <c r="G115" s="5">
        <v>238874874861</v>
      </c>
      <c r="I115" s="5">
        <v>239026953402</v>
      </c>
      <c r="J115" s="5">
        <v>235598133567</v>
      </c>
      <c r="K115" s="5">
        <v>232435152390</v>
      </c>
      <c r="L115" s="5">
        <v>172308701052</v>
      </c>
      <c r="M115" s="5">
        <v>210566910251</v>
      </c>
      <c r="N115" s="5">
        <v>144951333862</v>
      </c>
      <c r="O115" s="5">
        <v>139602581599</v>
      </c>
      <c r="P115" s="5">
        <v>67547172225</v>
      </c>
      <c r="Q115" s="5">
        <v>61593850320</v>
      </c>
    </row>
    <row r="116" spans="2:17" ht="15.5" x14ac:dyDescent="0.35">
      <c r="C116" t="s">
        <v>132</v>
      </c>
      <c r="D116" s="5">
        <v>443357004605</v>
      </c>
      <c r="F116" s="5">
        <v>366581892407</v>
      </c>
      <c r="G116" s="5">
        <v>330141909155</v>
      </c>
      <c r="I116" s="5">
        <v>366581892407</v>
      </c>
      <c r="J116" s="5">
        <v>315037103803</v>
      </c>
      <c r="K116" s="5">
        <v>272274972509</v>
      </c>
      <c r="L116" s="5">
        <v>367958898507</v>
      </c>
      <c r="M116" s="5">
        <v>398394808298</v>
      </c>
      <c r="N116" s="5">
        <v>318901725315</v>
      </c>
      <c r="O116" s="5">
        <v>311485852881</v>
      </c>
      <c r="P116" s="5">
        <v>252417776955</v>
      </c>
      <c r="Q116" s="5">
        <v>232577593981</v>
      </c>
    </row>
    <row r="117" spans="2:17" ht="15.5" x14ac:dyDescent="0.35">
      <c r="C117" t="s">
        <v>133</v>
      </c>
      <c r="D117" s="5">
        <v>3240235840</v>
      </c>
      <c r="E117" s="5">
        <v>3240235840</v>
      </c>
      <c r="F117" s="5">
        <v>3240235840</v>
      </c>
      <c r="G117" s="5">
        <v>3240235840</v>
      </c>
      <c r="I117" s="5">
        <v>3240235840</v>
      </c>
      <c r="J117" s="5">
        <v>3240235840</v>
      </c>
      <c r="K117" s="5">
        <v>3240235840</v>
      </c>
      <c r="L117" s="5">
        <v>3240235840</v>
      </c>
      <c r="M117" s="5">
        <v>3240235840</v>
      </c>
      <c r="N117" s="5">
        <v>2592188640</v>
      </c>
      <c r="O117" s="5">
        <v>2592188640</v>
      </c>
      <c r="P117" s="5">
        <v>1613</v>
      </c>
      <c r="Q117" s="5">
        <v>1613</v>
      </c>
    </row>
    <row r="119" spans="2:17" ht="15.5" x14ac:dyDescent="0.35">
      <c r="B119" t="s">
        <v>134</v>
      </c>
      <c r="C119" t="s">
        <v>135</v>
      </c>
      <c r="D119" s="5">
        <v>-11344723509</v>
      </c>
      <c r="E119" s="5">
        <v>-59177910118</v>
      </c>
      <c r="F119" s="5">
        <v>-23382478061</v>
      </c>
      <c r="G119" s="5">
        <v>-1617859968</v>
      </c>
      <c r="I119" s="5">
        <v>-28691646659</v>
      </c>
      <c r="J119" s="5">
        <v>-26068925526</v>
      </c>
      <c r="K119" s="5">
        <v>-87128423430</v>
      </c>
      <c r="L119" s="5">
        <v>7185805976</v>
      </c>
      <c r="M119" s="5">
        <v>22815441462</v>
      </c>
      <c r="N119" s="5">
        <v>-5486180597</v>
      </c>
      <c r="O119" s="5">
        <v>-14823796386</v>
      </c>
      <c r="P119" s="5">
        <v>15873831101</v>
      </c>
      <c r="Q119" s="5">
        <v>9536517090</v>
      </c>
    </row>
    <row r="120" spans="2:17" ht="15.5" x14ac:dyDescent="0.35">
      <c r="C120" t="s">
        <v>296</v>
      </c>
      <c r="D120" s="5">
        <v>61894184923</v>
      </c>
      <c r="E120" s="5">
        <v>44902147132</v>
      </c>
      <c r="F120" s="5">
        <v>70789179459</v>
      </c>
      <c r="G120" s="5">
        <v>47494908183</v>
      </c>
      <c r="I120" s="5">
        <v>190040205496</v>
      </c>
      <c r="J120" s="5">
        <v>141381706815</v>
      </c>
      <c r="K120" s="5">
        <v>62496862489</v>
      </c>
      <c r="L120" s="5">
        <v>189804825505</v>
      </c>
      <c r="M120" s="5">
        <v>345917547770</v>
      </c>
      <c r="N120" s="5">
        <v>330856548685</v>
      </c>
      <c r="O120" s="5">
        <v>217998867663</v>
      </c>
      <c r="P120" s="5">
        <v>228563897462</v>
      </c>
      <c r="Q120" s="5">
        <v>264456304186</v>
      </c>
    </row>
    <row r="121" spans="2:17" ht="15.5" x14ac:dyDescent="0.35">
      <c r="C121" t="s">
        <v>298</v>
      </c>
      <c r="D121" s="5">
        <v>-64581026381</v>
      </c>
      <c r="E121" s="5">
        <v>-92010597483</v>
      </c>
      <c r="F121" s="5">
        <v>-40559074368</v>
      </c>
      <c r="G121" s="5">
        <v>-45225235901</v>
      </c>
      <c r="I121" s="5">
        <v>-149687638459</v>
      </c>
      <c r="J121" s="5">
        <v>-153162101136</v>
      </c>
      <c r="K121" s="5">
        <v>-130499578787</v>
      </c>
      <c r="L121" s="5">
        <v>-147839111758</v>
      </c>
      <c r="M121" s="5">
        <v>-285580493195</v>
      </c>
      <c r="N121" s="5">
        <v>-294659851080</v>
      </c>
      <c r="O121" s="5">
        <v>-208140814246</v>
      </c>
      <c r="P121" s="5">
        <v>-189150668038</v>
      </c>
      <c r="Q121" s="5">
        <v>-232758465363</v>
      </c>
    </row>
    <row r="122" spans="2:17" ht="15.5" x14ac:dyDescent="0.35">
      <c r="C122" t="s">
        <v>1238</v>
      </c>
    </row>
    <row r="123" spans="2:17" ht="15.5" x14ac:dyDescent="0.35">
      <c r="C123" t="s">
        <v>1239</v>
      </c>
    </row>
    <row r="124" spans="2:17" ht="15.5" x14ac:dyDescent="0.35">
      <c r="C124" t="s">
        <v>1240</v>
      </c>
    </row>
    <row r="125" spans="2:17" ht="15.5" x14ac:dyDescent="0.35">
      <c r="C125" t="s">
        <v>1241</v>
      </c>
    </row>
    <row r="126" spans="2:17" ht="15.5" x14ac:dyDescent="0.35">
      <c r="C126" t="s">
        <v>331</v>
      </c>
      <c r="F126" s="5">
        <v>-50448335148</v>
      </c>
      <c r="I126" s="5">
        <v>-50448335148</v>
      </c>
      <c r="J126" s="5">
        <v>-117210969</v>
      </c>
      <c r="K126" s="5">
        <v>-198873633</v>
      </c>
      <c r="L126" s="5">
        <v>-3678415601</v>
      </c>
      <c r="M126" s="5">
        <v>-460809382</v>
      </c>
      <c r="N126" s="5">
        <v>-190766983</v>
      </c>
      <c r="O126" s="5">
        <v>-640601519</v>
      </c>
      <c r="P126" s="5">
        <v>-154809050</v>
      </c>
      <c r="Q126" s="5">
        <v>-146858660</v>
      </c>
    </row>
    <row r="127" spans="2:17" ht="15.5" x14ac:dyDescent="0.35">
      <c r="C127" t="s">
        <v>1242</v>
      </c>
      <c r="D127" s="5">
        <v>-1443782361</v>
      </c>
      <c r="E127" s="5">
        <v>-1756390955</v>
      </c>
      <c r="F127" s="5">
        <v>-5593967258</v>
      </c>
      <c r="G127" s="5">
        <v>-1920475600</v>
      </c>
      <c r="I127" s="5">
        <v>-11343598808</v>
      </c>
      <c r="J127" s="5">
        <v>-10587664363</v>
      </c>
      <c r="K127" s="5">
        <v>-14948189283</v>
      </c>
      <c r="L127" s="5">
        <v>-15195803497</v>
      </c>
      <c r="M127" s="5">
        <v>-21887646356</v>
      </c>
      <c r="N127" s="5">
        <v>-21649638778</v>
      </c>
      <c r="O127" s="5">
        <v>-7463463125</v>
      </c>
      <c r="P127" s="5">
        <v>-5305235712</v>
      </c>
      <c r="Q127" s="5">
        <v>-4602698554</v>
      </c>
    </row>
    <row r="128" spans="2:17" ht="15.5" x14ac:dyDescent="0.35">
      <c r="C128" t="s">
        <v>137</v>
      </c>
      <c r="D128" s="5">
        <v>1099757521</v>
      </c>
      <c r="E128" s="5">
        <v>6988771</v>
      </c>
      <c r="F128" s="5">
        <v>-7081539</v>
      </c>
      <c r="G128" s="5">
        <v>2297228</v>
      </c>
      <c r="J128" s="5">
        <v>18089020</v>
      </c>
      <c r="K128" s="5">
        <v>121904857</v>
      </c>
      <c r="L128" s="5">
        <v>15083845</v>
      </c>
      <c r="M128" s="5">
        <v>44794046</v>
      </c>
      <c r="N128" s="5">
        <v>62742504</v>
      </c>
      <c r="O128" s="5">
        <v>48388766</v>
      </c>
      <c r="P128" s="5">
        <v>22360050</v>
      </c>
      <c r="Q128" s="5">
        <v>25717293</v>
      </c>
    </row>
    <row r="129" spans="3:17" ht="15.5" x14ac:dyDescent="0.35">
      <c r="C129" t="s">
        <v>143</v>
      </c>
      <c r="D129" s="5">
        <v>315132177</v>
      </c>
      <c r="E129" s="5">
        <v>-1743745104</v>
      </c>
      <c r="F129" s="5">
        <v>-48506199</v>
      </c>
      <c r="I129" s="5">
        <v>-48506199</v>
      </c>
      <c r="K129" s="5">
        <v>-215694868</v>
      </c>
      <c r="L129" s="5">
        <v>-3535571785</v>
      </c>
      <c r="N129" s="5">
        <v>-2009043596</v>
      </c>
      <c r="O129" s="5">
        <v>-196865000</v>
      </c>
      <c r="P129" s="5">
        <v>-2073158389</v>
      </c>
      <c r="Q129" s="5">
        <v>-2155443722</v>
      </c>
    </row>
    <row r="130" spans="3:17" ht="15.5" x14ac:dyDescent="0.35">
      <c r="C130" t="s">
        <v>574</v>
      </c>
      <c r="D130" s="5">
        <v>-4805032913</v>
      </c>
      <c r="E130" s="5">
        <v>-5583240293</v>
      </c>
      <c r="F130" s="5">
        <v>-2069767331</v>
      </c>
      <c r="G130" s="5">
        <v>-912638891</v>
      </c>
      <c r="I130" s="5">
        <v>-6929368217</v>
      </c>
      <c r="J130" s="5">
        <v>-3601744893</v>
      </c>
      <c r="K130" s="5">
        <v>-3884854205</v>
      </c>
      <c r="L130" s="5">
        <v>-12385200733</v>
      </c>
      <c r="M130" s="5">
        <v>-15217951421</v>
      </c>
      <c r="N130" s="5">
        <v>-17896171349</v>
      </c>
      <c r="O130" s="5">
        <v>-16429308925</v>
      </c>
      <c r="P130" s="5">
        <v>-16028555222</v>
      </c>
      <c r="Q130" s="5">
        <v>-15282038090</v>
      </c>
    </row>
    <row r="131" spans="3:17" ht="15.5" x14ac:dyDescent="0.35">
      <c r="C131" t="s">
        <v>1243</v>
      </c>
    </row>
    <row r="132" spans="3:17" ht="15.5" x14ac:dyDescent="0.35">
      <c r="C132" t="s">
        <v>1244</v>
      </c>
      <c r="D132" s="5">
        <v>-3823956475</v>
      </c>
      <c r="E132" s="5">
        <v>-2993072186</v>
      </c>
      <c r="G132" s="5">
        <v>3772764660</v>
      </c>
    </row>
    <row r="133" spans="3:17" ht="15.5" x14ac:dyDescent="0.35">
      <c r="C133" t="s">
        <v>573</v>
      </c>
      <c r="F133" s="5">
        <v>4555074323</v>
      </c>
      <c r="G133" s="5">
        <v>-4829479647</v>
      </c>
      <c r="I133" s="5">
        <v>-274405324</v>
      </c>
    </row>
    <row r="134" spans="3:17" ht="15.5" x14ac:dyDescent="0.35">
      <c r="C134" t="s">
        <v>1245</v>
      </c>
    </row>
    <row r="135" spans="3:17" ht="15.5" x14ac:dyDescent="0.35">
      <c r="C135" t="s">
        <v>1246</v>
      </c>
    </row>
    <row r="136" spans="3:17" ht="15.5" x14ac:dyDescent="0.35">
      <c r="C136" t="s">
        <v>1247</v>
      </c>
    </row>
    <row r="137" spans="3:17" ht="15.5" x14ac:dyDescent="0.35">
      <c r="C137" t="s">
        <v>1248</v>
      </c>
    </row>
    <row r="138" spans="3:17" ht="15.5" x14ac:dyDescent="0.35">
      <c r="C138" t="s">
        <v>1249</v>
      </c>
    </row>
    <row r="139" spans="3:17" ht="15.5" x14ac:dyDescent="0.35">
      <c r="C139" t="s">
        <v>1250</v>
      </c>
    </row>
    <row r="140" spans="3:17" ht="15.5" x14ac:dyDescent="0.35">
      <c r="C140" t="s">
        <v>1251</v>
      </c>
    </row>
    <row r="141" spans="3:17" ht="15.5" x14ac:dyDescent="0.35">
      <c r="C141" t="s">
        <v>1252</v>
      </c>
    </row>
    <row r="142" spans="3:17" ht="15.5" x14ac:dyDescent="0.35">
      <c r="C142" t="s">
        <v>1253</v>
      </c>
    </row>
    <row r="143" spans="3:17" ht="15.5" x14ac:dyDescent="0.35">
      <c r="C143" t="s">
        <v>144</v>
      </c>
      <c r="D143" s="5">
        <v>7467113342</v>
      </c>
      <c r="E143" s="5">
        <v>57019929395</v>
      </c>
      <c r="F143" s="5">
        <v>33000435694</v>
      </c>
      <c r="G143" s="5">
        <v>10776850119</v>
      </c>
      <c r="I143" s="5">
        <v>44710611590</v>
      </c>
      <c r="J143" s="5">
        <v>46174152740</v>
      </c>
      <c r="K143" s="5">
        <v>-4288069504</v>
      </c>
      <c r="L143" s="5">
        <v>20759943367</v>
      </c>
      <c r="M143" s="5">
        <v>48863462008</v>
      </c>
      <c r="N143" s="5">
        <v>-6991354918</v>
      </c>
      <c r="O143" s="5">
        <v>59888779423</v>
      </c>
      <c r="P143" s="5">
        <v>4146899151</v>
      </c>
      <c r="Q143" s="5">
        <v>-2815105346</v>
      </c>
    </row>
    <row r="144" spans="3:17" ht="15.5" x14ac:dyDescent="0.35">
      <c r="C144" t="s">
        <v>145</v>
      </c>
      <c r="D144" s="5">
        <v>-699721733</v>
      </c>
      <c r="E144" s="5">
        <v>-238182860</v>
      </c>
      <c r="F144" s="5">
        <v>-49427698</v>
      </c>
      <c r="G144" s="5">
        <v>-10150200000</v>
      </c>
      <c r="I144" s="5">
        <v>-10454927698</v>
      </c>
      <c r="J144" s="5">
        <v>-13244175984</v>
      </c>
      <c r="K144" s="5">
        <v>92102652866</v>
      </c>
      <c r="L144" s="5">
        <v>-31873459170</v>
      </c>
      <c r="M144" s="5">
        <v>-69220241534</v>
      </c>
      <c r="N144" s="5">
        <v>13775597836</v>
      </c>
      <c r="O144" s="5">
        <v>-48245486286</v>
      </c>
      <c r="P144" s="5">
        <v>-18023120430</v>
      </c>
      <c r="Q144" s="5">
        <v>-6522643908</v>
      </c>
    </row>
    <row r="145" spans="3:17" ht="15.5" x14ac:dyDescent="0.35">
      <c r="C145" t="s">
        <v>1254</v>
      </c>
    </row>
    <row r="146" spans="3:17" ht="15.5" x14ac:dyDescent="0.35">
      <c r="C146" t="s">
        <v>359</v>
      </c>
      <c r="D146" s="5">
        <v>-238182860</v>
      </c>
      <c r="G146" s="5">
        <v>255300000</v>
      </c>
      <c r="O146" s="5">
        <v>-9500000000</v>
      </c>
    </row>
    <row r="147" spans="3:17" ht="15.5" x14ac:dyDescent="0.35">
      <c r="C147" t="s">
        <v>151</v>
      </c>
      <c r="D147" s="5">
        <v>238182860</v>
      </c>
      <c r="E147" s="5">
        <v>-238182860</v>
      </c>
      <c r="F147" s="5">
        <v>-49427698</v>
      </c>
      <c r="G147" s="5">
        <v>-10405500000</v>
      </c>
      <c r="I147" s="5">
        <v>-10454927698</v>
      </c>
      <c r="J147" s="5">
        <v>-13244175984</v>
      </c>
      <c r="K147" s="5">
        <v>-31159013226</v>
      </c>
      <c r="L147" s="5">
        <v>-31873459170</v>
      </c>
      <c r="M147" s="5">
        <v>-69220241534</v>
      </c>
      <c r="N147" s="5">
        <v>-5821116989</v>
      </c>
      <c r="O147" s="5">
        <v>-38745486286</v>
      </c>
      <c r="P147" s="5">
        <v>-18023120430</v>
      </c>
      <c r="Q147" s="5">
        <v>-5706944398</v>
      </c>
    </row>
    <row r="148" spans="3:17" ht="15.5" x14ac:dyDescent="0.35">
      <c r="C148" t="s">
        <v>612</v>
      </c>
      <c r="K148" s="5">
        <v>25000000000</v>
      </c>
    </row>
    <row r="149" spans="3:17" ht="15.5" x14ac:dyDescent="0.35">
      <c r="C149" t="s">
        <v>1255</v>
      </c>
      <c r="K149" s="5">
        <v>-11081466908</v>
      </c>
    </row>
    <row r="150" spans="3:17" ht="15.5" x14ac:dyDescent="0.35">
      <c r="C150" t="s">
        <v>1256</v>
      </c>
      <c r="D150" s="5">
        <v>-699721733</v>
      </c>
    </row>
    <row r="151" spans="3:17" ht="15.5" x14ac:dyDescent="0.35">
      <c r="C151" t="s">
        <v>682</v>
      </c>
    </row>
    <row r="152" spans="3:17" ht="15.5" x14ac:dyDescent="0.35">
      <c r="C152" t="s">
        <v>1257</v>
      </c>
      <c r="Q152" s="5">
        <v>-815699510</v>
      </c>
    </row>
    <row r="153" spans="3:17" ht="15.5" x14ac:dyDescent="0.35">
      <c r="C153" t="s">
        <v>1258</v>
      </c>
      <c r="N153" s="5">
        <v>19596714825</v>
      </c>
    </row>
    <row r="154" spans="3:17" ht="15.5" x14ac:dyDescent="0.35">
      <c r="C154" t="s">
        <v>153</v>
      </c>
      <c r="D154" s="5">
        <v>7467113342</v>
      </c>
      <c r="E154" s="5">
        <v>57019929395</v>
      </c>
      <c r="F154" s="5">
        <v>33000435694</v>
      </c>
      <c r="G154" s="5">
        <v>10776850119</v>
      </c>
      <c r="I154" s="5">
        <v>44710611590</v>
      </c>
      <c r="J154" s="5">
        <v>46174152740</v>
      </c>
      <c r="K154" s="5">
        <v>-4288069504</v>
      </c>
      <c r="L154" s="5">
        <v>20759943367</v>
      </c>
      <c r="M154" s="5">
        <v>48863462008</v>
      </c>
      <c r="N154" s="5">
        <v>-6991354918</v>
      </c>
      <c r="O154" s="5">
        <v>59888779423</v>
      </c>
      <c r="P154" s="5">
        <v>4146899151</v>
      </c>
      <c r="Q154" s="5">
        <v>-2815105346</v>
      </c>
    </row>
    <row r="155" spans="3:17" ht="15.5" x14ac:dyDescent="0.35">
      <c r="C155" t="s">
        <v>1259</v>
      </c>
    </row>
    <row r="156" spans="3:17" ht="15.5" x14ac:dyDescent="0.35">
      <c r="C156" t="s">
        <v>1260</v>
      </c>
      <c r="F156" s="5">
        <v>48326061799</v>
      </c>
      <c r="K156" s="5">
        <v>-22620000000</v>
      </c>
      <c r="L156" s="5">
        <v>-1438079133</v>
      </c>
      <c r="M156" s="5">
        <v>-2656952126</v>
      </c>
      <c r="N156" s="5">
        <v>2334768920</v>
      </c>
      <c r="O156" s="5">
        <v>-5000000000</v>
      </c>
      <c r="P156" s="5">
        <v>633482381</v>
      </c>
      <c r="Q156" s="5">
        <v>1533258718</v>
      </c>
    </row>
    <row r="157" spans="3:17" ht="15.5" x14ac:dyDescent="0.35">
      <c r="C157" t="s">
        <v>312</v>
      </c>
      <c r="F157" s="5">
        <v>48326061799</v>
      </c>
      <c r="K157" s="5">
        <v>-22620000000</v>
      </c>
      <c r="L157" s="5">
        <v>-1438079133</v>
      </c>
      <c r="M157" s="5">
        <v>-2656952126</v>
      </c>
      <c r="N157" s="5">
        <v>2334768920</v>
      </c>
      <c r="O157" s="5">
        <v>-5000000000</v>
      </c>
      <c r="P157" s="5">
        <v>633482381</v>
      </c>
      <c r="Q157" s="5">
        <v>1533258718</v>
      </c>
    </row>
    <row r="158" spans="3:17" ht="15.5" x14ac:dyDescent="0.35">
      <c r="C158" t="s">
        <v>1261</v>
      </c>
      <c r="O158" s="5">
        <v>37120612400</v>
      </c>
    </row>
    <row r="159" spans="3:17" ht="15.5" x14ac:dyDescent="0.35">
      <c r="C159" t="s">
        <v>313</v>
      </c>
      <c r="G159" s="5">
        <v>660000000</v>
      </c>
      <c r="K159" s="5">
        <v>2340000000</v>
      </c>
      <c r="L159" s="5">
        <v>-3268354436</v>
      </c>
      <c r="M159" s="5">
        <v>-9505063308</v>
      </c>
      <c r="N159" s="5">
        <v>-9105958872</v>
      </c>
      <c r="O159" s="5">
        <v>28211623500</v>
      </c>
      <c r="P159" s="5">
        <v>4011000000</v>
      </c>
      <c r="Q159" s="5">
        <v>-2603158820</v>
      </c>
    </row>
    <row r="160" spans="3:17" ht="15.5" x14ac:dyDescent="0.35">
      <c r="C160" t="s">
        <v>1262</v>
      </c>
    </row>
    <row r="161" spans="3:17" ht="15.5" x14ac:dyDescent="0.35">
      <c r="C161" t="s">
        <v>1263</v>
      </c>
    </row>
    <row r="162" spans="3:17" ht="15.5" x14ac:dyDescent="0.35">
      <c r="C162" t="s">
        <v>1264</v>
      </c>
    </row>
    <row r="163" spans="3:17" ht="15.5" x14ac:dyDescent="0.35">
      <c r="C163" t="s">
        <v>1265</v>
      </c>
    </row>
    <row r="164" spans="3:17" ht="15.5" x14ac:dyDescent="0.35">
      <c r="C164" t="s">
        <v>1266</v>
      </c>
    </row>
    <row r="165" spans="3:17" ht="15.5" x14ac:dyDescent="0.35">
      <c r="C165" t="s">
        <v>1020</v>
      </c>
      <c r="D165" s="5">
        <v>7572146771</v>
      </c>
      <c r="E165" s="5">
        <v>57097990250</v>
      </c>
      <c r="F165" s="5">
        <v>-14776963858</v>
      </c>
      <c r="G165" s="5">
        <v>10791224532</v>
      </c>
      <c r="I165" s="5">
        <v>45745580613</v>
      </c>
      <c r="J165" s="5">
        <v>46174152740</v>
      </c>
    </row>
    <row r="166" spans="3:17" ht="15.5" x14ac:dyDescent="0.35">
      <c r="C166" t="s">
        <v>1267</v>
      </c>
      <c r="F166" s="5">
        <v>660000000</v>
      </c>
      <c r="G166" s="5">
        <v>-660000000</v>
      </c>
    </row>
    <row r="167" spans="3:17" ht="15.5" x14ac:dyDescent="0.35">
      <c r="C167" t="s">
        <v>546</v>
      </c>
      <c r="F167" s="5">
        <v>-204240000</v>
      </c>
    </row>
    <row r="168" spans="3:17" ht="15.5" x14ac:dyDescent="0.35">
      <c r="C168" t="s">
        <v>456</v>
      </c>
      <c r="D168" s="5">
        <v>-183094284</v>
      </c>
      <c r="F168" s="5">
        <v>-108835106</v>
      </c>
      <c r="G168" s="5">
        <v>-14374413</v>
      </c>
      <c r="I168" s="5">
        <v>-139381882</v>
      </c>
    </row>
    <row r="169" spans="3:17" ht="15.5" x14ac:dyDescent="0.35">
      <c r="C169" t="s">
        <v>1268</v>
      </c>
    </row>
    <row r="170" spans="3:17" ht="15.5" x14ac:dyDescent="0.35">
      <c r="C170" t="s">
        <v>1269</v>
      </c>
      <c r="K170" s="5">
        <v>16080405846</v>
      </c>
      <c r="L170" s="5">
        <v>25635527461</v>
      </c>
    </row>
    <row r="171" spans="3:17" ht="15.5" x14ac:dyDescent="0.35">
      <c r="C171" t="s">
        <v>1270</v>
      </c>
      <c r="F171" s="5">
        <v>-895587141</v>
      </c>
      <c r="I171" s="5">
        <v>-895587141</v>
      </c>
    </row>
    <row r="172" spans="3:17" ht="15.5" x14ac:dyDescent="0.35">
      <c r="C172" t="s">
        <v>800</v>
      </c>
      <c r="M172" s="5">
        <v>64804720000</v>
      </c>
    </row>
    <row r="173" spans="3:17" ht="15.5" x14ac:dyDescent="0.35">
      <c r="C173" t="s">
        <v>1271</v>
      </c>
    </row>
    <row r="174" spans="3:17" ht="15.5" x14ac:dyDescent="0.35">
      <c r="C174" t="s">
        <v>1272</v>
      </c>
      <c r="M174" s="5">
        <v>-3473532992</v>
      </c>
    </row>
    <row r="175" spans="3:17" ht="15.5" x14ac:dyDescent="0.35">
      <c r="C175" t="s">
        <v>1273</v>
      </c>
    </row>
    <row r="176" spans="3:17" ht="15.5" x14ac:dyDescent="0.35">
      <c r="C176" t="s">
        <v>164</v>
      </c>
      <c r="D176" s="5">
        <v>-4577331900</v>
      </c>
      <c r="E176" s="5">
        <v>-2396163583</v>
      </c>
      <c r="F176" s="5">
        <v>9568529935</v>
      </c>
      <c r="G176" s="5">
        <v>-991209849</v>
      </c>
      <c r="I176" s="5">
        <v>5564037233</v>
      </c>
      <c r="J176" s="5">
        <v>6861051230</v>
      </c>
      <c r="K176" s="5">
        <v>686159932</v>
      </c>
      <c r="L176" s="5">
        <v>-3927709827</v>
      </c>
      <c r="M176" s="5">
        <v>2458661936</v>
      </c>
      <c r="N176" s="5">
        <v>1298062321</v>
      </c>
      <c r="O176" s="5">
        <v>-3180503249</v>
      </c>
      <c r="P176" s="5">
        <v>1997609822</v>
      </c>
      <c r="Q176" s="5">
        <v>198767836</v>
      </c>
    </row>
    <row r="177" spans="2:17" ht="15.5" x14ac:dyDescent="0.35">
      <c r="C177" t="s">
        <v>165</v>
      </c>
      <c r="E177" s="5">
        <v>13620316453</v>
      </c>
      <c r="I177" s="5">
        <v>8056279220</v>
      </c>
      <c r="J177" s="5">
        <v>1195227990</v>
      </c>
      <c r="K177" s="5">
        <v>509068058</v>
      </c>
      <c r="L177" s="5">
        <v>4436777885</v>
      </c>
      <c r="M177" s="5">
        <v>1978115949</v>
      </c>
      <c r="N177" s="5">
        <v>680053628</v>
      </c>
      <c r="O177" s="5">
        <v>3860556877</v>
      </c>
      <c r="P177" s="5">
        <v>1862947055</v>
      </c>
      <c r="Q177" s="5">
        <v>1664179219</v>
      </c>
    </row>
    <row r="178" spans="2:17" ht="15.5" x14ac:dyDescent="0.35">
      <c r="C178" t="s">
        <v>166</v>
      </c>
      <c r="D178" s="5">
        <v>-4577331900</v>
      </c>
      <c r="E178" s="5">
        <v>11224152870</v>
      </c>
      <c r="F178" s="5">
        <v>9568529935</v>
      </c>
      <c r="G178" s="5">
        <v>-991209849</v>
      </c>
      <c r="I178" s="5">
        <v>13620316453</v>
      </c>
      <c r="J178" s="5">
        <v>8056279220</v>
      </c>
      <c r="K178" s="5">
        <v>1195227990</v>
      </c>
      <c r="L178" s="5">
        <v>509068058</v>
      </c>
      <c r="M178" s="5">
        <v>4436777885</v>
      </c>
      <c r="N178" s="5">
        <v>1978115949</v>
      </c>
      <c r="O178" s="5">
        <v>680053628</v>
      </c>
      <c r="P178" s="5">
        <v>3860556877</v>
      </c>
      <c r="Q178" s="5">
        <v>1862947055</v>
      </c>
    </row>
    <row r="180" spans="2:17" ht="15.5" x14ac:dyDescent="0.35">
      <c r="B180" t="s">
        <v>167</v>
      </c>
      <c r="C180" t="s">
        <v>12</v>
      </c>
      <c r="D180" s="5">
        <v>3240000000</v>
      </c>
      <c r="E180" s="5">
        <v>3240000000</v>
      </c>
      <c r="F180" s="5">
        <v>3240000000</v>
      </c>
      <c r="G180" s="5">
        <v>3240000000</v>
      </c>
      <c r="I180" s="5">
        <v>3240000000</v>
      </c>
      <c r="J180" s="5">
        <v>3240000000</v>
      </c>
      <c r="K180" s="5">
        <v>3240000000</v>
      </c>
      <c r="L180" s="5">
        <v>3240000000</v>
      </c>
      <c r="M180" s="5">
        <v>3240000000</v>
      </c>
      <c r="N180" s="5">
        <v>2590000000</v>
      </c>
      <c r="O180" s="5">
        <v>2590000000</v>
      </c>
      <c r="P180" s="5">
        <v>0</v>
      </c>
      <c r="Q180" s="5">
        <v>0</v>
      </c>
    </row>
    <row r="181" spans="2:17" ht="15.5" x14ac:dyDescent="0.35">
      <c r="C181" t="s">
        <v>168</v>
      </c>
      <c r="D181" s="6">
        <v>0.16</v>
      </c>
      <c r="E181" s="6">
        <v>0.49</v>
      </c>
      <c r="F181" s="6">
        <v>0.09</v>
      </c>
      <c r="G181" s="6">
        <v>0.81</v>
      </c>
    </row>
    <row r="182" spans="2:17" ht="15.5" x14ac:dyDescent="0.35">
      <c r="C182" t="s">
        <v>169</v>
      </c>
      <c r="D182" s="6">
        <v>343.75</v>
      </c>
      <c r="E182" s="6">
        <v>130.61000000000001</v>
      </c>
      <c r="F182" s="6">
        <v>655.56</v>
      </c>
      <c r="G182" s="6">
        <v>71.599999999999994</v>
      </c>
    </row>
    <row r="183" spans="2:17" ht="15.5" x14ac:dyDescent="0.35">
      <c r="C183" t="s">
        <v>62</v>
      </c>
      <c r="D183" s="6">
        <v>2.52</v>
      </c>
      <c r="E183" s="6">
        <v>2.4300000000000002</v>
      </c>
      <c r="F183" s="6">
        <v>2.04</v>
      </c>
      <c r="G183" s="6">
        <v>3.12</v>
      </c>
    </row>
    <row r="184" spans="2:17" ht="15.5" x14ac:dyDescent="0.35">
      <c r="C184" t="s">
        <v>170</v>
      </c>
      <c r="D184" s="5">
        <v>5060000000</v>
      </c>
      <c r="E184" s="5">
        <v>9570000000</v>
      </c>
      <c r="F184" s="5">
        <v>1480000000</v>
      </c>
      <c r="G184" s="5">
        <v>5640000000</v>
      </c>
    </row>
    <row r="185" spans="2:17" ht="15.5" x14ac:dyDescent="0.35">
      <c r="C185" t="s">
        <v>171</v>
      </c>
      <c r="D185" s="6">
        <v>1.1000000000000001E-3</v>
      </c>
      <c r="E185" s="5">
        <v>0</v>
      </c>
      <c r="F185" s="6">
        <v>8.0000000000000004E-4</v>
      </c>
      <c r="G185" s="6">
        <v>7.9000000000000008E-3</v>
      </c>
    </row>
    <row r="186" spans="2:17" ht="15.5" x14ac:dyDescent="0.35">
      <c r="C186" t="s">
        <v>172</v>
      </c>
      <c r="D186" s="6">
        <v>2.0999999999999999E-3</v>
      </c>
      <c r="E186" s="5">
        <v>0</v>
      </c>
      <c r="F186" s="6">
        <v>1.2999999999999999E-3</v>
      </c>
      <c r="G186" s="6">
        <v>1.1000000000000001E-2</v>
      </c>
    </row>
    <row r="187" spans="2:17" ht="15.5" x14ac:dyDescent="0.35">
      <c r="C187" t="s">
        <v>173</v>
      </c>
      <c r="D187" s="6">
        <v>3.0499999999999999E-2</v>
      </c>
      <c r="E187" s="6">
        <v>6.7900000000000002E-2</v>
      </c>
      <c r="F187" s="6">
        <v>4.0000000000000002E-4</v>
      </c>
      <c r="G187" s="6">
        <v>1.8500000000000003E-2</v>
      </c>
    </row>
    <row r="188" spans="2:17" ht="15.5" x14ac:dyDescent="0.35">
      <c r="C188" t="s">
        <v>174</v>
      </c>
      <c r="D188" s="6">
        <v>0.89</v>
      </c>
      <c r="E188" s="6">
        <v>1.46</v>
      </c>
      <c r="F188" s="6">
        <v>0.02</v>
      </c>
      <c r="G188" s="6">
        <v>4.8499999999999996</v>
      </c>
    </row>
    <row r="189" spans="2:17" ht="15.5" x14ac:dyDescent="0.35">
      <c r="C189" t="s">
        <v>175</v>
      </c>
      <c r="D189" s="5">
        <v>241000000000</v>
      </c>
      <c r="F189" s="5">
        <v>239000000000</v>
      </c>
      <c r="G189" s="5">
        <v>239000000000</v>
      </c>
    </row>
    <row r="190" spans="2:17" ht="15.5" x14ac:dyDescent="0.35">
      <c r="C190" t="s">
        <v>176</v>
      </c>
      <c r="D190" s="6">
        <v>0.74</v>
      </c>
      <c r="E190" s="5">
        <v>0</v>
      </c>
      <c r="F190" s="6">
        <v>0.8</v>
      </c>
      <c r="G190" s="6">
        <v>0.79</v>
      </c>
    </row>
    <row r="191" spans="2:17" ht="15.5" x14ac:dyDescent="0.35">
      <c r="C191" t="s">
        <v>177</v>
      </c>
      <c r="D191" s="6">
        <v>74.42</v>
      </c>
      <c r="E191" s="5">
        <v>0</v>
      </c>
      <c r="F191" s="6">
        <v>73.77</v>
      </c>
      <c r="G191" s="6">
        <v>73.72</v>
      </c>
    </row>
    <row r="192" spans="2:17" ht="15.5" x14ac:dyDescent="0.35">
      <c r="C192" t="s">
        <v>178</v>
      </c>
      <c r="D192" s="6">
        <v>0.74</v>
      </c>
      <c r="E192" s="5">
        <v>0</v>
      </c>
      <c r="F192" s="6">
        <v>0.8</v>
      </c>
      <c r="G192" s="6">
        <v>0.79</v>
      </c>
    </row>
    <row r="193" spans="3:17" ht="15.5" x14ac:dyDescent="0.35">
      <c r="C193" t="s">
        <v>179</v>
      </c>
      <c r="D193" s="6">
        <v>74.42</v>
      </c>
      <c r="E193" s="5">
        <v>0</v>
      </c>
      <c r="F193" s="6">
        <v>73.77</v>
      </c>
      <c r="G193" s="6">
        <v>73.72</v>
      </c>
    </row>
    <row r="194" spans="3:17" ht="15.5" x14ac:dyDescent="0.35">
      <c r="C194" t="s">
        <v>180</v>
      </c>
      <c r="D194" s="5">
        <v>184000000000</v>
      </c>
      <c r="F194" s="5">
        <v>119000000000</v>
      </c>
      <c r="G194" s="5">
        <v>85000000000</v>
      </c>
    </row>
    <row r="195" spans="3:17" ht="15.5" x14ac:dyDescent="0.35">
      <c r="C195" t="s">
        <v>181</v>
      </c>
      <c r="D195" s="5">
        <v>0</v>
      </c>
      <c r="F195" s="5">
        <v>0</v>
      </c>
      <c r="G195" s="5">
        <v>0</v>
      </c>
    </row>
    <row r="196" spans="3:17" ht="15.5" x14ac:dyDescent="0.35">
      <c r="C196" t="s">
        <v>182</v>
      </c>
      <c r="D196" s="5">
        <v>241000000000</v>
      </c>
      <c r="F196" s="5">
        <v>239000000000</v>
      </c>
      <c r="G196" s="5">
        <v>239000000000</v>
      </c>
    </row>
    <row r="197" spans="3:17" ht="15.5" x14ac:dyDescent="0.35">
      <c r="C197" t="s">
        <v>24</v>
      </c>
      <c r="D197" s="5">
        <v>184000000000</v>
      </c>
      <c r="F197" s="5">
        <v>120000000000</v>
      </c>
      <c r="G197" s="5">
        <v>86000000000</v>
      </c>
    </row>
    <row r="198" spans="3:17" ht="15.5" x14ac:dyDescent="0.35">
      <c r="C198" t="s">
        <v>21</v>
      </c>
      <c r="D198" s="5">
        <v>177000000000</v>
      </c>
      <c r="F198" s="5">
        <v>106000000000</v>
      </c>
      <c r="G198" s="5">
        <v>82000000000</v>
      </c>
    </row>
    <row r="199" spans="3:17" ht="15.5" x14ac:dyDescent="0.35">
      <c r="C199" t="s">
        <v>183</v>
      </c>
      <c r="D199" s="5">
        <v>155000000000</v>
      </c>
      <c r="F199" s="5">
        <v>150000000000</v>
      </c>
      <c r="G199" s="5">
        <v>149000000000</v>
      </c>
    </row>
    <row r="200" spans="3:17" ht="15.5" x14ac:dyDescent="0.35">
      <c r="C200" t="s">
        <v>184</v>
      </c>
      <c r="D200" s="5">
        <v>-11000000000</v>
      </c>
      <c r="E200" s="5">
        <v>-59000000000</v>
      </c>
      <c r="F200" s="5">
        <v>-23000000000</v>
      </c>
      <c r="G200" s="5">
        <v>-2000000000</v>
      </c>
    </row>
    <row r="201" spans="3:17" ht="15.5" x14ac:dyDescent="0.35">
      <c r="C201" t="s">
        <v>185</v>
      </c>
      <c r="E201" s="5">
        <v>0</v>
      </c>
      <c r="F201" s="5">
        <v>0</v>
      </c>
      <c r="G201" s="5">
        <v>-10000000000</v>
      </c>
    </row>
    <row r="202" spans="3:17" ht="15.5" x14ac:dyDescent="0.35">
      <c r="C202" t="s">
        <v>13</v>
      </c>
      <c r="D202" s="5">
        <v>-11000000000</v>
      </c>
      <c r="E202" s="5">
        <v>-59000000000</v>
      </c>
      <c r="F202" s="5">
        <v>-23000000000</v>
      </c>
      <c r="G202" s="5">
        <v>-12000000000</v>
      </c>
    </row>
    <row r="203" spans="3:17" ht="15.5" x14ac:dyDescent="0.35">
      <c r="C203" t="s">
        <v>16</v>
      </c>
      <c r="D203" s="6">
        <v>-3.5</v>
      </c>
      <c r="E203" s="6">
        <v>-18.34</v>
      </c>
      <c r="F203" s="6">
        <v>-7.23</v>
      </c>
      <c r="G203" s="6">
        <v>-3.63</v>
      </c>
    </row>
    <row r="204" spans="3:17" ht="15.5" x14ac:dyDescent="0.35">
      <c r="C204" t="s">
        <v>47</v>
      </c>
      <c r="I204" s="6">
        <v>1.34</v>
      </c>
      <c r="J204" s="6">
        <v>0.92</v>
      </c>
      <c r="K204" s="6">
        <v>18.559999999999999</v>
      </c>
      <c r="L204" s="6">
        <v>-11.81</v>
      </c>
      <c r="M204" s="6">
        <v>1.32</v>
      </c>
      <c r="N204" s="6">
        <v>2.0699999999999998</v>
      </c>
      <c r="O204" s="6">
        <v>1.91</v>
      </c>
      <c r="P204" s="6">
        <v>3692769.3</v>
      </c>
      <c r="Q204" s="6">
        <v>3149936.47</v>
      </c>
    </row>
    <row r="205" spans="3:17" ht="15.5" x14ac:dyDescent="0.35">
      <c r="C205" t="s">
        <v>61</v>
      </c>
      <c r="I205" s="6">
        <v>44.03</v>
      </c>
      <c r="J205" s="6">
        <v>34.78</v>
      </c>
      <c r="K205" s="6">
        <v>2.69</v>
      </c>
      <c r="L205" s="6">
        <v>-4.2300000000000004</v>
      </c>
      <c r="M205" s="6">
        <v>68.94</v>
      </c>
      <c r="N205" s="5">
        <v>0</v>
      </c>
      <c r="O205" s="5">
        <v>0</v>
      </c>
      <c r="P205" s="5">
        <v>0</v>
      </c>
      <c r="Q205" s="5">
        <v>0</v>
      </c>
    </row>
    <row r="206" spans="3:17" ht="15.5" x14ac:dyDescent="0.35">
      <c r="C206" t="s">
        <v>64</v>
      </c>
      <c r="I206" s="6">
        <v>0.85</v>
      </c>
      <c r="J206" s="6">
        <v>0.62</v>
      </c>
      <c r="K206" s="6">
        <v>3.1</v>
      </c>
      <c r="L206" s="6">
        <v>1.05</v>
      </c>
      <c r="M206" s="6">
        <v>0.84</v>
      </c>
      <c r="N206" s="5">
        <v>0</v>
      </c>
      <c r="O206" s="5">
        <v>0</v>
      </c>
      <c r="P206" s="5">
        <v>0</v>
      </c>
      <c r="Q206" s="5">
        <v>0</v>
      </c>
    </row>
    <row r="207" spans="3:17" ht="15.5" x14ac:dyDescent="0.35">
      <c r="C207" t="s">
        <v>186</v>
      </c>
      <c r="I207" s="5">
        <v>15510000000</v>
      </c>
      <c r="J207" s="5">
        <v>15860000000</v>
      </c>
      <c r="K207" s="5">
        <v>-26710000000</v>
      </c>
      <c r="L207" s="5">
        <v>-22500000000</v>
      </c>
      <c r="M207" s="5">
        <v>29790000000</v>
      </c>
      <c r="N207" s="5">
        <v>31950000000</v>
      </c>
      <c r="O207" s="5">
        <v>26830000000</v>
      </c>
      <c r="P207" s="5">
        <v>27480000000</v>
      </c>
    </row>
    <row r="208" spans="3:17" ht="15.5" x14ac:dyDescent="0.35">
      <c r="C208" t="s">
        <v>187</v>
      </c>
      <c r="I208" s="6">
        <v>1.18E-2</v>
      </c>
      <c r="J208" s="6">
        <v>9.4999999999999998E-3</v>
      </c>
      <c r="K208" s="6">
        <v>0.22089999999999999</v>
      </c>
      <c r="L208" s="6">
        <v>-0.10400000000000001</v>
      </c>
      <c r="M208" s="6">
        <v>1.0800000000000001E-2</v>
      </c>
      <c r="N208" s="6">
        <v>1.6799999999999999E-2</v>
      </c>
      <c r="O208" s="6">
        <v>1.5900000000000001E-2</v>
      </c>
      <c r="P208" s="6">
        <v>2.3599999999999999E-2</v>
      </c>
      <c r="Q208" s="6">
        <v>2.18E-2</v>
      </c>
    </row>
    <row r="209" spans="3:17" ht="15.5" x14ac:dyDescent="0.35">
      <c r="C209" t="s">
        <v>188</v>
      </c>
      <c r="I209" s="6">
        <v>1.8200000000000001E-2</v>
      </c>
      <c r="J209" s="6">
        <v>1.2699999999999999E-2</v>
      </c>
      <c r="K209" s="6">
        <v>0.25869999999999999</v>
      </c>
      <c r="L209" s="6">
        <v>-0.222</v>
      </c>
      <c r="M209" s="6">
        <v>2.0400000000000001E-2</v>
      </c>
      <c r="N209" s="6">
        <v>3.6900000000000002E-2</v>
      </c>
      <c r="O209" s="6">
        <v>3.5400000000000001E-2</v>
      </c>
      <c r="P209" s="6">
        <v>8.8200000000000001E-2</v>
      </c>
      <c r="Q209" s="6">
        <v>8.2500000000000004E-2</v>
      </c>
    </row>
    <row r="210" spans="3:17" ht="15.5" x14ac:dyDescent="0.35">
      <c r="C210" t="s">
        <v>189</v>
      </c>
      <c r="I210" s="6">
        <v>4.4299999999999999E-2</v>
      </c>
      <c r="J210" s="6">
        <v>4.6799999999999994E-2</v>
      </c>
      <c r="K210" s="6">
        <v>-0.1482</v>
      </c>
      <c r="L210" s="6">
        <v>-0.1593</v>
      </c>
      <c r="M210" s="6">
        <v>0.11130000000000001</v>
      </c>
      <c r="N210" s="6">
        <v>0.16039999999999999</v>
      </c>
      <c r="O210" s="6">
        <v>0.17149999999999999</v>
      </c>
      <c r="P210" s="6">
        <v>0.24350000000000002</v>
      </c>
      <c r="Q210" s="6">
        <v>0.44500000000000001</v>
      </c>
    </row>
    <row r="211" spans="3:17" ht="15.5" x14ac:dyDescent="0.35">
      <c r="C211" t="s">
        <v>190</v>
      </c>
      <c r="K211" s="6">
        <v>-2.95</v>
      </c>
      <c r="L211" s="6">
        <v>-2.54</v>
      </c>
      <c r="M211" s="6">
        <v>1.4</v>
      </c>
    </row>
    <row r="212" spans="3:17" ht="15.5" x14ac:dyDescent="0.35">
      <c r="C212" t="s">
        <v>58</v>
      </c>
      <c r="I212" s="6">
        <v>0.8</v>
      </c>
      <c r="J212" s="6">
        <v>0.44</v>
      </c>
      <c r="K212" s="6">
        <v>0.7</v>
      </c>
      <c r="L212" s="6">
        <v>0.94</v>
      </c>
      <c r="M212" s="6">
        <v>1.4</v>
      </c>
      <c r="N212" s="5">
        <v>0</v>
      </c>
      <c r="O212" s="5">
        <v>0</v>
      </c>
      <c r="P212" s="5">
        <v>0</v>
      </c>
      <c r="Q212" s="5">
        <v>0</v>
      </c>
    </row>
    <row r="213" spans="3:17" ht="15.5" x14ac:dyDescent="0.35">
      <c r="C213" t="s">
        <v>55</v>
      </c>
      <c r="I213" s="6">
        <v>73.77</v>
      </c>
      <c r="J213" s="6">
        <v>72.709999999999994</v>
      </c>
      <c r="K213" s="6">
        <v>71.73</v>
      </c>
      <c r="L213" s="6">
        <v>53.18</v>
      </c>
      <c r="M213" s="6">
        <v>64.989999999999995</v>
      </c>
      <c r="N213" s="6">
        <v>55.92</v>
      </c>
      <c r="O213" s="6">
        <v>53.86</v>
      </c>
      <c r="P213" s="6">
        <v>41876734.18</v>
      </c>
      <c r="Q213" s="6">
        <v>38185896.039999999</v>
      </c>
    </row>
    <row r="214" spans="3:17" ht="15.5" x14ac:dyDescent="0.35">
      <c r="C214" t="s">
        <v>191</v>
      </c>
      <c r="I214" s="6">
        <v>0.8</v>
      </c>
      <c r="J214" s="6">
        <v>0.44</v>
      </c>
      <c r="K214" s="6">
        <v>0.7</v>
      </c>
      <c r="L214" s="6">
        <v>0.94</v>
      </c>
      <c r="M214" s="6">
        <v>1.4</v>
      </c>
      <c r="N214" s="5">
        <v>0</v>
      </c>
      <c r="O214" s="5">
        <v>0</v>
      </c>
      <c r="P214" s="5">
        <v>0</v>
      </c>
      <c r="Q214" s="5">
        <v>0</v>
      </c>
    </row>
    <row r="215" spans="3:17" ht="15.5" x14ac:dyDescent="0.35">
      <c r="C215" t="s">
        <v>192</v>
      </c>
      <c r="I215" s="6">
        <v>73.77</v>
      </c>
      <c r="J215" s="6">
        <v>72.709999999999994</v>
      </c>
      <c r="K215" s="6">
        <v>71.73</v>
      </c>
      <c r="L215" s="6">
        <v>53.18</v>
      </c>
      <c r="M215" s="6">
        <v>64.989999999999995</v>
      </c>
      <c r="N215" s="6">
        <v>55.92</v>
      </c>
      <c r="O215" s="6">
        <v>53.86</v>
      </c>
      <c r="P215" s="6">
        <v>41876734.18</v>
      </c>
      <c r="Q215" s="6">
        <v>38185896.039999999</v>
      </c>
    </row>
    <row r="216" spans="3:17" ht="15.5" x14ac:dyDescent="0.35">
      <c r="C216" t="s">
        <v>193</v>
      </c>
      <c r="I216" s="5">
        <v>119000000000</v>
      </c>
      <c r="J216" s="5">
        <v>73000000000</v>
      </c>
      <c r="K216" s="5">
        <v>28000000000</v>
      </c>
      <c r="L216" s="5">
        <v>133000000000</v>
      </c>
      <c r="M216" s="5">
        <v>133000000000</v>
      </c>
      <c r="N216" s="5">
        <v>137000000000</v>
      </c>
      <c r="O216" s="5">
        <v>134000000000</v>
      </c>
      <c r="P216" s="5">
        <v>131000000000</v>
      </c>
      <c r="Q216" s="5">
        <v>130000000000</v>
      </c>
    </row>
    <row r="217" spans="3:17" ht="15.5" x14ac:dyDescent="0.35">
      <c r="C217" t="s">
        <v>194</v>
      </c>
      <c r="I217" s="5">
        <v>0</v>
      </c>
      <c r="K217" s="5">
        <v>1000000000</v>
      </c>
      <c r="L217" s="5">
        <v>0</v>
      </c>
      <c r="M217" s="5">
        <v>5000000000</v>
      </c>
      <c r="N217" s="5">
        <v>14000000000</v>
      </c>
      <c r="O217" s="5">
        <v>24000000000</v>
      </c>
      <c r="P217" s="5">
        <v>3000000000</v>
      </c>
      <c r="Q217" s="5">
        <v>0</v>
      </c>
    </row>
    <row r="218" spans="3:17" ht="15.5" x14ac:dyDescent="0.35">
      <c r="C218" t="s">
        <v>26</v>
      </c>
      <c r="I218" s="5">
        <v>120000000000</v>
      </c>
      <c r="J218" s="5">
        <v>73000000000</v>
      </c>
      <c r="K218" s="5">
        <v>29000000000</v>
      </c>
      <c r="L218" s="5">
        <v>133000000000</v>
      </c>
      <c r="M218" s="5">
        <v>138000000000</v>
      </c>
      <c r="N218" s="5">
        <v>151000000000</v>
      </c>
      <c r="O218" s="5">
        <v>158000000000</v>
      </c>
      <c r="P218" s="5">
        <v>134000000000</v>
      </c>
      <c r="Q218" s="5">
        <v>130000000000</v>
      </c>
    </row>
    <row r="219" spans="3:17" ht="15.5" x14ac:dyDescent="0.35">
      <c r="C219" t="s">
        <v>23</v>
      </c>
      <c r="I219" s="5">
        <v>106000000000</v>
      </c>
      <c r="J219" s="5">
        <v>65000000000</v>
      </c>
      <c r="K219" s="5">
        <v>28000000000</v>
      </c>
      <c r="L219" s="5">
        <v>133000000000</v>
      </c>
      <c r="M219" s="5">
        <v>134000000000</v>
      </c>
      <c r="N219" s="5">
        <v>149000000000</v>
      </c>
      <c r="O219" s="5">
        <v>157000000000</v>
      </c>
      <c r="P219" s="5">
        <v>130000000000</v>
      </c>
      <c r="Q219" s="5">
        <v>128000000000</v>
      </c>
    </row>
    <row r="220" spans="3:17" ht="15.5" x14ac:dyDescent="0.35">
      <c r="C220" t="s">
        <v>195</v>
      </c>
      <c r="I220" s="5">
        <v>150000000000</v>
      </c>
      <c r="J220" s="5">
        <v>152000000000</v>
      </c>
      <c r="K220" s="5">
        <v>156000000000</v>
      </c>
      <c r="L220" s="5">
        <v>-32000000000</v>
      </c>
      <c r="M220" s="5">
        <v>46000000000</v>
      </c>
      <c r="N220" s="5">
        <v>59000000000</v>
      </c>
      <c r="O220" s="5">
        <v>44000000000</v>
      </c>
      <c r="P220" s="5">
        <v>18000000000</v>
      </c>
      <c r="Q220" s="5">
        <v>24000000000</v>
      </c>
    </row>
    <row r="221" spans="3:17" ht="15.5" x14ac:dyDescent="0.35">
      <c r="C221" t="s">
        <v>196</v>
      </c>
      <c r="I221" s="5">
        <v>-29000000000</v>
      </c>
      <c r="J221" s="5">
        <v>-26000000000</v>
      </c>
      <c r="K221" s="5">
        <v>-87000000000</v>
      </c>
      <c r="L221" s="5">
        <v>7000000000</v>
      </c>
      <c r="M221" s="5">
        <v>23000000000</v>
      </c>
      <c r="N221" s="5">
        <v>-5000000000</v>
      </c>
      <c r="O221" s="5">
        <v>-15000000000</v>
      </c>
      <c r="P221" s="5">
        <v>16000000000</v>
      </c>
      <c r="Q221" s="5">
        <v>10000000000</v>
      </c>
    </row>
    <row r="222" spans="3:17" ht="15.5" x14ac:dyDescent="0.35">
      <c r="C222" t="s">
        <v>197</v>
      </c>
      <c r="I222" s="5">
        <v>-10000000000</v>
      </c>
      <c r="J222" s="5">
        <v>-13000000000</v>
      </c>
      <c r="K222" s="5">
        <v>-31000000000</v>
      </c>
      <c r="L222" s="5">
        <v>-32000000000</v>
      </c>
      <c r="M222" s="5">
        <v>-69000000000</v>
      </c>
      <c r="N222" s="5">
        <v>-6000000000</v>
      </c>
      <c r="O222" s="5">
        <v>-48000000000</v>
      </c>
      <c r="P222" s="5">
        <v>-18000000000</v>
      </c>
      <c r="Q222" s="5">
        <v>-6000000000</v>
      </c>
    </row>
    <row r="223" spans="3:17" ht="15.5" x14ac:dyDescent="0.35">
      <c r="C223" t="s">
        <v>15</v>
      </c>
      <c r="I223" s="5">
        <v>-39000000000</v>
      </c>
      <c r="J223" s="5">
        <v>-39000000000</v>
      </c>
      <c r="K223" s="5">
        <v>-118000000000</v>
      </c>
      <c r="L223" s="5">
        <v>-25000000000</v>
      </c>
      <c r="M223" s="5">
        <v>-46000000000</v>
      </c>
      <c r="N223" s="5">
        <v>-11000000000</v>
      </c>
      <c r="O223" s="5">
        <v>-63000000000</v>
      </c>
      <c r="P223" s="5">
        <v>-2000000000</v>
      </c>
      <c r="Q223" s="5">
        <v>4000000000</v>
      </c>
    </row>
    <row r="224" spans="3:17" ht="15.5" x14ac:dyDescent="0.35">
      <c r="C224" t="s">
        <v>17</v>
      </c>
      <c r="I224" s="6">
        <v>-12.08</v>
      </c>
      <c r="J224" s="6">
        <v>-12.13</v>
      </c>
      <c r="K224" s="6">
        <v>-36.51</v>
      </c>
      <c r="L224" s="6">
        <v>-7.62</v>
      </c>
      <c r="M224" s="6">
        <v>-14.32</v>
      </c>
      <c r="N224" s="6">
        <v>-4.3600000000000003</v>
      </c>
      <c r="O224" s="6">
        <v>-24.33</v>
      </c>
      <c r="P224" s="6">
        <v>-1332479.44</v>
      </c>
      <c r="Q224" s="6">
        <v>2374192.62</v>
      </c>
    </row>
    <row r="226" spans="2:17" ht="15.5" x14ac:dyDescent="0.35">
      <c r="B226" t="s">
        <v>198</v>
      </c>
      <c r="C226" t="s">
        <v>199</v>
      </c>
      <c r="D226" s="5">
        <v>509000000</v>
      </c>
      <c r="E226" s="5">
        <v>2000000000</v>
      </c>
      <c r="F226" s="5">
        <v>300000000</v>
      </c>
      <c r="G226" s="5">
        <v>3000000000</v>
      </c>
      <c r="H226" s="5">
        <v>4000000000</v>
      </c>
      <c r="I226" s="5">
        <v>4000000000</v>
      </c>
      <c r="J226" s="5">
        <v>3000000000</v>
      </c>
      <c r="K226" s="5">
        <v>60000000000</v>
      </c>
      <c r="L226" s="5">
        <v>-38000000000</v>
      </c>
      <c r="M226" s="5">
        <v>4000000000</v>
      </c>
      <c r="N226" s="5">
        <v>5000000000</v>
      </c>
      <c r="O226" s="5">
        <v>5000000000</v>
      </c>
      <c r="P226" s="5">
        <v>6000000000</v>
      </c>
      <c r="Q226" s="5">
        <v>5000000000</v>
      </c>
    </row>
    <row r="227" spans="2:17" ht="15.5" x14ac:dyDescent="0.35">
      <c r="C227" t="s">
        <v>200</v>
      </c>
      <c r="H227" s="6">
        <v>0.3</v>
      </c>
      <c r="I227" s="6">
        <v>0.3</v>
      </c>
      <c r="J227" s="6">
        <v>0.28000000000000003</v>
      </c>
    </row>
    <row r="228" spans="2:17" ht="15.5" x14ac:dyDescent="0.35">
      <c r="C228" t="s">
        <v>66</v>
      </c>
      <c r="H228" s="6">
        <v>0.23019999999999999</v>
      </c>
      <c r="I228" s="6">
        <v>0.22399999999999998</v>
      </c>
      <c r="J228" s="6">
        <v>0.3</v>
      </c>
    </row>
    <row r="229" spans="2:17" ht="15.5" x14ac:dyDescent="0.35">
      <c r="C229" t="s">
        <v>201</v>
      </c>
      <c r="H229" s="6">
        <v>7.7000000000000002E-3</v>
      </c>
      <c r="I229" s="6">
        <v>1.0700000000000001E-2</v>
      </c>
      <c r="J229" s="6">
        <v>9.8999999999999991E-3</v>
      </c>
    </row>
    <row r="230" spans="2:17" ht="15.5" x14ac:dyDescent="0.35">
      <c r="C230" t="s">
        <v>46</v>
      </c>
      <c r="D230" s="6">
        <v>0.16</v>
      </c>
      <c r="E230" s="6">
        <v>0.49</v>
      </c>
      <c r="F230" s="6">
        <v>0.09</v>
      </c>
      <c r="G230" s="6">
        <v>0.81</v>
      </c>
      <c r="H230" s="6">
        <v>1.3</v>
      </c>
      <c r="I230" s="6">
        <v>1.34</v>
      </c>
      <c r="J230" s="6">
        <v>0.92</v>
      </c>
      <c r="K230" s="6">
        <v>18.559999999999999</v>
      </c>
      <c r="L230" s="6">
        <v>-11.81</v>
      </c>
      <c r="M230" s="6">
        <v>1.32</v>
      </c>
      <c r="N230" s="6">
        <v>1.65</v>
      </c>
      <c r="O230" s="6">
        <v>1.52</v>
      </c>
      <c r="P230" s="6">
        <v>1.84</v>
      </c>
      <c r="Q230" s="6">
        <v>1.57</v>
      </c>
    </row>
    <row r="231" spans="2:17" ht="15.5" x14ac:dyDescent="0.35">
      <c r="C231" t="s">
        <v>68</v>
      </c>
      <c r="H231" s="6">
        <v>0.3</v>
      </c>
      <c r="I231" s="6">
        <v>0.3</v>
      </c>
      <c r="J231" s="6">
        <v>0.28000000000000003</v>
      </c>
    </row>
    <row r="232" spans="2:17" ht="15.5" x14ac:dyDescent="0.35">
      <c r="C232" t="s">
        <v>202</v>
      </c>
      <c r="H232" s="6">
        <v>0.23019999999999999</v>
      </c>
      <c r="I232" s="6">
        <v>0.22399999999999998</v>
      </c>
      <c r="J232" s="6">
        <v>0.3</v>
      </c>
    </row>
    <row r="233" spans="2:17" ht="15.5" x14ac:dyDescent="0.35">
      <c r="C233" t="s">
        <v>203</v>
      </c>
      <c r="H233" s="6">
        <v>7.7000000000000002E-3</v>
      </c>
      <c r="I233" s="6">
        <v>1.0700000000000001E-2</v>
      </c>
      <c r="J233" s="6">
        <v>9.8999999999999991E-3</v>
      </c>
    </row>
    <row r="234" spans="2:17" ht="15.5" x14ac:dyDescent="0.35">
      <c r="C234" t="s">
        <v>204</v>
      </c>
      <c r="D234" s="5">
        <v>71000000000</v>
      </c>
      <c r="E234" s="5">
        <v>85000000000</v>
      </c>
      <c r="F234" s="5">
        <v>94000000000</v>
      </c>
      <c r="G234" s="5">
        <v>60000000000</v>
      </c>
      <c r="H234" s="5">
        <v>312000000000</v>
      </c>
      <c r="I234" s="5">
        <v>226000000000</v>
      </c>
      <c r="J234" s="5">
        <v>168000000000</v>
      </c>
      <c r="K234" s="5">
        <v>52000000000</v>
      </c>
      <c r="L234" s="5">
        <v>154000000000</v>
      </c>
      <c r="M234" s="5">
        <v>352000000000</v>
      </c>
      <c r="N234" s="5">
        <v>335000000000</v>
      </c>
      <c r="O234" s="5">
        <v>241000000000</v>
      </c>
      <c r="P234" s="5">
        <v>226000000000</v>
      </c>
      <c r="Q234" s="5">
        <v>204000000000</v>
      </c>
    </row>
    <row r="235" spans="2:17" ht="15.5" x14ac:dyDescent="0.35">
      <c r="C235" t="s">
        <v>205</v>
      </c>
      <c r="H235" s="6">
        <v>0.3</v>
      </c>
      <c r="I235" s="6">
        <v>0.3</v>
      </c>
      <c r="J235" s="6">
        <v>0.28000000000000003</v>
      </c>
    </row>
    <row r="236" spans="2:17" ht="15.5" x14ac:dyDescent="0.35">
      <c r="C236" t="s">
        <v>206</v>
      </c>
      <c r="H236" s="6">
        <v>0.23019999999999999</v>
      </c>
      <c r="I236" s="6">
        <v>0.22399999999999998</v>
      </c>
      <c r="J236" s="6">
        <v>0.3</v>
      </c>
    </row>
    <row r="237" spans="2:17" ht="15.5" x14ac:dyDescent="0.35">
      <c r="C237" t="s">
        <v>207</v>
      </c>
      <c r="H237" s="6">
        <v>7.7000000000000002E-3</v>
      </c>
      <c r="I237" s="6">
        <v>1.0700000000000001E-2</v>
      </c>
      <c r="J237" s="6">
        <v>9.8999999999999991E-3</v>
      </c>
    </row>
    <row r="238" spans="2:17" ht="15.5" x14ac:dyDescent="0.35">
      <c r="C238" t="s">
        <v>208</v>
      </c>
      <c r="I238" s="6">
        <v>29.92</v>
      </c>
    </row>
    <row r="239" spans="2:17" ht="15.5" x14ac:dyDescent="0.35">
      <c r="C239" t="s">
        <v>209</v>
      </c>
      <c r="I239" s="6">
        <v>25.13</v>
      </c>
    </row>
    <row r="240" spans="2:17" ht="15.5" x14ac:dyDescent="0.35">
      <c r="C240" t="s">
        <v>210</v>
      </c>
      <c r="I240" s="6">
        <v>6.95</v>
      </c>
    </row>
    <row r="241" spans="3:9" ht="15.5" x14ac:dyDescent="0.35">
      <c r="C241" t="s">
        <v>211</v>
      </c>
      <c r="I241" s="6">
        <v>3.9800000000000002E-2</v>
      </c>
    </row>
    <row r="242" spans="3:9" ht="15.5" x14ac:dyDescent="0.35">
      <c r="C242" t="s">
        <v>212</v>
      </c>
      <c r="I242" s="6">
        <v>0.41</v>
      </c>
    </row>
    <row r="243" spans="3:9" ht="15.5" x14ac:dyDescent="0.35">
      <c r="C243" t="s">
        <v>213</v>
      </c>
      <c r="I243" s="6">
        <v>0.52</v>
      </c>
    </row>
    <row r="244" spans="3:9" ht="15.5" x14ac:dyDescent="0.35">
      <c r="C244" t="s">
        <v>214</v>
      </c>
      <c r="I244" s="6">
        <v>-1.32</v>
      </c>
    </row>
    <row r="245" spans="3:9" ht="15.5" x14ac:dyDescent="0.35">
      <c r="C245" t="s">
        <v>215</v>
      </c>
      <c r="I245" s="6">
        <v>-1.19</v>
      </c>
    </row>
    <row r="246" spans="3:9" ht="15.5" x14ac:dyDescent="0.35">
      <c r="C246" t="s">
        <v>216</v>
      </c>
      <c r="I246" s="6">
        <v>18.46</v>
      </c>
    </row>
    <row r="247" spans="3:9" ht="15.5" x14ac:dyDescent="0.35">
      <c r="C247" t="s">
        <v>217</v>
      </c>
      <c r="I247" s="6">
        <v>13.97</v>
      </c>
    </row>
    <row r="248" spans="3:9" ht="15.5" x14ac:dyDescent="0.35">
      <c r="C248" t="s">
        <v>218</v>
      </c>
      <c r="I248" s="6">
        <v>0.55000000000000004</v>
      </c>
    </row>
    <row r="249" spans="3:9" ht="15.5" x14ac:dyDescent="0.35">
      <c r="C249" t="s">
        <v>219</v>
      </c>
      <c r="I249" s="6">
        <v>-0.49</v>
      </c>
    </row>
    <row r="250" spans="3:9" ht="15.5" x14ac:dyDescent="0.35">
      <c r="C250" t="s">
        <v>220</v>
      </c>
      <c r="I250" s="6">
        <v>1.55</v>
      </c>
    </row>
    <row r="251" spans="3:9" ht="15.5" x14ac:dyDescent="0.35">
      <c r="C251" t="s">
        <v>221</v>
      </c>
      <c r="I251" s="6">
        <v>1.3</v>
      </c>
    </row>
    <row r="252" spans="3:9" ht="15.5" x14ac:dyDescent="0.35">
      <c r="C252" t="s">
        <v>222</v>
      </c>
      <c r="I252" s="6">
        <v>95.72</v>
      </c>
    </row>
    <row r="253" spans="3:9" ht="15.5" x14ac:dyDescent="0.35">
      <c r="C253" t="s">
        <v>223</v>
      </c>
      <c r="D253" s="6">
        <v>2.0499999999999998</v>
      </c>
    </row>
    <row r="254" spans="3:9" ht="15.5" x14ac:dyDescent="0.35">
      <c r="C254" t="s">
        <v>224</v>
      </c>
      <c r="I254" s="6">
        <v>74.42</v>
      </c>
    </row>
    <row r="255" spans="3:9" ht="15.5" x14ac:dyDescent="0.35">
      <c r="C255" t="s">
        <v>225</v>
      </c>
      <c r="I255" s="6">
        <v>-32.700000000000003</v>
      </c>
    </row>
    <row r="256" spans="3:9" ht="15.5" x14ac:dyDescent="0.35">
      <c r="C256" t="s">
        <v>226</v>
      </c>
      <c r="D256" s="6">
        <v>1.78</v>
      </c>
    </row>
    <row r="257" spans="3:9" ht="15.5" x14ac:dyDescent="0.35">
      <c r="C257" t="s">
        <v>227</v>
      </c>
      <c r="D257" s="6">
        <v>1.08</v>
      </c>
    </row>
    <row r="258" spans="3:9" ht="15.5" x14ac:dyDescent="0.35">
      <c r="C258" t="s">
        <v>228</v>
      </c>
      <c r="D258" s="6">
        <v>0.76</v>
      </c>
    </row>
    <row r="259" spans="3:9" ht="15.5" x14ac:dyDescent="0.35">
      <c r="C259" t="s">
        <v>230</v>
      </c>
      <c r="D259" s="6">
        <v>0.84</v>
      </c>
    </row>
    <row r="260" spans="3:9" ht="15.5" x14ac:dyDescent="0.35">
      <c r="C260" t="s">
        <v>231</v>
      </c>
      <c r="D260" s="6">
        <v>0.42</v>
      </c>
    </row>
    <row r="261" spans="3:9" ht="15.5" x14ac:dyDescent="0.35">
      <c r="C261" t="s">
        <v>232</v>
      </c>
      <c r="D261" s="6">
        <v>1.84</v>
      </c>
    </row>
    <row r="262" spans="3:9" ht="15.5" x14ac:dyDescent="0.35">
      <c r="C262" t="s">
        <v>233</v>
      </c>
      <c r="I262" s="6">
        <v>2.83</v>
      </c>
    </row>
    <row r="263" spans="3:9" ht="15.5" x14ac:dyDescent="0.35">
      <c r="C263" t="s">
        <v>13</v>
      </c>
      <c r="D263" s="5">
        <v>-11000000000</v>
      </c>
    </row>
    <row r="264" spans="3:9" ht="15.5" x14ac:dyDescent="0.35">
      <c r="C264" t="s">
        <v>234</v>
      </c>
      <c r="I264" s="6">
        <v>4.16</v>
      </c>
    </row>
    <row r="265" spans="3:9" ht="15.5" x14ac:dyDescent="0.35">
      <c r="C265" t="s">
        <v>235</v>
      </c>
      <c r="I265" s="6">
        <v>1.1299999999999999E-2</v>
      </c>
    </row>
    <row r="266" spans="3:9" ht="15.5" x14ac:dyDescent="0.35">
      <c r="C266" t="s">
        <v>236</v>
      </c>
      <c r="I266" s="6">
        <v>2.0899999999999998E-2</v>
      </c>
    </row>
    <row r="267" spans="3:9" ht="15.5" x14ac:dyDescent="0.35">
      <c r="C267" t="s">
        <v>237</v>
      </c>
      <c r="I267" s="6">
        <v>0.13500000000000001</v>
      </c>
    </row>
    <row r="268" spans="3:9" ht="15.5" x14ac:dyDescent="0.35">
      <c r="C268" t="s">
        <v>238</v>
      </c>
      <c r="I268" s="6">
        <v>7.8799999999999995E-2</v>
      </c>
    </row>
    <row r="269" spans="3:9" ht="15.5" x14ac:dyDescent="0.35">
      <c r="C269" t="s">
        <v>239</v>
      </c>
      <c r="D269" s="6">
        <v>132.85</v>
      </c>
    </row>
    <row r="270" spans="3:9" ht="15.5" x14ac:dyDescent="0.35">
      <c r="C270" t="s">
        <v>240</v>
      </c>
      <c r="D270" s="6">
        <v>113.22</v>
      </c>
    </row>
    <row r="271" spans="3:9" ht="15.5" x14ac:dyDescent="0.35">
      <c r="C271" t="s">
        <v>241</v>
      </c>
      <c r="D271" s="6">
        <v>9.9700000000000006</v>
      </c>
    </row>
    <row r="272" spans="3:9" ht="15.5" x14ac:dyDescent="0.35">
      <c r="C272" t="s">
        <v>242</v>
      </c>
      <c r="D272" s="6">
        <v>236.1</v>
      </c>
    </row>
    <row r="273" spans="3:9" ht="15.5" x14ac:dyDescent="0.35">
      <c r="C273" t="s">
        <v>243</v>
      </c>
      <c r="D273" s="6">
        <v>0.68</v>
      </c>
    </row>
    <row r="274" spans="3:9" ht="15.5" x14ac:dyDescent="0.35">
      <c r="C274" t="s">
        <v>244</v>
      </c>
      <c r="I274" s="6">
        <v>1.4</v>
      </c>
    </row>
    <row r="275" spans="3:9" ht="15.5" x14ac:dyDescent="0.35">
      <c r="C275" t="s">
        <v>245</v>
      </c>
      <c r="I275" s="6">
        <v>3.42</v>
      </c>
    </row>
    <row r="276" spans="3:9" ht="15.5" x14ac:dyDescent="0.35">
      <c r="C276" t="s">
        <v>42</v>
      </c>
      <c r="I276" s="5">
        <v>126000000000</v>
      </c>
    </row>
    <row r="277" spans="3:9" ht="15.5" x14ac:dyDescent="0.35">
      <c r="C277" t="s">
        <v>246</v>
      </c>
      <c r="I277" s="5">
        <v>304000000000</v>
      </c>
    </row>
    <row r="278" spans="3:9" ht="15.5" x14ac:dyDescent="0.35">
      <c r="C278" t="s">
        <v>247</v>
      </c>
      <c r="I278" s="5">
        <v>3240000000</v>
      </c>
    </row>
    <row r="279" spans="3:9" ht="15.5" x14ac:dyDescent="0.35">
      <c r="C279" t="s">
        <v>248</v>
      </c>
      <c r="I279" s="6">
        <v>0.19879999999999998</v>
      </c>
    </row>
    <row r="280" spans="3:9" ht="15.5" x14ac:dyDescent="0.35">
      <c r="C280" t="s">
        <v>249</v>
      </c>
      <c r="D280" s="6">
        <v>0.20730000000000001</v>
      </c>
    </row>
    <row r="281" spans="3:9" ht="15.5" x14ac:dyDescent="0.35">
      <c r="C281" t="s">
        <v>250</v>
      </c>
      <c r="D281" s="6">
        <v>5.2600000000000001E-2</v>
      </c>
    </row>
    <row r="282" spans="3:9" ht="15.5" x14ac:dyDescent="0.35">
      <c r="C282" t="s">
        <v>251</v>
      </c>
      <c r="D282" s="6">
        <v>7.1999999999999998E-3</v>
      </c>
    </row>
    <row r="283" spans="3:9" ht="15.5" x14ac:dyDescent="0.35">
      <c r="C283" t="s">
        <v>252</v>
      </c>
      <c r="D283" s="6">
        <v>1.284</v>
      </c>
    </row>
    <row r="284" spans="3:9" ht="15.5" x14ac:dyDescent="0.35">
      <c r="C284" t="s">
        <v>253</v>
      </c>
      <c r="D284" s="6">
        <v>0.83050000000000002</v>
      </c>
    </row>
    <row r="285" spans="3:9" ht="15.5" x14ac:dyDescent="0.35">
      <c r="C285" t="s">
        <v>254</v>
      </c>
      <c r="D285" s="6">
        <v>-3.2199999999999999E-2</v>
      </c>
    </row>
    <row r="286" spans="3:9" ht="15.5" x14ac:dyDescent="0.35">
      <c r="C286" t="s">
        <v>255</v>
      </c>
      <c r="I286" s="6">
        <v>0.3</v>
      </c>
    </row>
    <row r="287" spans="3:9" ht="15.5" x14ac:dyDescent="0.35">
      <c r="C287" t="s">
        <v>256</v>
      </c>
      <c r="I287" s="6">
        <v>0.3</v>
      </c>
    </row>
    <row r="288" spans="3:9" ht="15.5" x14ac:dyDescent="0.35">
      <c r="C288" t="s">
        <v>257</v>
      </c>
      <c r="I288" s="6">
        <v>0.23019999999999999</v>
      </c>
    </row>
    <row r="289" spans="3:9" ht="15.5" x14ac:dyDescent="0.35">
      <c r="C289" t="s">
        <v>258</v>
      </c>
      <c r="I289" s="6">
        <v>7.7000000000000002E-3</v>
      </c>
    </row>
    <row r="290" spans="3:9" ht="15.5" x14ac:dyDescent="0.35">
      <c r="C290" t="s">
        <v>259</v>
      </c>
      <c r="I290" t="s">
        <v>1274</v>
      </c>
    </row>
    <row r="291" spans="3:9" ht="15.5" x14ac:dyDescent="0.35">
      <c r="C291" t="s">
        <v>261</v>
      </c>
      <c r="I291" s="5">
        <v>5</v>
      </c>
    </row>
    <row r="292" spans="3:9" ht="15.5" x14ac:dyDescent="0.35">
      <c r="C292" t="s">
        <v>262</v>
      </c>
      <c r="I292" s="6">
        <v>0.12</v>
      </c>
    </row>
    <row r="293" spans="3:9" ht="15.5" x14ac:dyDescent="0.35">
      <c r="C293" t="s">
        <v>263</v>
      </c>
      <c r="I293" s="6">
        <v>0.13</v>
      </c>
    </row>
    <row r="294" spans="3:9" ht="15.5" x14ac:dyDescent="0.35">
      <c r="C294" t="s">
        <v>264</v>
      </c>
      <c r="I294" s="6">
        <v>0.31</v>
      </c>
    </row>
    <row r="295" spans="3:9" ht="15.5" x14ac:dyDescent="0.35">
      <c r="C295" t="s">
        <v>265</v>
      </c>
      <c r="I295" s="6">
        <v>0.26</v>
      </c>
    </row>
    <row r="296" spans="3:9" ht="15.5" x14ac:dyDescent="0.35">
      <c r="C296" t="s">
        <v>266</v>
      </c>
      <c r="I296" s="6">
        <v>0.8</v>
      </c>
    </row>
    <row r="297" spans="3:9" ht="15.5" x14ac:dyDescent="0.35">
      <c r="C297" t="s">
        <v>267</v>
      </c>
      <c r="I297" s="6">
        <v>0.79</v>
      </c>
    </row>
    <row r="298" spans="3:9" ht="15.5" x14ac:dyDescent="0.35">
      <c r="C298" t="s">
        <v>268</v>
      </c>
      <c r="I298" s="6">
        <v>0.33</v>
      </c>
    </row>
    <row r="299" spans="3:9" ht="15.5" x14ac:dyDescent="0.35">
      <c r="C299" t="s">
        <v>269</v>
      </c>
      <c r="I299" s="5">
        <v>310000000000</v>
      </c>
    </row>
    <row r="300" spans="3:9" ht="15.5" x14ac:dyDescent="0.35">
      <c r="C300" t="s">
        <v>270</v>
      </c>
      <c r="I300" s="5">
        <v>72000000000</v>
      </c>
    </row>
    <row r="301" spans="3:9" ht="15.5" x14ac:dyDescent="0.35">
      <c r="C301" t="s">
        <v>271</v>
      </c>
      <c r="I301" s="5">
        <v>22000000000</v>
      </c>
    </row>
    <row r="302" spans="3:9" ht="15.5" x14ac:dyDescent="0.35">
      <c r="C302" t="s">
        <v>272</v>
      </c>
      <c r="I302" s="5">
        <v>5000000000</v>
      </c>
    </row>
    <row r="303" spans="3:9" ht="15.5" x14ac:dyDescent="0.35">
      <c r="C303" t="s">
        <v>273</v>
      </c>
      <c r="D303" s="5">
        <v>7000000000</v>
      </c>
    </row>
    <row r="304" spans="3:9" ht="15.5" x14ac:dyDescent="0.35">
      <c r="C304" t="s">
        <v>274</v>
      </c>
      <c r="D304" s="5">
        <v>443000000000</v>
      </c>
    </row>
    <row r="305" spans="3:9" ht="15.5" x14ac:dyDescent="0.35">
      <c r="C305" t="s">
        <v>275</v>
      </c>
      <c r="D305" s="5">
        <v>202000000000</v>
      </c>
    </row>
    <row r="306" spans="3:9" ht="15.5" x14ac:dyDescent="0.35">
      <c r="C306" t="s">
        <v>183</v>
      </c>
      <c r="D306" s="5">
        <v>155000000000</v>
      </c>
    </row>
    <row r="307" spans="3:9" ht="15.5" x14ac:dyDescent="0.35">
      <c r="C307" t="s">
        <v>182</v>
      </c>
      <c r="I307" s="5">
        <v>241000000000</v>
      </c>
    </row>
    <row r="308" spans="3:9" ht="15.5" x14ac:dyDescent="0.35">
      <c r="C308" t="s">
        <v>181</v>
      </c>
      <c r="D308" s="5">
        <v>0</v>
      </c>
    </row>
    <row r="309" spans="3:9" ht="15.5" x14ac:dyDescent="0.35">
      <c r="C309" t="s">
        <v>180</v>
      </c>
      <c r="D309" s="5">
        <v>184000000000</v>
      </c>
    </row>
    <row r="310" spans="3:9" ht="15.5" x14ac:dyDescent="0.35">
      <c r="C310" t="s">
        <v>24</v>
      </c>
      <c r="D310" s="5">
        <v>184000000000</v>
      </c>
    </row>
    <row r="311" spans="3:9" ht="15.5" x14ac:dyDescent="0.35">
      <c r="C311" t="s">
        <v>21</v>
      </c>
      <c r="D311" s="5">
        <v>177000000000</v>
      </c>
    </row>
    <row r="312" spans="3:9" ht="15.5" x14ac:dyDescent="0.35">
      <c r="C312" t="s">
        <v>276</v>
      </c>
      <c r="I312" s="5">
        <v>241000000000</v>
      </c>
    </row>
    <row r="313" spans="3:9" ht="15.5" x14ac:dyDescent="0.35">
      <c r="C313" t="s">
        <v>277</v>
      </c>
      <c r="I313" s="5">
        <v>-96000000000</v>
      </c>
    </row>
    <row r="314" spans="3:9" ht="15.5" x14ac:dyDescent="0.35">
      <c r="C314" t="s">
        <v>278</v>
      </c>
      <c r="I314" s="5">
        <v>-11000000000</v>
      </c>
    </row>
    <row r="315" spans="3:9" ht="15.5" x14ac:dyDescent="0.35">
      <c r="C315" t="s">
        <v>279</v>
      </c>
      <c r="I315" s="5">
        <v>108000000000</v>
      </c>
    </row>
    <row r="316" spans="3:9" ht="15.5" x14ac:dyDescent="0.35">
      <c r="C316" t="s">
        <v>280</v>
      </c>
      <c r="I316" s="5">
        <v>-10000000000</v>
      </c>
    </row>
    <row r="317" spans="3:9" ht="15.5" x14ac:dyDescent="0.35">
      <c r="C317" t="s">
        <v>281</v>
      </c>
      <c r="I317" s="5">
        <v>-106000000000</v>
      </c>
    </row>
  </sheetData>
  <pageMargins left="0.7" right="0.7" top="0.75" bottom="0.75" header="0.3" footer="0.3"/>
  <ignoredErrors>
    <ignoredError sqref="A1:Q318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26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1275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1276</v>
      </c>
      <c r="D2" s="2" vm="294">
        <f ca="1">IFERROR(_xlfn.STOCKHISTORY("XIDX:" &amp; $C$1, D3, , 0, 0, 1), "Libur")</f>
        <v>1150</v>
      </c>
      <c r="E2" s="2" vm="295">
        <f ca="1">IFERROR(_xlfn.STOCKHISTORY("XIDX:" &amp; $C$1, E3, , 0, 0, 1), "Libur")</f>
        <v>760</v>
      </c>
      <c r="H2" s="2" vm="295">
        <f ca="1">IFERROR(INDEX(D2:G2,COUNT(D2:G2)),"")</f>
        <v>760</v>
      </c>
      <c r="I2" s="2" vm="296">
        <f t="shared" ref="I2:O2" ca="1" si="0">IFERROR(_xlfn.STOCKHISTORY("XIDX:" &amp; $C$1, I1, , 0, 0, 1), "Libur")</f>
        <v>530</v>
      </c>
      <c r="J2" s="2" vm="47">
        <f t="shared" ca="1" si="0"/>
        <v>132</v>
      </c>
      <c r="K2" s="2" vm="297">
        <f t="shared" ca="1" si="0"/>
        <v>141.70320000000001</v>
      </c>
      <c r="L2" s="2" vm="298">
        <f t="shared" ca="1" si="0"/>
        <v>193.8578</v>
      </c>
      <c r="M2" s="2" vm="299">
        <f t="shared" ca="1" si="0"/>
        <v>55.1068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28153533027</v>
      </c>
      <c r="E4" s="2">
        <f>IFERROR(INDEX(E51:E500,MATCH($C$4,$C$51:$C$500,0)),"")</f>
        <v>40941096068</v>
      </c>
      <c r="H4" s="2">
        <f>IFERROR(SUM(D4:G4)*(4/MAX(1,COUNT(D4:G4))),"")</f>
        <v>138189258190</v>
      </c>
      <c r="I4" s="2">
        <f t="shared" ref="I4:O4" si="1">IFERROR(INDEX(I51:I500,MATCH($C$4,$C$51:$C$500,0)),"")</f>
        <v>82505825734</v>
      </c>
      <c r="J4" s="2">
        <f t="shared" si="1"/>
        <v>100679408022</v>
      </c>
      <c r="K4" s="2">
        <f t="shared" si="1"/>
        <v>100890452475</v>
      </c>
      <c r="L4" s="2">
        <f t="shared" si="1"/>
        <v>66140071647</v>
      </c>
      <c r="M4" s="2">
        <f t="shared" si="1"/>
        <v>14441000709</v>
      </c>
      <c r="N4" s="2">
        <f t="shared" si="1"/>
        <v>11675311488</v>
      </c>
      <c r="O4" s="2">
        <f t="shared" si="1"/>
        <v>21026405021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-4541230120</v>
      </c>
      <c r="E5" s="2">
        <f>IFERROR(INDEX(E51:E500,MATCH($C$5,$C$51:$C$500,0)),"")</f>
        <v>-32695249045</v>
      </c>
      <c r="H5" s="2">
        <f>IFERROR(SUM(D5:G5)*(4/MAX(1,COUNT(D5:G5))),"")</f>
        <v>-74472958330</v>
      </c>
      <c r="I5" s="2">
        <f t="shared" ref="I5:O5" si="2">IFERROR(INDEX(I51:I500,MATCH($C$5,$C$51:$C$500,0)),"")</f>
        <v>-43058070214</v>
      </c>
      <c r="J5" s="2">
        <f t="shared" si="2"/>
        <v>-11652569590</v>
      </c>
      <c r="K5" s="2">
        <f t="shared" si="2"/>
        <v>1093008167</v>
      </c>
      <c r="L5" s="2">
        <f t="shared" si="2"/>
        <v>5388968675</v>
      </c>
      <c r="M5" s="2">
        <f t="shared" si="2"/>
        <v>258118107</v>
      </c>
      <c r="N5" s="2">
        <f t="shared" si="2"/>
        <v>269144096</v>
      </c>
      <c r="O5" s="2">
        <f t="shared" si="2"/>
        <v>-705747308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21071931970</v>
      </c>
      <c r="E6" s="2">
        <f>IFERROR(INDEX(E51:E500,MATCH($C$6,$C$51:$C$500,0)),"")</f>
        <v>25697089834</v>
      </c>
      <c r="H6" s="2">
        <f>IFERROR(INDEX(D6:G6,COUNT(D6:G6)),"")</f>
        <v>25697089834</v>
      </c>
      <c r="I6" s="2">
        <f t="shared" ref="I6:O6" si="3">IFERROR(INDEX(I51:I500,MATCH($C$6,$C$51:$C$500,0)),"")</f>
        <v>25697089834</v>
      </c>
      <c r="J6" s="2">
        <f t="shared" si="3"/>
        <v>69790673680</v>
      </c>
      <c r="K6" s="2">
        <f t="shared" si="3"/>
        <v>45100396955</v>
      </c>
      <c r="L6" s="2">
        <f t="shared" si="3"/>
        <v>47366172961</v>
      </c>
      <c r="M6" s="2">
        <f t="shared" si="3"/>
        <v>38658189162</v>
      </c>
      <c r="N6" s="2">
        <f t="shared" si="3"/>
        <v>6978821056</v>
      </c>
      <c r="O6" s="2">
        <f t="shared" si="3"/>
        <v>4234676960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1.51</v>
      </c>
      <c r="E7" s="3">
        <f>IFERROR(INDEX(E51:E500,MATCH($C$7,$C$51:$C$500,0))/1000000000,"")</f>
        <v>1.51</v>
      </c>
      <c r="H7" s="3">
        <f>IFERROR(INDEX(D7:G7,COUNT(D7:G7)),"")</f>
        <v>1.51</v>
      </c>
      <c r="I7" s="3">
        <f t="shared" ref="I7:O7" si="4">IFERROR(INDEX(I51:I500,MATCH($C$7,$C$51:$C$500,0))/1000000000,"")</f>
        <v>1.51</v>
      </c>
      <c r="J7" s="3">
        <f t="shared" si="4"/>
        <v>1.51</v>
      </c>
      <c r="K7" s="3">
        <f t="shared" si="4"/>
        <v>1.07</v>
      </c>
      <c r="L7" s="3">
        <f t="shared" si="4"/>
        <v>1.06</v>
      </c>
      <c r="M7" s="3">
        <f t="shared" si="4"/>
        <v>1.03</v>
      </c>
      <c r="N7" s="3">
        <f t="shared" si="4"/>
        <v>0.7</v>
      </c>
      <c r="O7" s="3">
        <f t="shared" si="4"/>
        <v>0.7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-4000000000</v>
      </c>
      <c r="E8" s="2">
        <f>IFERROR(INDEX(E51:E500,MATCH("Free cash flow (Quarter)",$C$51:$C$500,0)),"")</f>
        <v>4000000000</v>
      </c>
      <c r="H8" s="2">
        <f>IFERROR(INDEX(D8:G8,COUNT(D8:G8)),"")</f>
        <v>4000000000</v>
      </c>
      <c r="I8" s="2">
        <f t="shared" ref="I8:O8" si="5">IFERROR(INDEX(I51:I500,MATCH($C$8,$C$51:$C$500,0)),"")</f>
        <v>2000000000</v>
      </c>
      <c r="J8" s="2">
        <f t="shared" si="5"/>
        <v>-10000000000</v>
      </c>
      <c r="K8" s="2">
        <f t="shared" si="5"/>
        <v>-17000000000</v>
      </c>
      <c r="L8" s="2">
        <f t="shared" si="5"/>
        <v>-13000000000</v>
      </c>
      <c r="M8" s="2">
        <f t="shared" si="5"/>
        <v>-11000000000</v>
      </c>
      <c r="N8" s="2">
        <f t="shared" si="5"/>
        <v>0</v>
      </c>
      <c r="O8" s="2">
        <f t="shared" si="5"/>
        <v>-1000000000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-2.94</v>
      </c>
      <c r="E9" s="3">
        <f>IFERROR(INDEX(E51:E500,MATCH("Free cash flow per share (Quarter)",$C$51:$C$500,0)),"")</f>
        <v>2.64</v>
      </c>
      <c r="H9" s="3">
        <f>IFERROR(INDEX(D9:G9,COUNT(D9:G9)),"")</f>
        <v>2.64</v>
      </c>
      <c r="I9" s="3">
        <f t="shared" ref="I9:O9" si="6">IFERROR(INDEX(I51:I500,MATCH($C$9,$C$51:$C$500,0)),"")</f>
        <v>1.17</v>
      </c>
      <c r="J9" s="3">
        <f t="shared" si="6"/>
        <v>-6.76</v>
      </c>
      <c r="K9" s="3">
        <f t="shared" si="6"/>
        <v>-16.09</v>
      </c>
      <c r="L9" s="3">
        <f t="shared" si="6"/>
        <v>-11.95</v>
      </c>
      <c r="M9" s="3">
        <f t="shared" si="6"/>
        <v>-10.52</v>
      </c>
      <c r="N9" s="3">
        <f t="shared" si="6"/>
        <v>0.26</v>
      </c>
      <c r="O9" s="3">
        <f t="shared" si="6"/>
        <v>-1.94</v>
      </c>
    </row>
    <row r="10" spans="1:15" ht="15.5" x14ac:dyDescent="0.35">
      <c r="C10" t="s">
        <v>18</v>
      </c>
      <c r="D10" s="3">
        <f ca="1">IFERROR(IF(D9=0,"",D2/D9),"")</f>
        <v>-391.15646258503403</v>
      </c>
      <c r="E10" s="3">
        <f ca="1">IFERROR(IF(E9=0,"",E2/E9),"")</f>
        <v>287.87878787878788</v>
      </c>
      <c r="I10" s="3">
        <f t="shared" ref="I10:O10" ca="1" si="7">IFERROR(IF(I9=0,"",I2/I9),"")</f>
        <v>452.991452991453</v>
      </c>
      <c r="J10" s="3">
        <f t="shared" ca="1" si="7"/>
        <v>-19.526627218934912</v>
      </c>
      <c r="K10" s="3">
        <f t="shared" ca="1" si="7"/>
        <v>-8.806911124922312</v>
      </c>
      <c r="L10" s="3">
        <f t="shared" ca="1" si="7"/>
        <v>-16.222410041841005</v>
      </c>
      <c r="M10" s="3">
        <f t="shared" ca="1" si="7"/>
        <v>-5.238288973384031</v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14641818623</v>
      </c>
      <c r="E11" s="2">
        <f>IFERROR(INDEX(E51:E500,MATCH($C$11,$C$51:$C$500,0)),"")</f>
        <v>16465193876</v>
      </c>
      <c r="H11" s="2">
        <f>IFERROR(INDEX(D11:G11,COUNT(D11:G11)),"")</f>
        <v>16465193876</v>
      </c>
      <c r="I11" s="2">
        <f t="shared" ref="I11:O11" si="8">IFERROR(INDEX(I51:I500,MATCH($C$11,$C$51:$C$500,0)),"")</f>
        <v>16465193876</v>
      </c>
      <c r="J11" s="2">
        <f t="shared" si="8"/>
        <v>18939096593</v>
      </c>
      <c r="K11" s="2">
        <f t="shared" si="8"/>
        <v>6104826185</v>
      </c>
      <c r="L11" s="2">
        <f t="shared" si="8"/>
        <v>16074976032</v>
      </c>
      <c r="M11" s="2">
        <f t="shared" si="8"/>
        <v>22282650407</v>
      </c>
      <c r="N11" s="2">
        <f t="shared" si="8"/>
        <v>2381006110</v>
      </c>
      <c r="O11" s="2">
        <f t="shared" si="8"/>
        <v>890501730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-15000000000</v>
      </c>
      <c r="E12" s="2">
        <f>IFERROR(INDEX(E51:E500,MATCH("Net Debt (Quarter)",$C$51:$C$500,0)),"")</f>
        <v>2000000000</v>
      </c>
      <c r="H12" s="2">
        <f>IFERROR(INDEX(D12:G12,COUNT(D12:G12)),"")</f>
        <v>2000000000</v>
      </c>
      <c r="I12" s="2">
        <f t="shared" ref="I12:O12" si="9">IFERROR(INDEX(I51:I500,MATCH($C$12,$C$51:$C$500,0)),"")</f>
        <v>2000000000</v>
      </c>
      <c r="J12" s="2">
        <f t="shared" si="9"/>
        <v>6000000000</v>
      </c>
      <c r="K12" s="2">
        <f t="shared" si="9"/>
        <v>25000000000</v>
      </c>
      <c r="L12" s="2">
        <f t="shared" si="9"/>
        <v>-7000000000</v>
      </c>
      <c r="M12" s="2">
        <f t="shared" si="9"/>
        <v>-22000000000</v>
      </c>
      <c r="N12" s="2">
        <f t="shared" si="9"/>
        <v>-2000000000</v>
      </c>
      <c r="O12" s="2">
        <f t="shared" si="9"/>
        <v>-1000000000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18000000000</v>
      </c>
      <c r="H13" s="2">
        <f>IFERROR(INDEX(D13:G13,COUNT(D13:G13)),"")</f>
        <v>18000000000</v>
      </c>
      <c r="I13" s="2">
        <f t="shared" ref="I13:O13" si="10">IFERROR(INDEX(I51:I500,MATCH($C$13,$C$51:$C$500,0)),"")</f>
        <v>18000000000</v>
      </c>
      <c r="J13" s="2">
        <f t="shared" si="10"/>
        <v>25000000000</v>
      </c>
      <c r="K13" s="2">
        <f t="shared" si="10"/>
        <v>31000000000</v>
      </c>
      <c r="L13" s="2">
        <f t="shared" si="10"/>
        <v>9000000000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27</v>
      </c>
      <c r="D14" s="2">
        <f>IFERROR(INDEX(D51:D500,MATCH($C$14,$C$51:$C$500,0)),"")</f>
        <v>-1134589527</v>
      </c>
      <c r="E14" s="2">
        <f>IFERROR(INDEX(E51:E500,MATCH($C$14,$C$51:$C$500,0)),"")</f>
        <v>-2427036139</v>
      </c>
      <c r="H14" s="2">
        <f>IFERROR(SUM(D14:G14)*(4/MAX(1,COUNT(D14:G14))),"")</f>
        <v>-7123251332</v>
      </c>
      <c r="I14" s="2">
        <f t="shared" ref="I14:O14" si="11">IFERROR(INDEX(I51:I500,MATCH($C$14,$C$51:$C$500,0)),"")</f>
        <v>-4353218738</v>
      </c>
      <c r="J14" s="2">
        <f t="shared" si="11"/>
        <v>-3130748669</v>
      </c>
      <c r="K14" s="2">
        <f t="shared" si="11"/>
        <v>-2808400542</v>
      </c>
      <c r="L14" s="2">
        <f t="shared" si="11"/>
        <v>-916130663</v>
      </c>
      <c r="M14" s="2">
        <f t="shared" si="11"/>
        <v>-474565662</v>
      </c>
      <c r="N14" s="2">
        <f t="shared" si="11"/>
        <v>-6924857</v>
      </c>
      <c r="O14" s="2">
        <f t="shared" si="11"/>
        <v>-11965054</v>
      </c>
    </row>
    <row r="15" spans="1:15" ht="15.5" x14ac:dyDescent="0.35">
      <c r="C15" t="s">
        <v>28</v>
      </c>
      <c r="D15" s="2">
        <f>IFERROR(INDEX(D51:D500,MATCH($C$15,$C$51:$C$500,0)),"")</f>
        <v>1253395724</v>
      </c>
      <c r="E15" s="2">
        <f>IFERROR(INDEX(E51:E500,MATCH($C$15,$C$51:$C$500,0)),"")</f>
        <v>7255528740</v>
      </c>
      <c r="H15" s="2">
        <f>IFERROR(SUM(D15:G15)*(4/MAX(1,COUNT(D15:G15))),"")</f>
        <v>17017848928</v>
      </c>
      <c r="I15" s="2">
        <f t="shared" ref="I15:O15" si="12">IFERROR(INDEX(I51:I500,MATCH($C$15,$C$51:$C$500,0)),"")</f>
        <v>9272581221</v>
      </c>
      <c r="J15" s="2">
        <f t="shared" si="12"/>
        <v>1802170485</v>
      </c>
      <c r="K15" s="2">
        <f t="shared" si="12"/>
        <v>-626901937</v>
      </c>
      <c r="L15" s="2">
        <f t="shared" si="12"/>
        <v>-1862813882</v>
      </c>
      <c r="M15" s="2">
        <f t="shared" si="12"/>
        <v>-285474266</v>
      </c>
      <c r="N15" s="2">
        <f t="shared" si="12"/>
        <v>-358603311</v>
      </c>
      <c r="O15" s="2">
        <f t="shared" si="12"/>
        <v>-363206348</v>
      </c>
    </row>
    <row r="16" spans="1:15" ht="15.5" x14ac:dyDescent="0.35">
      <c r="C16" t="s">
        <v>29</v>
      </c>
      <c r="D16" s="2">
        <f>IFERROR(INDEX(D51:D500,MATCH($C$16,$C$51:$C$500,0)),"")</f>
        <v>-5878553588</v>
      </c>
      <c r="E16" s="2">
        <f>IFERROR(INDEX(E51:E500,MATCH($C$16,$C$51:$C$500,0)),"")</f>
        <v>-41039150021</v>
      </c>
      <c r="H16" s="2">
        <f>IFERROR(SUM(D16:G16)*(4/MAX(1,COUNT(D16:G16))),"")</f>
        <v>-93835407218</v>
      </c>
      <c r="I16" s="2">
        <f t="shared" ref="I16:O16" si="13">IFERROR(INDEX(I51:I500,MATCH($C$16,$C$51:$C$500,0)),"")</f>
        <v>-53516380737</v>
      </c>
      <c r="J16" s="2">
        <f t="shared" si="13"/>
        <v>-15585658949</v>
      </c>
      <c r="K16" s="2">
        <f t="shared" si="13"/>
        <v>1200699781</v>
      </c>
      <c r="L16" s="2">
        <f t="shared" si="13"/>
        <v>7568127069</v>
      </c>
      <c r="M16" s="2">
        <f t="shared" si="13"/>
        <v>543592373</v>
      </c>
      <c r="N16" s="2">
        <f t="shared" si="13"/>
        <v>627747407</v>
      </c>
      <c r="O16" s="2">
        <f t="shared" si="13"/>
        <v>-342540960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39</v>
      </c>
      <c r="C19" t="s">
        <v>40</v>
      </c>
    </row>
    <row r="20" spans="1:15" ht="15.5" x14ac:dyDescent="0.35">
      <c r="A20" t="s">
        <v>41</v>
      </c>
      <c r="C20" t="s">
        <v>42</v>
      </c>
      <c r="D20" s="2">
        <f ca="1">IFERROR(D21*D2,"")</f>
        <v>1736500000000</v>
      </c>
      <c r="E20" s="2">
        <f ca="1">IFERROR(E21*E2,"")</f>
        <v>1147600000000</v>
      </c>
      <c r="H20" s="2">
        <f t="shared" ref="H20:O20" ca="1" si="14">IFERROR(H21*H2,"")</f>
        <v>1147600000000</v>
      </c>
      <c r="I20" s="2">
        <f t="shared" ca="1" si="14"/>
        <v>800300000000</v>
      </c>
      <c r="J20" s="2">
        <f t="shared" ca="1" si="14"/>
        <v>199320000000</v>
      </c>
      <c r="K20" s="2">
        <f t="shared" ca="1" si="14"/>
        <v>151622424000.00003</v>
      </c>
      <c r="L20" s="2">
        <f t="shared" ca="1" si="14"/>
        <v>205489268000</v>
      </c>
      <c r="M20" s="2">
        <f t="shared" ca="1" si="14"/>
        <v>56760004000</v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1510000000</v>
      </c>
      <c r="E21" s="2">
        <f>IFERROR(INDEX(E51:E500,MATCH($C$7,$C$51:$C$500,0)),"")</f>
        <v>1510000000</v>
      </c>
      <c r="H21" s="2">
        <f>IFERROR(INDEX(D21:G21,COUNT(D21:G21)),"")</f>
        <v>1510000000</v>
      </c>
      <c r="I21" s="2">
        <f t="shared" ref="I21:O21" si="15">IFERROR(INDEX(I51:I500,MATCH($C$7,$C$51:$C$500,0)),"")</f>
        <v>1510000000</v>
      </c>
      <c r="J21" s="2">
        <f t="shared" si="15"/>
        <v>1510000000</v>
      </c>
      <c r="K21" s="2">
        <f t="shared" si="15"/>
        <v>1070000000.0000001</v>
      </c>
      <c r="L21" s="2">
        <f t="shared" si="15"/>
        <v>1060000000</v>
      </c>
      <c r="M21" s="2">
        <f t="shared" si="15"/>
        <v>1030000000</v>
      </c>
      <c r="N21" s="2">
        <f t="shared" si="15"/>
        <v>700000000</v>
      </c>
      <c r="O21" s="2">
        <f t="shared" si="15"/>
        <v>700000000</v>
      </c>
    </row>
    <row r="23" spans="1:15" ht="15.5" x14ac:dyDescent="0.35">
      <c r="B23" t="s">
        <v>43</v>
      </c>
      <c r="C23" t="s">
        <v>44</v>
      </c>
      <c r="D23" s="3">
        <f>IFERROR(D5/D6*100,"")</f>
        <v>-21.551085711862232</v>
      </c>
      <c r="E23" s="3">
        <f>IFERROR(E5/E6*100,"")</f>
        <v>-127.23327527049652</v>
      </c>
      <c r="H23" s="3">
        <f t="shared" ref="H23:O23" si="16">IFERROR(H5/H6*100,"")</f>
        <v>-289.81086500878519</v>
      </c>
      <c r="I23" s="3">
        <f t="shared" si="16"/>
        <v>-167.56010307840214</v>
      </c>
      <c r="J23" s="3">
        <f t="shared" si="16"/>
        <v>-16.696456669022368</v>
      </c>
      <c r="K23" s="3">
        <f t="shared" si="16"/>
        <v>2.4235001037586765</v>
      </c>
      <c r="L23" s="3">
        <f t="shared" si="16"/>
        <v>11.377251608309432</v>
      </c>
      <c r="M23" s="3">
        <f t="shared" si="16"/>
        <v>0.66769321738878396</v>
      </c>
      <c r="N23" s="3">
        <f t="shared" si="16"/>
        <v>3.8565839966423119</v>
      </c>
      <c r="O23" s="3">
        <f t="shared" si="16"/>
        <v>-16.665906624433521</v>
      </c>
    </row>
    <row r="24" spans="1:15" ht="15.5" x14ac:dyDescent="0.35">
      <c r="C24" t="s">
        <v>45</v>
      </c>
      <c r="D24" s="4">
        <f>IFERROR(_xlfn.RRI(5,I23,D23),"")</f>
        <v>-0.33647130816148174</v>
      </c>
      <c r="E24" s="4">
        <f>IFERROR(_xlfn.RRI(5,J23,E23),"")</f>
        <v>0.5010504134549334</v>
      </c>
      <c r="H24" s="4" t="str">
        <f t="shared" ref="H24:O24" si="17">IFERROR(_xlfn.RRI(5,M23,H23),"")</f>
        <v/>
      </c>
      <c r="I24" s="4" t="str">
        <f t="shared" si="17"/>
        <v/>
      </c>
      <c r="J24" s="4">
        <f t="shared" si="17"/>
        <v>3.6634873259977496E-4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46</v>
      </c>
      <c r="C25" t="s">
        <v>47</v>
      </c>
      <c r="D25" s="3">
        <f>IFERROR(INDEX(D51:D500,MATCH($A$25,$C$51:$C$500,0)),"")</f>
        <v>-3</v>
      </c>
      <c r="E25" s="3">
        <f>IFERROR(INDEX(E51:E500,MATCH($A$25,$C$51:$C$500,0)),"")</f>
        <v>-21.68</v>
      </c>
      <c r="H25" s="3">
        <f>IFERROR(INDEX(D25:G25,COUNT(D25:G25)),"")</f>
        <v>-21.68</v>
      </c>
      <c r="I25" s="3">
        <f t="shared" ref="I25:O25" si="18">IFERROR(INDEX(I51:I500,MATCH($C$25,$C$51:$C$500,0)),"")</f>
        <v>-28.52</v>
      </c>
      <c r="J25" s="3">
        <f t="shared" si="18"/>
        <v>-8.33</v>
      </c>
      <c r="K25" s="3">
        <f t="shared" si="18"/>
        <v>0.53</v>
      </c>
      <c r="L25" s="3">
        <f t="shared" si="18"/>
        <v>5.37</v>
      </c>
      <c r="M25" s="3">
        <f t="shared" si="18"/>
        <v>0.25</v>
      </c>
      <c r="N25" s="3">
        <f t="shared" si="18"/>
        <v>0.39</v>
      </c>
      <c r="O25" s="3">
        <f t="shared" si="18"/>
        <v>-1.01</v>
      </c>
    </row>
    <row r="26" spans="1:15" ht="15.5" x14ac:dyDescent="0.35">
      <c r="C26" t="s">
        <v>48</v>
      </c>
      <c r="D26" s="4">
        <f>IFERROR(_xlfn.RRI(5,I25,D25),"")</f>
        <v>-0.36262599543159868</v>
      </c>
      <c r="E26" s="4">
        <f>IFERROR(_xlfn.RRI(5,J25,E25),"")</f>
        <v>0.21082911514164504</v>
      </c>
      <c r="H26" s="4" t="str">
        <f t="shared" ref="H26:O26" si="19">IFERROR(_xlfn.RRI(5,M25,H25),"")</f>
        <v/>
      </c>
      <c r="I26" s="4" t="str">
        <f t="shared" si="19"/>
        <v/>
      </c>
      <c r="J26" s="4">
        <f t="shared" si="19"/>
        <v>0.52498202798965621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49</v>
      </c>
      <c r="D27" s="3">
        <f>IFERROR(D4/D21,"")</f>
        <v>18.644723858940399</v>
      </c>
      <c r="E27" s="3">
        <f>IFERROR(E4/E21,"")</f>
        <v>27.113308654304635</v>
      </c>
      <c r="H27" s="3">
        <f t="shared" ref="H27:O27" si="20">IFERROR(H4/H21,"")</f>
        <v>91.516065026490068</v>
      </c>
      <c r="I27" s="3">
        <f t="shared" si="20"/>
        <v>54.639619691390727</v>
      </c>
      <c r="J27" s="3">
        <f t="shared" si="20"/>
        <v>66.675104650331122</v>
      </c>
      <c r="K27" s="3">
        <f t="shared" si="20"/>
        <v>94.290142499999988</v>
      </c>
      <c r="L27" s="3">
        <f t="shared" si="20"/>
        <v>62.396294006603775</v>
      </c>
      <c r="M27" s="3">
        <f t="shared" si="20"/>
        <v>14.020389037864078</v>
      </c>
      <c r="N27" s="3">
        <f t="shared" si="20"/>
        <v>16.67901641142857</v>
      </c>
      <c r="O27" s="3">
        <f t="shared" si="20"/>
        <v>30.037721458571429</v>
      </c>
    </row>
    <row r="28" spans="1:15" ht="15.5" x14ac:dyDescent="0.35">
      <c r="C28" t="s">
        <v>50</v>
      </c>
      <c r="D28" s="4">
        <f>IFERROR(_xlfn.RRI(5,I27,D27),"")</f>
        <v>-0.1934901840020774</v>
      </c>
      <c r="E28" s="4">
        <f>IFERROR(_xlfn.RRI(5,J27,E27),"")</f>
        <v>-0.16469753618397853</v>
      </c>
      <c r="H28" s="4">
        <f t="shared" ref="H28:O28" si="21">IFERROR(_xlfn.RRI(5,M27,H27),"")</f>
        <v>0.45528299528128535</v>
      </c>
      <c r="I28" s="4">
        <f t="shared" si="21"/>
        <v>0.26784874875659348</v>
      </c>
      <c r="J28" s="4">
        <f t="shared" si="21"/>
        <v>0.17289556483414947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51</v>
      </c>
      <c r="H29" s="4">
        <f t="shared" ref="H29:O29" si="22">IFERROR(((H25-I25)/I25)*100%,"")</f>
        <v>-0.23983169705469845</v>
      </c>
      <c r="I29" s="4">
        <f t="shared" si="22"/>
        <v>2.4237695078031209</v>
      </c>
      <c r="J29" s="4">
        <f t="shared" si="22"/>
        <v>-16.716981132075471</v>
      </c>
      <c r="K29" s="4">
        <f t="shared" si="22"/>
        <v>-0.90130353817504649</v>
      </c>
      <c r="L29" s="4">
        <f t="shared" si="22"/>
        <v>20.48</v>
      </c>
      <c r="M29" s="4">
        <f t="shared" si="22"/>
        <v>-0.35897435897435898</v>
      </c>
      <c r="N29" s="4">
        <f t="shared" si="22"/>
        <v>-1.386138613861386</v>
      </c>
      <c r="O29" s="4" t="str">
        <f t="shared" si="22"/>
        <v/>
      </c>
    </row>
    <row r="30" spans="1:15" ht="15.5" x14ac:dyDescent="0.35">
      <c r="C30" t="s">
        <v>52</v>
      </c>
      <c r="H30" s="4">
        <f t="shared" ref="H30:O30" si="23">IFERROR(((H27-I27)/I27)*100%,"")</f>
        <v>0.67490303818695441</v>
      </c>
      <c r="I30" s="4">
        <f t="shared" si="23"/>
        <v>-0.18050942735011699</v>
      </c>
      <c r="J30" s="4">
        <f t="shared" si="23"/>
        <v>-0.29287301002508159</v>
      </c>
      <c r="K30" s="4">
        <f t="shared" si="23"/>
        <v>0.51114972453365093</v>
      </c>
      <c r="L30" s="4">
        <f t="shared" si="23"/>
        <v>3.450396764176344</v>
      </c>
      <c r="M30" s="4">
        <f t="shared" si="23"/>
        <v>-0.15939952980337518</v>
      </c>
      <c r="N30" s="4">
        <f t="shared" si="23"/>
        <v>-0.44473097154081503</v>
      </c>
      <c r="O30" s="4" t="str">
        <f t="shared" si="23"/>
        <v/>
      </c>
    </row>
    <row r="32" spans="1:15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13.91</v>
      </c>
      <c r="E32" s="3">
        <f>IFERROR(INDEX(E51:E500,MATCH($A$32,$C$51:$C$500,0)),"")</f>
        <v>16.96</v>
      </c>
      <c r="H32" s="3">
        <f>IFERROR(INDEX(D32:G32,COUNT(D32:G32)),"")</f>
        <v>16.96</v>
      </c>
      <c r="I32" s="3">
        <f t="shared" ref="I32:O32" si="24">IFERROR(INDEX(I51:I500,MATCH($C$32,$C$51:$C$500,0)),"")</f>
        <v>16.96</v>
      </c>
      <c r="J32" s="3">
        <f t="shared" si="24"/>
        <v>46.07</v>
      </c>
      <c r="K32" s="3">
        <f t="shared" si="24"/>
        <v>41.97</v>
      </c>
      <c r="L32" s="3">
        <f t="shared" si="24"/>
        <v>44.62</v>
      </c>
      <c r="M32" s="3">
        <f t="shared" si="24"/>
        <v>37.35</v>
      </c>
      <c r="N32" s="3">
        <f t="shared" si="24"/>
        <v>10.01</v>
      </c>
      <c r="O32" s="3">
        <f t="shared" si="24"/>
        <v>6.07</v>
      </c>
    </row>
    <row r="33" spans="1:15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54.64</v>
      </c>
      <c r="E33" s="3">
        <f>IFERROR(INDEX(E51:E500,MATCH($A$33,$C$51:$C$500,0)),"")</f>
        <v>31.25</v>
      </c>
      <c r="H33" s="3">
        <f>IFERROR(INDEX(D33:G33,COUNT(D33:G33)),"")</f>
        <v>31.25</v>
      </c>
      <c r="I33" s="3">
        <f t="shared" ref="I33:O33" si="25">IFERROR(INDEX(I51:I500,MATCH($C$33,$C$51:$C$500,0)),"")</f>
        <v>31.25</v>
      </c>
      <c r="J33" s="3">
        <f t="shared" si="25"/>
        <v>2.87</v>
      </c>
      <c r="K33" s="3">
        <f t="shared" si="25"/>
        <v>3.43</v>
      </c>
      <c r="L33" s="3">
        <f t="shared" si="25"/>
        <v>4.42</v>
      </c>
      <c r="M33" s="3">
        <f t="shared" si="25"/>
        <v>1.5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-253.33</v>
      </c>
      <c r="E34" s="3">
        <f>IFERROR(INDEX(E51:E500,MATCH($A$34,$C$51:$C$500,0)),"")</f>
        <v>-24.45</v>
      </c>
      <c r="H34" s="3">
        <f>IFERROR(INDEX(D34:G34,COUNT(D34:G34)),"")</f>
        <v>-24.45</v>
      </c>
      <c r="I34" s="3">
        <f t="shared" ref="I34:O34" si="26">IFERROR(INDEX(I51:I500,MATCH($C$34,$C$51:$C$500,0)),"")</f>
        <v>-18.579999999999998</v>
      </c>
      <c r="J34" s="3">
        <f t="shared" si="26"/>
        <v>-15.85</v>
      </c>
      <c r="K34" s="3">
        <f t="shared" si="26"/>
        <v>271.7</v>
      </c>
      <c r="L34" s="3">
        <f t="shared" si="26"/>
        <v>36.69</v>
      </c>
      <c r="M34" s="3">
        <f t="shared" si="26"/>
        <v>224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40.89</v>
      </c>
      <c r="E35" s="3">
        <f>IFERROR(INDEX(E51:E500,MATCH($A$35,$C$51:$C$500,0)),"")</f>
        <v>19.61</v>
      </c>
      <c r="H35" s="3">
        <f>IFERROR(INDEX(D35:G35,COUNT(D35:G35)),"")</f>
        <v>19.61</v>
      </c>
      <c r="I35" s="3">
        <f t="shared" ref="I35:O35" si="27">IFERROR(INDEX(I51:I500,MATCH($C$35,$C$51:$C$500,0)),"")</f>
        <v>9.73</v>
      </c>
      <c r="J35" s="3">
        <f t="shared" si="27"/>
        <v>1.99</v>
      </c>
      <c r="K35" s="3">
        <f t="shared" si="27"/>
        <v>1.53</v>
      </c>
      <c r="L35" s="3">
        <f t="shared" si="27"/>
        <v>3.16</v>
      </c>
      <c r="M35" s="3">
        <f t="shared" si="27"/>
        <v>4.01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1.2479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4.7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69</v>
      </c>
      <c r="E50" t="s">
        <v>71</v>
      </c>
      <c r="F50" t="s">
        <v>629</v>
      </c>
      <c r="G50" t="s">
        <v>631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74</v>
      </c>
      <c r="C51" t="s">
        <v>6</v>
      </c>
      <c r="D51" s="5">
        <v>28153533027</v>
      </c>
      <c r="E51" s="5">
        <v>40941096068</v>
      </c>
      <c r="F51" s="5">
        <v>41564729666</v>
      </c>
      <c r="G51" s="5">
        <v>61465935113</v>
      </c>
      <c r="I51" s="5">
        <v>82505825734</v>
      </c>
      <c r="J51" s="5">
        <v>100679408022</v>
      </c>
      <c r="K51" s="5">
        <v>100890452475</v>
      </c>
      <c r="L51" s="5">
        <v>66140071647</v>
      </c>
      <c r="M51" s="5">
        <v>14441000709</v>
      </c>
      <c r="N51" s="5">
        <v>11675311488</v>
      </c>
      <c r="O51" s="5">
        <v>21026405021</v>
      </c>
    </row>
    <row r="52" spans="2:15" ht="15.5" x14ac:dyDescent="0.35">
      <c r="C52" t="s">
        <v>75</v>
      </c>
      <c r="D52" s="5">
        <v>-8301211510</v>
      </c>
      <c r="E52" s="5">
        <v>-22241805304</v>
      </c>
      <c r="F52" s="5">
        <v>-14495820700</v>
      </c>
      <c r="G52" s="5">
        <v>-22799811639</v>
      </c>
      <c r="I52" s="5">
        <v>-36737626004</v>
      </c>
      <c r="J52" s="5">
        <v>-35764616803</v>
      </c>
      <c r="K52" s="5">
        <v>-41828165397</v>
      </c>
      <c r="L52" s="5">
        <v>-27158149548</v>
      </c>
      <c r="M52" s="5">
        <v>-5124716376</v>
      </c>
      <c r="N52" s="5">
        <v>-3720301201</v>
      </c>
      <c r="O52" s="5">
        <v>-6835284048</v>
      </c>
    </row>
    <row r="53" spans="2:15" ht="15.5" x14ac:dyDescent="0.35">
      <c r="C53" t="s">
        <v>76</v>
      </c>
      <c r="D53" s="5">
        <v>19852321517</v>
      </c>
      <c r="E53" s="5">
        <v>18699290764</v>
      </c>
      <c r="F53" s="5">
        <v>27068908966</v>
      </c>
      <c r="G53" s="5">
        <v>38666123474</v>
      </c>
      <c r="I53" s="5">
        <v>45768199730</v>
      </c>
      <c r="J53" s="5">
        <v>64914791219</v>
      </c>
      <c r="K53" s="5">
        <v>59062287078</v>
      </c>
      <c r="L53" s="5">
        <v>38981922099</v>
      </c>
      <c r="M53" s="5">
        <v>9316284333</v>
      </c>
      <c r="N53" s="5">
        <v>7955010287</v>
      </c>
      <c r="O53" s="5">
        <v>14191120973</v>
      </c>
    </row>
    <row r="54" spans="2:15" ht="15.5" x14ac:dyDescent="0.35">
      <c r="C54" t="s">
        <v>77</v>
      </c>
      <c r="D54" s="5">
        <v>74825605008</v>
      </c>
      <c r="E54" s="5">
        <v>-60769417091</v>
      </c>
      <c r="F54" s="5">
        <v>44090672534</v>
      </c>
      <c r="G54" s="5">
        <v>-50473223473</v>
      </c>
      <c r="I54" s="5">
        <v>-101863888313</v>
      </c>
      <c r="J54" s="5">
        <v>-85185143756</v>
      </c>
      <c r="K54" s="5">
        <v>-65870793155</v>
      </c>
      <c r="L54" s="5">
        <v>-33738921651</v>
      </c>
      <c r="M54" s="5">
        <v>-9668693860</v>
      </c>
      <c r="N54" s="5">
        <v>-8209133809</v>
      </c>
      <c r="O54" s="5">
        <v>-15990806966</v>
      </c>
    </row>
    <row r="55" spans="2:15" ht="15.5" x14ac:dyDescent="0.35">
      <c r="C55" t="s">
        <v>78</v>
      </c>
      <c r="N55" s="5">
        <v>-166760815</v>
      </c>
      <c r="O55" s="5">
        <v>-959122009</v>
      </c>
    </row>
    <row r="56" spans="2:15" ht="15.5" x14ac:dyDescent="0.35">
      <c r="C56" t="s">
        <v>79</v>
      </c>
      <c r="E56" s="5">
        <v>-101863888313</v>
      </c>
      <c r="G56" s="5">
        <v>-83779434933</v>
      </c>
      <c r="I56" s="5">
        <v>-101863888313</v>
      </c>
      <c r="J56" s="5">
        <v>-85185143756</v>
      </c>
      <c r="K56" s="5">
        <v>-65870793155</v>
      </c>
      <c r="L56" s="5">
        <v>-33738921651</v>
      </c>
      <c r="M56" s="5">
        <v>-9668693860</v>
      </c>
      <c r="N56" s="5">
        <v>-8042372994</v>
      </c>
      <c r="O56" s="5">
        <v>-15031684957</v>
      </c>
    </row>
    <row r="57" spans="2:15" ht="15.5" x14ac:dyDescent="0.35">
      <c r="C57" t="s">
        <v>355</v>
      </c>
      <c r="G57" s="5">
        <v>-1405708823</v>
      </c>
    </row>
    <row r="58" spans="2:15" ht="15.5" x14ac:dyDescent="0.35">
      <c r="C58" t="s">
        <v>80</v>
      </c>
      <c r="D58" s="5">
        <v>-7185961788</v>
      </c>
      <c r="E58" s="5">
        <v>-42070126327</v>
      </c>
      <c r="F58" s="5">
        <v>-14025562256</v>
      </c>
      <c r="G58" s="5">
        <v>-11807099999</v>
      </c>
      <c r="I58" s="5">
        <v>-56095688583</v>
      </c>
      <c r="J58" s="5">
        <v>-20270352537</v>
      </c>
      <c r="K58" s="5">
        <v>-6808506077</v>
      </c>
      <c r="L58" s="5">
        <v>5243000448</v>
      </c>
      <c r="M58" s="5">
        <v>-352409527</v>
      </c>
      <c r="N58" s="5">
        <v>-254123522</v>
      </c>
      <c r="O58" s="5">
        <v>-1799685993</v>
      </c>
    </row>
    <row r="59" spans="2:15" ht="15.5" x14ac:dyDescent="0.35">
      <c r="C59" t="s">
        <v>81</v>
      </c>
      <c r="D59" s="5">
        <v>1307408200</v>
      </c>
      <c r="E59" s="5">
        <v>1030976306</v>
      </c>
      <c r="F59" s="5">
        <v>1548331540</v>
      </c>
      <c r="G59" s="5">
        <v>3171685016</v>
      </c>
      <c r="I59" s="5">
        <v>2579307846</v>
      </c>
      <c r="J59" s="5">
        <v>4684693588</v>
      </c>
      <c r="K59" s="5">
        <v>8009205858</v>
      </c>
      <c r="L59" s="5">
        <v>2325126621</v>
      </c>
      <c r="M59" s="5">
        <v>896001900</v>
      </c>
      <c r="N59" s="5">
        <v>881870929</v>
      </c>
      <c r="O59" s="5">
        <v>1457145033</v>
      </c>
    </row>
    <row r="60" spans="2:15" ht="15.5" x14ac:dyDescent="0.35">
      <c r="C60" t="s">
        <v>83</v>
      </c>
      <c r="D60" s="5">
        <v>86940086</v>
      </c>
      <c r="E60" s="5">
        <v>77967724</v>
      </c>
      <c r="F60" s="5">
        <v>14410181</v>
      </c>
      <c r="G60" s="5">
        <v>23654878</v>
      </c>
      <c r="I60" s="5">
        <v>92377905</v>
      </c>
      <c r="J60" s="5">
        <v>34867556</v>
      </c>
      <c r="K60" s="5">
        <v>84221276</v>
      </c>
      <c r="L60" s="5">
        <v>59845635</v>
      </c>
      <c r="M60" s="5">
        <v>47299884</v>
      </c>
      <c r="N60" s="5">
        <v>4077426</v>
      </c>
      <c r="O60" s="5">
        <v>7053697</v>
      </c>
    </row>
    <row r="61" spans="2:15" ht="15.5" x14ac:dyDescent="0.35">
      <c r="C61" t="s">
        <v>27</v>
      </c>
      <c r="D61" s="5">
        <v>-1134589527</v>
      </c>
      <c r="E61" s="5">
        <v>-2427036139</v>
      </c>
      <c r="F61" s="5">
        <v>-1926182599</v>
      </c>
      <c r="G61" s="5">
        <v>-3052347632</v>
      </c>
      <c r="I61" s="5">
        <v>-4353218738</v>
      </c>
      <c r="J61" s="5">
        <v>-3130748669</v>
      </c>
      <c r="K61" s="5">
        <v>-2808400542</v>
      </c>
      <c r="L61" s="5">
        <v>-916130663</v>
      </c>
      <c r="M61" s="5">
        <v>-474565662</v>
      </c>
      <c r="N61" s="5">
        <v>-6924857</v>
      </c>
      <c r="O61" s="5">
        <v>-11965054</v>
      </c>
    </row>
    <row r="62" spans="2:15" ht="15.5" x14ac:dyDescent="0.35">
      <c r="C62" t="s">
        <v>85</v>
      </c>
      <c r="D62" s="5">
        <v>2355057641</v>
      </c>
      <c r="E62" s="5">
        <v>3380044721</v>
      </c>
      <c r="F62" s="5">
        <v>3460103958</v>
      </c>
      <c r="G62" s="5">
        <v>6200377770</v>
      </c>
      <c r="I62" s="5">
        <v>6840148679</v>
      </c>
      <c r="J62" s="5">
        <v>7780574701</v>
      </c>
      <c r="K62" s="5">
        <v>10733385124</v>
      </c>
      <c r="L62" s="5">
        <v>3181411649</v>
      </c>
      <c r="M62" s="5">
        <v>1323267678</v>
      </c>
      <c r="N62" s="5">
        <v>884718360</v>
      </c>
      <c r="O62" s="5">
        <v>1462056390</v>
      </c>
    </row>
    <row r="63" spans="2:15" ht="15.5" x14ac:dyDescent="0.35">
      <c r="C63" t="s">
        <v>86</v>
      </c>
      <c r="D63" s="5">
        <v>1307408200</v>
      </c>
      <c r="E63" s="5">
        <v>1030976306</v>
      </c>
      <c r="F63" s="5">
        <v>1548331540</v>
      </c>
      <c r="G63" s="5">
        <v>3171685016</v>
      </c>
      <c r="I63" s="5">
        <v>2579307846</v>
      </c>
      <c r="J63" s="5">
        <v>4684693588</v>
      </c>
      <c r="K63" s="5">
        <v>8009205858</v>
      </c>
      <c r="L63" s="5">
        <v>2325126621</v>
      </c>
      <c r="M63" s="5">
        <v>896001900</v>
      </c>
      <c r="N63" s="5">
        <v>881870929</v>
      </c>
      <c r="O63" s="5">
        <v>1457145033</v>
      </c>
    </row>
    <row r="64" spans="2:15" ht="15.5" x14ac:dyDescent="0.35">
      <c r="C64" t="s">
        <v>29</v>
      </c>
      <c r="D64" s="5">
        <v>-5878553588</v>
      </c>
      <c r="E64" s="5">
        <v>-41039150021</v>
      </c>
      <c r="F64" s="5">
        <v>-12477230716</v>
      </c>
      <c r="G64" s="5">
        <v>-8635414983</v>
      </c>
      <c r="I64" s="5">
        <v>-53516380737</v>
      </c>
      <c r="J64" s="5">
        <v>-15585658949</v>
      </c>
      <c r="K64" s="5">
        <v>1200699781</v>
      </c>
      <c r="L64" s="5">
        <v>7568127069</v>
      </c>
      <c r="M64" s="5">
        <v>543592373</v>
      </c>
      <c r="N64" s="5">
        <v>627747407</v>
      </c>
      <c r="O64" s="5">
        <v>-342540960</v>
      </c>
    </row>
    <row r="65" spans="2:15" ht="15.5" x14ac:dyDescent="0.35">
      <c r="C65" t="s">
        <v>28</v>
      </c>
      <c r="D65" s="5">
        <v>1253395724</v>
      </c>
      <c r="E65" s="5">
        <v>7255528740</v>
      </c>
      <c r="F65" s="5">
        <v>2017052481</v>
      </c>
      <c r="G65" s="5">
        <v>1802170485</v>
      </c>
      <c r="I65" s="5">
        <v>9272581221</v>
      </c>
      <c r="J65" s="5">
        <v>1802170485</v>
      </c>
      <c r="K65" s="5">
        <v>-626901937</v>
      </c>
      <c r="L65" s="5">
        <v>-1862813882</v>
      </c>
      <c r="M65" s="5">
        <v>-285474266</v>
      </c>
      <c r="N65" s="5">
        <v>-358603311</v>
      </c>
      <c r="O65" s="5">
        <v>-363206348</v>
      </c>
    </row>
    <row r="66" spans="2:15" ht="15.5" x14ac:dyDescent="0.35">
      <c r="C66" t="s">
        <v>374</v>
      </c>
      <c r="E66" s="5">
        <v>30346453</v>
      </c>
      <c r="F66" s="5">
        <v>-33608505</v>
      </c>
      <c r="I66" s="5">
        <v>-3262052</v>
      </c>
      <c r="K66" s="5">
        <v>-481074960</v>
      </c>
      <c r="L66" s="5">
        <v>-1830517040</v>
      </c>
      <c r="M66" s="5">
        <v>-123815134</v>
      </c>
      <c r="N66" s="5">
        <v>-93525281</v>
      </c>
      <c r="O66" s="5">
        <v>-131458198</v>
      </c>
    </row>
    <row r="67" spans="2:15" ht="15.5" x14ac:dyDescent="0.35">
      <c r="C67" t="s">
        <v>375</v>
      </c>
      <c r="D67" s="5">
        <v>1253395724</v>
      </c>
      <c r="E67" s="5">
        <v>7225182287</v>
      </c>
      <c r="F67" s="5">
        <v>2050660986</v>
      </c>
      <c r="G67" s="5">
        <v>1802170485</v>
      </c>
      <c r="I67" s="5">
        <v>9275843273</v>
      </c>
      <c r="J67" s="5">
        <v>1802170485</v>
      </c>
      <c r="K67" s="5">
        <v>-145826977</v>
      </c>
      <c r="L67" s="5">
        <v>-32296842</v>
      </c>
      <c r="M67" s="5">
        <v>-161659132</v>
      </c>
      <c r="N67" s="5">
        <v>-265078030</v>
      </c>
      <c r="O67" s="5">
        <v>-231748150</v>
      </c>
    </row>
    <row r="68" spans="2:15" ht="15.5" x14ac:dyDescent="0.35">
      <c r="C68" t="s">
        <v>376</v>
      </c>
      <c r="D68" s="5">
        <v>1253395724</v>
      </c>
      <c r="E68" s="5">
        <v>7255528740</v>
      </c>
      <c r="F68" s="5">
        <v>2017052481</v>
      </c>
      <c r="G68" s="5">
        <v>1802170485</v>
      </c>
      <c r="I68" s="5">
        <v>9272581221</v>
      </c>
      <c r="J68" s="5">
        <v>1802170485</v>
      </c>
      <c r="K68" s="5">
        <v>-626901937</v>
      </c>
      <c r="L68" s="5">
        <v>-1862813882</v>
      </c>
      <c r="M68" s="5">
        <v>-285474266</v>
      </c>
      <c r="N68" s="5">
        <v>-358603311</v>
      </c>
      <c r="O68" s="5">
        <v>-363206348</v>
      </c>
    </row>
    <row r="69" spans="2:15" ht="15.5" x14ac:dyDescent="0.35">
      <c r="C69" t="s">
        <v>87</v>
      </c>
      <c r="D69" s="5">
        <v>-4625157864</v>
      </c>
      <c r="E69" s="5">
        <v>-33783621281</v>
      </c>
      <c r="F69" s="5">
        <v>-10460178235</v>
      </c>
      <c r="G69" s="5">
        <v>-6833244498</v>
      </c>
      <c r="I69" s="5">
        <v>-44243799516</v>
      </c>
      <c r="J69" s="5">
        <v>-13783488464</v>
      </c>
      <c r="K69" s="5">
        <v>573797844</v>
      </c>
      <c r="L69" s="5">
        <v>5705313187</v>
      </c>
      <c r="M69" s="5">
        <v>258118107</v>
      </c>
      <c r="N69" s="5">
        <v>269144096</v>
      </c>
      <c r="O69" s="5">
        <v>-705747308</v>
      </c>
    </row>
    <row r="70" spans="2:15" ht="15.5" x14ac:dyDescent="0.35">
      <c r="C70" t="s">
        <v>88</v>
      </c>
      <c r="E70" s="5">
        <v>150215669</v>
      </c>
      <c r="G70" s="5">
        <v>1013020867</v>
      </c>
      <c r="I70" s="5">
        <v>150215669</v>
      </c>
      <c r="J70" s="5">
        <v>1013020867</v>
      </c>
      <c r="K70" s="5">
        <v>519210323</v>
      </c>
      <c r="L70" s="5">
        <v>-316344512</v>
      </c>
    </row>
    <row r="71" spans="2:15" ht="15.5" x14ac:dyDescent="0.35">
      <c r="C71" t="s">
        <v>89</v>
      </c>
      <c r="D71" s="5">
        <v>-4625157864</v>
      </c>
      <c r="E71" s="5">
        <v>-33633405612</v>
      </c>
      <c r="F71" s="5">
        <v>-10460178235</v>
      </c>
      <c r="G71" s="5">
        <v>-5820223631</v>
      </c>
      <c r="I71" s="5">
        <v>-44093583847</v>
      </c>
      <c r="J71" s="5">
        <v>-12770467597</v>
      </c>
      <c r="K71" s="5">
        <v>1093008167</v>
      </c>
      <c r="L71" s="5">
        <v>5388968675</v>
      </c>
      <c r="M71" s="5">
        <v>258118107</v>
      </c>
      <c r="N71" s="5">
        <v>269144096</v>
      </c>
      <c r="O71" s="5">
        <v>-705747308</v>
      </c>
    </row>
    <row r="72" spans="2:15" ht="15.5" x14ac:dyDescent="0.35">
      <c r="C72" t="s">
        <v>90</v>
      </c>
      <c r="D72" s="5">
        <v>-4625157864</v>
      </c>
      <c r="E72" s="5">
        <v>-33783621280</v>
      </c>
      <c r="F72" s="5">
        <v>-10460178235</v>
      </c>
      <c r="G72" s="5">
        <v>-6833244498</v>
      </c>
      <c r="I72" s="5">
        <v>-44243799515</v>
      </c>
      <c r="J72" s="5">
        <v>-13783488464</v>
      </c>
      <c r="K72" s="5">
        <v>573797844</v>
      </c>
      <c r="L72" s="5">
        <v>5705313187</v>
      </c>
      <c r="M72" s="5">
        <v>258118107</v>
      </c>
      <c r="N72" s="5">
        <v>269144096</v>
      </c>
      <c r="O72" s="5">
        <v>-705747308</v>
      </c>
    </row>
    <row r="73" spans="2:15" ht="15.5" x14ac:dyDescent="0.35">
      <c r="C73" t="s">
        <v>8</v>
      </c>
      <c r="D73" s="5">
        <v>-4541230120</v>
      </c>
      <c r="E73" s="5">
        <v>-32695249045</v>
      </c>
      <c r="F73" s="5">
        <v>-10362821169</v>
      </c>
      <c r="G73" s="5">
        <v>-4702325624</v>
      </c>
      <c r="I73" s="5">
        <v>-43058070214</v>
      </c>
      <c r="J73" s="5">
        <v>-11652569590</v>
      </c>
      <c r="K73" s="5">
        <v>1093008167</v>
      </c>
      <c r="L73" s="5">
        <v>5388968675</v>
      </c>
      <c r="M73" s="5">
        <v>258118107</v>
      </c>
      <c r="N73" s="5">
        <v>269144096</v>
      </c>
      <c r="O73" s="5">
        <v>-705747308</v>
      </c>
    </row>
    <row r="74" spans="2:15" ht="15.5" x14ac:dyDescent="0.35">
      <c r="C74" t="s">
        <v>284</v>
      </c>
      <c r="D74" s="5">
        <v>-83927744</v>
      </c>
      <c r="E74" s="5">
        <v>-938156566</v>
      </c>
      <c r="F74" s="5">
        <v>-97357066</v>
      </c>
      <c r="G74" s="5">
        <v>-1117898007</v>
      </c>
      <c r="I74" s="5">
        <v>-1035513632</v>
      </c>
      <c r="J74" s="5">
        <v>-1117898007</v>
      </c>
    </row>
    <row r="75" spans="2:15" ht="15.5" x14ac:dyDescent="0.35">
      <c r="C75" t="s">
        <v>91</v>
      </c>
      <c r="D75" s="5">
        <v>-4625157864</v>
      </c>
      <c r="E75" s="5">
        <v>-33783621280</v>
      </c>
      <c r="F75" s="5">
        <v>-10460178235</v>
      </c>
      <c r="G75" s="5">
        <v>-6833244498</v>
      </c>
      <c r="I75" s="5">
        <v>-44243799515</v>
      </c>
      <c r="J75" s="5">
        <v>-13783488464</v>
      </c>
      <c r="K75" s="5">
        <v>573797844</v>
      </c>
      <c r="L75" s="5">
        <v>5705313187</v>
      </c>
      <c r="M75" s="5">
        <v>258118107</v>
      </c>
      <c r="N75" s="5">
        <v>269144096</v>
      </c>
      <c r="O75" s="5">
        <v>-705747308</v>
      </c>
    </row>
    <row r="76" spans="2:15" ht="15.5" x14ac:dyDescent="0.35">
      <c r="C76" t="s">
        <v>92</v>
      </c>
      <c r="D76" s="5">
        <v>-4625157864</v>
      </c>
      <c r="E76" s="5">
        <v>-33633405611</v>
      </c>
      <c r="F76" s="5">
        <v>-10460178235</v>
      </c>
      <c r="G76" s="5">
        <v>-5820223631</v>
      </c>
      <c r="I76" s="5">
        <v>-44093583846</v>
      </c>
      <c r="J76" s="5">
        <v>-12770467597</v>
      </c>
      <c r="K76" s="5">
        <v>1093008167</v>
      </c>
      <c r="L76" s="5">
        <v>5388968675</v>
      </c>
      <c r="M76" s="5">
        <v>258118107</v>
      </c>
      <c r="N76" s="5">
        <v>269144096</v>
      </c>
      <c r="O76" s="5">
        <v>-705747308</v>
      </c>
    </row>
    <row r="77" spans="2:15" ht="15.5" x14ac:dyDescent="0.35">
      <c r="C77" t="s">
        <v>93</v>
      </c>
      <c r="D77" s="5">
        <v>-4625157864</v>
      </c>
      <c r="E77" s="5">
        <v>-33633405611</v>
      </c>
      <c r="F77" s="5">
        <v>-10460178235</v>
      </c>
      <c r="G77" s="5">
        <v>-5820223631</v>
      </c>
      <c r="I77" s="5">
        <v>-44093583846</v>
      </c>
      <c r="J77" s="5">
        <v>-12770467597</v>
      </c>
      <c r="K77" s="5">
        <v>1093008167</v>
      </c>
      <c r="L77" s="5">
        <v>5388968675</v>
      </c>
      <c r="M77" s="5">
        <v>258118107</v>
      </c>
      <c r="N77" s="5">
        <v>269144096</v>
      </c>
      <c r="O77" s="5">
        <v>-705747308</v>
      </c>
    </row>
    <row r="79" spans="2:15" ht="15.5" x14ac:dyDescent="0.35">
      <c r="B79" t="s">
        <v>94</v>
      </c>
      <c r="C79" t="s">
        <v>95</v>
      </c>
    </row>
    <row r="80" spans="2:15" ht="15.5" x14ac:dyDescent="0.35">
      <c r="C80" t="s">
        <v>96</v>
      </c>
    </row>
    <row r="81" spans="3:15" ht="15.5" x14ac:dyDescent="0.35">
      <c r="C81" t="s">
        <v>20</v>
      </c>
      <c r="D81" s="5">
        <v>14641818623</v>
      </c>
      <c r="E81" s="5">
        <v>16465193876</v>
      </c>
      <c r="F81" s="5">
        <v>11286330300</v>
      </c>
      <c r="G81" s="5">
        <v>18939096593</v>
      </c>
      <c r="I81" s="5">
        <v>16465193876</v>
      </c>
      <c r="J81" s="5">
        <v>18939096593</v>
      </c>
      <c r="K81" s="5">
        <v>6104826185</v>
      </c>
      <c r="L81" s="5">
        <v>16074976032</v>
      </c>
      <c r="M81" s="5">
        <v>22282650407</v>
      </c>
      <c r="N81" s="5">
        <v>2381006110</v>
      </c>
      <c r="O81" s="5">
        <v>890501730</v>
      </c>
    </row>
    <row r="82" spans="3:15" ht="15.5" x14ac:dyDescent="0.35">
      <c r="C82" t="s">
        <v>98</v>
      </c>
      <c r="D82" s="5">
        <v>1527031527</v>
      </c>
      <c r="E82" s="5">
        <v>2013438860</v>
      </c>
      <c r="F82" s="5">
        <v>1565920718</v>
      </c>
      <c r="G82" s="5">
        <v>2004763146</v>
      </c>
      <c r="I82" s="5">
        <v>2013438860</v>
      </c>
      <c r="J82" s="5">
        <v>2004763146</v>
      </c>
      <c r="K82" s="5">
        <v>1864041241</v>
      </c>
      <c r="L82" s="5">
        <v>1748704362</v>
      </c>
      <c r="M82" s="5">
        <v>216136172</v>
      </c>
      <c r="N82" s="5">
        <v>64066385</v>
      </c>
      <c r="O82" s="5">
        <v>411189193</v>
      </c>
    </row>
    <row r="83" spans="3:15" ht="15.5" x14ac:dyDescent="0.35">
      <c r="C83" t="s">
        <v>285</v>
      </c>
      <c r="N83" s="5">
        <v>1670362142</v>
      </c>
      <c r="O83" s="5">
        <v>2465216839</v>
      </c>
    </row>
    <row r="84" spans="3:15" ht="15.5" x14ac:dyDescent="0.35">
      <c r="C84" t="s">
        <v>99</v>
      </c>
      <c r="D84" s="5">
        <v>2501367253</v>
      </c>
      <c r="E84" s="5">
        <v>5308649568</v>
      </c>
      <c r="F84" s="5">
        <v>4881026746</v>
      </c>
      <c r="G84" s="5">
        <v>6646498936</v>
      </c>
      <c r="I84" s="5">
        <v>5308649568</v>
      </c>
      <c r="J84" s="5">
        <v>6646498936</v>
      </c>
      <c r="K84" s="5">
        <v>3133137196</v>
      </c>
      <c r="L84" s="5">
        <v>7365573002</v>
      </c>
      <c r="M84" s="5">
        <v>2043678686</v>
      </c>
      <c r="N84" s="5">
        <v>1229527646</v>
      </c>
      <c r="O84" s="5">
        <v>2028864258</v>
      </c>
    </row>
    <row r="85" spans="3:15" ht="15.5" x14ac:dyDescent="0.35">
      <c r="C85" t="s">
        <v>100</v>
      </c>
      <c r="N85" s="5">
        <v>1670362142</v>
      </c>
      <c r="O85" s="5">
        <v>2465216839</v>
      </c>
    </row>
    <row r="86" spans="3:15" ht="15.5" x14ac:dyDescent="0.35">
      <c r="C86" t="s">
        <v>286</v>
      </c>
      <c r="N86" s="5">
        <v>1670362142</v>
      </c>
      <c r="O86" s="5">
        <v>2465216839</v>
      </c>
    </row>
    <row r="87" spans="3:15" ht="15.5" x14ac:dyDescent="0.35">
      <c r="C87" t="s">
        <v>102</v>
      </c>
      <c r="D87" s="5">
        <v>3800633786</v>
      </c>
      <c r="E87" s="5">
        <v>3578189278</v>
      </c>
      <c r="F87" s="5">
        <v>18058404668</v>
      </c>
      <c r="G87" s="5">
        <v>19790088670</v>
      </c>
      <c r="I87" s="5">
        <v>3578189278</v>
      </c>
      <c r="J87" s="5">
        <v>19790088670</v>
      </c>
      <c r="K87" s="5">
        <v>15080843073</v>
      </c>
      <c r="L87" s="5">
        <v>14347125832</v>
      </c>
      <c r="M87" s="5">
        <v>3940226144</v>
      </c>
      <c r="N87" s="5">
        <v>1107112919</v>
      </c>
      <c r="O87" s="5">
        <v>1444875070</v>
      </c>
    </row>
    <row r="88" spans="3:15" ht="15.5" x14ac:dyDescent="0.35">
      <c r="C88" t="s">
        <v>85</v>
      </c>
      <c r="D88" s="5">
        <v>92451530053</v>
      </c>
      <c r="E88" s="5">
        <v>92535457797</v>
      </c>
      <c r="F88" s="5">
        <v>93323398694</v>
      </c>
      <c r="G88" s="5">
        <v>93420755760</v>
      </c>
      <c r="I88" s="5">
        <v>92535457797</v>
      </c>
      <c r="J88" s="5">
        <v>93420755760</v>
      </c>
      <c r="K88" s="5">
        <v>32813419467</v>
      </c>
      <c r="L88" s="5">
        <v>30783399403</v>
      </c>
      <c r="M88" s="5">
        <v>28046250000</v>
      </c>
    </row>
    <row r="89" spans="3:15" ht="15.5" x14ac:dyDescent="0.35">
      <c r="C89" t="s">
        <v>103</v>
      </c>
      <c r="D89" s="5">
        <v>21631482017</v>
      </c>
      <c r="E89" s="5">
        <v>23960218947</v>
      </c>
      <c r="F89" s="5">
        <v>43606467796</v>
      </c>
      <c r="G89" s="5">
        <v>52203486113</v>
      </c>
      <c r="I89" s="5">
        <v>23960218947</v>
      </c>
      <c r="J89" s="5">
        <v>52203486113</v>
      </c>
      <c r="K89" s="5">
        <v>37391282728</v>
      </c>
      <c r="L89" s="5">
        <v>51002828397</v>
      </c>
      <c r="M89" s="5">
        <v>34961227658</v>
      </c>
      <c r="N89" s="5">
        <v>6836051165</v>
      </c>
      <c r="O89" s="5">
        <v>3657881694</v>
      </c>
    </row>
    <row r="90" spans="3:15" ht="15.5" x14ac:dyDescent="0.35">
      <c r="C90" t="s">
        <v>104</v>
      </c>
    </row>
    <row r="91" spans="3:15" ht="15.5" x14ac:dyDescent="0.35">
      <c r="C91" t="s">
        <v>105</v>
      </c>
      <c r="D91" s="5">
        <v>25296941344</v>
      </c>
      <c r="E91" s="5">
        <v>33150269564</v>
      </c>
      <c r="F91" s="5">
        <v>50387116231</v>
      </c>
      <c r="G91" s="5">
        <v>56923398404</v>
      </c>
      <c r="I91" s="5">
        <v>33150269564</v>
      </c>
      <c r="J91" s="5">
        <v>56923398404</v>
      </c>
      <c r="K91" s="5">
        <v>47283203347</v>
      </c>
      <c r="L91" s="5">
        <v>19797557418</v>
      </c>
      <c r="M91" s="5">
        <v>8469765288</v>
      </c>
      <c r="N91" s="5">
        <v>6921852100</v>
      </c>
      <c r="O91" s="5">
        <v>1814916836</v>
      </c>
    </row>
    <row r="92" spans="3:15" ht="15.5" x14ac:dyDescent="0.35">
      <c r="C92" t="s">
        <v>106</v>
      </c>
      <c r="D92" s="5">
        <v>1000000000</v>
      </c>
      <c r="E92" s="5">
        <v>1000000000</v>
      </c>
      <c r="I92" s="5">
        <v>1000000000</v>
      </c>
    </row>
    <row r="93" spans="3:15" ht="15.5" x14ac:dyDescent="0.35">
      <c r="C93" t="s">
        <v>108</v>
      </c>
      <c r="D93" s="5">
        <v>11865947725</v>
      </c>
      <c r="E93" s="5">
        <v>10612552001</v>
      </c>
      <c r="F93" s="5">
        <v>4300950125</v>
      </c>
      <c r="G93" s="5">
        <v>2187801950</v>
      </c>
      <c r="I93" s="5">
        <v>10612552001</v>
      </c>
      <c r="J93" s="5">
        <v>2187801950</v>
      </c>
      <c r="K93" s="5">
        <v>259009628</v>
      </c>
      <c r="L93" s="5">
        <v>363848788</v>
      </c>
      <c r="M93" s="5">
        <v>98662749</v>
      </c>
      <c r="O93" s="5">
        <v>174808564</v>
      </c>
    </row>
    <row r="94" spans="3:15" ht="15.5" x14ac:dyDescent="0.35">
      <c r="C94" t="s">
        <v>355</v>
      </c>
    </row>
    <row r="95" spans="3:15" ht="15.5" x14ac:dyDescent="0.35">
      <c r="C95" t="s">
        <v>109</v>
      </c>
      <c r="D95" s="5">
        <v>47350186351</v>
      </c>
      <c r="E95" s="5">
        <v>59424003058</v>
      </c>
      <c r="F95" s="5">
        <v>74660422109</v>
      </c>
      <c r="G95" s="5">
        <v>83518975417</v>
      </c>
      <c r="I95" s="5">
        <v>59424003058</v>
      </c>
      <c r="J95" s="5">
        <v>83518975417</v>
      </c>
      <c r="K95" s="5">
        <v>68579116640</v>
      </c>
      <c r="L95" s="5">
        <v>34750134553</v>
      </c>
      <c r="M95" s="5">
        <v>18613345116</v>
      </c>
      <c r="N95" s="5">
        <v>9122214242</v>
      </c>
      <c r="O95" s="5">
        <v>4984942239</v>
      </c>
    </row>
    <row r="96" spans="3:15" ht="15.5" x14ac:dyDescent="0.35">
      <c r="C96" t="s">
        <v>110</v>
      </c>
      <c r="D96" s="5">
        <v>68981668368</v>
      </c>
      <c r="E96" s="5">
        <v>83384222005</v>
      </c>
      <c r="F96" s="5">
        <v>118266889905</v>
      </c>
      <c r="G96" s="5">
        <v>135722461530</v>
      </c>
      <c r="I96" s="5">
        <v>83384222005</v>
      </c>
      <c r="J96" s="5">
        <v>135722461530</v>
      </c>
      <c r="K96" s="5">
        <v>105970399368</v>
      </c>
      <c r="L96" s="5">
        <v>85752962950</v>
      </c>
      <c r="M96" s="5">
        <v>53574572774</v>
      </c>
      <c r="N96" s="5">
        <v>15958265407</v>
      </c>
      <c r="O96" s="5">
        <v>8642823933</v>
      </c>
    </row>
    <row r="97" spans="3:15" ht="15.5" x14ac:dyDescent="0.35">
      <c r="C97" t="s">
        <v>111</v>
      </c>
    </row>
    <row r="98" spans="3:15" ht="15.5" x14ac:dyDescent="0.35">
      <c r="C98" t="s">
        <v>112</v>
      </c>
    </row>
    <row r="99" spans="3:15" ht="15.5" x14ac:dyDescent="0.35">
      <c r="C99" t="s">
        <v>113</v>
      </c>
      <c r="D99" s="5">
        <v>9709699707</v>
      </c>
      <c r="E99" s="5">
        <v>27591344516</v>
      </c>
      <c r="F99" s="5">
        <v>32149192231</v>
      </c>
      <c r="G99" s="5">
        <v>35934681543</v>
      </c>
      <c r="I99" s="5">
        <v>27591344516</v>
      </c>
      <c r="J99" s="5">
        <v>35934681543</v>
      </c>
      <c r="K99" s="5">
        <v>24927634097</v>
      </c>
      <c r="L99" s="5">
        <v>21233913902</v>
      </c>
      <c r="M99" s="5">
        <v>7857474107</v>
      </c>
      <c r="N99" s="5">
        <v>4784143894</v>
      </c>
      <c r="O99" s="5">
        <v>4408146973</v>
      </c>
    </row>
    <row r="100" spans="3:15" ht="15.5" x14ac:dyDescent="0.35">
      <c r="C100" t="s">
        <v>114</v>
      </c>
    </row>
    <row r="101" spans="3:15" ht="15.5" x14ac:dyDescent="0.35">
      <c r="C101" t="s">
        <v>115</v>
      </c>
      <c r="D101" s="5">
        <v>2501367253</v>
      </c>
      <c r="E101" s="5">
        <v>5308649568</v>
      </c>
      <c r="F101" s="5">
        <v>4881026746</v>
      </c>
      <c r="G101" s="5">
        <v>6646498936</v>
      </c>
      <c r="I101" s="5">
        <v>5308649568</v>
      </c>
      <c r="J101" s="5">
        <v>6646498936</v>
      </c>
      <c r="K101" s="5">
        <v>3133137196</v>
      </c>
      <c r="L101" s="5">
        <v>7365573002</v>
      </c>
      <c r="M101" s="5">
        <v>2043678686</v>
      </c>
      <c r="N101" s="5">
        <v>1229527646</v>
      </c>
      <c r="O101" s="5">
        <v>2028864258</v>
      </c>
    </row>
    <row r="102" spans="3:15" ht="15.5" x14ac:dyDescent="0.35">
      <c r="C102" t="s">
        <v>325</v>
      </c>
      <c r="D102" s="5">
        <v>36315839812</v>
      </c>
      <c r="E102" s="5">
        <v>15136662460</v>
      </c>
      <c r="I102" s="5">
        <v>15136662460</v>
      </c>
    </row>
    <row r="103" spans="3:15" ht="15.5" x14ac:dyDescent="0.35">
      <c r="C103" t="s">
        <v>116</v>
      </c>
      <c r="K103" s="5">
        <v>3459596320</v>
      </c>
    </row>
    <row r="104" spans="3:15" ht="15.5" x14ac:dyDescent="0.35">
      <c r="C104" t="s">
        <v>119</v>
      </c>
      <c r="D104" s="5">
        <v>4794462147</v>
      </c>
      <c r="E104" s="5">
        <v>5980365011</v>
      </c>
      <c r="F104" s="5">
        <v>4719844517</v>
      </c>
      <c r="G104" s="5">
        <v>4269728383</v>
      </c>
      <c r="I104" s="5">
        <v>5980365011</v>
      </c>
      <c r="J104" s="5">
        <v>4269728383</v>
      </c>
      <c r="K104" s="5">
        <v>5205367747</v>
      </c>
      <c r="L104" s="5">
        <v>3471786285</v>
      </c>
      <c r="M104" s="5">
        <v>1217120024</v>
      </c>
      <c r="N104" s="5">
        <v>767642866</v>
      </c>
      <c r="O104" s="5">
        <v>492782064</v>
      </c>
    </row>
    <row r="105" spans="3:15" ht="15.5" x14ac:dyDescent="0.35">
      <c r="C105" t="s">
        <v>288</v>
      </c>
      <c r="D105" s="5">
        <v>1585549496</v>
      </c>
      <c r="E105" s="5">
        <v>2500613767</v>
      </c>
      <c r="F105" s="5">
        <v>2950189942</v>
      </c>
      <c r="G105" s="5">
        <v>3419327508</v>
      </c>
      <c r="I105" s="5">
        <v>2500613767</v>
      </c>
      <c r="J105" s="5">
        <v>3419327508</v>
      </c>
      <c r="K105" s="5">
        <v>3968143850</v>
      </c>
      <c r="L105" s="5">
        <v>3567351985</v>
      </c>
      <c r="M105" s="5">
        <v>1048341397</v>
      </c>
      <c r="N105" s="5">
        <v>1128826352</v>
      </c>
      <c r="O105" s="5">
        <v>1679074629</v>
      </c>
    </row>
    <row r="106" spans="3:15" ht="15.5" x14ac:dyDescent="0.35">
      <c r="C106" t="s">
        <v>289</v>
      </c>
    </row>
    <row r="107" spans="3:15" ht="15.5" x14ac:dyDescent="0.35">
      <c r="C107" t="s">
        <v>290</v>
      </c>
      <c r="E107" s="5">
        <v>9986997407</v>
      </c>
      <c r="F107" s="5">
        <v>15017428267</v>
      </c>
      <c r="G107" s="5">
        <v>18289819533</v>
      </c>
      <c r="I107" s="5">
        <v>9986997407</v>
      </c>
      <c r="J107" s="5">
        <v>18289819533</v>
      </c>
      <c r="K107" s="5">
        <v>20732715306</v>
      </c>
      <c r="L107" s="5">
        <v>7454839996</v>
      </c>
    </row>
    <row r="108" spans="3:15" ht="15.5" x14ac:dyDescent="0.35">
      <c r="C108" t="s">
        <v>293</v>
      </c>
      <c r="D108" s="5">
        <v>49008549</v>
      </c>
      <c r="E108" s="5">
        <v>12291485400</v>
      </c>
      <c r="F108" s="5">
        <v>8902030843</v>
      </c>
      <c r="G108" s="5">
        <v>11589158168</v>
      </c>
      <c r="I108" s="5">
        <v>12291485400</v>
      </c>
      <c r="J108" s="5">
        <v>11589158168</v>
      </c>
      <c r="K108" s="5">
        <v>8262908060</v>
      </c>
      <c r="L108" s="5">
        <v>6221373259</v>
      </c>
      <c r="M108" s="5">
        <v>3372834000</v>
      </c>
      <c r="N108" s="5">
        <v>1591923444</v>
      </c>
    </row>
    <row r="109" spans="3:15" ht="15.5" x14ac:dyDescent="0.35">
      <c r="C109" t="s">
        <v>121</v>
      </c>
      <c r="D109" s="5">
        <v>38200036691</v>
      </c>
      <c r="E109" s="5">
        <v>30095787655</v>
      </c>
      <c r="F109" s="5">
        <v>26787202229</v>
      </c>
      <c r="G109" s="5">
        <v>29997106306</v>
      </c>
      <c r="I109" s="5">
        <v>30095787655</v>
      </c>
      <c r="J109" s="5">
        <v>29997106306</v>
      </c>
      <c r="K109" s="5">
        <v>35942368317</v>
      </c>
      <c r="L109" s="5">
        <v>17152876086</v>
      </c>
      <c r="M109" s="5">
        <v>7058909505</v>
      </c>
      <c r="N109" s="5">
        <v>4195300457</v>
      </c>
    </row>
    <row r="110" spans="3:15" ht="15.5" x14ac:dyDescent="0.35">
      <c r="C110" t="s">
        <v>122</v>
      </c>
      <c r="D110" s="5">
        <v>38200036691</v>
      </c>
      <c r="E110" s="5">
        <v>30095787655</v>
      </c>
      <c r="F110" s="5">
        <v>26787202229</v>
      </c>
      <c r="G110" s="5">
        <v>29997106306</v>
      </c>
      <c r="I110" s="5">
        <v>30095787655</v>
      </c>
      <c r="J110" s="5">
        <v>29997106306</v>
      </c>
      <c r="K110" s="5">
        <v>35942368317</v>
      </c>
      <c r="L110" s="5">
        <v>17152876086</v>
      </c>
      <c r="M110" s="5">
        <v>7058909505</v>
      </c>
      <c r="N110" s="5">
        <v>4195300457</v>
      </c>
    </row>
    <row r="111" spans="3:15" ht="15.5" x14ac:dyDescent="0.35">
      <c r="C111" t="s">
        <v>294</v>
      </c>
    </row>
    <row r="112" spans="3:15" ht="15.5" x14ac:dyDescent="0.35">
      <c r="C112" t="s">
        <v>295</v>
      </c>
      <c r="D112" s="5">
        <v>1052715621</v>
      </c>
      <c r="E112" s="5">
        <v>14127643937</v>
      </c>
      <c r="F112" s="5">
        <v>24949393696</v>
      </c>
      <c r="G112" s="5">
        <v>28221784962</v>
      </c>
      <c r="I112" s="5">
        <v>14127643937</v>
      </c>
      <c r="J112" s="5">
        <v>28221784962</v>
      </c>
      <c r="K112" s="5">
        <v>34018771220</v>
      </c>
      <c r="L112" s="5">
        <v>14940169110</v>
      </c>
      <c r="M112" s="5">
        <v>6259851116</v>
      </c>
      <c r="N112" s="5">
        <v>4105030991</v>
      </c>
    </row>
    <row r="113" spans="2:15" ht="15.5" x14ac:dyDescent="0.35">
      <c r="C113" t="s">
        <v>117</v>
      </c>
      <c r="F113" s="5">
        <v>871211889</v>
      </c>
      <c r="G113" s="5">
        <v>808724700</v>
      </c>
      <c r="J113" s="5">
        <v>808724700</v>
      </c>
      <c r="K113" s="5">
        <v>746280605</v>
      </c>
      <c r="L113" s="5">
        <v>558848851</v>
      </c>
      <c r="M113" s="5">
        <v>350591347</v>
      </c>
      <c r="N113" s="5">
        <v>90269466</v>
      </c>
    </row>
    <row r="114" spans="2:15" ht="15.5" x14ac:dyDescent="0.35">
      <c r="C114" t="s">
        <v>123</v>
      </c>
      <c r="D114" s="5">
        <v>47909736398</v>
      </c>
      <c r="E114" s="5">
        <v>57687132171</v>
      </c>
      <c r="F114" s="5">
        <v>58936394460</v>
      </c>
      <c r="G114" s="5">
        <v>65931787849</v>
      </c>
      <c r="I114" s="5">
        <v>57687132171</v>
      </c>
      <c r="J114" s="5">
        <v>65931787849</v>
      </c>
      <c r="K114" s="5">
        <v>60870002414</v>
      </c>
      <c r="L114" s="5">
        <v>38386789988</v>
      </c>
      <c r="M114" s="5">
        <v>14916383612</v>
      </c>
      <c r="N114" s="5">
        <v>8979444351</v>
      </c>
      <c r="O114" s="5">
        <v>4408146973</v>
      </c>
    </row>
    <row r="115" spans="2:15" ht="15.5" x14ac:dyDescent="0.35">
      <c r="C115" t="s">
        <v>124</v>
      </c>
    </row>
    <row r="116" spans="2:15" ht="15.5" x14ac:dyDescent="0.35">
      <c r="C116" t="s">
        <v>125</v>
      </c>
      <c r="D116" s="5">
        <v>15147738930</v>
      </c>
      <c r="E116" s="5">
        <v>15147738930</v>
      </c>
      <c r="F116" s="5">
        <v>15147738930</v>
      </c>
      <c r="G116" s="5">
        <v>15147738930</v>
      </c>
      <c r="I116" s="5">
        <v>15147738930</v>
      </c>
      <c r="J116" s="5">
        <v>15147738930</v>
      </c>
      <c r="K116" s="5">
        <v>10746895970</v>
      </c>
      <c r="L116" s="5">
        <v>10615521210</v>
      </c>
      <c r="M116" s="5">
        <v>10350000000</v>
      </c>
      <c r="N116" s="5">
        <v>6975000000</v>
      </c>
      <c r="O116" s="5">
        <v>4500000000</v>
      </c>
    </row>
    <row r="117" spans="2:15" ht="15.5" x14ac:dyDescent="0.35">
      <c r="C117" t="s">
        <v>126</v>
      </c>
      <c r="D117" s="5">
        <v>-27312500000</v>
      </c>
      <c r="E117" s="5">
        <v>-27312500000</v>
      </c>
      <c r="F117" s="5">
        <v>-27312500000</v>
      </c>
      <c r="G117" s="5">
        <v>-27312500000</v>
      </c>
      <c r="I117" s="5">
        <v>-27312500000</v>
      </c>
      <c r="J117" s="5">
        <v>-27312500000</v>
      </c>
      <c r="K117" s="5">
        <v>1050500000</v>
      </c>
      <c r="L117" s="5">
        <v>1050500000</v>
      </c>
      <c r="M117" s="5">
        <v>1050500000</v>
      </c>
      <c r="N117" s="5">
        <v>1050500000</v>
      </c>
      <c r="O117" s="5">
        <v>1050500000</v>
      </c>
    </row>
    <row r="118" spans="2:15" ht="15.5" x14ac:dyDescent="0.35">
      <c r="C118" t="s">
        <v>127</v>
      </c>
      <c r="D118" s="5">
        <v>-59214837013</v>
      </c>
      <c r="E118" s="5">
        <v>-54673606893</v>
      </c>
      <c r="F118" s="5">
        <v>-21828142179</v>
      </c>
      <c r="G118" s="5">
        <v>-11465321010</v>
      </c>
      <c r="I118" s="5">
        <v>-54673606893</v>
      </c>
      <c r="J118" s="5">
        <v>-11465321010</v>
      </c>
      <c r="K118" s="5">
        <v>489581518</v>
      </c>
      <c r="L118" s="5">
        <v>4916752348</v>
      </c>
      <c r="M118" s="5">
        <v>-788560838</v>
      </c>
      <c r="N118" s="5">
        <v>-1046678944</v>
      </c>
      <c r="O118" s="5">
        <v>-1315823040</v>
      </c>
    </row>
    <row r="119" spans="2:15" ht="15.5" x14ac:dyDescent="0.35">
      <c r="C119" t="s">
        <v>130</v>
      </c>
      <c r="D119" s="5">
        <v>-59214837013</v>
      </c>
      <c r="E119" s="5">
        <v>-54673606893</v>
      </c>
      <c r="F119" s="5">
        <v>-21828142179</v>
      </c>
      <c r="G119" s="5">
        <v>-11465321010</v>
      </c>
      <c r="I119" s="5">
        <v>-54673606893</v>
      </c>
      <c r="J119" s="5">
        <v>-11465321010</v>
      </c>
      <c r="K119" s="5">
        <v>489581518</v>
      </c>
      <c r="L119" s="5">
        <v>4916752348</v>
      </c>
      <c r="M119" s="5">
        <v>-788560838</v>
      </c>
      <c r="N119" s="5">
        <v>-1046678944</v>
      </c>
      <c r="O119" s="5">
        <v>-1315823040</v>
      </c>
    </row>
    <row r="120" spans="2:15" ht="15.5" x14ac:dyDescent="0.35">
      <c r="C120" t="s">
        <v>10</v>
      </c>
      <c r="D120" s="5">
        <v>21071931970</v>
      </c>
      <c r="E120" s="5">
        <v>25697089834</v>
      </c>
      <c r="F120" s="5">
        <v>59330495445</v>
      </c>
      <c r="G120" s="5">
        <v>69790673680</v>
      </c>
      <c r="I120" s="5">
        <v>25697089834</v>
      </c>
      <c r="J120" s="5">
        <v>69790673680</v>
      </c>
      <c r="K120" s="5">
        <v>45100396955</v>
      </c>
      <c r="L120" s="5">
        <v>47366172961</v>
      </c>
      <c r="M120" s="5">
        <v>38658189162</v>
      </c>
      <c r="N120" s="5">
        <v>6978821056</v>
      </c>
      <c r="O120" s="5">
        <v>4234676960</v>
      </c>
    </row>
    <row r="121" spans="2:15" ht="15.5" x14ac:dyDescent="0.35">
      <c r="C121" t="s">
        <v>132</v>
      </c>
      <c r="D121" s="5">
        <v>68981668368</v>
      </c>
      <c r="E121" s="5">
        <v>83384222005</v>
      </c>
      <c r="F121" s="5">
        <v>118266889905</v>
      </c>
      <c r="G121" s="5">
        <v>135722461529</v>
      </c>
      <c r="I121" s="5">
        <v>83384222005</v>
      </c>
      <c r="J121" s="5">
        <v>135722461529</v>
      </c>
      <c r="K121" s="5">
        <v>105970399369</v>
      </c>
      <c r="L121" s="5">
        <v>85752962949</v>
      </c>
      <c r="M121" s="5">
        <v>53574572774</v>
      </c>
      <c r="N121" s="5">
        <v>15958265407</v>
      </c>
      <c r="O121" s="5">
        <v>8642823933</v>
      </c>
    </row>
    <row r="122" spans="2:15" ht="15.5" x14ac:dyDescent="0.35">
      <c r="C122" t="s">
        <v>133</v>
      </c>
      <c r="D122" s="5">
        <v>1514773893</v>
      </c>
      <c r="E122" s="5">
        <v>1514773893</v>
      </c>
      <c r="F122" s="5">
        <v>1514773893</v>
      </c>
      <c r="G122" s="5">
        <v>1514773893</v>
      </c>
      <c r="I122" s="5">
        <v>1514773893</v>
      </c>
      <c r="J122" s="5">
        <v>1514773893</v>
      </c>
      <c r="K122" s="5">
        <v>1074689597</v>
      </c>
      <c r="L122" s="5">
        <v>1061552121</v>
      </c>
      <c r="M122" s="5">
        <v>1035000000</v>
      </c>
      <c r="N122" s="5">
        <v>697500000</v>
      </c>
      <c r="O122" s="5">
        <v>697500000</v>
      </c>
    </row>
    <row r="124" spans="2:15" ht="15.5" x14ac:dyDescent="0.35">
      <c r="B124" t="s">
        <v>134</v>
      </c>
      <c r="C124" t="s">
        <v>135</v>
      </c>
      <c r="D124" s="5">
        <v>-4442030874</v>
      </c>
      <c r="E124" s="5">
        <v>3360588356</v>
      </c>
      <c r="F124" s="5">
        <v>-2188621715</v>
      </c>
      <c r="G124" s="5">
        <v>31747738713</v>
      </c>
      <c r="I124" s="5">
        <v>1171966641</v>
      </c>
      <c r="J124" s="5">
        <v>5299841033</v>
      </c>
      <c r="K124" s="5">
        <v>15058603149</v>
      </c>
      <c r="L124" s="5">
        <v>381431285</v>
      </c>
      <c r="M124" s="5">
        <v>-3593549784</v>
      </c>
      <c r="N124" s="5">
        <v>368571444</v>
      </c>
      <c r="O124" s="5">
        <v>260550247</v>
      </c>
    </row>
    <row r="125" spans="2:15" ht="15.5" x14ac:dyDescent="0.35">
      <c r="C125" t="s">
        <v>136</v>
      </c>
      <c r="D125" s="5">
        <v>28668698695</v>
      </c>
      <c r="E125" s="5">
        <v>40017766988</v>
      </c>
      <c r="F125" s="5">
        <v>42017680740</v>
      </c>
      <c r="G125" s="5">
        <v>57656277824</v>
      </c>
      <c r="I125" s="5">
        <v>82035447728</v>
      </c>
      <c r="J125" s="5">
        <v>102115904747</v>
      </c>
      <c r="K125" s="5">
        <v>101065767149</v>
      </c>
      <c r="L125" s="5">
        <v>65039832828</v>
      </c>
      <c r="M125" s="5">
        <v>14398207336</v>
      </c>
      <c r="N125" s="5">
        <v>11880123630</v>
      </c>
      <c r="O125" s="5">
        <v>21126410658</v>
      </c>
    </row>
    <row r="126" spans="2:15" ht="15.5" x14ac:dyDescent="0.35">
      <c r="C126" t="s">
        <v>298</v>
      </c>
      <c r="D126" s="5">
        <v>-11330938333</v>
      </c>
      <c r="E126" s="5">
        <v>5160061541</v>
      </c>
      <c r="F126" s="5">
        <v>-15156852051</v>
      </c>
      <c r="G126" s="5">
        <v>11785807528</v>
      </c>
      <c r="I126" s="5">
        <v>-9996790510</v>
      </c>
      <c r="J126" s="5">
        <v>-32800807255</v>
      </c>
      <c r="K126" s="5">
        <v>-39355983267</v>
      </c>
      <c r="L126" s="5">
        <v>-39410153408</v>
      </c>
      <c r="M126" s="5">
        <v>-11789957120</v>
      </c>
      <c r="N126" s="5">
        <v>-4181875661</v>
      </c>
      <c r="O126" s="5">
        <v>-6599377098</v>
      </c>
    </row>
    <row r="127" spans="2:15" ht="15.5" x14ac:dyDescent="0.35">
      <c r="C127" t="s">
        <v>299</v>
      </c>
      <c r="D127" s="5">
        <v>-12688359151</v>
      </c>
      <c r="E127" s="5">
        <v>-28104798628</v>
      </c>
      <c r="F127" s="5">
        <v>-13611892337</v>
      </c>
      <c r="G127" s="5">
        <v>-18070324930</v>
      </c>
      <c r="I127" s="5">
        <v>-41716690965</v>
      </c>
      <c r="J127" s="5">
        <v>-29797291191</v>
      </c>
      <c r="K127" s="5">
        <v>-14456158016</v>
      </c>
      <c r="L127" s="5">
        <v>-15875990482</v>
      </c>
      <c r="M127" s="5">
        <v>-3765965628</v>
      </c>
      <c r="N127" s="5">
        <v>-7326829094</v>
      </c>
      <c r="O127" s="5">
        <v>-14261571953</v>
      </c>
    </row>
    <row r="128" spans="2:15" ht="15.5" x14ac:dyDescent="0.35">
      <c r="C128" t="s">
        <v>330</v>
      </c>
      <c r="D128" s="5">
        <v>-8731905847</v>
      </c>
      <c r="E128" s="5">
        <v>-12496157436</v>
      </c>
      <c r="F128" s="5">
        <v>-14291884766</v>
      </c>
      <c r="G128" s="5">
        <v>-18441397738</v>
      </c>
      <c r="I128" s="5">
        <v>-26788042202</v>
      </c>
      <c r="J128" s="5">
        <v>-31758441218</v>
      </c>
      <c r="K128" s="5">
        <v>-29456361781</v>
      </c>
      <c r="L128" s="5">
        <v>-12161874829</v>
      </c>
      <c r="M128" s="5">
        <v>-3167613575</v>
      </c>
    </row>
    <row r="129" spans="3:15" ht="15.5" x14ac:dyDescent="0.35">
      <c r="C129" t="s">
        <v>141</v>
      </c>
      <c r="D129" s="5">
        <v>-446466324</v>
      </c>
      <c r="E129" s="5">
        <v>-1227017432</v>
      </c>
      <c r="F129" s="5">
        <v>-1160417530</v>
      </c>
      <c r="G129" s="5">
        <v>-1206278848</v>
      </c>
      <c r="I129" s="5">
        <v>-2387434962</v>
      </c>
      <c r="J129" s="5">
        <v>-2494391605</v>
      </c>
      <c r="K129" s="5">
        <v>-2737851897</v>
      </c>
      <c r="L129" s="5">
        <v>-883969479</v>
      </c>
      <c r="M129" s="5">
        <v>-465520681</v>
      </c>
      <c r="N129" s="5">
        <v>-6924857</v>
      </c>
      <c r="O129" s="5">
        <v>-11965057</v>
      </c>
    </row>
    <row r="130" spans="3:15" ht="15.5" x14ac:dyDescent="0.35">
      <c r="C130" t="s">
        <v>1277</v>
      </c>
      <c r="D130" s="5">
        <v>86940086</v>
      </c>
      <c r="E130" s="5">
        <v>10733323</v>
      </c>
      <c r="F130" s="5">
        <v>14744229</v>
      </c>
      <c r="G130" s="5">
        <v>23654877</v>
      </c>
      <c r="I130" s="5">
        <v>25477552</v>
      </c>
      <c r="J130" s="5">
        <v>34867555</v>
      </c>
      <c r="K130" s="5">
        <v>84221276</v>
      </c>
      <c r="L130" s="5">
        <v>59845635</v>
      </c>
      <c r="M130" s="5">
        <v>47299884</v>
      </c>
      <c r="N130" s="5">
        <v>4077426</v>
      </c>
      <c r="O130" s="5">
        <v>7053697</v>
      </c>
    </row>
    <row r="131" spans="3:15" ht="15.5" x14ac:dyDescent="0.35">
      <c r="C131" t="s">
        <v>1278</v>
      </c>
      <c r="K131" s="5">
        <v>-85030315</v>
      </c>
      <c r="L131" s="5">
        <v>3613741020</v>
      </c>
      <c r="M131" s="5">
        <v>1150000000</v>
      </c>
    </row>
    <row r="132" spans="3:15" ht="15.5" x14ac:dyDescent="0.35">
      <c r="C132" t="s">
        <v>144</v>
      </c>
      <c r="D132" s="5">
        <v>918752019</v>
      </c>
      <c r="E132" s="5">
        <v>1319551330</v>
      </c>
      <c r="F132" s="5">
        <v>-5412947363</v>
      </c>
      <c r="G132" s="5">
        <v>-45802620401</v>
      </c>
      <c r="I132" s="5">
        <v>-4093396033</v>
      </c>
      <c r="J132" s="5">
        <v>12797454681</v>
      </c>
      <c r="K132" s="5">
        <v>11899914626</v>
      </c>
      <c r="L132" s="5">
        <v>7068554592</v>
      </c>
      <c r="M132" s="5">
        <v>31572589356</v>
      </c>
      <c r="N132" s="5">
        <v>1306354697</v>
      </c>
      <c r="O132" s="5">
        <v>15044849</v>
      </c>
    </row>
    <row r="133" spans="3:15" ht="15.5" x14ac:dyDescent="0.35">
      <c r="C133" t="s">
        <v>145</v>
      </c>
      <c r="D133" s="5">
        <v>1699903602</v>
      </c>
      <c r="E133" s="5">
        <v>498723895</v>
      </c>
      <c r="F133" s="5">
        <v>-51197220</v>
      </c>
      <c r="G133" s="5">
        <v>-34745354</v>
      </c>
      <c r="I133" s="5">
        <v>447526675</v>
      </c>
      <c r="J133" s="5">
        <v>-15538968915</v>
      </c>
      <c r="K133" s="5">
        <v>-36928667621</v>
      </c>
      <c r="L133" s="5">
        <v>-13657660252</v>
      </c>
      <c r="M133" s="5">
        <v>-8077395275</v>
      </c>
      <c r="N133" s="5">
        <v>-184421761</v>
      </c>
      <c r="O133" s="5">
        <v>-1613457073</v>
      </c>
    </row>
    <row r="134" spans="3:15" ht="15.5" x14ac:dyDescent="0.35">
      <c r="C134" t="s">
        <v>151</v>
      </c>
      <c r="D134" s="5">
        <v>-4759300</v>
      </c>
      <c r="E134" s="5">
        <v>644023895</v>
      </c>
      <c r="F134" s="5">
        <v>-51197220</v>
      </c>
      <c r="G134" s="5">
        <v>-1924189798</v>
      </c>
      <c r="I134" s="5">
        <v>592826675</v>
      </c>
      <c r="J134" s="5">
        <v>-15538968915</v>
      </c>
      <c r="K134" s="5">
        <v>-32349822350</v>
      </c>
      <c r="L134" s="5">
        <v>-13068732988</v>
      </c>
      <c r="M134" s="5">
        <v>-7293219274</v>
      </c>
      <c r="N134" s="5">
        <v>-184421761</v>
      </c>
      <c r="O134" s="5">
        <v>-1613457073</v>
      </c>
    </row>
    <row r="135" spans="3:15" ht="15.5" x14ac:dyDescent="0.35">
      <c r="C135" t="s">
        <v>302</v>
      </c>
      <c r="D135" s="5">
        <v>1704662902</v>
      </c>
      <c r="E135" s="5">
        <v>-1000000000</v>
      </c>
      <c r="G135" s="5">
        <v>1889444444</v>
      </c>
      <c r="I135" s="5">
        <v>-1000000000</v>
      </c>
      <c r="K135" s="5">
        <v>-4158845271</v>
      </c>
      <c r="L135" s="5">
        <v>-408927264</v>
      </c>
    </row>
    <row r="136" spans="3:15" ht="15.5" x14ac:dyDescent="0.35">
      <c r="C136" t="s">
        <v>1279</v>
      </c>
      <c r="E136" s="5">
        <v>854700000</v>
      </c>
      <c r="I136" s="5">
        <v>854700000</v>
      </c>
      <c r="K136" s="5">
        <v>-420000000</v>
      </c>
      <c r="L136" s="5">
        <v>-180000000</v>
      </c>
      <c r="M136" s="5">
        <v>-784176001</v>
      </c>
    </row>
    <row r="137" spans="3:15" ht="15.5" x14ac:dyDescent="0.35">
      <c r="C137" t="s">
        <v>153</v>
      </c>
      <c r="D137" s="5">
        <v>918752019</v>
      </c>
      <c r="E137" s="5">
        <v>1319551330</v>
      </c>
      <c r="F137" s="5">
        <v>-5412947363</v>
      </c>
      <c r="G137" s="5">
        <v>-45802620401</v>
      </c>
      <c r="I137" s="5">
        <v>-4093396033</v>
      </c>
      <c r="J137" s="5">
        <v>12797454681</v>
      </c>
      <c r="K137" s="5">
        <v>11899914626</v>
      </c>
      <c r="L137" s="5">
        <v>7068554592</v>
      </c>
      <c r="M137" s="5">
        <v>31572589356</v>
      </c>
      <c r="N137" s="5">
        <v>1306354697</v>
      </c>
      <c r="O137" s="5">
        <v>15044849</v>
      </c>
    </row>
    <row r="138" spans="3:15" ht="15.5" x14ac:dyDescent="0.35">
      <c r="C138" t="s">
        <v>583</v>
      </c>
      <c r="D138" s="5">
        <v>-1429681892</v>
      </c>
      <c r="E138" s="5">
        <v>-3776028163</v>
      </c>
      <c r="F138" s="5">
        <v>-2710610472</v>
      </c>
      <c r="G138" s="5">
        <v>1771776865</v>
      </c>
      <c r="I138" s="5">
        <v>-6486638635</v>
      </c>
      <c r="J138" s="5">
        <v>-632692657</v>
      </c>
      <c r="K138" s="5">
        <v>-4338913255</v>
      </c>
      <c r="L138" s="5">
        <v>-4519618044</v>
      </c>
      <c r="M138" s="5">
        <v>-1376429319</v>
      </c>
    </row>
    <row r="139" spans="3:15" ht="15.5" x14ac:dyDescent="0.35">
      <c r="C139" t="s">
        <v>543</v>
      </c>
      <c r="G139" s="5">
        <v>4400842960</v>
      </c>
      <c r="J139" s="5">
        <v>4400842960</v>
      </c>
    </row>
    <row r="140" spans="3:15" ht="15.5" x14ac:dyDescent="0.35">
      <c r="C140" t="s">
        <v>126</v>
      </c>
      <c r="G140" s="5">
        <v>-38400842960</v>
      </c>
      <c r="J140" s="5">
        <v>-34000000000</v>
      </c>
      <c r="K140" s="5">
        <v>131374760</v>
      </c>
      <c r="L140" s="5">
        <v>265521210</v>
      </c>
      <c r="M140" s="5">
        <v>3375000000</v>
      </c>
      <c r="N140" s="5">
        <v>2475000000</v>
      </c>
    </row>
    <row r="141" spans="3:15" ht="15.5" x14ac:dyDescent="0.35">
      <c r="C141" t="s">
        <v>724</v>
      </c>
      <c r="G141" s="5">
        <v>150000</v>
      </c>
      <c r="J141" s="5">
        <v>13624549140</v>
      </c>
      <c r="K141" s="5">
        <v>1510809740</v>
      </c>
      <c r="L141" s="5">
        <v>3053493915</v>
      </c>
    </row>
    <row r="142" spans="3:15" ht="15.5" x14ac:dyDescent="0.35">
      <c r="C142" t="s">
        <v>625</v>
      </c>
      <c r="J142" s="5">
        <v>41443716400</v>
      </c>
      <c r="M142" s="5">
        <v>28046250000</v>
      </c>
    </row>
    <row r="143" spans="3:15" ht="15.5" x14ac:dyDescent="0.35">
      <c r="C143" t="s">
        <v>1280</v>
      </c>
      <c r="K143" s="5">
        <v>-4528752349</v>
      </c>
    </row>
    <row r="144" spans="3:15" ht="15.5" x14ac:dyDescent="0.35">
      <c r="C144" t="s">
        <v>1281</v>
      </c>
      <c r="K144" s="5">
        <v>-472216327</v>
      </c>
    </row>
    <row r="145" spans="3:15" ht="15.5" x14ac:dyDescent="0.35">
      <c r="C145" t="s">
        <v>310</v>
      </c>
      <c r="L145" s="5">
        <v>-1068142489</v>
      </c>
      <c r="M145" s="5">
        <v>1527768675</v>
      </c>
    </row>
    <row r="146" spans="3:15" ht="15.5" x14ac:dyDescent="0.35">
      <c r="C146" t="s">
        <v>526</v>
      </c>
      <c r="N146" s="5">
        <v>794854697</v>
      </c>
      <c r="O146" s="5">
        <v>4251853307</v>
      </c>
    </row>
    <row r="147" spans="3:15" ht="15.5" x14ac:dyDescent="0.35">
      <c r="C147" t="s">
        <v>525</v>
      </c>
      <c r="O147" s="5">
        <v>-4236808458</v>
      </c>
    </row>
    <row r="148" spans="3:15" ht="15.5" x14ac:dyDescent="0.35">
      <c r="C148" t="s">
        <v>312</v>
      </c>
      <c r="D148" s="5">
        <v>-84655905</v>
      </c>
      <c r="E148" s="5">
        <v>7224078732</v>
      </c>
      <c r="F148" s="5">
        <v>-125451760</v>
      </c>
      <c r="G148" s="5">
        <v>-10117771841</v>
      </c>
      <c r="I148" s="5">
        <v>7098626972</v>
      </c>
      <c r="J148" s="5">
        <v>-6649985103</v>
      </c>
      <c r="K148" s="5">
        <v>-1801581149</v>
      </c>
      <c r="L148" s="5">
        <v>-1068142489</v>
      </c>
      <c r="M148" s="5">
        <v>1527768675</v>
      </c>
    </row>
    <row r="149" spans="3:15" ht="15.5" x14ac:dyDescent="0.35">
      <c r="C149" t="s">
        <v>285</v>
      </c>
    </row>
    <row r="150" spans="3:15" ht="15.5" x14ac:dyDescent="0.35">
      <c r="C150" t="s">
        <v>1282</v>
      </c>
      <c r="D150" s="5">
        <v>401032117</v>
      </c>
      <c r="E150" s="5">
        <v>2199790788</v>
      </c>
      <c r="G150" s="5">
        <v>54899179</v>
      </c>
      <c r="I150" s="5">
        <v>2199790788</v>
      </c>
      <c r="J150" s="5">
        <v>54899179</v>
      </c>
    </row>
    <row r="151" spans="3:15" ht="15.5" x14ac:dyDescent="0.35">
      <c r="C151" t="s">
        <v>596</v>
      </c>
      <c r="E151" s="5">
        <v>1374163821</v>
      </c>
      <c r="F151" s="5">
        <v>23483147</v>
      </c>
      <c r="G151" s="5">
        <v>7217262802</v>
      </c>
      <c r="I151" s="5">
        <v>1397646968</v>
      </c>
      <c r="J151" s="5">
        <v>15288840068</v>
      </c>
      <c r="K151" s="5">
        <v>27939222536</v>
      </c>
      <c r="L151" s="5">
        <v>9337300000</v>
      </c>
    </row>
    <row r="152" spans="3:15" ht="15.5" x14ac:dyDescent="0.35">
      <c r="C152" t="s">
        <v>159</v>
      </c>
      <c r="D152" s="5">
        <v>-18387442810</v>
      </c>
      <c r="E152" s="5">
        <v>-5030430860</v>
      </c>
      <c r="F152" s="5">
        <v>-3272391266</v>
      </c>
      <c r="G152" s="5">
        <v>-10728937406</v>
      </c>
      <c r="I152" s="5">
        <v>-8302822126</v>
      </c>
      <c r="J152" s="5">
        <v>-20732715306</v>
      </c>
      <c r="K152" s="5">
        <v>-6540029330</v>
      </c>
    </row>
    <row r="153" spans="3:15" ht="15.5" x14ac:dyDescent="0.35">
      <c r="C153" t="s">
        <v>371</v>
      </c>
      <c r="D153" s="5">
        <v>20419500509</v>
      </c>
      <c r="E153" s="5">
        <v>-672022988</v>
      </c>
      <c r="F153" s="5">
        <v>672022988</v>
      </c>
    </row>
    <row r="154" spans="3:15" ht="15.5" x14ac:dyDescent="0.35">
      <c r="C154" t="s">
        <v>1283</v>
      </c>
      <c r="N154" s="5">
        <v>-1963500000</v>
      </c>
    </row>
    <row r="155" spans="3:15" ht="15.5" x14ac:dyDescent="0.35">
      <c r="C155" t="s">
        <v>1284</v>
      </c>
    </row>
    <row r="156" spans="3:15" ht="15.5" x14ac:dyDescent="0.35">
      <c r="C156" t="s">
        <v>1285</v>
      </c>
      <c r="N156" s="5">
        <v>794854697</v>
      </c>
      <c r="O156" s="5">
        <v>15044849</v>
      </c>
    </row>
    <row r="157" spans="3:15" ht="15.5" x14ac:dyDescent="0.35">
      <c r="C157" t="s">
        <v>164</v>
      </c>
      <c r="D157" s="5">
        <v>-1823375253</v>
      </c>
      <c r="E157" s="5">
        <v>5178863581</v>
      </c>
      <c r="F157" s="5">
        <v>-7652766298</v>
      </c>
      <c r="G157" s="5">
        <v>-14089627042</v>
      </c>
      <c r="I157" s="5">
        <v>-2473902717</v>
      </c>
      <c r="J157" s="5">
        <v>2558326799</v>
      </c>
      <c r="K157" s="5">
        <v>-9970149846</v>
      </c>
      <c r="L157" s="5">
        <v>-6207674375</v>
      </c>
      <c r="M157" s="5">
        <v>19901644297</v>
      </c>
      <c r="N157" s="5">
        <v>-984495620</v>
      </c>
      <c r="O157" s="5">
        <v>-1337861977</v>
      </c>
    </row>
    <row r="158" spans="3:15" ht="15.5" x14ac:dyDescent="0.35">
      <c r="C158" t="s">
        <v>165</v>
      </c>
      <c r="D158" s="5">
        <v>16465193876</v>
      </c>
      <c r="E158" s="5">
        <v>-5</v>
      </c>
      <c r="F158" s="5">
        <v>18939096598</v>
      </c>
      <c r="G158" s="5">
        <v>10275943614</v>
      </c>
      <c r="I158" s="5">
        <v>18939096593</v>
      </c>
      <c r="J158" s="5">
        <v>16380769799</v>
      </c>
      <c r="K158" s="5">
        <v>16074976032</v>
      </c>
      <c r="L158" s="5">
        <v>22282650407</v>
      </c>
      <c r="M158" s="5">
        <v>2381006110</v>
      </c>
      <c r="N158" s="5">
        <v>890501730</v>
      </c>
      <c r="O158" s="5">
        <v>2228363707</v>
      </c>
    </row>
    <row r="159" spans="3:15" ht="15.5" x14ac:dyDescent="0.35">
      <c r="C159" t="s">
        <v>166</v>
      </c>
      <c r="D159" s="5">
        <v>14641818623</v>
      </c>
      <c r="E159" s="5">
        <v>5178863576</v>
      </c>
      <c r="F159" s="5">
        <v>11286330300</v>
      </c>
      <c r="G159" s="5">
        <v>-3813683428</v>
      </c>
      <c r="I159" s="5">
        <v>16465193876</v>
      </c>
      <c r="J159" s="5">
        <v>18939096598</v>
      </c>
      <c r="K159" s="5">
        <v>6104826186</v>
      </c>
      <c r="L159" s="5">
        <v>16074976032</v>
      </c>
      <c r="M159" s="5">
        <v>22282650407</v>
      </c>
      <c r="N159" s="5">
        <v>-93993890</v>
      </c>
      <c r="O159" s="5">
        <v>890501730</v>
      </c>
    </row>
    <row r="161" spans="2:15" ht="15.5" x14ac:dyDescent="0.35">
      <c r="B161" t="s">
        <v>167</v>
      </c>
      <c r="C161" t="s">
        <v>12</v>
      </c>
      <c r="D161" s="5">
        <v>1510000000</v>
      </c>
      <c r="E161" s="5">
        <v>1510000000</v>
      </c>
      <c r="F161" s="5">
        <v>1510000000</v>
      </c>
      <c r="G161" s="5">
        <v>1510000000</v>
      </c>
      <c r="I161" s="5">
        <v>1510000000</v>
      </c>
      <c r="J161" s="5">
        <v>1510000000</v>
      </c>
      <c r="K161" s="6">
        <v>1070000000.0000001</v>
      </c>
      <c r="L161" s="5">
        <v>1060000000</v>
      </c>
      <c r="M161" s="5">
        <v>1030000000</v>
      </c>
      <c r="N161" s="5">
        <v>700000000</v>
      </c>
      <c r="O161" s="5">
        <v>700000000</v>
      </c>
    </row>
    <row r="162" spans="2:15" ht="15.5" x14ac:dyDescent="0.35">
      <c r="C162" t="s">
        <v>168</v>
      </c>
      <c r="D162" s="5">
        <v>-3</v>
      </c>
      <c r="E162" s="6">
        <v>-21.68</v>
      </c>
      <c r="F162" s="6">
        <v>-6.84</v>
      </c>
      <c r="G162" s="6">
        <v>-3.74</v>
      </c>
    </row>
    <row r="163" spans="2:15" ht="15.5" x14ac:dyDescent="0.35">
      <c r="C163" t="s">
        <v>169</v>
      </c>
      <c r="D163" s="6">
        <v>-253.33</v>
      </c>
      <c r="E163" s="6">
        <v>-24.45</v>
      </c>
      <c r="F163" s="6">
        <v>-13.16</v>
      </c>
      <c r="G163" s="6">
        <v>-35.29</v>
      </c>
    </row>
    <row r="164" spans="2:15" ht="15.5" x14ac:dyDescent="0.35">
      <c r="C164" t="s">
        <v>62</v>
      </c>
      <c r="D164" s="6">
        <v>40.89</v>
      </c>
      <c r="E164" s="6">
        <v>19.61</v>
      </c>
      <c r="F164" s="6">
        <v>3.28</v>
      </c>
      <c r="G164" s="6">
        <v>3.25</v>
      </c>
    </row>
    <row r="165" spans="2:15" ht="15.5" x14ac:dyDescent="0.35">
      <c r="C165" t="s">
        <v>170</v>
      </c>
    </row>
    <row r="166" spans="2:15" ht="15.5" x14ac:dyDescent="0.35">
      <c r="C166" t="s">
        <v>171</v>
      </c>
      <c r="D166" s="6">
        <v>-6.5799999999999997E-2</v>
      </c>
      <c r="E166" s="6">
        <v>-0.39390000000000003</v>
      </c>
      <c r="F166" s="6">
        <v>-8.7599999999999997E-2</v>
      </c>
      <c r="G166" s="6">
        <v>-4.1700000000000001E-2</v>
      </c>
    </row>
    <row r="167" spans="2:15" ht="15.5" x14ac:dyDescent="0.35">
      <c r="C167" t="s">
        <v>172</v>
      </c>
      <c r="D167" s="6">
        <v>-0.2155</v>
      </c>
      <c r="E167" s="6">
        <v>-1.2782</v>
      </c>
      <c r="F167" s="6">
        <v>-0.17469999999999999</v>
      </c>
      <c r="G167" s="6">
        <v>-8.1199999999999994E-2</v>
      </c>
    </row>
    <row r="168" spans="2:15" ht="15.5" x14ac:dyDescent="0.35">
      <c r="C168" t="s">
        <v>173</v>
      </c>
      <c r="D168" s="6">
        <v>-0.24249999999999999</v>
      </c>
      <c r="E168" s="6">
        <v>-1.5081</v>
      </c>
      <c r="F168" s="6">
        <v>-0.32569999999999999</v>
      </c>
      <c r="G168" s="6">
        <v>-0.2366</v>
      </c>
    </row>
    <row r="169" spans="2:15" ht="15.5" x14ac:dyDescent="0.35">
      <c r="C169" t="s">
        <v>174</v>
      </c>
      <c r="D169" s="6">
        <v>-6.33</v>
      </c>
      <c r="E169" s="6">
        <v>-17.329999999999998</v>
      </c>
      <c r="F169" s="6">
        <v>-7.28</v>
      </c>
      <c r="G169" s="6">
        <v>-3.87</v>
      </c>
    </row>
    <row r="170" spans="2:15" ht="15.5" x14ac:dyDescent="0.35">
      <c r="C170" t="s">
        <v>175</v>
      </c>
      <c r="D170" s="5">
        <v>21000000000</v>
      </c>
      <c r="E170" s="5">
        <v>26000000000</v>
      </c>
      <c r="F170" s="5">
        <v>59000000000</v>
      </c>
      <c r="G170" s="5">
        <v>70000000000</v>
      </c>
    </row>
    <row r="171" spans="2:15" ht="15.5" x14ac:dyDescent="0.35">
      <c r="C171" t="s">
        <v>176</v>
      </c>
      <c r="D171" s="6">
        <v>54.64</v>
      </c>
      <c r="E171" s="6">
        <v>31.25</v>
      </c>
      <c r="F171" s="6">
        <v>2.2999999999999998</v>
      </c>
      <c r="G171" s="6">
        <v>2.87</v>
      </c>
    </row>
    <row r="172" spans="2:15" ht="15.5" x14ac:dyDescent="0.35">
      <c r="C172" t="s">
        <v>177</v>
      </c>
      <c r="D172" s="6">
        <v>13.91</v>
      </c>
      <c r="E172" s="6">
        <v>16.96</v>
      </c>
      <c r="F172" s="6">
        <v>39.17</v>
      </c>
      <c r="G172" s="6">
        <v>46.07</v>
      </c>
    </row>
    <row r="173" spans="2:15" ht="15.5" x14ac:dyDescent="0.35">
      <c r="C173" t="s">
        <v>178</v>
      </c>
      <c r="D173" s="6">
        <v>57.36</v>
      </c>
      <c r="E173" s="6">
        <v>32.520000000000003</v>
      </c>
      <c r="F173" s="6">
        <v>2.2999999999999998</v>
      </c>
      <c r="G173" s="6">
        <v>2.87</v>
      </c>
    </row>
    <row r="174" spans="2:15" ht="15.5" x14ac:dyDescent="0.35">
      <c r="C174" t="s">
        <v>179</v>
      </c>
      <c r="D174" s="6">
        <v>13.25</v>
      </c>
      <c r="E174" s="6">
        <v>16.3</v>
      </c>
      <c r="F174" s="6">
        <v>39.17</v>
      </c>
      <c r="G174" s="6">
        <v>46.07</v>
      </c>
    </row>
    <row r="175" spans="2:15" ht="15.5" x14ac:dyDescent="0.35">
      <c r="C175" t="s">
        <v>180</v>
      </c>
      <c r="E175" s="5">
        <v>8000000000</v>
      </c>
      <c r="F175" s="5">
        <v>7000000000</v>
      </c>
      <c r="G175" s="5">
        <v>7000000000</v>
      </c>
    </row>
    <row r="176" spans="2:15" ht="15.5" x14ac:dyDescent="0.35">
      <c r="C176" t="s">
        <v>181</v>
      </c>
      <c r="E176" s="5">
        <v>10000000000</v>
      </c>
      <c r="F176" s="5">
        <v>15000000000</v>
      </c>
      <c r="G176" s="5">
        <v>18000000000</v>
      </c>
    </row>
    <row r="177" spans="3:15" ht="15.5" x14ac:dyDescent="0.35">
      <c r="C177" t="s">
        <v>182</v>
      </c>
      <c r="D177" s="5">
        <v>21000000000</v>
      </c>
      <c r="E177" s="5">
        <v>26000000000</v>
      </c>
      <c r="F177" s="5">
        <v>59000000000</v>
      </c>
      <c r="G177" s="5">
        <v>70000000000</v>
      </c>
    </row>
    <row r="178" spans="3:15" ht="15.5" x14ac:dyDescent="0.35">
      <c r="C178" t="s">
        <v>24</v>
      </c>
      <c r="E178" s="5">
        <v>18000000000</v>
      </c>
      <c r="F178" s="5">
        <v>22000000000</v>
      </c>
      <c r="G178" s="5">
        <v>25000000000</v>
      </c>
    </row>
    <row r="179" spans="3:15" ht="15.5" x14ac:dyDescent="0.35">
      <c r="C179" t="s">
        <v>21</v>
      </c>
      <c r="D179" s="5">
        <v>-15000000000</v>
      </c>
      <c r="E179" s="5">
        <v>2000000000</v>
      </c>
      <c r="F179" s="5">
        <v>11000000000</v>
      </c>
      <c r="G179" s="5">
        <v>6000000000</v>
      </c>
    </row>
    <row r="180" spans="3:15" ht="15.5" x14ac:dyDescent="0.35">
      <c r="C180" t="s">
        <v>183</v>
      </c>
      <c r="D180" s="5">
        <v>12000000000</v>
      </c>
      <c r="E180" s="5">
        <v>-4000000000</v>
      </c>
      <c r="F180" s="5">
        <v>11000000000</v>
      </c>
      <c r="G180" s="5">
        <v>16000000000</v>
      </c>
    </row>
    <row r="181" spans="3:15" ht="15.5" x14ac:dyDescent="0.35">
      <c r="C181" t="s">
        <v>184</v>
      </c>
      <c r="D181" s="5">
        <v>-4000000000</v>
      </c>
      <c r="E181" s="5">
        <v>3000000000</v>
      </c>
      <c r="F181" s="5">
        <v>-2000000000</v>
      </c>
      <c r="G181" s="5">
        <v>32000000000</v>
      </c>
    </row>
    <row r="182" spans="3:15" ht="15.5" x14ac:dyDescent="0.35">
      <c r="C182" t="s">
        <v>185</v>
      </c>
      <c r="D182" s="5">
        <v>0</v>
      </c>
      <c r="E182" s="5">
        <v>1000000000</v>
      </c>
      <c r="F182" s="5">
        <v>0</v>
      </c>
      <c r="G182" s="5">
        <v>-2000000000</v>
      </c>
    </row>
    <row r="183" spans="3:15" ht="15.5" x14ac:dyDescent="0.35">
      <c r="C183" t="s">
        <v>13</v>
      </c>
      <c r="D183" s="5">
        <v>-4000000000</v>
      </c>
      <c r="E183" s="5">
        <v>4000000000</v>
      </c>
      <c r="F183" s="5">
        <v>-2000000000</v>
      </c>
      <c r="G183" s="5">
        <v>30000000000</v>
      </c>
    </row>
    <row r="184" spans="3:15" ht="15.5" x14ac:dyDescent="0.35">
      <c r="C184" t="s">
        <v>16</v>
      </c>
      <c r="D184" s="6">
        <v>-2.94</v>
      </c>
      <c r="E184" s="6">
        <v>2.64</v>
      </c>
      <c r="F184" s="6">
        <v>-1.48</v>
      </c>
      <c r="G184" s="6">
        <v>19.690000000000001</v>
      </c>
    </row>
    <row r="185" spans="3:15" ht="15.5" x14ac:dyDescent="0.35">
      <c r="C185" t="s">
        <v>47</v>
      </c>
      <c r="I185" s="6">
        <v>-28.52</v>
      </c>
      <c r="J185" s="6">
        <v>-8.33</v>
      </c>
      <c r="K185" s="6">
        <v>0.53</v>
      </c>
      <c r="L185" s="6">
        <v>5.37</v>
      </c>
      <c r="M185" s="6">
        <v>0.25</v>
      </c>
      <c r="N185" s="6">
        <v>0.39</v>
      </c>
      <c r="O185" s="6">
        <v>-1.01</v>
      </c>
    </row>
    <row r="186" spans="3:15" ht="15.5" x14ac:dyDescent="0.35">
      <c r="C186" t="s">
        <v>61</v>
      </c>
      <c r="I186" s="6">
        <v>-18.579999999999998</v>
      </c>
      <c r="J186" s="6">
        <v>-15.85</v>
      </c>
      <c r="K186" s="6">
        <v>271.7</v>
      </c>
      <c r="L186" s="6">
        <v>36.69</v>
      </c>
      <c r="M186" s="5">
        <v>224</v>
      </c>
      <c r="N186" s="5">
        <v>0</v>
      </c>
      <c r="O186" s="5">
        <v>0</v>
      </c>
    </row>
    <row r="187" spans="3:15" ht="15.5" x14ac:dyDescent="0.35">
      <c r="C187" t="s">
        <v>64</v>
      </c>
      <c r="I187" s="6">
        <v>9.73</v>
      </c>
      <c r="J187" s="6">
        <v>1.99</v>
      </c>
      <c r="K187" s="6">
        <v>1.53</v>
      </c>
      <c r="L187" s="6">
        <v>3.16</v>
      </c>
      <c r="M187" s="6">
        <v>4.01</v>
      </c>
      <c r="N187" s="5">
        <v>0</v>
      </c>
      <c r="O187" s="5">
        <v>0</v>
      </c>
    </row>
    <row r="188" spans="3:15" ht="15.5" x14ac:dyDescent="0.35">
      <c r="C188" t="s">
        <v>186</v>
      </c>
    </row>
    <row r="189" spans="3:15" ht="15.5" x14ac:dyDescent="0.35">
      <c r="C189" t="s">
        <v>187</v>
      </c>
      <c r="I189" s="6">
        <v>-0.51819999999999999</v>
      </c>
      <c r="J189" s="6">
        <v>-9.3000000000000013E-2</v>
      </c>
      <c r="K189" s="6">
        <v>5.4000000000000003E-3</v>
      </c>
      <c r="L189" s="6">
        <v>6.6500000000000004E-2</v>
      </c>
      <c r="M189" s="6">
        <v>4.7999999999999996E-3</v>
      </c>
      <c r="N189" s="6">
        <v>1.6899999999999998E-2</v>
      </c>
      <c r="O189" s="6">
        <v>-8.1699999999999995E-2</v>
      </c>
    </row>
    <row r="190" spans="3:15" ht="15.5" x14ac:dyDescent="0.35">
      <c r="C190" t="s">
        <v>188</v>
      </c>
      <c r="I190" s="6">
        <v>-1.6813999999999998</v>
      </c>
      <c r="J190" s="6">
        <v>-0.18079999999999999</v>
      </c>
      <c r="K190" s="6">
        <v>1.2699999999999999E-2</v>
      </c>
      <c r="L190" s="6">
        <v>0.12050000000000001</v>
      </c>
      <c r="M190" s="6">
        <v>6.7000000000000002E-3</v>
      </c>
      <c r="N190" s="6">
        <v>3.8599999999999995E-2</v>
      </c>
      <c r="O190" s="6">
        <v>-0.16670000000000001</v>
      </c>
    </row>
    <row r="191" spans="3:15" ht="15.5" x14ac:dyDescent="0.35">
      <c r="C191" t="s">
        <v>189</v>
      </c>
      <c r="I191" s="6">
        <v>-0.72109999999999996</v>
      </c>
      <c r="J191" s="6">
        <v>-0.22420000000000001</v>
      </c>
      <c r="K191" s="6">
        <v>-9.35E-2</v>
      </c>
      <c r="L191" s="6">
        <v>9.5100000000000004E-2</v>
      </c>
      <c r="M191" s="6">
        <v>-1.24E-2</v>
      </c>
      <c r="N191" s="6">
        <v>-3.3000000000000002E-2</v>
      </c>
      <c r="O191" s="6">
        <v>-0.85</v>
      </c>
    </row>
    <row r="192" spans="3:15" ht="15.5" x14ac:dyDescent="0.35">
      <c r="C192" t="s">
        <v>190</v>
      </c>
      <c r="I192" s="6">
        <v>-12.89</v>
      </c>
      <c r="J192" s="6">
        <v>-6.47</v>
      </c>
      <c r="K192" s="6">
        <v>-2.42</v>
      </c>
      <c r="L192" s="6">
        <v>5.72</v>
      </c>
      <c r="M192" s="6">
        <v>-0.74</v>
      </c>
      <c r="N192" s="6">
        <v>-36.700000000000003</v>
      </c>
      <c r="O192" s="6">
        <v>-150.41</v>
      </c>
    </row>
    <row r="193" spans="2:15" ht="15.5" x14ac:dyDescent="0.35">
      <c r="C193" t="s">
        <v>58</v>
      </c>
      <c r="I193" s="6">
        <v>31.25</v>
      </c>
      <c r="J193" s="6">
        <v>2.87</v>
      </c>
      <c r="K193" s="6">
        <v>3.43</v>
      </c>
      <c r="L193" s="6">
        <v>4.42</v>
      </c>
      <c r="M193" s="6">
        <v>1.5</v>
      </c>
      <c r="N193" s="5">
        <v>0</v>
      </c>
      <c r="O193" s="5">
        <v>0</v>
      </c>
    </row>
    <row r="194" spans="2:15" ht="15.5" x14ac:dyDescent="0.35">
      <c r="C194" t="s">
        <v>55</v>
      </c>
      <c r="I194" s="6">
        <v>16.96</v>
      </c>
      <c r="J194" s="6">
        <v>46.07</v>
      </c>
      <c r="K194" s="6">
        <v>41.97</v>
      </c>
      <c r="L194" s="6">
        <v>44.62</v>
      </c>
      <c r="M194" s="6">
        <v>37.35</v>
      </c>
      <c r="N194" s="6">
        <v>10.01</v>
      </c>
      <c r="O194" s="6">
        <v>6.07</v>
      </c>
    </row>
    <row r="195" spans="2:15" ht="15.5" x14ac:dyDescent="0.35">
      <c r="C195" t="s">
        <v>191</v>
      </c>
      <c r="I195" s="6">
        <v>32.520000000000003</v>
      </c>
      <c r="J195" s="6">
        <v>2.87</v>
      </c>
      <c r="K195" s="6">
        <v>3.43</v>
      </c>
      <c r="L195" s="6">
        <v>4.42</v>
      </c>
      <c r="M195" s="6">
        <v>1.5</v>
      </c>
      <c r="N195" s="5">
        <v>0</v>
      </c>
      <c r="O195" s="5">
        <v>0</v>
      </c>
    </row>
    <row r="196" spans="2:15" ht="15.5" x14ac:dyDescent="0.35">
      <c r="C196" t="s">
        <v>192</v>
      </c>
      <c r="I196" s="6">
        <v>16.3</v>
      </c>
      <c r="J196" s="6">
        <v>46.07</v>
      </c>
      <c r="K196" s="6">
        <v>41.97</v>
      </c>
      <c r="L196" s="6">
        <v>44.62</v>
      </c>
      <c r="M196" s="6">
        <v>37.35</v>
      </c>
      <c r="N196" s="6">
        <v>10.01</v>
      </c>
      <c r="O196" s="6">
        <v>6.07</v>
      </c>
    </row>
    <row r="197" spans="2:15" ht="15.5" x14ac:dyDescent="0.35">
      <c r="C197" t="s">
        <v>193</v>
      </c>
      <c r="I197" s="5">
        <v>8000000000</v>
      </c>
      <c r="J197" s="5">
        <v>7000000000</v>
      </c>
      <c r="K197" s="5">
        <v>10000000000</v>
      </c>
      <c r="L197" s="5">
        <v>2000000000</v>
      </c>
    </row>
    <row r="198" spans="2:15" ht="15.5" x14ac:dyDescent="0.35">
      <c r="C198" t="s">
        <v>194</v>
      </c>
      <c r="I198" s="5">
        <v>10000000000</v>
      </c>
      <c r="J198" s="5">
        <v>18000000000</v>
      </c>
      <c r="K198" s="5">
        <v>21000000000</v>
      </c>
      <c r="L198" s="5">
        <v>7000000000</v>
      </c>
    </row>
    <row r="199" spans="2:15" ht="15.5" x14ac:dyDescent="0.35">
      <c r="C199" t="s">
        <v>26</v>
      </c>
      <c r="I199" s="5">
        <v>18000000000</v>
      </c>
      <c r="J199" s="5">
        <v>25000000000</v>
      </c>
      <c r="K199" s="5">
        <v>31000000000</v>
      </c>
      <c r="L199" s="5">
        <v>9000000000</v>
      </c>
    </row>
    <row r="200" spans="2:15" ht="15.5" x14ac:dyDescent="0.35">
      <c r="C200" t="s">
        <v>23</v>
      </c>
      <c r="I200" s="5">
        <v>2000000000</v>
      </c>
      <c r="J200" s="5">
        <v>6000000000</v>
      </c>
      <c r="K200" s="5">
        <v>25000000000</v>
      </c>
      <c r="L200" s="5">
        <v>-7000000000</v>
      </c>
      <c r="M200" s="5">
        <v>-22000000000</v>
      </c>
      <c r="N200" s="5">
        <v>-2000000000</v>
      </c>
      <c r="O200" s="5">
        <v>-1000000000</v>
      </c>
    </row>
    <row r="201" spans="2:15" ht="15.5" x14ac:dyDescent="0.35">
      <c r="C201" t="s">
        <v>195</v>
      </c>
      <c r="I201" s="5">
        <v>-4000000000</v>
      </c>
      <c r="J201" s="5">
        <v>16000000000</v>
      </c>
      <c r="K201" s="5">
        <v>12000000000</v>
      </c>
      <c r="L201" s="5">
        <v>30000000000</v>
      </c>
      <c r="M201" s="5">
        <v>27000000000</v>
      </c>
      <c r="N201" s="5">
        <v>2000000000</v>
      </c>
      <c r="O201" s="5">
        <v>-1000000000</v>
      </c>
    </row>
    <row r="202" spans="2:15" ht="15.5" x14ac:dyDescent="0.35">
      <c r="C202" t="s">
        <v>196</v>
      </c>
      <c r="I202" s="5">
        <v>1000000000</v>
      </c>
      <c r="J202" s="5">
        <v>5000000000</v>
      </c>
      <c r="K202" s="5">
        <v>15000000000</v>
      </c>
      <c r="L202" s="5">
        <v>0</v>
      </c>
      <c r="M202" s="5">
        <v>-4000000000</v>
      </c>
      <c r="N202" s="5">
        <v>0</v>
      </c>
      <c r="O202" s="5">
        <v>0</v>
      </c>
    </row>
    <row r="203" spans="2:15" ht="15.5" x14ac:dyDescent="0.35">
      <c r="C203" t="s">
        <v>197</v>
      </c>
      <c r="I203" s="5">
        <v>1000000000</v>
      </c>
      <c r="J203" s="5">
        <v>-16000000000</v>
      </c>
      <c r="K203" s="5">
        <v>-32000000000</v>
      </c>
      <c r="L203" s="5">
        <v>-13000000000</v>
      </c>
      <c r="M203" s="5">
        <v>-7000000000</v>
      </c>
      <c r="N203" s="5">
        <v>0</v>
      </c>
      <c r="O203" s="5">
        <v>-2000000000</v>
      </c>
    </row>
    <row r="204" spans="2:15" ht="15.5" x14ac:dyDescent="0.35">
      <c r="C204" t="s">
        <v>15</v>
      </c>
      <c r="I204" s="5">
        <v>2000000000</v>
      </c>
      <c r="J204" s="5">
        <v>-10000000000</v>
      </c>
      <c r="K204" s="5">
        <v>-17000000000</v>
      </c>
      <c r="L204" s="5">
        <v>-13000000000</v>
      </c>
      <c r="M204" s="5">
        <v>-11000000000</v>
      </c>
      <c r="N204" s="5">
        <v>0</v>
      </c>
      <c r="O204" s="5">
        <v>-1000000000</v>
      </c>
    </row>
    <row r="205" spans="2:15" ht="15.5" x14ac:dyDescent="0.35">
      <c r="C205" t="s">
        <v>17</v>
      </c>
      <c r="I205" s="6">
        <v>1.17</v>
      </c>
      <c r="J205" s="6">
        <v>-6.76</v>
      </c>
      <c r="K205" s="6">
        <v>-16.09</v>
      </c>
      <c r="L205" s="6">
        <v>-11.95</v>
      </c>
      <c r="M205" s="6">
        <v>-10.52</v>
      </c>
      <c r="N205" s="6">
        <v>0.26</v>
      </c>
      <c r="O205" s="6">
        <v>-1.94</v>
      </c>
    </row>
    <row r="207" spans="2:15" ht="15.5" x14ac:dyDescent="0.35">
      <c r="B207" t="s">
        <v>198</v>
      </c>
      <c r="C207" t="s">
        <v>199</v>
      </c>
      <c r="D207" s="5">
        <v>-5000000000</v>
      </c>
      <c r="E207" s="5">
        <v>-33000000000</v>
      </c>
      <c r="F207" s="5">
        <v>-10000000000</v>
      </c>
      <c r="G207" s="5">
        <v>-6000000000</v>
      </c>
      <c r="H207" s="5">
        <v>-9000000000</v>
      </c>
      <c r="I207" s="5">
        <v>-43000000000</v>
      </c>
      <c r="J207" s="5">
        <v>-13000000000</v>
      </c>
      <c r="K207" s="5">
        <v>574000000</v>
      </c>
      <c r="L207" s="5">
        <v>6000000000</v>
      </c>
      <c r="M207" s="5">
        <v>258000000</v>
      </c>
      <c r="N207" s="5">
        <v>269000000</v>
      </c>
      <c r="O207" s="5">
        <v>-706000000</v>
      </c>
    </row>
    <row r="208" spans="2:15" ht="15.5" x14ac:dyDescent="0.35">
      <c r="C208" t="s">
        <v>200</v>
      </c>
      <c r="L208" s="6">
        <v>4.7</v>
      </c>
    </row>
    <row r="209" spans="3:15" ht="15.5" x14ac:dyDescent="0.35">
      <c r="C209" t="s">
        <v>66</v>
      </c>
      <c r="L209" s="6">
        <v>1.2479</v>
      </c>
    </row>
    <row r="210" spans="3:15" ht="15.5" x14ac:dyDescent="0.35">
      <c r="C210" t="s">
        <v>201</v>
      </c>
      <c r="L210" s="6">
        <v>2.8900000000000002E-2</v>
      </c>
    </row>
    <row r="211" spans="3:15" ht="15.5" x14ac:dyDescent="0.35">
      <c r="C211" t="s">
        <v>46</v>
      </c>
      <c r="D211" s="5">
        <v>-3</v>
      </c>
      <c r="E211" s="6">
        <v>-21.68</v>
      </c>
      <c r="F211" s="6">
        <v>-6.84</v>
      </c>
      <c r="G211" s="6">
        <v>-3.74</v>
      </c>
      <c r="H211" s="5">
        <v>-6</v>
      </c>
      <c r="I211" s="6">
        <v>-28.52</v>
      </c>
      <c r="J211" s="6">
        <v>-8.33</v>
      </c>
      <c r="K211" s="6">
        <v>0.38</v>
      </c>
      <c r="L211" s="6">
        <v>3.77</v>
      </c>
      <c r="M211" s="6">
        <v>0.17</v>
      </c>
      <c r="N211" s="6">
        <v>0.18</v>
      </c>
      <c r="O211" s="6">
        <v>-0.47</v>
      </c>
    </row>
    <row r="212" spans="3:15" ht="15.5" x14ac:dyDescent="0.35">
      <c r="C212" t="s">
        <v>68</v>
      </c>
      <c r="L212" s="6">
        <v>4.7</v>
      </c>
    </row>
    <row r="213" spans="3:15" ht="15.5" x14ac:dyDescent="0.35">
      <c r="C213" t="s">
        <v>202</v>
      </c>
      <c r="L213" s="6">
        <v>1.2479</v>
      </c>
    </row>
    <row r="214" spans="3:15" ht="15.5" x14ac:dyDescent="0.35">
      <c r="C214" t="s">
        <v>203</v>
      </c>
      <c r="L214" s="6">
        <v>2.8900000000000002E-2</v>
      </c>
    </row>
    <row r="215" spans="3:15" ht="15.5" x14ac:dyDescent="0.35">
      <c r="C215" t="s">
        <v>204</v>
      </c>
      <c r="D215" s="5">
        <v>28000000000</v>
      </c>
      <c r="E215" s="5">
        <v>41000000000</v>
      </c>
      <c r="F215" s="5">
        <v>42000000000</v>
      </c>
      <c r="G215" s="5">
        <v>61000000000</v>
      </c>
      <c r="H215" s="5">
        <v>56000000000</v>
      </c>
      <c r="I215" s="5">
        <v>83000000000</v>
      </c>
      <c r="J215" s="5">
        <v>101000000000</v>
      </c>
      <c r="K215" s="5">
        <v>101000000000</v>
      </c>
      <c r="L215" s="5">
        <v>66000000000</v>
      </c>
      <c r="M215" s="5">
        <v>14000000000</v>
      </c>
      <c r="N215" s="5">
        <v>12000000000</v>
      </c>
      <c r="O215" s="5">
        <v>21000000000</v>
      </c>
    </row>
    <row r="216" spans="3:15" ht="15.5" x14ac:dyDescent="0.35">
      <c r="C216" t="s">
        <v>205</v>
      </c>
      <c r="L216" s="6">
        <v>4.7</v>
      </c>
    </row>
    <row r="217" spans="3:15" ht="15.5" x14ac:dyDescent="0.35">
      <c r="C217" t="s">
        <v>206</v>
      </c>
      <c r="L217" s="6">
        <v>1.2479</v>
      </c>
    </row>
    <row r="218" spans="3:15" ht="15.5" x14ac:dyDescent="0.35">
      <c r="C218" t="s">
        <v>207</v>
      </c>
      <c r="L218" s="6">
        <v>2.8900000000000002E-2</v>
      </c>
    </row>
    <row r="219" spans="3:15" ht="15.5" x14ac:dyDescent="0.35">
      <c r="C219" t="s">
        <v>208</v>
      </c>
      <c r="I219" s="6">
        <v>-17.010000000000002</v>
      </c>
    </row>
    <row r="220" spans="3:15" ht="15.5" x14ac:dyDescent="0.35">
      <c r="C220" t="s">
        <v>210</v>
      </c>
      <c r="I220" s="6">
        <v>6.95</v>
      </c>
    </row>
    <row r="221" spans="3:15" ht="15.5" x14ac:dyDescent="0.35">
      <c r="C221" t="s">
        <v>213</v>
      </c>
      <c r="I221" s="6">
        <v>7.33</v>
      </c>
    </row>
    <row r="222" spans="3:15" ht="15.5" x14ac:dyDescent="0.35">
      <c r="C222" t="s">
        <v>221</v>
      </c>
      <c r="I222" s="5">
        <v>-6</v>
      </c>
    </row>
    <row r="223" spans="3:15" ht="15.5" x14ac:dyDescent="0.35">
      <c r="C223" t="s">
        <v>223</v>
      </c>
      <c r="D223" s="6">
        <v>9.67</v>
      </c>
    </row>
    <row r="224" spans="3:15" ht="15.5" x14ac:dyDescent="0.35">
      <c r="C224" t="s">
        <v>224</v>
      </c>
      <c r="I224" s="6">
        <v>13.91</v>
      </c>
    </row>
    <row r="225" spans="3:9" ht="15.5" x14ac:dyDescent="0.35">
      <c r="C225" t="s">
        <v>226</v>
      </c>
      <c r="D225" s="6">
        <v>2.23</v>
      </c>
    </row>
    <row r="226" spans="3:9" ht="15.5" x14ac:dyDescent="0.35">
      <c r="C226" t="s">
        <v>227</v>
      </c>
      <c r="D226" s="6">
        <v>1.84</v>
      </c>
    </row>
    <row r="227" spans="3:9" ht="15.5" x14ac:dyDescent="0.35">
      <c r="C227" t="s">
        <v>230</v>
      </c>
      <c r="D227" s="6">
        <v>2.27</v>
      </c>
    </row>
    <row r="228" spans="3:9" ht="15.5" x14ac:dyDescent="0.35">
      <c r="C228" t="s">
        <v>232</v>
      </c>
      <c r="D228" s="6">
        <v>3.27</v>
      </c>
    </row>
    <row r="229" spans="3:9" ht="15.5" x14ac:dyDescent="0.35">
      <c r="C229" t="s">
        <v>13</v>
      </c>
      <c r="D229" s="5">
        <v>-4000000000</v>
      </c>
    </row>
    <row r="230" spans="3:9" ht="15.5" x14ac:dyDescent="0.35">
      <c r="C230" t="s">
        <v>234</v>
      </c>
      <c r="I230" s="6">
        <v>-1.2</v>
      </c>
    </row>
    <row r="231" spans="3:9" ht="15.5" x14ac:dyDescent="0.35">
      <c r="C231" t="s">
        <v>235</v>
      </c>
      <c r="I231" s="5">
        <v>0</v>
      </c>
    </row>
    <row r="232" spans="3:9" ht="15.5" x14ac:dyDescent="0.35">
      <c r="C232" t="s">
        <v>236</v>
      </c>
      <c r="I232" s="5">
        <v>0</v>
      </c>
    </row>
    <row r="233" spans="3:9" ht="15.5" x14ac:dyDescent="0.35">
      <c r="C233" t="s">
        <v>237</v>
      </c>
      <c r="I233" s="5">
        <v>0</v>
      </c>
    </row>
    <row r="234" spans="3:9" ht="15.5" x14ac:dyDescent="0.35">
      <c r="C234" t="s">
        <v>239</v>
      </c>
      <c r="D234" s="6">
        <v>2.4700000000000002</v>
      </c>
    </row>
    <row r="235" spans="3:9" ht="15.5" x14ac:dyDescent="0.35">
      <c r="C235" t="s">
        <v>240</v>
      </c>
      <c r="D235" s="6">
        <v>20.83</v>
      </c>
    </row>
    <row r="236" spans="3:9" ht="15.5" x14ac:dyDescent="0.35">
      <c r="C236" t="s">
        <v>241</v>
      </c>
      <c r="D236" s="6">
        <v>13.71</v>
      </c>
    </row>
    <row r="237" spans="3:9" ht="15.5" x14ac:dyDescent="0.35">
      <c r="C237" t="s">
        <v>242</v>
      </c>
      <c r="D237" s="6">
        <v>9.59</v>
      </c>
    </row>
    <row r="238" spans="3:9" ht="15.5" x14ac:dyDescent="0.35">
      <c r="C238" t="s">
        <v>243</v>
      </c>
      <c r="D238" s="6">
        <v>36.869999999999997</v>
      </c>
    </row>
    <row r="239" spans="3:9" ht="15.5" x14ac:dyDescent="0.35">
      <c r="C239" t="s">
        <v>42</v>
      </c>
      <c r="I239" s="5">
        <v>155000000000</v>
      </c>
    </row>
    <row r="240" spans="3:9" ht="15.5" x14ac:dyDescent="0.35">
      <c r="C240" t="s">
        <v>246</v>
      </c>
      <c r="I240" s="5">
        <v>140000000000</v>
      </c>
    </row>
    <row r="241" spans="3:9" ht="15.5" x14ac:dyDescent="0.35">
      <c r="C241" t="s">
        <v>247</v>
      </c>
      <c r="I241" s="5">
        <v>1510000000</v>
      </c>
    </row>
    <row r="242" spans="3:9" ht="15.5" x14ac:dyDescent="0.35">
      <c r="C242" t="s">
        <v>248</v>
      </c>
      <c r="I242" s="6">
        <v>0.5302</v>
      </c>
    </row>
    <row r="243" spans="3:9" ht="15.5" x14ac:dyDescent="0.35">
      <c r="C243" t="s">
        <v>249</v>
      </c>
      <c r="D243" s="6">
        <v>0.70510000000000006</v>
      </c>
    </row>
    <row r="244" spans="3:9" ht="15.5" x14ac:dyDescent="0.35">
      <c r="C244" t="s">
        <v>250</v>
      </c>
      <c r="D244" s="6">
        <v>-0.25519999999999998</v>
      </c>
    </row>
    <row r="245" spans="3:9" ht="15.5" x14ac:dyDescent="0.35">
      <c r="C245" t="s">
        <v>251</v>
      </c>
      <c r="D245" s="6">
        <v>-0.1613</v>
      </c>
    </row>
    <row r="246" spans="3:9" ht="15.5" x14ac:dyDescent="0.35">
      <c r="C246" t="s">
        <v>252</v>
      </c>
      <c r="D246" s="6">
        <v>-0.32270000000000004</v>
      </c>
    </row>
    <row r="247" spans="3:9" ht="15.5" x14ac:dyDescent="0.35">
      <c r="C247" t="s">
        <v>253</v>
      </c>
      <c r="D247" s="6">
        <v>-0.2666</v>
      </c>
    </row>
    <row r="248" spans="3:9" ht="15.5" x14ac:dyDescent="0.35">
      <c r="C248" t="s">
        <v>254</v>
      </c>
      <c r="D248" s="6">
        <v>0.56179999999999997</v>
      </c>
    </row>
    <row r="249" spans="3:9" ht="15.5" x14ac:dyDescent="0.35">
      <c r="C249" t="s">
        <v>255</v>
      </c>
      <c r="I249" s="6">
        <v>4.7</v>
      </c>
    </row>
    <row r="250" spans="3:9" ht="15.5" x14ac:dyDescent="0.35">
      <c r="C250" t="s">
        <v>259</v>
      </c>
      <c r="I250" t="s">
        <v>1286</v>
      </c>
    </row>
    <row r="251" spans="3:9" ht="15.5" x14ac:dyDescent="0.35">
      <c r="C251" t="s">
        <v>261</v>
      </c>
      <c r="I251" s="5">
        <v>3</v>
      </c>
    </row>
    <row r="252" spans="3:9" ht="15.5" x14ac:dyDescent="0.35">
      <c r="C252" t="s">
        <v>262</v>
      </c>
      <c r="I252" s="6">
        <v>0.02</v>
      </c>
    </row>
    <row r="253" spans="3:9" ht="15.5" x14ac:dyDescent="0.35">
      <c r="C253" t="s">
        <v>263</v>
      </c>
      <c r="I253" s="6">
        <v>0.16</v>
      </c>
    </row>
    <row r="254" spans="3:9" ht="15.5" x14ac:dyDescent="0.35">
      <c r="C254" t="s">
        <v>265</v>
      </c>
      <c r="I254" s="6">
        <v>0.63</v>
      </c>
    </row>
    <row r="255" spans="3:9" ht="15.5" x14ac:dyDescent="0.35">
      <c r="C255" t="s">
        <v>266</v>
      </c>
      <c r="I255" s="6">
        <v>0.23</v>
      </c>
    </row>
    <row r="256" spans="3:9" ht="15.5" x14ac:dyDescent="0.35">
      <c r="C256" t="s">
        <v>267</v>
      </c>
      <c r="I256" s="6">
        <v>0.09</v>
      </c>
    </row>
    <row r="257" spans="3:9" ht="15.5" x14ac:dyDescent="0.35">
      <c r="C257" t="s">
        <v>268</v>
      </c>
      <c r="I257" s="6">
        <v>0.01</v>
      </c>
    </row>
    <row r="258" spans="3:9" ht="15.5" x14ac:dyDescent="0.35">
      <c r="C258" t="s">
        <v>273</v>
      </c>
      <c r="D258" s="5">
        <v>15000000000</v>
      </c>
    </row>
    <row r="259" spans="3:9" ht="15.5" x14ac:dyDescent="0.35">
      <c r="C259" t="s">
        <v>274</v>
      </c>
      <c r="D259" s="5">
        <v>69000000000</v>
      </c>
    </row>
    <row r="260" spans="3:9" ht="15.5" x14ac:dyDescent="0.35">
      <c r="C260" t="s">
        <v>275</v>
      </c>
      <c r="D260" s="5">
        <v>48000000000</v>
      </c>
    </row>
    <row r="261" spans="3:9" ht="15.5" x14ac:dyDescent="0.35">
      <c r="C261" t="s">
        <v>183</v>
      </c>
      <c r="D261" s="5">
        <v>12000000000</v>
      </c>
    </row>
    <row r="262" spans="3:9" ht="15.5" x14ac:dyDescent="0.35">
      <c r="C262" t="s">
        <v>182</v>
      </c>
      <c r="I262" s="5">
        <v>21000000000</v>
      </c>
    </row>
    <row r="263" spans="3:9" ht="15.5" x14ac:dyDescent="0.35">
      <c r="C263" t="s">
        <v>21</v>
      </c>
      <c r="D263" s="5">
        <v>-15000000000</v>
      </c>
    </row>
    <row r="264" spans="3:9" ht="15.5" x14ac:dyDescent="0.35">
      <c r="C264" t="s">
        <v>276</v>
      </c>
      <c r="I264" s="5">
        <v>21000000000</v>
      </c>
    </row>
  </sheetData>
  <pageMargins left="0.7" right="0.7" top="0.75" bottom="0.75" header="0.3" footer="0.3"/>
  <ignoredErrors>
    <ignoredError sqref="A1:O265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1287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1288</v>
      </c>
      <c r="D2" s="2" vm="11">
        <f ca="1">IFERROR(_xlfn.STOCKHISTORY("XIDX:" &amp; $C$1, D3, , 0, 0, 1), "Libur")</f>
        <v>50</v>
      </c>
      <c r="E2" s="2" t="str">
        <f ca="1">IFERROR(_xlfn.STOCKHISTORY("XIDX:" &amp; $C$1, E3, , 0, 0, 1), "Libur")</f>
        <v>Libur</v>
      </c>
      <c r="H2" s="2" vm="11">
        <f ca="1">IFERROR(INDEX(D2:G2,COUNT(D2:G2)),"")</f>
        <v>50</v>
      </c>
      <c r="I2" s="2" vm="281">
        <f t="shared" ref="I2:P2" ca="1" si="0">IFERROR(_xlfn.STOCKHISTORY("XIDX:" &amp; $C$1, I1, , 0, 0, 1), "Libur")</f>
        <v>57</v>
      </c>
      <c r="J2" s="2" vm="11">
        <f t="shared" ca="1" si="0"/>
        <v>50</v>
      </c>
      <c r="K2" s="2" vm="11">
        <f t="shared" ca="1" si="0"/>
        <v>50</v>
      </c>
      <c r="L2" s="2" vm="300">
        <f t="shared" ca="1" si="0"/>
        <v>67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39315483904</v>
      </c>
      <c r="E4" s="2">
        <f>IFERROR(INDEX(E51:E500,MATCH($C$4,$C$51:$C$500,0)),"")</f>
        <v>43591961104</v>
      </c>
      <c r="H4" s="2">
        <f>IFERROR(SUM(D4:G4)*(4/MAX(1,COUNT(D4:G4))),"")</f>
        <v>165814890016</v>
      </c>
      <c r="I4" s="2">
        <f t="shared" ref="I4:P4" si="1">IFERROR(INDEX(I51:I500,MATCH($C$4,$C$51:$C$500,0)),"")</f>
        <v>197344005737</v>
      </c>
      <c r="J4" s="2">
        <f t="shared" si="1"/>
        <v>300316739862</v>
      </c>
      <c r="K4" s="2">
        <f t="shared" si="1"/>
        <v>651958903770</v>
      </c>
      <c r="L4" s="2">
        <f t="shared" si="1"/>
        <v>592687713783</v>
      </c>
      <c r="M4" s="2">
        <f t="shared" si="1"/>
        <v>563688066425</v>
      </c>
      <c r="N4" s="2">
        <f t="shared" si="1"/>
        <v>977221009504</v>
      </c>
      <c r="O4" s="2">
        <f t="shared" si="1"/>
        <v>808895668000</v>
      </c>
      <c r="P4" s="2">
        <f t="shared" si="1"/>
        <v>438677172510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-16050774935</v>
      </c>
      <c r="E5" s="2">
        <f>IFERROR(INDEX(E51:E500,MATCH($C$5,$C$51:$C$500,0)),"")</f>
        <v>-26255149080</v>
      </c>
      <c r="H5" s="2">
        <f>IFERROR(SUM(D5:G5)*(4/MAX(1,COUNT(D5:G5))),"")</f>
        <v>-84611848030</v>
      </c>
      <c r="I5" s="2">
        <f t="shared" ref="I5:P5" si="2">IFERROR(INDEX(I51:I500,MATCH($C$5,$C$51:$C$500,0)),"")</f>
        <v>-2107205333311</v>
      </c>
      <c r="J5" s="2">
        <f t="shared" si="2"/>
        <v>42803719399</v>
      </c>
      <c r="K5" s="2">
        <f t="shared" si="2"/>
        <v>116165361945</v>
      </c>
      <c r="L5" s="2">
        <f t="shared" si="2"/>
        <v>105019176258</v>
      </c>
      <c r="M5" s="2">
        <f t="shared" si="2"/>
        <v>130360577564</v>
      </c>
      <c r="N5" s="2">
        <f t="shared" si="2"/>
        <v>133251330455</v>
      </c>
      <c r="O5" s="2">
        <f t="shared" si="2"/>
        <v>150311804322</v>
      </c>
      <c r="P5" s="2">
        <f t="shared" si="2"/>
        <v>64537932974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349385426963</v>
      </c>
      <c r="E6" s="2">
        <f>IFERROR(INDEX(E51:E500,MATCH($C$6,$C$51:$C$500,0)),"")</f>
        <v>365436160383</v>
      </c>
      <c r="H6" s="2">
        <f>IFERROR(INDEX(D6:G6,COUNT(D6:G6)),"")</f>
        <v>365436160383</v>
      </c>
      <c r="I6" s="2">
        <f t="shared" ref="I6:P6" si="3">IFERROR(INDEX(I51:I500,MATCH($C$6,$C$51:$C$500,0)),"")</f>
        <v>417716063118</v>
      </c>
      <c r="J6" s="2">
        <f t="shared" si="3"/>
        <v>2616966560443</v>
      </c>
      <c r="K6" s="2">
        <f t="shared" si="3"/>
        <v>2574162796643</v>
      </c>
      <c r="L6" s="2">
        <f t="shared" si="3"/>
        <v>2457997445178</v>
      </c>
      <c r="M6" s="2">
        <f t="shared" si="3"/>
        <v>2100195446504</v>
      </c>
      <c r="N6" s="2">
        <f t="shared" si="3"/>
        <v>1969834819870</v>
      </c>
      <c r="O6" s="2">
        <f t="shared" si="3"/>
        <v>2214849737296</v>
      </c>
      <c r="P6" s="2">
        <f t="shared" si="3"/>
        <v>1199537932974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22.22</v>
      </c>
      <c r="E7" s="3">
        <f>IFERROR(INDEX(E51:E500,MATCH($C$7,$C$51:$C$500,0))/1000000000,"")</f>
        <v>22.22</v>
      </c>
      <c r="H7" s="3">
        <f>IFERROR(INDEX(D7:G7,COUNT(D7:G7)),"")</f>
        <v>22.22</v>
      </c>
      <c r="I7" s="3">
        <f t="shared" ref="I7:P7" si="4">IFERROR(INDEX(I51:I500,MATCH($C$7,$C$51:$C$500,0))/1000000000,"")</f>
        <v>22.22</v>
      </c>
      <c r="J7" s="3">
        <f t="shared" si="4"/>
        <v>22.22</v>
      </c>
      <c r="K7" s="3">
        <f t="shared" si="4"/>
        <v>22.22</v>
      </c>
      <c r="L7" s="3">
        <f t="shared" si="4"/>
        <v>22.22</v>
      </c>
      <c r="M7" s="3">
        <f t="shared" si="4"/>
        <v>0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-11000000000</v>
      </c>
      <c r="J8" s="2">
        <f t="shared" si="5"/>
        <v>-65000000000</v>
      </c>
      <c r="K8" s="2">
        <f t="shared" si="5"/>
        <v>2000000000</v>
      </c>
      <c r="L8" s="2">
        <f t="shared" si="5"/>
        <v>122000000000</v>
      </c>
      <c r="M8" s="2">
        <f t="shared" si="5"/>
        <v>-164000000000</v>
      </c>
      <c r="N8" s="2">
        <f t="shared" si="5"/>
        <v>-233000000000</v>
      </c>
      <c r="O8" s="2">
        <f t="shared" si="5"/>
        <v>10000000000</v>
      </c>
      <c r="P8" s="2">
        <f t="shared" si="5"/>
        <v>-21000000000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0.53</v>
      </c>
      <c r="E9" s="3">
        <f>IFERROR(INDEX(E51:E500,MATCH("Free cash flow per share (Quarter)",$C$51:$C$500,0)),"")</f>
        <v>-0.03</v>
      </c>
      <c r="H9" s="3">
        <f>IFERROR(INDEX(D9:G9,COUNT(D9:G9)),"")</f>
        <v>-0.03</v>
      </c>
      <c r="I9" s="3">
        <f t="shared" ref="I9:P9" si="6">IFERROR(INDEX(I51:I500,MATCH($C$9,$C$51:$C$500,0)),"")</f>
        <v>-0.52</v>
      </c>
      <c r="J9" s="3">
        <f t="shared" si="6"/>
        <v>-2.92</v>
      </c>
      <c r="K9" s="3">
        <f t="shared" si="6"/>
        <v>0.09</v>
      </c>
      <c r="L9" s="3">
        <f t="shared" si="6"/>
        <v>5.5</v>
      </c>
      <c r="M9" s="3">
        <f t="shared" si="6"/>
        <v>-82194.53</v>
      </c>
      <c r="N9" s="3">
        <f t="shared" si="6"/>
        <v>-116261.4</v>
      </c>
      <c r="O9" s="3">
        <f t="shared" si="6"/>
        <v>5199.05</v>
      </c>
      <c r="P9" s="3">
        <f t="shared" si="6"/>
        <v>-18792.2</v>
      </c>
    </row>
    <row r="10" spans="1:16" ht="15.5" x14ac:dyDescent="0.35">
      <c r="C10" t="s">
        <v>18</v>
      </c>
      <c r="D10" s="3">
        <f ca="1">IFERROR(IF(D9=0,"",D2/D9),"")</f>
        <v>94.339622641509436</v>
      </c>
      <c r="E10" s="3" t="str">
        <f ca="1">IFERROR(IF(E9=0,"",E2/E9),"")</f>
        <v/>
      </c>
      <c r="I10" s="3">
        <f t="shared" ref="I10:P10" ca="1" si="7">IFERROR(IF(I9=0,"",I2/I9),"")</f>
        <v>-109.61538461538461</v>
      </c>
      <c r="J10" s="3">
        <f t="shared" ca="1" si="7"/>
        <v>-17.123287671232877</v>
      </c>
      <c r="K10" s="3">
        <f t="shared" ca="1" si="7"/>
        <v>555.55555555555554</v>
      </c>
      <c r="L10" s="3">
        <f t="shared" ca="1" si="7"/>
        <v>12.181818181818182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25749210379</v>
      </c>
      <c r="E11" s="2">
        <f>IFERROR(INDEX(E51:E500,MATCH($C$11,$C$51:$C$500,0)),"")</f>
        <v>11652085087</v>
      </c>
      <c r="H11" s="2">
        <f>IFERROR(INDEX(D11:G11,COUNT(D11:G11)),"")</f>
        <v>11652085087</v>
      </c>
      <c r="I11" s="2">
        <f t="shared" ref="I11:P11" si="8">IFERROR(INDEX(I51:I500,MATCH($C$11,$C$51:$C$500,0)),"")</f>
        <v>28184959499</v>
      </c>
      <c r="J11" s="2">
        <f t="shared" si="8"/>
        <v>35404621650</v>
      </c>
      <c r="K11" s="2">
        <f t="shared" si="8"/>
        <v>283694481906</v>
      </c>
      <c r="L11" s="2">
        <f t="shared" si="8"/>
        <v>26869792306</v>
      </c>
      <c r="M11" s="2">
        <f t="shared" si="8"/>
        <v>60530437116</v>
      </c>
      <c r="N11" s="2">
        <f t="shared" si="8"/>
        <v>44698876735</v>
      </c>
      <c r="O11" s="2">
        <f t="shared" si="8"/>
        <v>297240127490</v>
      </c>
      <c r="P11" s="2">
        <f t="shared" si="8"/>
        <v>114091593241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1758000000000</v>
      </c>
      <c r="E12" s="2">
        <f>IFERROR(INDEX(E51:E500,MATCH("Net Debt (Quarter)",$C$51:$C$500,0)),"")</f>
        <v>1763000000000</v>
      </c>
      <c r="H12" s="2">
        <f>IFERROR(INDEX(D12:G12,COUNT(D12:G12)),"")</f>
        <v>1763000000000</v>
      </c>
      <c r="I12" s="2">
        <f t="shared" ref="I12:P12" si="9">IFERROR(INDEX(I51:I500,MATCH($C$12,$C$51:$C$500,0)),"")</f>
        <v>1723000000000</v>
      </c>
      <c r="J12" s="2">
        <f t="shared" si="9"/>
        <v>1641000000000</v>
      </c>
      <c r="K12" s="2">
        <f t="shared" si="9"/>
        <v>1305000000000</v>
      </c>
      <c r="L12" s="2">
        <f t="shared" si="9"/>
        <v>761000000000</v>
      </c>
      <c r="M12" s="2">
        <f t="shared" si="9"/>
        <v>856000000000</v>
      </c>
      <c r="N12" s="2">
        <f t="shared" si="9"/>
        <v>398000000000</v>
      </c>
      <c r="O12" s="2">
        <f t="shared" si="9"/>
        <v>5000000000</v>
      </c>
      <c r="P12" s="2">
        <f t="shared" si="9"/>
        <v>-2000000000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1784000000000</v>
      </c>
      <c r="E13" s="2">
        <f>IFERROR(INDEX(E51:E500,MATCH("Total Debt (Quarter)",$C$51:$C$500,0)),"")</f>
        <v>1774000000000</v>
      </c>
      <c r="H13" s="2">
        <f>IFERROR(INDEX(D13:G13,COUNT(D13:G13)),"")</f>
        <v>1774000000000</v>
      </c>
      <c r="I13" s="2">
        <f t="shared" ref="I13:P13" si="10">IFERROR(INDEX(I51:I500,MATCH($C$13,$C$51:$C$500,0)),"")</f>
        <v>1751000000000</v>
      </c>
      <c r="J13" s="2">
        <f t="shared" si="10"/>
        <v>1676000000000</v>
      </c>
      <c r="K13" s="2">
        <f t="shared" si="10"/>
        <v>1589000000000</v>
      </c>
      <c r="L13" s="2">
        <f t="shared" si="10"/>
        <v>788000000000</v>
      </c>
      <c r="M13" s="2">
        <f t="shared" si="10"/>
        <v>917000000000</v>
      </c>
      <c r="N13" s="2">
        <f t="shared" si="10"/>
        <v>443000000000</v>
      </c>
      <c r="O13" s="2">
        <f t="shared" si="10"/>
        <v>302000000000</v>
      </c>
      <c r="P13" s="2">
        <f t="shared" si="10"/>
        <v>112000000000</v>
      </c>
    </row>
    <row r="14" spans="1:16" ht="15.5" x14ac:dyDescent="0.35">
      <c r="C14" t="s">
        <v>27</v>
      </c>
      <c r="D14" s="2">
        <f>IFERROR(INDEX(D51:D500,MATCH($C$14,$C$51:$C$500,0)),"")</f>
        <v>-24569864393</v>
      </c>
      <c r="E14" s="2">
        <f>IFERROR(INDEX(E51:E500,MATCH($C$14,$C$51:$C$500,0)),"")</f>
        <v>-26023866441</v>
      </c>
      <c r="H14" s="2">
        <f>IFERROR(SUM(D14:G14)*(4/MAX(1,COUNT(D14:G14))),"")</f>
        <v>-101187461668</v>
      </c>
      <c r="I14" s="2">
        <f t="shared" ref="I14:P14" si="11">IFERROR(INDEX(I51:I500,MATCH($C$14,$C$51:$C$500,0)),"")</f>
        <v>-172146984623</v>
      </c>
      <c r="J14" s="2">
        <f t="shared" si="11"/>
        <v>-18624995549</v>
      </c>
      <c r="K14" s="2">
        <f t="shared" si="11"/>
        <v>-14232873011</v>
      </c>
      <c r="L14" s="2">
        <f t="shared" si="11"/>
        <v>-9657466393</v>
      </c>
      <c r="M14" s="2">
        <f t="shared" si="11"/>
        <v>-13069191439</v>
      </c>
      <c r="N14" s="2">
        <f t="shared" si="11"/>
        <v>-7164444923</v>
      </c>
      <c r="O14" s="2">
        <f t="shared" si="11"/>
        <v>-1842918898</v>
      </c>
      <c r="P14" s="2">
        <f t="shared" si="11"/>
        <v>-104714191</v>
      </c>
    </row>
    <row r="15" spans="1:16" ht="15.5" x14ac:dyDescent="0.35">
      <c r="C15" t="s">
        <v>28</v>
      </c>
      <c r="D15" s="2">
        <f>IFERROR(INDEX(D51:D500,MATCH($C$15,$C$51:$C$500,0)),"")</f>
        <v>-413499772</v>
      </c>
      <c r="E15" s="2">
        <f>IFERROR(INDEX(E51:E500,MATCH($C$15,$C$51:$C$500,0)),"")</f>
        <v>-501425534</v>
      </c>
      <c r="H15" s="2">
        <f>IFERROR(SUM(D15:G15)*(4/MAX(1,COUNT(D15:G15))),"")</f>
        <v>-1829850612</v>
      </c>
      <c r="I15" s="2">
        <f t="shared" ref="I15:P15" si="12">IFERROR(INDEX(I51:I500,MATCH($C$15,$C$51:$C$500,0)),"")</f>
        <v>-1045541007</v>
      </c>
      <c r="J15" s="2">
        <f t="shared" si="12"/>
        <v>-1846123735</v>
      </c>
      <c r="K15" s="2">
        <f t="shared" si="12"/>
        <v>-1073926436</v>
      </c>
      <c r="L15" s="2">
        <f t="shared" si="12"/>
        <v>-666466</v>
      </c>
      <c r="M15" s="2">
        <f t="shared" si="12"/>
        <v>-3001640</v>
      </c>
      <c r="N15" s="2">
        <f t="shared" si="12"/>
        <v>206603181</v>
      </c>
      <c r="O15" s="2">
        <f t="shared" si="12"/>
        <v>-2113331454</v>
      </c>
      <c r="P15" s="2">
        <f t="shared" si="12"/>
        <v>-484366000</v>
      </c>
    </row>
    <row r="16" spans="1:16" ht="15.5" x14ac:dyDescent="0.35">
      <c r="C16" t="s">
        <v>29</v>
      </c>
      <c r="D16" s="2">
        <f>IFERROR(INDEX(D51:D500,MATCH($C$16,$C$51:$C$500,0)),"")</f>
        <v>-15637233646</v>
      </c>
      <c r="E16" s="2">
        <f>IFERROR(INDEX(E51:E500,MATCH($C$16,$C$51:$C$500,0)),"")</f>
        <v>-25753686545</v>
      </c>
      <c r="H16" s="2">
        <f>IFERROR(SUM(D16:G16)*(4/MAX(1,COUNT(D16:G16))),"")</f>
        <v>-82781840382</v>
      </c>
      <c r="I16" s="2">
        <f t="shared" ref="I16:P16" si="13">IFERROR(INDEX(I51:I500,MATCH($C$16,$C$51:$C$500,0)),"")</f>
        <v>-2106168081505</v>
      </c>
      <c r="J16" s="2">
        <f t="shared" si="13"/>
        <v>44649887535</v>
      </c>
      <c r="K16" s="2">
        <f t="shared" si="13"/>
        <v>117239277901</v>
      </c>
      <c r="L16" s="2">
        <f t="shared" si="13"/>
        <v>105019861668</v>
      </c>
      <c r="M16" s="2">
        <f t="shared" si="13"/>
        <v>130363628274</v>
      </c>
      <c r="N16" s="2">
        <f t="shared" si="13"/>
        <v>133044579273</v>
      </c>
      <c r="O16" s="2">
        <f t="shared" si="13"/>
        <v>152425135776</v>
      </c>
      <c r="P16" s="2">
        <f t="shared" si="13"/>
        <v>65022298974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</row>
    <row r="19" spans="1:16" ht="15.5" x14ac:dyDescent="0.35">
      <c r="A19" t="s">
        <v>39</v>
      </c>
      <c r="C19" t="s">
        <v>40</v>
      </c>
    </row>
    <row r="20" spans="1:16" ht="15.5" x14ac:dyDescent="0.35">
      <c r="A20" t="s">
        <v>41</v>
      </c>
      <c r="C20" t="s">
        <v>42</v>
      </c>
      <c r="D20" s="2">
        <f ca="1">IFERROR(D21*D2,"")</f>
        <v>1111000000000</v>
      </c>
      <c r="E20" s="2" t="str">
        <f ca="1">IFERROR(E21*E2,"")</f>
        <v/>
      </c>
      <c r="H20" s="2">
        <f t="shared" ref="H20:P20" ca="1" si="14">IFERROR(H21*H2,"")</f>
        <v>1111000000000</v>
      </c>
      <c r="I20" s="2">
        <f t="shared" ca="1" si="14"/>
        <v>1266540000000</v>
      </c>
      <c r="J20" s="2">
        <f t="shared" ca="1" si="14"/>
        <v>1111000000000</v>
      </c>
      <c r="K20" s="2">
        <f t="shared" ca="1" si="14"/>
        <v>1111000000000</v>
      </c>
      <c r="L20" s="2">
        <f t="shared" ca="1" si="14"/>
        <v>1488740000000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22220000000</v>
      </c>
      <c r="E21" s="2">
        <f>IFERROR(INDEX(E51:E500,MATCH($C$7,$C$51:$C$500,0)),"")</f>
        <v>22220000000</v>
      </c>
      <c r="H21" s="2">
        <f>IFERROR(INDEX(D21:G21,COUNT(D21:G21)),"")</f>
        <v>22220000000</v>
      </c>
      <c r="I21" s="2">
        <f t="shared" ref="I21:P21" si="15">IFERROR(INDEX(I51:I500,MATCH($C$7,$C$51:$C$500,0)),"")</f>
        <v>22220000000</v>
      </c>
      <c r="J21" s="2">
        <f t="shared" si="15"/>
        <v>22220000000</v>
      </c>
      <c r="K21" s="2">
        <f t="shared" si="15"/>
        <v>22220000000</v>
      </c>
      <c r="L21" s="2">
        <f t="shared" si="15"/>
        <v>22220000000</v>
      </c>
      <c r="M21" s="2">
        <f t="shared" si="15"/>
        <v>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43</v>
      </c>
      <c r="C23" t="s">
        <v>44</v>
      </c>
      <c r="D23" s="3">
        <f>IFERROR(D5/D6*100,"")</f>
        <v>-4.5940024100374917</v>
      </c>
      <c r="E23" s="3">
        <f>IFERROR(E5/E6*100,"")</f>
        <v>-7.1846062120625831</v>
      </c>
      <c r="H23" s="3">
        <f t="shared" ref="H23:P23" si="16">IFERROR(H5/H6*100,"")</f>
        <v>-23.153660530288374</v>
      </c>
      <c r="I23" s="3">
        <f t="shared" si="16"/>
        <v>-504.4587745996588</v>
      </c>
      <c r="J23" s="3">
        <f t="shared" si="16"/>
        <v>1.6356234751335221</v>
      </c>
      <c r="K23" s="3">
        <f t="shared" si="16"/>
        <v>4.5127434090995644</v>
      </c>
      <c r="L23" s="3">
        <f t="shared" si="16"/>
        <v>4.2725502609460548</v>
      </c>
      <c r="M23" s="3">
        <f t="shared" si="16"/>
        <v>6.2070688602338953</v>
      </c>
      <c r="N23" s="3">
        <f t="shared" si="16"/>
        <v>6.7645941228612241</v>
      </c>
      <c r="O23" s="3">
        <f t="shared" si="16"/>
        <v>6.7865463643374841</v>
      </c>
      <c r="P23" s="3">
        <f t="shared" si="16"/>
        <v>5.3802327712965168</v>
      </c>
    </row>
    <row r="24" spans="1:16" ht="15.5" x14ac:dyDescent="0.35">
      <c r="C24" t="s">
        <v>45</v>
      </c>
      <c r="D24" s="4">
        <f>IFERROR(_xlfn.RRI(5,I23,D23),"")</f>
        <v>-0.60927328361560007</v>
      </c>
      <c r="E24" s="4" t="str">
        <f>IFERROR(_xlfn.RRI(5,J23,E23),"")</f>
        <v/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-0.2476725589782911</v>
      </c>
      <c r="K24" s="4">
        <f t="shared" si="17"/>
        <v>-3.4554161183085519E-2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46</v>
      </c>
      <c r="C25" t="s">
        <v>47</v>
      </c>
      <c r="D25" s="3">
        <f>IFERROR(INDEX(D51:D500,MATCH($A$25,$C$51:$C$500,0)),"")</f>
        <v>-0.72</v>
      </c>
      <c r="E25" s="3">
        <f>IFERROR(INDEX(E51:E500,MATCH($A$25,$C$51:$C$500,0)),"")</f>
        <v>-1.18</v>
      </c>
      <c r="H25" s="3">
        <f>IFERROR(INDEX(D25:G25,COUNT(D25:G25)),"")</f>
        <v>-1.18</v>
      </c>
      <c r="I25" s="3">
        <f t="shared" ref="I25:P25" si="18">IFERROR(INDEX(I51:I500,MATCH($C$25,$C$51:$C$500,0)),"")</f>
        <v>-94.82</v>
      </c>
      <c r="J25" s="3">
        <f t="shared" si="18"/>
        <v>1.93</v>
      </c>
      <c r="K25" s="3">
        <f t="shared" si="18"/>
        <v>5.23</v>
      </c>
      <c r="L25" s="3">
        <f t="shared" si="18"/>
        <v>4.7300000000000004</v>
      </c>
      <c r="M25" s="3">
        <f t="shared" si="18"/>
        <v>65180.29</v>
      </c>
      <c r="N25" s="3">
        <f t="shared" si="18"/>
        <v>66625.67</v>
      </c>
      <c r="O25" s="3">
        <f t="shared" si="18"/>
        <v>75155.899999999994</v>
      </c>
      <c r="P25" s="3">
        <f t="shared" si="18"/>
        <v>56861.61</v>
      </c>
    </row>
    <row r="26" spans="1:16" ht="15.5" x14ac:dyDescent="0.35">
      <c r="C26" t="s">
        <v>48</v>
      </c>
      <c r="D26" s="4">
        <f>IFERROR(_xlfn.RRI(5,I25,D25),"")</f>
        <v>-0.62322115620202267</v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-0.87924118412116714</v>
      </c>
      <c r="K26" s="4">
        <f t="shared" si="19"/>
        <v>-0.84413934130475088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49</v>
      </c>
      <c r="D27" s="3">
        <f>IFERROR(D4/D21,"")</f>
        <v>1.7693737130513052</v>
      </c>
      <c r="E27" s="3">
        <f>IFERROR(E4/E21,"")</f>
        <v>1.9618344331233124</v>
      </c>
      <c r="H27" s="3">
        <f t="shared" ref="H27:P27" si="20">IFERROR(H4/H21,"")</f>
        <v>7.4624162923492348</v>
      </c>
      <c r="I27" s="3">
        <f t="shared" si="20"/>
        <v>8.8813683950045004</v>
      </c>
      <c r="J27" s="3">
        <f t="shared" si="20"/>
        <v>13.515604854275427</v>
      </c>
      <c r="K27" s="3">
        <f t="shared" si="20"/>
        <v>29.341084778127811</v>
      </c>
      <c r="L27" s="3">
        <f t="shared" si="20"/>
        <v>26.673614481683167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50</v>
      </c>
      <c r="D28" s="4">
        <f>IFERROR(_xlfn.RRI(5,I27,D27),"")</f>
        <v>-0.27578429712838792</v>
      </c>
      <c r="E28" s="4">
        <f>IFERROR(_xlfn.RRI(5,J27,E27),"")</f>
        <v>-0.32022471077367964</v>
      </c>
      <c r="H28" s="4" t="str">
        <f t="shared" ref="H28:P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51</v>
      </c>
      <c r="H29" s="4">
        <f t="shared" ref="H29:P29" si="22">IFERROR(((H25-I25)/I25)*100%,"")</f>
        <v>-0.98755536806580879</v>
      </c>
      <c r="I29" s="4">
        <f t="shared" si="22"/>
        <v>-50.129533678756481</v>
      </c>
      <c r="J29" s="4">
        <f t="shared" si="22"/>
        <v>-0.63097514340344174</v>
      </c>
      <c r="K29" s="4">
        <f t="shared" si="22"/>
        <v>0.10570824524312895</v>
      </c>
      <c r="L29" s="4">
        <f t="shared" si="22"/>
        <v>-0.99992743205039436</v>
      </c>
      <c r="M29" s="4">
        <f t="shared" si="22"/>
        <v>-2.1694040750359394E-2</v>
      </c>
      <c r="N29" s="4">
        <f t="shared" si="22"/>
        <v>-0.11350047035562073</v>
      </c>
      <c r="O29" s="4">
        <f t="shared" si="22"/>
        <v>0.32173359143365787</v>
      </c>
      <c r="P29" s="4" t="str">
        <f t="shared" si="22"/>
        <v/>
      </c>
    </row>
    <row r="30" spans="1:16" ht="15.5" x14ac:dyDescent="0.35">
      <c r="C30" t="s">
        <v>52</v>
      </c>
      <c r="H30" s="4">
        <f t="shared" ref="H30:P30" si="23">IFERROR(((H27-I27)/I27)*100%,"")</f>
        <v>-0.15976728354758743</v>
      </c>
      <c r="I30" s="4">
        <f t="shared" si="23"/>
        <v>-0.34288043407875796</v>
      </c>
      <c r="J30" s="4">
        <f t="shared" si="23"/>
        <v>-0.53936246882219641</v>
      </c>
      <c r="K30" s="4">
        <f t="shared" si="23"/>
        <v>0.10000408074715193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15.72</v>
      </c>
      <c r="E32" s="3">
        <f>IFERROR(INDEX(E51:E500,MATCH($A$32,$C$51:$C$500,0)),"")</f>
        <v>16.440000000000001</v>
      </c>
      <c r="H32" s="3">
        <f>IFERROR(INDEX(D32:G32,COUNT(D32:G32)),"")</f>
        <v>16.440000000000001</v>
      </c>
      <c r="I32" s="3">
        <f t="shared" ref="I32:P32" si="24">IFERROR(INDEX(I51:I500,MATCH($C$32,$C$51:$C$500,0)),"")</f>
        <v>18.8</v>
      </c>
      <c r="J32" s="3">
        <f t="shared" si="24"/>
        <v>117.76</v>
      </c>
      <c r="K32" s="3">
        <f t="shared" si="24"/>
        <v>115.84</v>
      </c>
      <c r="L32" s="3">
        <f t="shared" si="24"/>
        <v>110.61</v>
      </c>
      <c r="M32" s="3">
        <f t="shared" si="24"/>
        <v>1050093.3899999999</v>
      </c>
      <c r="N32" s="3">
        <f t="shared" si="24"/>
        <v>984913.1</v>
      </c>
      <c r="O32" s="3">
        <f t="shared" si="24"/>
        <v>1107424.8700000001</v>
      </c>
      <c r="P32" s="3">
        <f t="shared" si="24"/>
        <v>1056861.6100000001</v>
      </c>
    </row>
    <row r="33" spans="1:16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3.18</v>
      </c>
      <c r="E33" s="3">
        <f>IFERROR(INDEX(E51:E500,MATCH($A$33,$C$51:$C$500,0)),"")</f>
        <v>3.04</v>
      </c>
      <c r="H33" s="3">
        <f>IFERROR(INDEX(D33:G33,COUNT(D33:G33)),"")</f>
        <v>3.04</v>
      </c>
      <c r="I33" s="3">
        <f t="shared" ref="I33:P33" si="25">IFERROR(INDEX(I51:I500,MATCH($C$33,$C$51:$C$500,0)),"")</f>
        <v>3.03</v>
      </c>
      <c r="J33" s="3">
        <f t="shared" si="25"/>
        <v>0.42</v>
      </c>
      <c r="K33" s="3">
        <f t="shared" si="25"/>
        <v>0.43</v>
      </c>
      <c r="L33" s="3">
        <f t="shared" si="25"/>
        <v>0.61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-69.44</v>
      </c>
      <c r="E34" s="3">
        <f>IFERROR(INDEX(E51:E500,MATCH($A$34,$C$51:$C$500,0)),"")</f>
        <v>-42.37</v>
      </c>
      <c r="H34" s="3">
        <f>IFERROR(INDEX(D34:G34,COUNT(D34:G34)),"")</f>
        <v>-42.37</v>
      </c>
      <c r="I34" s="3">
        <f t="shared" ref="I34:P34" si="26">IFERROR(INDEX(I51:I500,MATCH($C$34,$C$51:$C$500,0)),"")</f>
        <v>-0.6</v>
      </c>
      <c r="J34" s="3">
        <f t="shared" si="26"/>
        <v>25.91</v>
      </c>
      <c r="K34" s="3">
        <f t="shared" si="26"/>
        <v>9.56</v>
      </c>
      <c r="L34" s="3">
        <f t="shared" si="26"/>
        <v>14.16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28.26</v>
      </c>
      <c r="E35" s="3">
        <f>IFERROR(INDEX(E51:E500,MATCH($A$35,$C$51:$C$500,0)),"")</f>
        <v>25.49</v>
      </c>
      <c r="H35" s="3">
        <f>IFERROR(INDEX(D35:G35,COUNT(D35:G35)),"")</f>
        <v>25.49</v>
      </c>
      <c r="I35" s="3">
        <f t="shared" ref="I35:P35" si="27">IFERROR(INDEX(I51:I500,MATCH($C$35,$C$51:$C$500,0)),"")</f>
        <v>6.42</v>
      </c>
      <c r="J35" s="3">
        <f t="shared" si="27"/>
        <v>3.7</v>
      </c>
      <c r="K35" s="3">
        <f t="shared" si="27"/>
        <v>1.7</v>
      </c>
      <c r="L35" s="3">
        <f t="shared" si="27"/>
        <v>2.5099999999999998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65</v>
      </c>
      <c r="C36" t="s">
        <v>66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0.19940000000000002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67</v>
      </c>
      <c r="C37" t="s">
        <v>68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1.17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697</v>
      </c>
      <c r="E50" t="s">
        <v>69</v>
      </c>
      <c r="F50" t="s">
        <v>70</v>
      </c>
      <c r="G50" t="s">
        <v>71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</row>
    <row r="51" spans="2:16" ht="15.5" x14ac:dyDescent="0.35">
      <c r="B51" t="s">
        <v>74</v>
      </c>
      <c r="C51" t="s">
        <v>6</v>
      </c>
      <c r="D51" s="5">
        <v>39315483904</v>
      </c>
      <c r="E51" s="5">
        <v>43591961104</v>
      </c>
      <c r="F51" s="5">
        <v>37845721270</v>
      </c>
      <c r="G51" s="5">
        <v>31799765201</v>
      </c>
      <c r="I51" s="5">
        <v>197344005737</v>
      </c>
      <c r="J51" s="5">
        <v>300316739862</v>
      </c>
      <c r="K51" s="5">
        <v>651958903770</v>
      </c>
      <c r="L51" s="5">
        <v>592687713783</v>
      </c>
      <c r="M51" s="5">
        <v>563688066425</v>
      </c>
      <c r="N51" s="5">
        <v>977221009504</v>
      </c>
      <c r="O51" s="5">
        <v>808895668000</v>
      </c>
      <c r="P51" s="5">
        <v>438677172510</v>
      </c>
    </row>
    <row r="52" spans="2:16" ht="15.5" x14ac:dyDescent="0.35">
      <c r="C52" t="s">
        <v>75</v>
      </c>
      <c r="D52" s="5">
        <v>-26661313924</v>
      </c>
      <c r="E52" s="5">
        <v>-29007832467</v>
      </c>
      <c r="F52" s="5">
        <v>-27504679218</v>
      </c>
      <c r="G52" s="5">
        <v>-24179379682</v>
      </c>
      <c r="I52" s="5">
        <v>-148692987551</v>
      </c>
      <c r="J52" s="5">
        <v>-207909638775</v>
      </c>
      <c r="K52" s="5">
        <v>-480306927982</v>
      </c>
      <c r="L52" s="5">
        <v>-439458758404</v>
      </c>
      <c r="M52" s="5">
        <v>-416880451565</v>
      </c>
      <c r="N52" s="5">
        <v>-801582919316</v>
      </c>
      <c r="O52" s="5">
        <v>-603260718795</v>
      </c>
      <c r="P52" s="5">
        <v>-326739561261</v>
      </c>
    </row>
    <row r="53" spans="2:16" ht="15.5" x14ac:dyDescent="0.35">
      <c r="C53" t="s">
        <v>76</v>
      </c>
      <c r="D53" s="5">
        <v>12654169980</v>
      </c>
      <c r="E53" s="5">
        <v>14584128637</v>
      </c>
      <c r="F53" s="5">
        <v>10341042052</v>
      </c>
      <c r="G53" s="5">
        <v>7620385519</v>
      </c>
      <c r="I53" s="5">
        <v>48651018186</v>
      </c>
      <c r="J53" s="5">
        <v>92407101087</v>
      </c>
      <c r="K53" s="5">
        <v>171651975788</v>
      </c>
      <c r="L53" s="5">
        <v>153228955379</v>
      </c>
      <c r="M53" s="5">
        <v>146807614860</v>
      </c>
      <c r="N53" s="5">
        <v>175638090188</v>
      </c>
      <c r="O53" s="5">
        <v>205634949205</v>
      </c>
      <c r="P53" s="5">
        <v>111937611249</v>
      </c>
    </row>
    <row r="54" spans="2:16" ht="15.5" x14ac:dyDescent="0.35">
      <c r="C54" t="s">
        <v>77</v>
      </c>
      <c r="D54" s="5">
        <v>-3721539233</v>
      </c>
      <c r="E54" s="5">
        <v>-14313948741</v>
      </c>
      <c r="F54" s="5">
        <v>-9722794141</v>
      </c>
      <c r="G54" s="5">
        <v>-1947267128645</v>
      </c>
      <c r="I54" s="5">
        <v>-1982672115068</v>
      </c>
      <c r="J54" s="5">
        <v>-29132218003</v>
      </c>
      <c r="K54" s="5">
        <v>-40179824876</v>
      </c>
      <c r="L54" s="5">
        <v>-38551627318</v>
      </c>
      <c r="M54" s="5">
        <v>-3374795147</v>
      </c>
      <c r="N54" s="5">
        <v>-35429065992</v>
      </c>
      <c r="O54" s="5">
        <v>-51366894531</v>
      </c>
      <c r="P54" s="5">
        <v>-46810598084</v>
      </c>
    </row>
    <row r="55" spans="2:16" ht="15.5" x14ac:dyDescent="0.35">
      <c r="C55" t="s">
        <v>79</v>
      </c>
      <c r="D55" s="5">
        <v>-1404604591</v>
      </c>
      <c r="E55" s="5">
        <v>-2893081762</v>
      </c>
      <c r="F55" s="5">
        <v>-4610621958</v>
      </c>
      <c r="G55" s="5">
        <v>-13271256993</v>
      </c>
      <c r="I55" s="5">
        <v>-38554897638</v>
      </c>
      <c r="J55" s="5">
        <v>-36308671762</v>
      </c>
      <c r="K55" s="5">
        <v>-36548681537</v>
      </c>
      <c r="L55" s="5">
        <v>-33148239266</v>
      </c>
      <c r="M55" s="5">
        <v>-29421666935</v>
      </c>
      <c r="N55" s="5">
        <v>-36205704160</v>
      </c>
      <c r="O55" s="5">
        <v>-32769654272</v>
      </c>
      <c r="P55" s="5">
        <v>-11878171084</v>
      </c>
    </row>
    <row r="56" spans="2:16" ht="15.5" x14ac:dyDescent="0.35">
      <c r="C56" t="s">
        <v>351</v>
      </c>
      <c r="D56" s="5">
        <v>-105230785</v>
      </c>
      <c r="E56" s="5">
        <v>-246793643</v>
      </c>
      <c r="F56" s="5">
        <v>-215797697</v>
      </c>
      <c r="G56" s="5">
        <v>-59088700</v>
      </c>
      <c r="I56" s="5">
        <v>-2035179020</v>
      </c>
      <c r="J56" s="5">
        <v>-4365276450</v>
      </c>
      <c r="K56" s="5">
        <v>-13496782494</v>
      </c>
      <c r="L56" s="5">
        <v>-14332604692</v>
      </c>
      <c r="M56" s="5">
        <v>-10599927875</v>
      </c>
      <c r="N56" s="5">
        <v>-14016367642</v>
      </c>
      <c r="O56" s="5">
        <v>-8147746681</v>
      </c>
      <c r="P56" s="5">
        <v>-4654174432</v>
      </c>
    </row>
    <row r="57" spans="2:16" ht="15.5" x14ac:dyDescent="0.35">
      <c r="C57" t="s">
        <v>85</v>
      </c>
      <c r="D57" s="5">
        <v>41517</v>
      </c>
      <c r="E57" s="5">
        <v>37001</v>
      </c>
      <c r="F57" s="5">
        <v>38344</v>
      </c>
      <c r="G57" s="5">
        <v>-8344249</v>
      </c>
      <c r="I57" s="5">
        <v>-8289201</v>
      </c>
      <c r="J57" s="5">
        <v>44401</v>
      </c>
      <c r="K57" s="5">
        <v>-10480</v>
      </c>
      <c r="L57" s="5">
        <v>18944</v>
      </c>
      <c r="M57" s="5">
        <v>49070</v>
      </c>
      <c r="N57" s="5">
        <v>-148001</v>
      </c>
    </row>
    <row r="58" spans="2:16" ht="15.5" x14ac:dyDescent="0.35">
      <c r="C58" t="s">
        <v>80</v>
      </c>
      <c r="D58" s="5">
        <v>8932630747</v>
      </c>
      <c r="E58" s="5">
        <v>270179896</v>
      </c>
      <c r="F58" s="5">
        <v>618247911</v>
      </c>
      <c r="G58" s="5">
        <v>-1939646743126</v>
      </c>
      <c r="I58" s="5">
        <v>-1934021096882</v>
      </c>
      <c r="J58" s="5">
        <v>63274883084</v>
      </c>
      <c r="K58" s="5">
        <v>131472150912</v>
      </c>
      <c r="L58" s="5">
        <v>114677328061</v>
      </c>
      <c r="M58" s="5">
        <v>143432819713</v>
      </c>
      <c r="N58" s="5">
        <v>140209024196</v>
      </c>
      <c r="O58" s="5">
        <v>154268054674</v>
      </c>
      <c r="P58" s="5">
        <v>65127013165</v>
      </c>
    </row>
    <row r="59" spans="2:16" ht="15.5" x14ac:dyDescent="0.35">
      <c r="C59" t="s">
        <v>81</v>
      </c>
      <c r="D59" s="5">
        <v>-24569864393</v>
      </c>
      <c r="E59" s="5">
        <v>-26023866441</v>
      </c>
      <c r="F59" s="5">
        <v>-26363522072</v>
      </c>
      <c r="G59" s="5">
        <v>-162475592515</v>
      </c>
      <c r="I59" s="5">
        <v>-172146984623</v>
      </c>
      <c r="J59" s="5">
        <v>-18624995549</v>
      </c>
      <c r="K59" s="5">
        <v>-14232873011</v>
      </c>
      <c r="L59" s="5">
        <v>-9657466393</v>
      </c>
      <c r="M59" s="5">
        <v>-13069191439</v>
      </c>
      <c r="N59" s="5">
        <v>-7164444923</v>
      </c>
      <c r="O59" s="5">
        <v>-1842918898</v>
      </c>
      <c r="P59" s="5">
        <v>-104714191</v>
      </c>
    </row>
    <row r="60" spans="2:16" ht="15.5" x14ac:dyDescent="0.35">
      <c r="C60" t="s">
        <v>27</v>
      </c>
      <c r="D60" s="5">
        <v>-24569864393</v>
      </c>
      <c r="E60" s="5">
        <v>-26023866441</v>
      </c>
      <c r="F60" s="5">
        <v>-26363522072</v>
      </c>
      <c r="G60" s="5">
        <v>-162475592515</v>
      </c>
      <c r="I60" s="5">
        <v>-172146984623</v>
      </c>
      <c r="J60" s="5">
        <v>-18624995549</v>
      </c>
      <c r="K60" s="5">
        <v>-14232873011</v>
      </c>
      <c r="L60" s="5">
        <v>-9657466393</v>
      </c>
      <c r="M60" s="5">
        <v>-13069191439</v>
      </c>
      <c r="N60" s="5">
        <v>-7164444923</v>
      </c>
      <c r="O60" s="5">
        <v>-1842918898</v>
      </c>
      <c r="P60" s="5">
        <v>-104714191</v>
      </c>
    </row>
    <row r="61" spans="2:16" ht="15.5" x14ac:dyDescent="0.35">
      <c r="C61" t="s">
        <v>83</v>
      </c>
    </row>
    <row r="62" spans="2:16" ht="15.5" x14ac:dyDescent="0.35">
      <c r="C62" t="s">
        <v>86</v>
      </c>
      <c r="D62" s="5">
        <v>-24569864393</v>
      </c>
      <c r="E62" s="5">
        <v>-26023866441</v>
      </c>
      <c r="F62" s="5">
        <v>-26363522072</v>
      </c>
      <c r="G62" s="5">
        <v>-162475592515</v>
      </c>
      <c r="I62" s="5">
        <v>-172146984623</v>
      </c>
      <c r="J62" s="5">
        <v>-18624995549</v>
      </c>
      <c r="K62" s="5">
        <v>-14232873011</v>
      </c>
      <c r="L62" s="5">
        <v>-9657466393</v>
      </c>
      <c r="M62" s="5">
        <v>-13069191439</v>
      </c>
      <c r="N62" s="5">
        <v>-7164444923</v>
      </c>
      <c r="O62" s="5">
        <v>-1842918898</v>
      </c>
      <c r="P62" s="5">
        <v>-104714191</v>
      </c>
    </row>
    <row r="63" spans="2:16" ht="15.5" x14ac:dyDescent="0.35">
      <c r="C63" t="s">
        <v>29</v>
      </c>
      <c r="D63" s="5">
        <v>-15637233646</v>
      </c>
      <c r="E63" s="5">
        <v>-25753686545</v>
      </c>
      <c r="F63" s="5">
        <v>-25745274161</v>
      </c>
      <c r="G63" s="5">
        <v>-2102122335641</v>
      </c>
      <c r="I63" s="5">
        <v>-2106168081505</v>
      </c>
      <c r="J63" s="5">
        <v>44649887535</v>
      </c>
      <c r="K63" s="5">
        <v>117239277901</v>
      </c>
      <c r="L63" s="5">
        <v>105019861668</v>
      </c>
      <c r="M63" s="5">
        <v>130363628274</v>
      </c>
      <c r="N63" s="5">
        <v>133044579273</v>
      </c>
      <c r="O63" s="5">
        <v>152425135776</v>
      </c>
      <c r="P63" s="5">
        <v>65022298974</v>
      </c>
    </row>
    <row r="64" spans="2:16" ht="15.5" x14ac:dyDescent="0.35">
      <c r="C64" t="s">
        <v>28</v>
      </c>
      <c r="D64" s="5">
        <v>-413499772</v>
      </c>
      <c r="E64" s="5">
        <v>-501425534</v>
      </c>
      <c r="F64" s="5">
        <v>-279525495</v>
      </c>
      <c r="G64" s="5">
        <v>-238427044</v>
      </c>
      <c r="I64" s="5">
        <v>-1045541007</v>
      </c>
      <c r="J64" s="5">
        <v>-1846123735</v>
      </c>
      <c r="K64" s="5">
        <v>-1073926436</v>
      </c>
      <c r="L64" s="5">
        <v>-666466</v>
      </c>
      <c r="M64" s="5">
        <v>-3001640</v>
      </c>
      <c r="N64" s="5">
        <v>206603181</v>
      </c>
      <c r="O64" s="5">
        <v>-2113331454</v>
      </c>
      <c r="P64" s="5">
        <v>-484366000</v>
      </c>
    </row>
    <row r="65" spans="2:16" ht="15.5" x14ac:dyDescent="0.35">
      <c r="C65" t="s">
        <v>374</v>
      </c>
      <c r="D65" s="5">
        <v>-413499772</v>
      </c>
      <c r="E65" s="5">
        <v>-501425534</v>
      </c>
      <c r="F65" s="5">
        <v>-279525495</v>
      </c>
      <c r="G65" s="5">
        <v>807113963</v>
      </c>
      <c r="O65" s="5">
        <v>-1665739454</v>
      </c>
    </row>
    <row r="66" spans="2:16" ht="15.5" x14ac:dyDescent="0.35">
      <c r="C66" t="s">
        <v>375</v>
      </c>
      <c r="G66" s="5">
        <v>-1045541007</v>
      </c>
      <c r="I66" s="5">
        <v>-1045541007</v>
      </c>
      <c r="J66" s="5">
        <v>-1846123735</v>
      </c>
      <c r="K66" s="5">
        <v>-1073926436</v>
      </c>
      <c r="L66" s="5">
        <v>-666466</v>
      </c>
      <c r="M66" s="5">
        <v>-3001640</v>
      </c>
      <c r="N66" s="5">
        <v>206603181</v>
      </c>
      <c r="O66" s="5">
        <v>-447592000</v>
      </c>
      <c r="P66" s="5">
        <v>-484366000</v>
      </c>
    </row>
    <row r="67" spans="2:16" ht="15.5" x14ac:dyDescent="0.35">
      <c r="C67" t="s">
        <v>376</v>
      </c>
      <c r="D67" s="5">
        <v>-413499772</v>
      </c>
      <c r="E67" s="5">
        <v>-501425534</v>
      </c>
      <c r="F67" s="5">
        <v>-279525495</v>
      </c>
      <c r="G67" s="5">
        <v>-238427044</v>
      </c>
      <c r="I67" s="5">
        <v>-1045541007</v>
      </c>
      <c r="J67" s="5">
        <v>-1846123735</v>
      </c>
      <c r="K67" s="5">
        <v>-1073926436</v>
      </c>
      <c r="L67" s="5">
        <v>-666466</v>
      </c>
      <c r="M67" s="5">
        <v>-3001640</v>
      </c>
      <c r="N67" s="5">
        <v>206603181</v>
      </c>
      <c r="O67" s="5">
        <v>-2113331454</v>
      </c>
      <c r="P67" s="5">
        <v>-484366000</v>
      </c>
    </row>
    <row r="68" spans="2:16" ht="15.5" x14ac:dyDescent="0.35">
      <c r="C68" t="s">
        <v>428</v>
      </c>
      <c r="D68" s="5">
        <v>-16050733418</v>
      </c>
      <c r="E68" s="5">
        <v>-26255112079</v>
      </c>
      <c r="F68" s="5">
        <v>-26024799656</v>
      </c>
      <c r="G68" s="5">
        <v>-2102360762685</v>
      </c>
      <c r="I68" s="5">
        <v>-2107213622512</v>
      </c>
      <c r="J68" s="5">
        <v>42803763800</v>
      </c>
      <c r="K68" s="5">
        <v>116165351465</v>
      </c>
      <c r="L68" s="5">
        <v>105019195202</v>
      </c>
      <c r="M68" s="5">
        <v>130360626634</v>
      </c>
      <c r="N68" s="5">
        <v>133251182454</v>
      </c>
      <c r="O68" s="5">
        <v>150311804322</v>
      </c>
      <c r="P68" s="5">
        <v>64537932974</v>
      </c>
    </row>
    <row r="69" spans="2:16" ht="15.5" x14ac:dyDescent="0.35">
      <c r="C69" t="s">
        <v>87</v>
      </c>
      <c r="D69" s="5">
        <v>-16050733418</v>
      </c>
      <c r="E69" s="5">
        <v>-26255112079</v>
      </c>
      <c r="F69" s="5">
        <v>-26024799656</v>
      </c>
      <c r="G69" s="5">
        <v>-2102360762685</v>
      </c>
      <c r="I69" s="5">
        <v>-2107213622512</v>
      </c>
      <c r="J69" s="5">
        <v>42803763800</v>
      </c>
      <c r="K69" s="5">
        <v>116165351465</v>
      </c>
      <c r="L69" s="5">
        <v>105019195202</v>
      </c>
      <c r="M69" s="5">
        <v>130360626634</v>
      </c>
      <c r="N69" s="5">
        <v>133251182454</v>
      </c>
      <c r="O69" s="5">
        <v>150311804322</v>
      </c>
      <c r="P69" s="5">
        <v>64537932974</v>
      </c>
    </row>
    <row r="70" spans="2:16" ht="15.5" x14ac:dyDescent="0.35">
      <c r="C70" t="s">
        <v>88</v>
      </c>
    </row>
    <row r="71" spans="2:16" ht="15.5" x14ac:dyDescent="0.35">
      <c r="C71" t="s">
        <v>89</v>
      </c>
      <c r="D71" s="5">
        <v>-16050733418</v>
      </c>
      <c r="E71" s="5">
        <v>-26255112079</v>
      </c>
      <c r="F71" s="5">
        <v>-26024799656</v>
      </c>
      <c r="G71" s="5">
        <v>-2102360762685</v>
      </c>
      <c r="I71" s="5">
        <v>-2107213622512</v>
      </c>
      <c r="J71" s="5">
        <v>42803763800</v>
      </c>
      <c r="K71" s="5">
        <v>116165351465</v>
      </c>
      <c r="L71" s="5">
        <v>105019195202</v>
      </c>
      <c r="M71" s="5">
        <v>130360626634</v>
      </c>
      <c r="N71" s="5">
        <v>133251182454</v>
      </c>
      <c r="O71" s="5">
        <v>150311804322</v>
      </c>
      <c r="P71" s="5">
        <v>64537932974</v>
      </c>
    </row>
    <row r="72" spans="2:16" ht="15.5" x14ac:dyDescent="0.35">
      <c r="C72" t="s">
        <v>90</v>
      </c>
      <c r="D72" s="5">
        <v>-16050733418</v>
      </c>
      <c r="E72" s="5">
        <v>-26255112079</v>
      </c>
      <c r="F72" s="5">
        <v>-26024799656</v>
      </c>
      <c r="G72" s="5">
        <v>-2102360762685</v>
      </c>
      <c r="I72" s="5">
        <v>-2107213622512</v>
      </c>
      <c r="J72" s="5">
        <v>42803763800</v>
      </c>
      <c r="K72" s="5">
        <v>116165351465</v>
      </c>
      <c r="L72" s="5">
        <v>105019195202</v>
      </c>
      <c r="M72" s="5">
        <v>130360626634</v>
      </c>
      <c r="N72" s="5">
        <v>133251182454</v>
      </c>
      <c r="O72" s="5">
        <v>150311804322</v>
      </c>
      <c r="P72" s="5">
        <v>64537932974</v>
      </c>
    </row>
    <row r="73" spans="2:16" ht="15.5" x14ac:dyDescent="0.35">
      <c r="C73" t="s">
        <v>8</v>
      </c>
      <c r="D73" s="5">
        <v>-16050774935</v>
      </c>
      <c r="E73" s="5">
        <v>-26255149080</v>
      </c>
      <c r="F73" s="5">
        <v>-26024838000</v>
      </c>
      <c r="G73" s="5">
        <v>-2102352418436</v>
      </c>
      <c r="I73" s="5">
        <v>-2107205333311</v>
      </c>
      <c r="J73" s="5">
        <v>42803719399</v>
      </c>
      <c r="K73" s="5">
        <v>116165361945</v>
      </c>
      <c r="L73" s="5">
        <v>105019176258</v>
      </c>
      <c r="M73" s="5">
        <v>130360577564</v>
      </c>
      <c r="N73" s="5">
        <v>133251330455</v>
      </c>
      <c r="O73" s="5">
        <v>150311804322</v>
      </c>
      <c r="P73" s="5">
        <v>64537932974</v>
      </c>
    </row>
    <row r="74" spans="2:16" ht="15.5" x14ac:dyDescent="0.35">
      <c r="C74" t="s">
        <v>91</v>
      </c>
      <c r="D74" s="5">
        <v>-16050733418</v>
      </c>
      <c r="E74" s="5">
        <v>-26255112079</v>
      </c>
      <c r="F74" s="5">
        <v>-26024799656</v>
      </c>
      <c r="G74" s="5">
        <v>-2102360762685</v>
      </c>
      <c r="I74" s="5">
        <v>-2107213622512</v>
      </c>
      <c r="J74" s="5">
        <v>42803763800</v>
      </c>
      <c r="K74" s="5">
        <v>116165351465</v>
      </c>
      <c r="L74" s="5">
        <v>105019195202</v>
      </c>
      <c r="M74" s="5">
        <v>130360626634</v>
      </c>
      <c r="N74" s="5">
        <v>133251182454</v>
      </c>
      <c r="O74" s="5">
        <v>150311804322</v>
      </c>
      <c r="P74" s="5">
        <v>64537932974</v>
      </c>
    </row>
    <row r="75" spans="2:16" ht="15.5" x14ac:dyDescent="0.35">
      <c r="C75" t="s">
        <v>92</v>
      </c>
      <c r="D75" s="5">
        <v>-16050733418</v>
      </c>
      <c r="E75" s="5">
        <v>-26255112079</v>
      </c>
      <c r="F75" s="5">
        <v>-26024799656</v>
      </c>
      <c r="G75" s="5">
        <v>-2102360762685</v>
      </c>
      <c r="I75" s="5">
        <v>-2107213622512</v>
      </c>
      <c r="J75" s="5">
        <v>42803763800</v>
      </c>
      <c r="K75" s="5">
        <v>116165351465</v>
      </c>
      <c r="L75" s="5">
        <v>105019195202</v>
      </c>
      <c r="M75" s="5">
        <v>130360626634</v>
      </c>
      <c r="N75" s="5">
        <v>133251182454</v>
      </c>
      <c r="O75" s="5">
        <v>150311804322</v>
      </c>
      <c r="P75" s="5">
        <v>64537932974</v>
      </c>
    </row>
    <row r="76" spans="2:16" ht="15.5" x14ac:dyDescent="0.35">
      <c r="C76" t="s">
        <v>93</v>
      </c>
      <c r="D76" s="5">
        <v>-16050733418</v>
      </c>
      <c r="E76" s="5">
        <v>-26255112079</v>
      </c>
      <c r="F76" s="5">
        <v>-26024799656</v>
      </c>
      <c r="G76" s="5">
        <v>-2102360762685</v>
      </c>
      <c r="I76" s="5">
        <v>-2107213622512</v>
      </c>
      <c r="J76" s="5">
        <v>42803763800</v>
      </c>
      <c r="K76" s="5">
        <v>116165351465</v>
      </c>
      <c r="L76" s="5">
        <v>105019195202</v>
      </c>
      <c r="M76" s="5">
        <v>130360626634</v>
      </c>
      <c r="N76" s="5">
        <v>133251182454</v>
      </c>
      <c r="O76" s="5">
        <v>150311804322</v>
      </c>
      <c r="P76" s="5">
        <v>64537932974</v>
      </c>
    </row>
    <row r="78" spans="2:16" ht="15.5" x14ac:dyDescent="0.35">
      <c r="B78" t="s">
        <v>94</v>
      </c>
      <c r="C78" t="s">
        <v>95</v>
      </c>
    </row>
    <row r="79" spans="2:16" ht="15.5" x14ac:dyDescent="0.35">
      <c r="C79" t="s">
        <v>96</v>
      </c>
    </row>
    <row r="80" spans="2:16" ht="15.5" x14ac:dyDescent="0.35">
      <c r="C80" t="s">
        <v>20</v>
      </c>
      <c r="D80" s="5">
        <v>25749210379</v>
      </c>
      <c r="E80" s="5">
        <v>11652085087</v>
      </c>
      <c r="F80" s="5">
        <v>14285644423</v>
      </c>
      <c r="G80" s="5">
        <v>28184959499</v>
      </c>
      <c r="I80" s="5">
        <v>28184959499</v>
      </c>
      <c r="J80" s="5">
        <v>35404621650</v>
      </c>
      <c r="K80" s="5">
        <v>283694481906</v>
      </c>
      <c r="L80" s="5">
        <v>26869792306</v>
      </c>
      <c r="M80" s="5">
        <v>60530437116</v>
      </c>
      <c r="N80" s="5">
        <v>44698876735</v>
      </c>
      <c r="O80" s="5">
        <v>297240127490</v>
      </c>
      <c r="P80" s="5">
        <v>114091593241</v>
      </c>
    </row>
    <row r="81" spans="3:16" ht="15.5" x14ac:dyDescent="0.35">
      <c r="C81" t="s">
        <v>98</v>
      </c>
      <c r="D81" s="5">
        <v>27844714561</v>
      </c>
      <c r="E81" s="5">
        <v>12984222743</v>
      </c>
      <c r="F81" s="5">
        <v>12277454590</v>
      </c>
      <c r="G81" s="5">
        <v>10303971264</v>
      </c>
      <c r="I81" s="5">
        <v>10303971264</v>
      </c>
      <c r="J81" s="5">
        <v>28314748930</v>
      </c>
      <c r="K81" s="5">
        <v>19253948616</v>
      </c>
      <c r="L81" s="5">
        <v>29649759112</v>
      </c>
      <c r="M81" s="5">
        <v>41696808428</v>
      </c>
      <c r="N81" s="5">
        <v>42325334928</v>
      </c>
      <c r="O81" s="5">
        <v>133665965177</v>
      </c>
      <c r="P81" s="5">
        <v>31730921102</v>
      </c>
    </row>
    <row r="82" spans="3:16" ht="15.5" x14ac:dyDescent="0.35">
      <c r="C82" t="s">
        <v>100</v>
      </c>
      <c r="D82" s="5">
        <v>602757244306</v>
      </c>
      <c r="E82" s="5">
        <v>553547481885</v>
      </c>
      <c r="F82" s="5">
        <v>538468555039</v>
      </c>
      <c r="G82" s="5">
        <v>537542576565</v>
      </c>
      <c r="I82" s="5">
        <v>537542576565</v>
      </c>
      <c r="J82" s="5">
        <v>537054899229</v>
      </c>
      <c r="K82" s="5">
        <v>714951826197</v>
      </c>
      <c r="L82" s="5">
        <v>366802945101</v>
      </c>
      <c r="M82" s="5">
        <v>348587609773</v>
      </c>
      <c r="N82" s="5">
        <v>110974264861</v>
      </c>
      <c r="O82" s="5">
        <v>239257940236</v>
      </c>
      <c r="P82" s="5">
        <v>179589079268</v>
      </c>
    </row>
    <row r="83" spans="3:16" ht="15.5" x14ac:dyDescent="0.35">
      <c r="C83" t="s">
        <v>99</v>
      </c>
      <c r="D83" s="5">
        <v>551301470017</v>
      </c>
      <c r="E83" s="5">
        <v>577229220127</v>
      </c>
      <c r="F83" s="5">
        <v>579529220127</v>
      </c>
      <c r="G83" s="5">
        <v>579529220127</v>
      </c>
      <c r="I83" s="5">
        <v>579529220127</v>
      </c>
      <c r="J83" s="5">
        <v>579703923444</v>
      </c>
      <c r="K83" s="5">
        <v>578459236048</v>
      </c>
      <c r="L83" s="5">
        <v>1153307673089</v>
      </c>
      <c r="M83" s="5">
        <v>1159401716156</v>
      </c>
      <c r="N83" s="5">
        <v>956796603512</v>
      </c>
      <c r="O83" s="5">
        <v>718578304002</v>
      </c>
      <c r="P83" s="5">
        <v>535825300983</v>
      </c>
    </row>
    <row r="84" spans="3:16" ht="15.5" x14ac:dyDescent="0.35">
      <c r="C84" t="s">
        <v>101</v>
      </c>
      <c r="D84" s="5">
        <v>27844714561</v>
      </c>
      <c r="E84" s="5">
        <v>12984222743</v>
      </c>
      <c r="F84" s="5">
        <v>12277454590</v>
      </c>
      <c r="G84" s="5">
        <v>10303971264</v>
      </c>
      <c r="I84" s="5">
        <v>10303971264</v>
      </c>
      <c r="J84" s="5">
        <v>28314748930</v>
      </c>
      <c r="K84" s="5">
        <v>19253948616</v>
      </c>
      <c r="L84" s="5">
        <v>29649759112</v>
      </c>
      <c r="M84" s="5">
        <v>41696808428</v>
      </c>
      <c r="N84" s="5">
        <v>42325334928</v>
      </c>
      <c r="O84" s="5">
        <v>133665965177</v>
      </c>
      <c r="P84" s="5">
        <v>31730921102</v>
      </c>
    </row>
    <row r="85" spans="3:16" ht="15.5" x14ac:dyDescent="0.35">
      <c r="C85" t="s">
        <v>102</v>
      </c>
      <c r="D85" s="5">
        <v>2109772834927</v>
      </c>
      <c r="E85" s="5">
        <v>2109732913817</v>
      </c>
      <c r="F85" s="5">
        <v>2109623895434</v>
      </c>
      <c r="G85" s="5">
        <v>2108389119747</v>
      </c>
      <c r="I85" s="5">
        <v>2108389119747</v>
      </c>
      <c r="J85" s="5">
        <v>2674175374453</v>
      </c>
      <c r="K85" s="5">
        <v>2664234341641</v>
      </c>
      <c r="L85" s="5">
        <v>2589018254309</v>
      </c>
      <c r="M85" s="5">
        <v>2258450446994</v>
      </c>
      <c r="N85" s="5">
        <v>1439760880585</v>
      </c>
      <c r="O85" s="5">
        <v>1375637446692</v>
      </c>
      <c r="P85" s="5">
        <v>603577244315</v>
      </c>
    </row>
    <row r="86" spans="3:16" ht="15.5" x14ac:dyDescent="0.35">
      <c r="C86" t="s">
        <v>85</v>
      </c>
      <c r="D86" s="5">
        <v>1390591587664</v>
      </c>
      <c r="E86" s="5">
        <v>1374341181399</v>
      </c>
      <c r="F86" s="5">
        <v>1347868734506</v>
      </c>
      <c r="G86" s="5">
        <v>1339162620984</v>
      </c>
      <c r="I86" s="5">
        <v>1339162620984</v>
      </c>
      <c r="J86" s="5">
        <v>922784995591</v>
      </c>
      <c r="K86" s="5">
        <v>820149817313</v>
      </c>
      <c r="L86" s="5">
        <v>897257216225</v>
      </c>
      <c r="M86" s="5">
        <v>640696644719</v>
      </c>
      <c r="N86" s="5">
        <v>554433395552</v>
      </c>
      <c r="O86" s="5">
        <v>57918916731</v>
      </c>
      <c r="P86" s="5">
        <v>30223461440</v>
      </c>
    </row>
    <row r="87" spans="3:16" ht="15.5" x14ac:dyDescent="0.35">
      <c r="C87" t="s">
        <v>103</v>
      </c>
      <c r="D87" s="5">
        <v>2508101461591</v>
      </c>
      <c r="E87" s="5">
        <v>2467523211842</v>
      </c>
      <c r="F87" s="5">
        <v>2472101107014</v>
      </c>
      <c r="G87" s="5">
        <v>2479199418295</v>
      </c>
      <c r="I87" s="5">
        <v>2479199418295</v>
      </c>
      <c r="J87" s="5">
        <v>3645676111943</v>
      </c>
      <c r="K87" s="5">
        <v>3430583376693</v>
      </c>
      <c r="L87" s="5">
        <v>3437620593864</v>
      </c>
      <c r="M87" s="5">
        <v>3635321504731</v>
      </c>
      <c r="N87" s="5">
        <v>3198674282991</v>
      </c>
      <c r="O87" s="5">
        <v>2982367515417</v>
      </c>
      <c r="P87" s="5">
        <v>1922990672475</v>
      </c>
    </row>
    <row r="88" spans="3:16" ht="15.5" x14ac:dyDescent="0.35">
      <c r="C88" t="s">
        <v>104</v>
      </c>
    </row>
    <row r="89" spans="3:16" ht="15.5" x14ac:dyDescent="0.35">
      <c r="C89" t="s">
        <v>285</v>
      </c>
      <c r="D89" s="5">
        <v>80361870845</v>
      </c>
      <c r="E89" s="5">
        <v>86573372853</v>
      </c>
      <c r="F89" s="5">
        <v>56269566355</v>
      </c>
      <c r="G89" s="5">
        <v>43957482449</v>
      </c>
      <c r="I89" s="5">
        <v>43957482449</v>
      </c>
      <c r="J89" s="5">
        <v>65159081170</v>
      </c>
      <c r="K89" s="5">
        <v>70513406835</v>
      </c>
      <c r="L89" s="5">
        <v>15559844348</v>
      </c>
      <c r="M89" s="5">
        <v>11745428065</v>
      </c>
      <c r="N89" s="5">
        <v>9036213469</v>
      </c>
      <c r="O89" s="5">
        <v>4801855335</v>
      </c>
      <c r="P89" s="5">
        <v>2634489432</v>
      </c>
    </row>
    <row r="90" spans="3:16" ht="15.5" x14ac:dyDescent="0.35">
      <c r="C90" t="s">
        <v>286</v>
      </c>
      <c r="D90" s="5">
        <v>80361870845</v>
      </c>
      <c r="E90" s="5">
        <v>86573372853</v>
      </c>
      <c r="F90" s="5">
        <v>56269566355</v>
      </c>
      <c r="G90" s="5">
        <v>43957482449</v>
      </c>
      <c r="I90" s="5">
        <v>43957482449</v>
      </c>
      <c r="J90" s="5">
        <v>65159081170</v>
      </c>
      <c r="K90" s="5">
        <v>70513406835</v>
      </c>
      <c r="L90" s="5">
        <v>15559844348</v>
      </c>
      <c r="M90" s="5">
        <v>11745428065</v>
      </c>
      <c r="N90" s="5">
        <v>9036213469</v>
      </c>
      <c r="O90" s="5">
        <v>4801855335</v>
      </c>
      <c r="P90" s="5">
        <v>2634489432</v>
      </c>
    </row>
    <row r="91" spans="3:16" ht="15.5" x14ac:dyDescent="0.35">
      <c r="C91" t="s">
        <v>353</v>
      </c>
      <c r="D91" s="5">
        <v>202158000000</v>
      </c>
      <c r="E91" s="5">
        <v>202158000000</v>
      </c>
      <c r="F91" s="5">
        <v>202158000000</v>
      </c>
      <c r="G91" s="5">
        <v>202158000000</v>
      </c>
      <c r="I91" s="5">
        <v>202158000000</v>
      </c>
      <c r="J91" s="5">
        <v>202721000000</v>
      </c>
      <c r="K91" s="5">
        <v>189079000000</v>
      </c>
      <c r="L91" s="5">
        <v>73559000000</v>
      </c>
    </row>
    <row r="92" spans="3:16" ht="15.5" x14ac:dyDescent="0.35">
      <c r="C92" t="s">
        <v>105</v>
      </c>
      <c r="L92" s="5">
        <v>766364354</v>
      </c>
      <c r="M92" s="5">
        <v>1915910894</v>
      </c>
      <c r="N92" s="5">
        <v>3065457434</v>
      </c>
      <c r="O92" s="5">
        <v>3488442568</v>
      </c>
    </row>
    <row r="93" spans="3:16" ht="15.5" x14ac:dyDescent="0.35">
      <c r="C93" t="s">
        <v>106</v>
      </c>
      <c r="E93" s="5">
        <v>52225000</v>
      </c>
      <c r="F93" s="5">
        <v>208900000</v>
      </c>
      <c r="G93" s="5">
        <v>417800000</v>
      </c>
      <c r="I93" s="5">
        <v>417800000</v>
      </c>
      <c r="J93" s="5">
        <v>1044500000</v>
      </c>
      <c r="K93" s="5">
        <v>1671200000</v>
      </c>
      <c r="L93" s="5">
        <v>2297900000</v>
      </c>
      <c r="M93" s="5">
        <v>2924600000</v>
      </c>
    </row>
    <row r="94" spans="3:16" ht="15.5" x14ac:dyDescent="0.35">
      <c r="C94" t="s">
        <v>109</v>
      </c>
      <c r="D94" s="5">
        <v>2603962498212</v>
      </c>
      <c r="E94" s="5">
        <v>2610809135135</v>
      </c>
      <c r="F94" s="5">
        <v>2582360027704</v>
      </c>
      <c r="G94" s="5">
        <v>2572519973429</v>
      </c>
      <c r="I94" s="5">
        <v>2572519973429</v>
      </c>
      <c r="J94" s="5">
        <v>3175384727282</v>
      </c>
      <c r="K94" s="5">
        <v>3213231642495</v>
      </c>
      <c r="L94" s="5">
        <v>2883403887014</v>
      </c>
      <c r="M94" s="5">
        <v>2343352433406</v>
      </c>
      <c r="N94" s="5">
        <v>1477532544356</v>
      </c>
      <c r="O94" s="5">
        <v>1383947744595</v>
      </c>
      <c r="P94" s="5">
        <v>606289733747</v>
      </c>
    </row>
    <row r="95" spans="3:16" ht="15.5" x14ac:dyDescent="0.35">
      <c r="C95" t="s">
        <v>110</v>
      </c>
      <c r="D95" s="5">
        <v>5112063959803</v>
      </c>
      <c r="E95" s="5">
        <v>5078332346977</v>
      </c>
      <c r="F95" s="5">
        <v>5054461134718</v>
      </c>
      <c r="G95" s="5">
        <v>5051719391724</v>
      </c>
      <c r="I95" s="5">
        <v>5051719391724</v>
      </c>
      <c r="J95" s="5">
        <v>6821060839225</v>
      </c>
      <c r="K95" s="5">
        <v>6643815019188</v>
      </c>
      <c r="L95" s="5">
        <v>6321024480878</v>
      </c>
      <c r="M95" s="5">
        <v>5978673938137</v>
      </c>
      <c r="N95" s="5">
        <v>4676206827347</v>
      </c>
      <c r="O95" s="5">
        <v>4366315260012</v>
      </c>
      <c r="P95" s="5">
        <v>2529280406222</v>
      </c>
    </row>
    <row r="96" spans="3:16" ht="15.5" x14ac:dyDescent="0.35">
      <c r="C96" t="s">
        <v>111</v>
      </c>
    </row>
    <row r="97" spans="3:16" ht="15.5" x14ac:dyDescent="0.35">
      <c r="C97" t="s">
        <v>112</v>
      </c>
    </row>
    <row r="98" spans="3:16" ht="15.5" x14ac:dyDescent="0.35">
      <c r="C98" t="s">
        <v>113</v>
      </c>
      <c r="D98" s="5">
        <v>2891977803321</v>
      </c>
      <c r="E98" s="5">
        <v>2746984399203</v>
      </c>
      <c r="F98" s="5">
        <v>2708114676119</v>
      </c>
      <c r="G98" s="5">
        <v>2685877662111</v>
      </c>
      <c r="I98" s="5">
        <v>2685877662111</v>
      </c>
      <c r="J98" s="5">
        <v>2530417979851</v>
      </c>
      <c r="K98" s="5">
        <v>2574442426693</v>
      </c>
      <c r="L98" s="5">
        <v>3579040895194</v>
      </c>
      <c r="M98" s="5">
        <v>3519129820480</v>
      </c>
      <c r="N98" s="5">
        <v>2392142631190</v>
      </c>
      <c r="O98" s="5">
        <v>1862317625693</v>
      </c>
      <c r="P98" s="5">
        <v>1217581665248</v>
      </c>
    </row>
    <row r="99" spans="3:16" ht="15.5" x14ac:dyDescent="0.35">
      <c r="C99" t="s">
        <v>114</v>
      </c>
    </row>
    <row r="100" spans="3:16" ht="15.5" x14ac:dyDescent="0.35">
      <c r="C100" t="s">
        <v>115</v>
      </c>
      <c r="D100" s="5">
        <v>1154058714323</v>
      </c>
      <c r="E100" s="5">
        <v>1130776702012</v>
      </c>
      <c r="F100" s="5">
        <v>1117997775166</v>
      </c>
      <c r="G100" s="5">
        <v>1117071796692</v>
      </c>
      <c r="I100" s="5">
        <v>1117071796692</v>
      </c>
      <c r="J100" s="5">
        <v>1116758822673</v>
      </c>
      <c r="K100" s="5">
        <v>1293411062245</v>
      </c>
      <c r="L100" s="5">
        <v>1520110618190</v>
      </c>
      <c r="M100" s="5">
        <v>1507989325929</v>
      </c>
      <c r="N100" s="5">
        <v>1067770868373</v>
      </c>
      <c r="O100" s="5">
        <v>957836244238</v>
      </c>
      <c r="P100" s="5">
        <v>715414380251</v>
      </c>
    </row>
    <row r="101" spans="3:16" ht="15.5" x14ac:dyDescent="0.35">
      <c r="C101" t="s">
        <v>288</v>
      </c>
      <c r="D101" s="5">
        <v>144219525823</v>
      </c>
      <c r="E101" s="5">
        <v>155313103510</v>
      </c>
      <c r="F101" s="5">
        <v>153706496103</v>
      </c>
      <c r="G101" s="5">
        <v>155961483905</v>
      </c>
      <c r="I101" s="5">
        <v>155961483905</v>
      </c>
      <c r="J101" s="5">
        <v>221620433998</v>
      </c>
      <c r="K101" s="5">
        <v>328589083403</v>
      </c>
      <c r="L101" s="5">
        <v>652535326737</v>
      </c>
      <c r="M101" s="5">
        <v>805264326906</v>
      </c>
      <c r="N101" s="5">
        <v>635132614682</v>
      </c>
      <c r="O101" s="5">
        <v>821328719612</v>
      </c>
      <c r="P101" s="5">
        <v>462589486756</v>
      </c>
    </row>
    <row r="102" spans="3:16" ht="15.5" x14ac:dyDescent="0.35">
      <c r="C102" t="s">
        <v>119</v>
      </c>
      <c r="D102" s="5">
        <v>58871035834</v>
      </c>
      <c r="E102" s="5">
        <v>49695582980</v>
      </c>
      <c r="F102" s="5">
        <v>52275326042</v>
      </c>
      <c r="G102" s="5">
        <v>42066414290</v>
      </c>
      <c r="I102" s="5">
        <v>42066414290</v>
      </c>
      <c r="J102" s="5">
        <v>43915762288</v>
      </c>
      <c r="K102" s="5">
        <v>37596825613</v>
      </c>
      <c r="L102" s="5">
        <v>3817090756</v>
      </c>
      <c r="M102" s="5">
        <v>6151604173</v>
      </c>
      <c r="N102" s="5">
        <v>4805752583</v>
      </c>
      <c r="O102" s="5">
        <v>10233745112</v>
      </c>
      <c r="P102" s="5">
        <v>9354336801</v>
      </c>
    </row>
    <row r="103" spans="3:16" ht="15.5" x14ac:dyDescent="0.35">
      <c r="C103" t="s">
        <v>759</v>
      </c>
      <c r="D103" s="5">
        <v>480547361258</v>
      </c>
      <c r="E103" s="5">
        <v>582075448606</v>
      </c>
      <c r="F103" s="5">
        <v>581474411682</v>
      </c>
      <c r="G103" s="5">
        <v>581173893220</v>
      </c>
      <c r="I103" s="5">
        <v>581173893220</v>
      </c>
      <c r="J103" s="5">
        <v>493007556592</v>
      </c>
      <c r="K103" s="5">
        <v>592470699195</v>
      </c>
      <c r="L103" s="5">
        <v>110020718434</v>
      </c>
      <c r="M103" s="5">
        <v>8930113618</v>
      </c>
    </row>
    <row r="104" spans="3:16" ht="15.5" x14ac:dyDescent="0.35">
      <c r="C104" t="s">
        <v>116</v>
      </c>
    </row>
    <row r="105" spans="3:16" ht="15.5" x14ac:dyDescent="0.35">
      <c r="C105" t="s">
        <v>289</v>
      </c>
    </row>
    <row r="106" spans="3:16" ht="15.5" x14ac:dyDescent="0.35">
      <c r="C106" t="s">
        <v>290</v>
      </c>
      <c r="D106" s="5">
        <v>108422000000</v>
      </c>
      <c r="E106" s="5">
        <v>108422000000</v>
      </c>
      <c r="F106" s="5">
        <v>108422000000</v>
      </c>
      <c r="G106" s="5">
        <v>108422000000</v>
      </c>
      <c r="I106" s="5">
        <v>108422000000</v>
      </c>
      <c r="J106" s="5">
        <v>125562000000</v>
      </c>
      <c r="K106" s="5">
        <v>146107200000</v>
      </c>
      <c r="L106" s="5">
        <v>172281260361</v>
      </c>
      <c r="M106" s="5">
        <v>348645829499</v>
      </c>
      <c r="N106" s="5">
        <v>311822544533</v>
      </c>
      <c r="O106" s="5">
        <v>287482157569</v>
      </c>
      <c r="P106" s="5">
        <v>5000000000</v>
      </c>
    </row>
    <row r="107" spans="3:16" ht="15.5" x14ac:dyDescent="0.35">
      <c r="C107" t="s">
        <v>293</v>
      </c>
      <c r="D107" s="5">
        <v>26621593437</v>
      </c>
      <c r="E107" s="5">
        <v>21242483062</v>
      </c>
      <c r="F107" s="5">
        <v>20650998062</v>
      </c>
      <c r="G107" s="5">
        <v>16000000000</v>
      </c>
      <c r="I107" s="5">
        <v>16000000000</v>
      </c>
      <c r="J107" s="5">
        <v>123500000000</v>
      </c>
      <c r="K107" s="5">
        <v>85707250000</v>
      </c>
      <c r="L107" s="5">
        <v>300800000000</v>
      </c>
      <c r="M107" s="5">
        <v>70000000000</v>
      </c>
      <c r="N107" s="5">
        <v>130000000000</v>
      </c>
      <c r="O107" s="5">
        <v>15000000000</v>
      </c>
    </row>
    <row r="108" spans="3:16" ht="15.5" x14ac:dyDescent="0.35">
      <c r="C108" t="s">
        <v>121</v>
      </c>
      <c r="D108" s="5">
        <v>1870700729520</v>
      </c>
      <c r="E108" s="5">
        <v>1965911787391</v>
      </c>
      <c r="F108" s="5">
        <v>1954655134127</v>
      </c>
      <c r="G108" s="5">
        <v>1948125657495</v>
      </c>
      <c r="I108" s="5">
        <v>1948125657495</v>
      </c>
      <c r="J108" s="5">
        <v>1673676298931</v>
      </c>
      <c r="K108" s="5">
        <v>1495209795852</v>
      </c>
      <c r="L108" s="5">
        <v>283986140506</v>
      </c>
      <c r="M108" s="5">
        <v>359348671153</v>
      </c>
      <c r="N108" s="5">
        <v>314229376287</v>
      </c>
      <c r="O108" s="5">
        <v>289147897023</v>
      </c>
      <c r="P108" s="5">
        <v>112160808000</v>
      </c>
    </row>
    <row r="109" spans="3:16" ht="15.5" x14ac:dyDescent="0.35">
      <c r="C109" t="s">
        <v>122</v>
      </c>
      <c r="D109" s="5">
        <v>1870700729520</v>
      </c>
      <c r="E109" s="5">
        <v>1965911787391</v>
      </c>
      <c r="F109" s="5">
        <v>1954655134127</v>
      </c>
      <c r="G109" s="5">
        <v>1948125657495</v>
      </c>
      <c r="I109" s="5">
        <v>1948125657495</v>
      </c>
      <c r="J109" s="5">
        <v>1673676298931</v>
      </c>
      <c r="K109" s="5">
        <v>1495209795852</v>
      </c>
      <c r="L109" s="5">
        <v>283986140506</v>
      </c>
      <c r="M109" s="5">
        <v>359348671153</v>
      </c>
      <c r="N109" s="5">
        <v>314229376287</v>
      </c>
      <c r="O109" s="5">
        <v>289147897023</v>
      </c>
      <c r="P109" s="5">
        <v>112160808000</v>
      </c>
    </row>
    <row r="110" spans="3:16" ht="15.5" x14ac:dyDescent="0.35">
      <c r="C110" t="s">
        <v>1289</v>
      </c>
      <c r="D110" s="5">
        <v>328411395813</v>
      </c>
      <c r="E110" s="5">
        <v>319067958558</v>
      </c>
      <c r="F110" s="5">
        <v>308412342218</v>
      </c>
      <c r="G110" s="5">
        <v>302183384048</v>
      </c>
      <c r="I110" s="5">
        <v>302183384048</v>
      </c>
      <c r="J110" s="5">
        <v>268414235028</v>
      </c>
      <c r="K110" s="5">
        <v>234644877675</v>
      </c>
    </row>
    <row r="111" spans="3:16" ht="15.5" x14ac:dyDescent="0.35">
      <c r="C111" t="s">
        <v>294</v>
      </c>
    </row>
    <row r="112" spans="3:16" ht="15.5" x14ac:dyDescent="0.35">
      <c r="C112" t="s">
        <v>295</v>
      </c>
      <c r="D112" s="5">
        <v>108422000000</v>
      </c>
      <c r="E112" s="5">
        <v>108422000000</v>
      </c>
      <c r="F112" s="5">
        <v>108422000000</v>
      </c>
      <c r="G112" s="5">
        <v>108422000000</v>
      </c>
      <c r="I112" s="5">
        <v>108422000000</v>
      </c>
      <c r="J112" s="5">
        <v>125562000000</v>
      </c>
      <c r="K112" s="5">
        <v>146107200000</v>
      </c>
      <c r="L112" s="5">
        <v>172281260361</v>
      </c>
      <c r="M112" s="5">
        <v>348645829499</v>
      </c>
      <c r="N112" s="5">
        <v>311822544533</v>
      </c>
      <c r="O112" s="5">
        <v>287482157569</v>
      </c>
      <c r="P112" s="5">
        <v>5000000000</v>
      </c>
    </row>
    <row r="113" spans="3:16" ht="15.5" x14ac:dyDescent="0.35">
      <c r="C113" t="s">
        <v>1290</v>
      </c>
      <c r="D113" s="5">
        <v>108808592222</v>
      </c>
      <c r="E113" s="5">
        <v>111835000000</v>
      </c>
      <c r="F113" s="5">
        <v>111835000000</v>
      </c>
      <c r="G113" s="5">
        <v>111835000000</v>
      </c>
      <c r="I113" s="5">
        <v>111835000000</v>
      </c>
      <c r="J113" s="5">
        <v>126492500000</v>
      </c>
      <c r="K113" s="5">
        <v>126912759425</v>
      </c>
    </row>
    <row r="114" spans="3:16" ht="15.5" x14ac:dyDescent="0.35">
      <c r="C114" t="s">
        <v>483</v>
      </c>
      <c r="P114" s="5">
        <v>107160808000</v>
      </c>
    </row>
    <row r="115" spans="3:16" ht="15.5" x14ac:dyDescent="0.35">
      <c r="C115" t="s">
        <v>117</v>
      </c>
      <c r="D115" s="5">
        <v>1194420329</v>
      </c>
      <c r="E115" s="5">
        <v>1194420329</v>
      </c>
      <c r="F115" s="5">
        <v>1194420329</v>
      </c>
      <c r="G115" s="5">
        <v>1194420329</v>
      </c>
      <c r="I115" s="5">
        <v>1194420329</v>
      </c>
      <c r="J115" s="5">
        <v>1374308582</v>
      </c>
      <c r="K115" s="5">
        <v>1346553267</v>
      </c>
      <c r="L115" s="5">
        <v>1462804379</v>
      </c>
      <c r="M115" s="5">
        <v>1462137913</v>
      </c>
      <c r="N115" s="5">
        <v>1459136273</v>
      </c>
      <c r="O115" s="5">
        <v>1665739454</v>
      </c>
    </row>
    <row r="116" spans="3:16" ht="15.5" x14ac:dyDescent="0.35">
      <c r="C116" t="s">
        <v>325</v>
      </c>
      <c r="D116" s="5">
        <v>221148070439</v>
      </c>
      <c r="E116" s="5">
        <v>221148070439</v>
      </c>
      <c r="F116" s="5">
        <v>221148070439</v>
      </c>
      <c r="G116" s="5">
        <v>221148070439</v>
      </c>
      <c r="I116" s="5">
        <v>221148070439</v>
      </c>
      <c r="J116" s="5">
        <v>221148070439</v>
      </c>
    </row>
    <row r="117" spans="3:16" ht="15.5" x14ac:dyDescent="0.35">
      <c r="C117" t="s">
        <v>1291</v>
      </c>
      <c r="D117" s="5">
        <v>622168889459</v>
      </c>
      <c r="E117" s="5">
        <v>622168889459</v>
      </c>
      <c r="F117" s="5">
        <v>622168889459</v>
      </c>
      <c r="G117" s="5">
        <v>622168889459</v>
      </c>
      <c r="I117" s="5">
        <v>622168889459</v>
      </c>
      <c r="J117" s="5">
        <v>437677628290</v>
      </c>
      <c r="K117" s="5">
        <v>393727706290</v>
      </c>
      <c r="L117" s="5">
        <v>221357332</v>
      </c>
      <c r="M117" s="5">
        <v>310590123</v>
      </c>
      <c r="N117" s="5">
        <v>947695481</v>
      </c>
    </row>
    <row r="118" spans="3:16" ht="15.5" x14ac:dyDescent="0.35">
      <c r="C118" t="s">
        <v>123</v>
      </c>
      <c r="D118" s="5">
        <v>4762678532841</v>
      </c>
      <c r="E118" s="5">
        <v>4712896186594</v>
      </c>
      <c r="F118" s="5">
        <v>4662769810246</v>
      </c>
      <c r="G118" s="5">
        <v>4634003319606</v>
      </c>
      <c r="I118" s="5">
        <v>4634003319606</v>
      </c>
      <c r="J118" s="5">
        <v>4204094278782</v>
      </c>
      <c r="K118" s="5">
        <v>4069652222545</v>
      </c>
      <c r="L118" s="5">
        <v>3863027035700</v>
      </c>
      <c r="M118" s="5">
        <v>3878478491633</v>
      </c>
      <c r="N118" s="5">
        <v>2706372007477</v>
      </c>
      <c r="O118" s="5">
        <v>2151465522716</v>
      </c>
      <c r="P118" s="5">
        <v>1329742473248</v>
      </c>
    </row>
    <row r="119" spans="3:16" ht="15.5" x14ac:dyDescent="0.35">
      <c r="C119" t="s">
        <v>124</v>
      </c>
    </row>
    <row r="120" spans="3:16" ht="15.5" x14ac:dyDescent="0.35">
      <c r="C120" t="s">
        <v>125</v>
      </c>
      <c r="D120" s="5">
        <v>2222222220000</v>
      </c>
      <c r="E120" s="5">
        <v>2222222220000</v>
      </c>
      <c r="F120" s="5">
        <v>2222222220000</v>
      </c>
      <c r="G120" s="5">
        <v>2222222220000</v>
      </c>
      <c r="I120" s="5">
        <v>2222222220000</v>
      </c>
      <c r="J120" s="5">
        <v>2222222220000</v>
      </c>
      <c r="K120" s="5">
        <v>2222222220000</v>
      </c>
      <c r="L120" s="5">
        <v>2222222220000</v>
      </c>
      <c r="M120" s="5">
        <v>2000000000000</v>
      </c>
      <c r="N120" s="5">
        <v>2000000000000</v>
      </c>
      <c r="O120" s="5">
        <v>2000000000000</v>
      </c>
      <c r="P120" s="5">
        <v>1135000000000</v>
      </c>
    </row>
    <row r="121" spans="3:16" ht="15.5" x14ac:dyDescent="0.35">
      <c r="C121" t="s">
        <v>126</v>
      </c>
      <c r="D121" s="5">
        <v>56632698985</v>
      </c>
      <c r="E121" s="5">
        <v>56632698985</v>
      </c>
      <c r="F121" s="5">
        <v>56632698985</v>
      </c>
      <c r="G121" s="5">
        <v>56632689985</v>
      </c>
      <c r="I121" s="5">
        <v>56632689985</v>
      </c>
      <c r="J121" s="5">
        <v>56632698985</v>
      </c>
      <c r="K121" s="5">
        <v>56632698985</v>
      </c>
      <c r="L121" s="5">
        <v>56632698985</v>
      </c>
    </row>
    <row r="122" spans="3:16" ht="15.5" x14ac:dyDescent="0.35">
      <c r="C122" t="s">
        <v>127</v>
      </c>
      <c r="D122" s="5">
        <v>-1929470039682</v>
      </c>
      <c r="E122" s="5">
        <v>-1913419264745</v>
      </c>
      <c r="F122" s="5">
        <v>-1887164063655</v>
      </c>
      <c r="G122" s="5">
        <v>-1861139277665</v>
      </c>
      <c r="I122" s="5">
        <v>-1861139277665</v>
      </c>
      <c r="J122" s="5">
        <v>338102921459</v>
      </c>
      <c r="K122" s="5">
        <v>295299202060</v>
      </c>
      <c r="L122" s="5">
        <v>179133840115</v>
      </c>
      <c r="M122" s="5">
        <v>100186779370</v>
      </c>
      <c r="N122" s="5">
        <v>-30173798194</v>
      </c>
      <c r="O122" s="5">
        <v>214849737296</v>
      </c>
      <c r="P122" s="5">
        <v>64537932974</v>
      </c>
    </row>
    <row r="123" spans="3:16" ht="15.5" x14ac:dyDescent="0.35">
      <c r="C123" t="s">
        <v>128</v>
      </c>
      <c r="D123" s="5">
        <v>54010882539</v>
      </c>
      <c r="E123" s="5">
        <v>54010882539</v>
      </c>
      <c r="F123" s="5">
        <v>54010882539</v>
      </c>
      <c r="G123" s="5">
        <v>54010882540</v>
      </c>
      <c r="I123" s="5">
        <v>54010882540</v>
      </c>
      <c r="J123" s="5">
        <v>54010882540</v>
      </c>
      <c r="K123" s="5">
        <v>54010882540</v>
      </c>
      <c r="L123" s="5">
        <v>54010882540</v>
      </c>
      <c r="M123" s="5">
        <v>27938767026</v>
      </c>
      <c r="N123" s="5">
        <v>27938767026</v>
      </c>
    </row>
    <row r="124" spans="3:16" ht="15.5" x14ac:dyDescent="0.35">
      <c r="C124" t="s">
        <v>129</v>
      </c>
      <c r="D124" s="5">
        <v>-1983480922221</v>
      </c>
      <c r="E124" s="5">
        <v>-1967430147284</v>
      </c>
      <c r="F124" s="5">
        <v>-1941174946194</v>
      </c>
      <c r="G124" s="5">
        <v>-1915150160205</v>
      </c>
      <c r="I124" s="5">
        <v>-1915150160205</v>
      </c>
      <c r="J124" s="5">
        <v>284092038919</v>
      </c>
      <c r="K124" s="5">
        <v>241288319520</v>
      </c>
      <c r="L124" s="5">
        <v>125122957575</v>
      </c>
      <c r="M124" s="5">
        <v>72248012344</v>
      </c>
      <c r="N124" s="5">
        <v>-58112565220</v>
      </c>
      <c r="O124" s="5">
        <v>214849737296</v>
      </c>
      <c r="P124" s="5">
        <v>64537932974</v>
      </c>
    </row>
    <row r="125" spans="3:16" ht="15.5" x14ac:dyDescent="0.35">
      <c r="C125" t="s">
        <v>130</v>
      </c>
      <c r="D125" s="5">
        <v>-1929470039682</v>
      </c>
      <c r="E125" s="5">
        <v>-1913419264745</v>
      </c>
      <c r="F125" s="5">
        <v>-1887164063655</v>
      </c>
      <c r="G125" s="5">
        <v>-1861139277665</v>
      </c>
      <c r="I125" s="5">
        <v>-1861139277665</v>
      </c>
      <c r="J125" s="5">
        <v>338102921459</v>
      </c>
      <c r="K125" s="5">
        <v>295299202060</v>
      </c>
      <c r="L125" s="5">
        <v>179133840115</v>
      </c>
      <c r="M125" s="5">
        <v>100186779370</v>
      </c>
      <c r="N125" s="5">
        <v>-30173798194</v>
      </c>
      <c r="O125" s="5">
        <v>214849737296</v>
      </c>
      <c r="P125" s="5">
        <v>64537932974</v>
      </c>
    </row>
    <row r="126" spans="3:16" ht="15.5" x14ac:dyDescent="0.35">
      <c r="C126" t="s">
        <v>131</v>
      </c>
      <c r="D126" s="5">
        <v>547660</v>
      </c>
      <c r="E126" s="5">
        <v>506143</v>
      </c>
      <c r="F126" s="5">
        <v>469143</v>
      </c>
      <c r="G126" s="5">
        <v>430798</v>
      </c>
      <c r="I126" s="5">
        <v>430798</v>
      </c>
      <c r="J126" s="5">
        <v>8719999</v>
      </c>
      <c r="K126" s="5">
        <v>8675598</v>
      </c>
      <c r="L126" s="5">
        <v>8686078</v>
      </c>
      <c r="M126" s="5">
        <v>8667134</v>
      </c>
      <c r="N126" s="5">
        <v>8618064</v>
      </c>
    </row>
    <row r="127" spans="3:16" ht="15.5" x14ac:dyDescent="0.35">
      <c r="C127" t="s">
        <v>10</v>
      </c>
      <c r="D127" s="5">
        <v>349385426963</v>
      </c>
      <c r="E127" s="5">
        <v>365436160383</v>
      </c>
      <c r="F127" s="5">
        <v>391691324473</v>
      </c>
      <c r="G127" s="5">
        <v>417716063118</v>
      </c>
      <c r="I127" s="5">
        <v>417716063118</v>
      </c>
      <c r="J127" s="5">
        <v>2616966560443</v>
      </c>
      <c r="K127" s="5">
        <v>2574162796643</v>
      </c>
      <c r="L127" s="5">
        <v>2457997445178</v>
      </c>
      <c r="M127" s="5">
        <v>2100195446504</v>
      </c>
      <c r="N127" s="5">
        <v>1969834819870</v>
      </c>
      <c r="O127" s="5">
        <v>2214849737296</v>
      </c>
      <c r="P127" s="5">
        <v>1199537932974</v>
      </c>
    </row>
    <row r="128" spans="3:16" ht="15.5" x14ac:dyDescent="0.35">
      <c r="C128" t="s">
        <v>132</v>
      </c>
      <c r="D128" s="5">
        <v>5112063959804</v>
      </c>
      <c r="E128" s="5">
        <v>5078332346977</v>
      </c>
      <c r="F128" s="5">
        <v>5054461134719</v>
      </c>
      <c r="G128" s="5">
        <v>5051719382724</v>
      </c>
      <c r="I128" s="5">
        <v>5051719382724</v>
      </c>
      <c r="J128" s="5">
        <v>6821060839225</v>
      </c>
      <c r="K128" s="5">
        <v>6643815019188</v>
      </c>
      <c r="L128" s="5">
        <v>6321024480878</v>
      </c>
      <c r="M128" s="5">
        <v>5978673938137</v>
      </c>
      <c r="N128" s="5">
        <v>4676206827347</v>
      </c>
      <c r="O128" s="5">
        <v>4366315260012</v>
      </c>
      <c r="P128" s="5">
        <v>2529280406222</v>
      </c>
    </row>
    <row r="129" spans="2:16" ht="15.5" x14ac:dyDescent="0.35">
      <c r="C129" t="s">
        <v>133</v>
      </c>
      <c r="D129" s="5">
        <v>22222222200</v>
      </c>
      <c r="E129" s="5">
        <v>22222222200</v>
      </c>
      <c r="F129" s="5">
        <v>22222222200</v>
      </c>
      <c r="G129" s="5">
        <v>22222222200</v>
      </c>
      <c r="I129" s="5">
        <v>22222222200</v>
      </c>
      <c r="J129" s="5">
        <v>22222222200</v>
      </c>
      <c r="K129" s="5">
        <v>22222222200</v>
      </c>
      <c r="L129" s="5">
        <v>22222222200</v>
      </c>
      <c r="M129" s="5">
        <v>2000000</v>
      </c>
      <c r="N129" s="5">
        <v>2000000</v>
      </c>
      <c r="O129" s="5">
        <v>2000000</v>
      </c>
      <c r="P129" s="5">
        <v>1135000</v>
      </c>
    </row>
    <row r="131" spans="2:16" ht="15.5" x14ac:dyDescent="0.35">
      <c r="B131" t="s">
        <v>134</v>
      </c>
      <c r="C131" t="s">
        <v>135</v>
      </c>
      <c r="D131" s="5">
        <v>11863238870</v>
      </c>
      <c r="E131" s="5">
        <v>-705256436</v>
      </c>
      <c r="F131" s="5">
        <v>-263407576</v>
      </c>
      <c r="G131" s="5">
        <v>19926071738</v>
      </c>
      <c r="I131" s="5">
        <v>-11450758103</v>
      </c>
      <c r="J131" s="5">
        <v>-64794636672</v>
      </c>
      <c r="K131" s="5">
        <v>1956752242</v>
      </c>
      <c r="L131" s="5">
        <v>122114790322</v>
      </c>
      <c r="M131" s="5">
        <v>-164389068474</v>
      </c>
      <c r="N131" s="5">
        <v>-231413053813</v>
      </c>
      <c r="O131" s="5">
        <v>13886547375</v>
      </c>
      <c r="P131" s="5">
        <v>7400891267</v>
      </c>
    </row>
    <row r="132" spans="2:16" ht="15.5" x14ac:dyDescent="0.35">
      <c r="C132" t="s">
        <v>136</v>
      </c>
      <c r="D132" s="5">
        <v>49864577181</v>
      </c>
      <c r="E132" s="5">
        <v>48055203378</v>
      </c>
      <c r="F132" s="5">
        <v>56347621236</v>
      </c>
      <c r="G132" s="5">
        <v>59392411741</v>
      </c>
      <c r="I132" s="5">
        <v>310442698162</v>
      </c>
      <c r="J132" s="5">
        <v>556137559392</v>
      </c>
      <c r="K132" s="5">
        <v>723027213927</v>
      </c>
      <c r="L132" s="5">
        <v>874266121466</v>
      </c>
      <c r="M132" s="5">
        <v>774055460528</v>
      </c>
      <c r="N132" s="5">
        <v>468665960466</v>
      </c>
      <c r="O132" s="5">
        <v>692128160082</v>
      </c>
      <c r="P132" s="5">
        <v>153390982404</v>
      </c>
    </row>
    <row r="133" spans="2:16" ht="15.5" x14ac:dyDescent="0.35">
      <c r="C133" t="s">
        <v>704</v>
      </c>
      <c r="D133" s="5">
        <v>12515330696</v>
      </c>
      <c r="L133" s="5">
        <v>798074075</v>
      </c>
      <c r="M133" s="5">
        <v>56498586185</v>
      </c>
    </row>
    <row r="134" spans="2:16" ht="15.5" x14ac:dyDescent="0.35">
      <c r="C134" t="s">
        <v>1292</v>
      </c>
      <c r="G134" s="5">
        <v>-78960996746</v>
      </c>
      <c r="I134" s="5">
        <v>-78960996746</v>
      </c>
      <c r="J134" s="5">
        <v>-29807480675</v>
      </c>
      <c r="K134" s="5">
        <v>-47425860344</v>
      </c>
      <c r="L134" s="5">
        <v>-140387316635</v>
      </c>
    </row>
    <row r="135" spans="2:16" ht="15.5" x14ac:dyDescent="0.35">
      <c r="C135" t="s">
        <v>138</v>
      </c>
      <c r="D135" s="5">
        <v>-48587211121</v>
      </c>
      <c r="E135" s="5">
        <v>-35188699696</v>
      </c>
      <c r="F135" s="5">
        <v>-35525245387</v>
      </c>
      <c r="G135" s="5">
        <v>-34604782650</v>
      </c>
      <c r="I135" s="5">
        <v>-275935171604</v>
      </c>
      <c r="J135" s="5">
        <v>-609797203027</v>
      </c>
      <c r="K135" s="5">
        <v>-763453092284</v>
      </c>
      <c r="L135" s="5">
        <v>-536818562325</v>
      </c>
      <c r="M135" s="5">
        <v>-938016326743</v>
      </c>
      <c r="N135" s="5">
        <v>-627446098596</v>
      </c>
      <c r="O135" s="5">
        <v>-646435340827</v>
      </c>
      <c r="P135" s="5">
        <v>-133508526111</v>
      </c>
    </row>
    <row r="136" spans="2:16" ht="15.5" x14ac:dyDescent="0.35">
      <c r="C136" t="s">
        <v>330</v>
      </c>
      <c r="D136" s="5">
        <v>1704560065</v>
      </c>
      <c r="E136" s="5">
        <v>-2896996762</v>
      </c>
      <c r="F136" s="5">
        <v>-4610621958</v>
      </c>
      <c r="G136" s="5">
        <v>-10067050249</v>
      </c>
      <c r="I136" s="5">
        <v>-29283261103</v>
      </c>
      <c r="J136" s="5">
        <v>-22859820912</v>
      </c>
      <c r="K136" s="5">
        <v>-25254742976</v>
      </c>
      <c r="L136" s="5">
        <v>-52214349230</v>
      </c>
      <c r="M136" s="5">
        <v>-41348397077</v>
      </c>
      <c r="N136" s="5">
        <v>-29205054234</v>
      </c>
      <c r="O136" s="5">
        <v>-26669950015</v>
      </c>
      <c r="P136" s="5">
        <v>-8482708856</v>
      </c>
    </row>
    <row r="137" spans="2:16" ht="15.5" x14ac:dyDescent="0.35">
      <c r="C137" t="s">
        <v>1293</v>
      </c>
      <c r="G137" s="5">
        <v>94051566165</v>
      </c>
      <c r="I137" s="5">
        <v>94051566165</v>
      </c>
      <c r="J137" s="5">
        <v>79722884397</v>
      </c>
      <c r="K137" s="5">
        <v>115063233919</v>
      </c>
    </row>
    <row r="138" spans="2:16" ht="15.5" x14ac:dyDescent="0.35">
      <c r="C138" t="s">
        <v>137</v>
      </c>
      <c r="G138" s="5">
        <v>-4510442338</v>
      </c>
      <c r="L138" s="5">
        <v>1585045027</v>
      </c>
    </row>
    <row r="139" spans="2:16" ht="15.5" x14ac:dyDescent="0.35">
      <c r="C139" t="s">
        <v>574</v>
      </c>
      <c r="M139" s="5">
        <v>-13069191439</v>
      </c>
      <c r="N139" s="5">
        <v>-38789431031</v>
      </c>
      <c r="O139" s="5">
        <v>-1842918898</v>
      </c>
    </row>
    <row r="140" spans="2:16" ht="15.5" x14ac:dyDescent="0.35">
      <c r="C140" t="s">
        <v>1294</v>
      </c>
      <c r="D140" s="5">
        <v>-3634017951</v>
      </c>
      <c r="E140" s="5">
        <v>-10674763356</v>
      </c>
      <c r="F140" s="5">
        <v>-16475161467</v>
      </c>
      <c r="G140" s="5">
        <v>-8197188194</v>
      </c>
      <c r="I140" s="5">
        <v>-30077704648</v>
      </c>
      <c r="J140" s="5">
        <v>-33439963433</v>
      </c>
    </row>
    <row r="141" spans="2:16" ht="15.5" x14ac:dyDescent="0.35">
      <c r="C141" t="s">
        <v>143</v>
      </c>
      <c r="G141" s="5">
        <v>-1687888329</v>
      </c>
      <c r="I141" s="5">
        <v>-1687888329</v>
      </c>
      <c r="J141" s="5">
        <v>-4750612414</v>
      </c>
      <c r="L141" s="5">
        <v>-23529177029</v>
      </c>
      <c r="M141" s="5">
        <v>-4681525215</v>
      </c>
      <c r="N141" s="5">
        <v>-6203262716</v>
      </c>
      <c r="O141" s="5">
        <v>-5420659175</v>
      </c>
      <c r="P141" s="5">
        <v>-4654174432</v>
      </c>
    </row>
    <row r="142" spans="2:16" ht="15.5" x14ac:dyDescent="0.35">
      <c r="C142" t="s">
        <v>144</v>
      </c>
      <c r="D142" s="5">
        <v>-366113578</v>
      </c>
      <c r="E142" s="5">
        <v>-1928302900</v>
      </c>
      <c r="F142" s="5">
        <v>-13635907500</v>
      </c>
      <c r="G142" s="5">
        <v>-119579805916</v>
      </c>
      <c r="I142" s="5">
        <v>-92507673679</v>
      </c>
      <c r="J142" s="5">
        <v>-55433950512</v>
      </c>
      <c r="K142" s="5">
        <v>330084024690</v>
      </c>
      <c r="L142" s="5">
        <v>60410532772</v>
      </c>
      <c r="M142" s="5">
        <v>456745074117</v>
      </c>
      <c r="N142" s="5">
        <v>124174740511</v>
      </c>
      <c r="O142" s="5">
        <v>1055321349569</v>
      </c>
      <c r="P142" s="5">
        <v>216374998289</v>
      </c>
    </row>
    <row r="143" spans="2:16" ht="15.5" x14ac:dyDescent="0.35">
      <c r="C143" t="s">
        <v>145</v>
      </c>
      <c r="D143" s="5">
        <v>2600000000</v>
      </c>
      <c r="G143" s="5">
        <v>108710544631</v>
      </c>
      <c r="I143" s="5">
        <v>96738769631</v>
      </c>
      <c r="J143" s="5">
        <v>-128061273072</v>
      </c>
      <c r="K143" s="5">
        <v>-75216087332</v>
      </c>
      <c r="L143" s="5">
        <v>-216185967905</v>
      </c>
      <c r="M143" s="5">
        <v>-292989543188</v>
      </c>
      <c r="N143" s="5">
        <v>-150735600544</v>
      </c>
      <c r="O143" s="5">
        <v>-888709937412</v>
      </c>
      <c r="P143" s="5">
        <v>-117693586783</v>
      </c>
    </row>
    <row r="144" spans="2:16" ht="15.5" x14ac:dyDescent="0.35">
      <c r="C144" t="s">
        <v>760</v>
      </c>
      <c r="M144" s="5">
        <v>-3133500000</v>
      </c>
    </row>
    <row r="145" spans="3:16" ht="15.5" x14ac:dyDescent="0.35">
      <c r="C145" t="s">
        <v>151</v>
      </c>
      <c r="N145" s="5">
        <v>-1109743585</v>
      </c>
      <c r="O145" s="5">
        <v>-3488442568</v>
      </c>
      <c r="P145" s="5">
        <v>-28730035361</v>
      </c>
    </row>
    <row r="146" spans="3:16" ht="15.5" x14ac:dyDescent="0.35">
      <c r="C146" t="s">
        <v>1295</v>
      </c>
      <c r="G146" s="5">
        <v>16656775000</v>
      </c>
      <c r="N146" s="5">
        <v>-18836643370</v>
      </c>
      <c r="O146" s="5">
        <v>-18912477330</v>
      </c>
    </row>
    <row r="147" spans="3:16" ht="15.5" x14ac:dyDescent="0.35">
      <c r="C147" t="s">
        <v>1296</v>
      </c>
      <c r="N147" s="5">
        <v>11000000</v>
      </c>
    </row>
    <row r="148" spans="3:16" ht="15.5" x14ac:dyDescent="0.35">
      <c r="C148" t="s">
        <v>1297</v>
      </c>
      <c r="O148" s="5">
        <v>-86517357394</v>
      </c>
    </row>
    <row r="149" spans="3:16" ht="15.5" x14ac:dyDescent="0.35">
      <c r="C149" t="s">
        <v>1298</v>
      </c>
      <c r="G149" s="5">
        <v>123500000000</v>
      </c>
      <c r="I149" s="5">
        <v>130000000000</v>
      </c>
      <c r="J149" s="5">
        <v>-130000000000</v>
      </c>
    </row>
    <row r="150" spans="3:16" ht="15.5" x14ac:dyDescent="0.35">
      <c r="C150" t="s">
        <v>1299</v>
      </c>
      <c r="D150" s="5">
        <v>2600000000</v>
      </c>
      <c r="G150" s="5">
        <v>-38838690259</v>
      </c>
      <c r="I150" s="5">
        <v>-40653690259</v>
      </c>
      <c r="J150" s="5">
        <v>-7945394335</v>
      </c>
      <c r="K150" s="5">
        <v>-75216087332</v>
      </c>
      <c r="L150" s="5">
        <v>-216185967905</v>
      </c>
      <c r="M150" s="5">
        <v>-289856043188</v>
      </c>
      <c r="N150" s="5">
        <v>-130800213589</v>
      </c>
      <c r="O150" s="5">
        <v>-779791660120</v>
      </c>
      <c r="P150" s="5">
        <v>-88963551422</v>
      </c>
    </row>
    <row r="151" spans="3:16" ht="15.5" x14ac:dyDescent="0.35">
      <c r="C151" t="s">
        <v>153</v>
      </c>
      <c r="D151" s="5">
        <v>-366113578</v>
      </c>
      <c r="E151" s="5">
        <v>-1928302900</v>
      </c>
      <c r="F151" s="5">
        <v>-13635907500</v>
      </c>
      <c r="G151" s="5">
        <v>-119579805916</v>
      </c>
      <c r="I151" s="5">
        <v>-92507673679</v>
      </c>
      <c r="J151" s="5">
        <v>-55433950512</v>
      </c>
      <c r="K151" s="5">
        <v>330084024690</v>
      </c>
      <c r="L151" s="5">
        <v>60410532772</v>
      </c>
      <c r="M151" s="5">
        <v>456745074117</v>
      </c>
      <c r="N151" s="5">
        <v>124174740511</v>
      </c>
      <c r="O151" s="5">
        <v>1055321349569</v>
      </c>
      <c r="P151" s="5">
        <v>216374998289</v>
      </c>
    </row>
    <row r="152" spans="3:16" ht="15.5" x14ac:dyDescent="0.35">
      <c r="C152" t="s">
        <v>596</v>
      </c>
      <c r="J152" s="5">
        <v>124165530800</v>
      </c>
      <c r="K152" s="5">
        <v>192587500000</v>
      </c>
      <c r="L152" s="5">
        <v>555891900000</v>
      </c>
      <c r="M152" s="5">
        <v>110436284966</v>
      </c>
      <c r="N152" s="5">
        <v>166997886964</v>
      </c>
      <c r="O152" s="5">
        <v>297719157569</v>
      </c>
      <c r="P152" s="5">
        <v>5000000000</v>
      </c>
    </row>
    <row r="153" spans="3:16" ht="15.5" x14ac:dyDescent="0.35">
      <c r="C153" t="s">
        <v>159</v>
      </c>
      <c r="G153" s="5">
        <v>-124601000000</v>
      </c>
      <c r="I153" s="5">
        <v>-130640000000</v>
      </c>
      <c r="J153" s="5">
        <v>-106917980800</v>
      </c>
      <c r="K153" s="5">
        <v>-433854310361</v>
      </c>
      <c r="L153" s="5">
        <v>-501456469138</v>
      </c>
      <c r="M153" s="5">
        <v>-133613000000</v>
      </c>
      <c r="N153" s="5">
        <v>-27470500000</v>
      </c>
      <c r="O153" s="5">
        <v>-237000000</v>
      </c>
    </row>
    <row r="154" spans="3:16" ht="15.5" x14ac:dyDescent="0.35">
      <c r="C154" t="s">
        <v>1300</v>
      </c>
      <c r="D154" s="5">
        <v>-366113578</v>
      </c>
      <c r="E154" s="5">
        <v>-126002900</v>
      </c>
      <c r="F154" s="5">
        <v>-15935907500</v>
      </c>
      <c r="G154" s="5">
        <v>-17879818827</v>
      </c>
      <c r="I154" s="5">
        <v>-87876157976</v>
      </c>
      <c r="J154" s="5">
        <v>-85946823191</v>
      </c>
      <c r="K154" s="5">
        <v>-81857954484</v>
      </c>
      <c r="L154" s="5">
        <v>-78004438935</v>
      </c>
    </row>
    <row r="155" spans="3:16" ht="15.5" x14ac:dyDescent="0.35">
      <c r="C155" t="s">
        <v>1301</v>
      </c>
      <c r="J155" s="5">
        <v>6237240575</v>
      </c>
      <c r="K155" s="5">
        <v>126912759425</v>
      </c>
    </row>
    <row r="156" spans="3:16" ht="15.5" x14ac:dyDescent="0.35">
      <c r="C156" t="s">
        <v>691</v>
      </c>
      <c r="G156" s="5">
        <v>-1000000000</v>
      </c>
      <c r="I156" s="5">
        <v>-8657500000</v>
      </c>
      <c r="J156" s="5">
        <v>-6657500000</v>
      </c>
    </row>
    <row r="157" spans="3:16" ht="15.5" x14ac:dyDescent="0.35">
      <c r="C157" t="s">
        <v>1302</v>
      </c>
      <c r="K157" s="5">
        <v>233270000000</v>
      </c>
    </row>
    <row r="158" spans="3:16" ht="15.5" x14ac:dyDescent="0.35">
      <c r="C158" t="s">
        <v>1303</v>
      </c>
      <c r="E158" s="5">
        <v>-1802300000</v>
      </c>
      <c r="G158" s="5">
        <v>-1802300000</v>
      </c>
      <c r="I158" s="5">
        <v>-3604600000</v>
      </c>
      <c r="J158" s="5">
        <v>-3604600000</v>
      </c>
    </row>
    <row r="159" spans="3:16" ht="15.5" x14ac:dyDescent="0.35">
      <c r="C159" t="s">
        <v>1304</v>
      </c>
      <c r="L159" s="5">
        <v>278854918985</v>
      </c>
    </row>
    <row r="160" spans="3:16" ht="15.5" x14ac:dyDescent="0.35">
      <c r="C160" t="s">
        <v>1305</v>
      </c>
    </row>
    <row r="161" spans="2:16" ht="15.5" x14ac:dyDescent="0.35">
      <c r="C161" t="s">
        <v>1306</v>
      </c>
      <c r="K161" s="5">
        <v>499900000000</v>
      </c>
      <c r="L161" s="5">
        <v>307500000000</v>
      </c>
      <c r="M161" s="5">
        <v>500000000000</v>
      </c>
    </row>
    <row r="162" spans="2:16" ht="15.5" x14ac:dyDescent="0.35">
      <c r="C162" t="s">
        <v>1022</v>
      </c>
      <c r="J162" s="5">
        <v>-9000000000</v>
      </c>
      <c r="K162" s="5">
        <v>-205500000000</v>
      </c>
      <c r="L162" s="5">
        <v>-491000000000</v>
      </c>
    </row>
    <row r="163" spans="2:16" ht="15.5" x14ac:dyDescent="0.35">
      <c r="C163" t="s">
        <v>1307</v>
      </c>
    </row>
    <row r="164" spans="2:16" ht="15.5" x14ac:dyDescent="0.35">
      <c r="C164" t="s">
        <v>1308</v>
      </c>
      <c r="L164" s="5">
        <v>-3517105862</v>
      </c>
      <c r="M164" s="5">
        <v>-2500000000</v>
      </c>
      <c r="O164" s="5">
        <v>142397119483</v>
      </c>
      <c r="P164" s="5">
        <v>104214190289</v>
      </c>
    </row>
    <row r="165" spans="2:16" ht="15.5" x14ac:dyDescent="0.35">
      <c r="C165" t="s">
        <v>1309</v>
      </c>
    </row>
    <row r="166" spans="2:16" ht="15.5" x14ac:dyDescent="0.35">
      <c r="C166" t="s">
        <v>161</v>
      </c>
      <c r="L166" s="5">
        <v>-7292957306</v>
      </c>
      <c r="M166" s="5">
        <v>-15031180276</v>
      </c>
      <c r="N166" s="5">
        <v>-12907586594</v>
      </c>
    </row>
    <row r="167" spans="2:16" ht="15.5" x14ac:dyDescent="0.35">
      <c r="C167" t="s">
        <v>583</v>
      </c>
      <c r="G167" s="5">
        <v>-262736577</v>
      </c>
      <c r="I167" s="5">
        <v>-262736577</v>
      </c>
      <c r="J167" s="5">
        <v>-1424817896</v>
      </c>
      <c r="K167" s="5">
        <v>-1373969890</v>
      </c>
      <c r="L167" s="5">
        <v>-2150359999</v>
      </c>
      <c r="M167" s="5">
        <v>-2547030573</v>
      </c>
      <c r="N167" s="5">
        <v>-2445059859</v>
      </c>
    </row>
    <row r="168" spans="2:16" ht="15.5" x14ac:dyDescent="0.35">
      <c r="C168" t="s">
        <v>1310</v>
      </c>
    </row>
    <row r="169" spans="2:16" ht="15.5" x14ac:dyDescent="0.35">
      <c r="C169" t="s">
        <v>981</v>
      </c>
      <c r="F169" s="5">
        <v>2300000000</v>
      </c>
      <c r="G169" s="5">
        <v>30476491826</v>
      </c>
      <c r="I169" s="5">
        <v>138533320874</v>
      </c>
      <c r="J169" s="5">
        <v>27715000000</v>
      </c>
      <c r="O169" s="5">
        <v>615442072517</v>
      </c>
      <c r="P169" s="5">
        <v>107160808000</v>
      </c>
    </row>
    <row r="170" spans="2:16" ht="15.5" x14ac:dyDescent="0.35">
      <c r="C170" t="s">
        <v>1311</v>
      </c>
      <c r="M170" s="5">
        <v>16465097927</v>
      </c>
      <c r="N170" s="5">
        <v>5432663090</v>
      </c>
      <c r="O170" s="5">
        <v>2650574717</v>
      </c>
      <c r="P170" s="5">
        <v>8009290468</v>
      </c>
    </row>
    <row r="171" spans="2:16" ht="15.5" x14ac:dyDescent="0.35">
      <c r="C171" t="s">
        <v>164</v>
      </c>
      <c r="D171" s="5">
        <v>14097125292</v>
      </c>
      <c r="E171" s="5">
        <v>-2633559336</v>
      </c>
      <c r="F171" s="5">
        <v>-13899315076</v>
      </c>
      <c r="G171" s="5">
        <v>9056810453</v>
      </c>
      <c r="I171" s="5">
        <v>-7219662151</v>
      </c>
      <c r="J171" s="5">
        <v>-248289860256</v>
      </c>
      <c r="K171" s="5">
        <v>256824689600</v>
      </c>
      <c r="L171" s="5">
        <v>-33660644811</v>
      </c>
      <c r="M171" s="5">
        <v>15831560382</v>
      </c>
      <c r="N171" s="5">
        <v>-252541250756</v>
      </c>
      <c r="O171" s="5">
        <v>183148534249</v>
      </c>
      <c r="P171" s="5">
        <v>114091593241</v>
      </c>
    </row>
    <row r="172" spans="2:16" ht="15.5" x14ac:dyDescent="0.35">
      <c r="C172" t="s">
        <v>165</v>
      </c>
      <c r="F172" s="5">
        <v>28184959499</v>
      </c>
      <c r="I172" s="5">
        <v>35404621650</v>
      </c>
      <c r="J172" s="5">
        <v>283694481906</v>
      </c>
      <c r="K172" s="5">
        <v>26869792306</v>
      </c>
      <c r="L172" s="5">
        <v>60530437116</v>
      </c>
      <c r="M172" s="5">
        <v>44698876735</v>
      </c>
      <c r="N172" s="5">
        <v>297240127490</v>
      </c>
      <c r="O172" s="5">
        <v>114091593241</v>
      </c>
    </row>
    <row r="173" spans="2:16" ht="15.5" x14ac:dyDescent="0.35">
      <c r="C173" t="s">
        <v>166</v>
      </c>
      <c r="D173" s="5">
        <v>14097125292</v>
      </c>
      <c r="E173" s="5">
        <v>-2633559336</v>
      </c>
      <c r="F173" s="5">
        <v>14285644423</v>
      </c>
      <c r="G173" s="5">
        <v>9056810453</v>
      </c>
      <c r="I173" s="5">
        <v>28184959499</v>
      </c>
      <c r="J173" s="5">
        <v>35404621650</v>
      </c>
      <c r="K173" s="5">
        <v>283694481906</v>
      </c>
      <c r="L173" s="5">
        <v>26869792305</v>
      </c>
      <c r="M173" s="5">
        <v>60530437117</v>
      </c>
      <c r="N173" s="5">
        <v>44698876734</v>
      </c>
      <c r="O173" s="5">
        <v>297240127490</v>
      </c>
      <c r="P173" s="5">
        <v>114091593241</v>
      </c>
    </row>
    <row r="175" spans="2:16" ht="15.5" x14ac:dyDescent="0.35">
      <c r="B175" t="s">
        <v>167</v>
      </c>
      <c r="C175" t="s">
        <v>12</v>
      </c>
      <c r="D175" s="5">
        <v>22220000000</v>
      </c>
      <c r="E175" s="5">
        <v>22220000000</v>
      </c>
      <c r="F175" s="5">
        <v>22220000000</v>
      </c>
      <c r="G175" s="5">
        <v>22220000000</v>
      </c>
      <c r="I175" s="5">
        <v>22220000000</v>
      </c>
      <c r="J175" s="5">
        <v>22220000000</v>
      </c>
      <c r="K175" s="5">
        <v>22220000000</v>
      </c>
      <c r="L175" s="5">
        <v>22220000000</v>
      </c>
      <c r="M175" s="5">
        <v>0</v>
      </c>
      <c r="N175" s="5">
        <v>0</v>
      </c>
      <c r="O175" s="5">
        <v>0</v>
      </c>
      <c r="P175" s="5">
        <v>0</v>
      </c>
    </row>
    <row r="176" spans="2:16" ht="15.5" x14ac:dyDescent="0.35">
      <c r="C176" t="s">
        <v>168</v>
      </c>
      <c r="D176" s="6">
        <v>-0.72</v>
      </c>
      <c r="E176" s="6">
        <v>-1.18</v>
      </c>
      <c r="F176" s="6">
        <v>-1.17</v>
      </c>
      <c r="G176" s="6">
        <v>-94.61</v>
      </c>
    </row>
    <row r="177" spans="3:7" ht="15.5" x14ac:dyDescent="0.35">
      <c r="C177" t="s">
        <v>169</v>
      </c>
      <c r="D177" s="6">
        <v>-69.44</v>
      </c>
      <c r="E177" s="6">
        <v>-42.37</v>
      </c>
      <c r="F177" s="6">
        <v>-42.74</v>
      </c>
      <c r="G177" s="6">
        <v>-0.6</v>
      </c>
    </row>
    <row r="178" spans="3:7" ht="15.5" x14ac:dyDescent="0.35">
      <c r="C178" t="s">
        <v>62</v>
      </c>
      <c r="D178" s="6">
        <v>28.26</v>
      </c>
      <c r="E178" s="6">
        <v>25.49</v>
      </c>
      <c r="F178" s="6">
        <v>29.36</v>
      </c>
      <c r="G178" s="6">
        <v>39.83</v>
      </c>
    </row>
    <row r="179" spans="3:7" ht="15.5" x14ac:dyDescent="0.35">
      <c r="C179" t="s">
        <v>170</v>
      </c>
      <c r="E179" s="5">
        <v>430000000</v>
      </c>
      <c r="F179" s="5">
        <v>830000000</v>
      </c>
      <c r="G179" s="5">
        <v>-1938950000000</v>
      </c>
    </row>
    <row r="180" spans="3:7" ht="15.5" x14ac:dyDescent="0.35">
      <c r="C180" t="s">
        <v>171</v>
      </c>
      <c r="D180" s="6">
        <v>-3.0999999999999999E-3</v>
      </c>
      <c r="E180" s="6">
        <v>-5.1999999999999998E-3</v>
      </c>
      <c r="F180" s="6">
        <v>-5.1000000000000004E-3</v>
      </c>
      <c r="G180" s="6">
        <v>-0.41619999999999996</v>
      </c>
    </row>
    <row r="181" spans="3:7" ht="15.5" x14ac:dyDescent="0.35">
      <c r="C181" t="s">
        <v>172</v>
      </c>
      <c r="D181" s="6">
        <v>-4.5899999999999996E-2</v>
      </c>
      <c r="E181" s="6">
        <v>-7.1800000000000003E-2</v>
      </c>
      <c r="F181" s="6">
        <v>-6.6400000000000001E-2</v>
      </c>
      <c r="G181" s="6">
        <v>-5.0330000000000004</v>
      </c>
    </row>
    <row r="182" spans="3:7" ht="15.5" x14ac:dyDescent="0.35">
      <c r="C182" t="s">
        <v>173</v>
      </c>
      <c r="D182" s="6">
        <v>3.9000000000000003E-3</v>
      </c>
      <c r="E182" s="6">
        <v>1E-4</v>
      </c>
      <c r="F182" s="6">
        <v>2.9999999999999997E-4</v>
      </c>
      <c r="G182" s="6">
        <v>-0.56369999999999998</v>
      </c>
    </row>
    <row r="183" spans="3:7" ht="15.5" x14ac:dyDescent="0.35">
      <c r="C183" t="s">
        <v>174</v>
      </c>
      <c r="D183" s="6">
        <v>0.36</v>
      </c>
      <c r="E183" s="6">
        <v>0.01</v>
      </c>
      <c r="F183" s="6">
        <v>0.02</v>
      </c>
      <c r="G183" s="6">
        <v>-11.94</v>
      </c>
    </row>
    <row r="184" spans="3:7" ht="15.5" x14ac:dyDescent="0.35">
      <c r="C184" t="s">
        <v>175</v>
      </c>
      <c r="D184" s="5">
        <v>349000000000</v>
      </c>
      <c r="E184" s="5">
        <v>365000000000</v>
      </c>
      <c r="F184" s="5">
        <v>392000000000</v>
      </c>
      <c r="G184" s="5">
        <v>418000000000</v>
      </c>
    </row>
    <row r="185" spans="3:7" ht="15.5" x14ac:dyDescent="0.35">
      <c r="C185" t="s">
        <v>176</v>
      </c>
      <c r="D185" s="6">
        <v>3.18</v>
      </c>
      <c r="E185" s="6">
        <v>3.04</v>
      </c>
      <c r="F185" s="6">
        <v>2.84</v>
      </c>
      <c r="G185" s="6">
        <v>3.03</v>
      </c>
    </row>
    <row r="186" spans="3:7" ht="15.5" x14ac:dyDescent="0.35">
      <c r="C186" t="s">
        <v>177</v>
      </c>
      <c r="D186" s="6">
        <v>15.72</v>
      </c>
      <c r="E186" s="6">
        <v>16.440000000000001</v>
      </c>
      <c r="F186" s="6">
        <v>17.63</v>
      </c>
      <c r="G186" s="6">
        <v>18.8</v>
      </c>
    </row>
    <row r="187" spans="3:7" ht="15.5" x14ac:dyDescent="0.35">
      <c r="C187" t="s">
        <v>178</v>
      </c>
      <c r="D187" s="6">
        <v>3.18</v>
      </c>
      <c r="E187" s="6">
        <v>3.04</v>
      </c>
      <c r="F187" s="6">
        <v>2.84</v>
      </c>
      <c r="G187" s="6">
        <v>3.04</v>
      </c>
    </row>
    <row r="188" spans="3:7" ht="15.5" x14ac:dyDescent="0.35">
      <c r="C188" t="s">
        <v>179</v>
      </c>
      <c r="D188" s="6">
        <v>15.72</v>
      </c>
      <c r="E188" s="6">
        <v>16.440000000000001</v>
      </c>
      <c r="F188" s="6">
        <v>17.62</v>
      </c>
      <c r="G188" s="6">
        <v>18.78</v>
      </c>
    </row>
    <row r="189" spans="3:7" ht="15.5" x14ac:dyDescent="0.35">
      <c r="C189" t="s">
        <v>180</v>
      </c>
      <c r="D189" s="5">
        <v>135000000000</v>
      </c>
      <c r="E189" s="5">
        <v>31000000000</v>
      </c>
      <c r="F189" s="5">
        <v>30000000000</v>
      </c>
      <c r="G189" s="5">
        <v>26000000000</v>
      </c>
    </row>
    <row r="190" spans="3:7" ht="15.5" x14ac:dyDescent="0.35">
      <c r="C190" t="s">
        <v>181</v>
      </c>
      <c r="D190" s="5">
        <v>1648000000000</v>
      </c>
      <c r="E190" s="5">
        <v>1744000000000</v>
      </c>
      <c r="F190" s="5">
        <v>1732000000000</v>
      </c>
      <c r="G190" s="5">
        <v>1726000000000</v>
      </c>
    </row>
    <row r="191" spans="3:7" ht="15.5" x14ac:dyDescent="0.35">
      <c r="C191" t="s">
        <v>182</v>
      </c>
      <c r="D191" s="5">
        <v>349000000000</v>
      </c>
      <c r="E191" s="5">
        <v>365000000000</v>
      </c>
      <c r="F191" s="5">
        <v>392000000000</v>
      </c>
      <c r="G191" s="5">
        <v>418000000000</v>
      </c>
    </row>
    <row r="192" spans="3:7" ht="15.5" x14ac:dyDescent="0.35">
      <c r="C192" t="s">
        <v>24</v>
      </c>
      <c r="D192" s="5">
        <v>1784000000000</v>
      </c>
      <c r="E192" s="5">
        <v>1774000000000</v>
      </c>
      <c r="F192" s="5">
        <v>1763000000000</v>
      </c>
      <c r="G192" s="5">
        <v>1751000000000</v>
      </c>
    </row>
    <row r="193" spans="3:16" ht="15.5" x14ac:dyDescent="0.35">
      <c r="C193" t="s">
        <v>21</v>
      </c>
      <c r="D193" s="5">
        <v>1758000000000</v>
      </c>
      <c r="E193" s="5">
        <v>1763000000000</v>
      </c>
      <c r="F193" s="5">
        <v>1748000000000</v>
      </c>
      <c r="G193" s="5">
        <v>1723000000000</v>
      </c>
    </row>
    <row r="194" spans="3:16" ht="15.5" x14ac:dyDescent="0.35">
      <c r="C194" t="s">
        <v>183</v>
      </c>
      <c r="D194" s="5">
        <v>-384000000000</v>
      </c>
      <c r="E194" s="5">
        <v>-279000000000</v>
      </c>
      <c r="F194" s="5">
        <v>-236000000000</v>
      </c>
      <c r="G194" s="5">
        <v>-207000000000</v>
      </c>
    </row>
    <row r="195" spans="3:16" ht="15.5" x14ac:dyDescent="0.35">
      <c r="C195" t="s">
        <v>184</v>
      </c>
      <c r="D195" s="5">
        <v>12000000000</v>
      </c>
      <c r="E195" s="5">
        <v>-1000000000</v>
      </c>
      <c r="F195" s="5">
        <v>0</v>
      </c>
      <c r="G195" s="5">
        <v>20000000000</v>
      </c>
    </row>
    <row r="196" spans="3:16" ht="15.5" x14ac:dyDescent="0.35">
      <c r="C196" t="s">
        <v>185</v>
      </c>
    </row>
    <row r="197" spans="3:16" ht="15.5" x14ac:dyDescent="0.35">
      <c r="C197" t="s">
        <v>13</v>
      </c>
      <c r="D197" s="5">
        <v>12000000000</v>
      </c>
      <c r="E197" s="5">
        <v>-1000000000</v>
      </c>
      <c r="F197" s="5">
        <v>0</v>
      </c>
      <c r="G197" s="5">
        <v>20000000000</v>
      </c>
    </row>
    <row r="198" spans="3:16" ht="15.5" x14ac:dyDescent="0.35">
      <c r="C198" t="s">
        <v>16</v>
      </c>
      <c r="D198" s="6">
        <v>0.53</v>
      </c>
      <c r="E198" s="6">
        <v>-0.03</v>
      </c>
      <c r="F198" s="6">
        <v>-0.01</v>
      </c>
      <c r="G198" s="6">
        <v>0.9</v>
      </c>
    </row>
    <row r="199" spans="3:16" ht="15.5" x14ac:dyDescent="0.35">
      <c r="C199" t="s">
        <v>47</v>
      </c>
      <c r="I199" s="6">
        <v>-94.82</v>
      </c>
      <c r="J199" s="6">
        <v>1.93</v>
      </c>
      <c r="K199" s="6">
        <v>5.23</v>
      </c>
      <c r="L199" s="6">
        <v>4.7300000000000004</v>
      </c>
      <c r="M199" s="6">
        <v>65180.29</v>
      </c>
      <c r="N199" s="6">
        <v>66625.67</v>
      </c>
      <c r="O199" s="6">
        <v>75155.899999999994</v>
      </c>
      <c r="P199" s="6">
        <v>56861.61</v>
      </c>
    </row>
    <row r="200" spans="3:16" ht="15.5" x14ac:dyDescent="0.35">
      <c r="C200" t="s">
        <v>61</v>
      </c>
      <c r="I200" s="6">
        <v>-0.6</v>
      </c>
      <c r="J200" s="6">
        <v>25.91</v>
      </c>
      <c r="K200" s="6">
        <v>9.56</v>
      </c>
      <c r="L200" s="6">
        <v>14.16</v>
      </c>
      <c r="M200" s="5">
        <v>0</v>
      </c>
      <c r="N200" s="5">
        <v>0</v>
      </c>
      <c r="O200" s="5">
        <v>0</v>
      </c>
      <c r="P200" s="5">
        <v>0</v>
      </c>
    </row>
    <row r="201" spans="3:16" ht="15.5" x14ac:dyDescent="0.35">
      <c r="C201" t="s">
        <v>64</v>
      </c>
      <c r="I201" s="6">
        <v>6.42</v>
      </c>
      <c r="J201" s="6">
        <v>3.7</v>
      </c>
      <c r="K201" s="6">
        <v>1.7</v>
      </c>
      <c r="L201" s="6">
        <v>2.5099999999999998</v>
      </c>
      <c r="M201" s="5">
        <v>0</v>
      </c>
      <c r="N201" s="5">
        <v>0</v>
      </c>
      <c r="O201" s="5">
        <v>0</v>
      </c>
      <c r="P201" s="5">
        <v>0</v>
      </c>
    </row>
    <row r="202" spans="3:16" ht="15.5" x14ac:dyDescent="0.35">
      <c r="C202" t="s">
        <v>186</v>
      </c>
      <c r="I202" s="5">
        <v>-1932850000000</v>
      </c>
      <c r="J202" s="6">
        <v>65269999999.999992</v>
      </c>
      <c r="K202" s="6">
        <v>135009999999.99998</v>
      </c>
      <c r="L202" s="5">
        <v>118850000000</v>
      </c>
      <c r="M202" s="5">
        <v>147410000000</v>
      </c>
      <c r="N202" s="5">
        <v>145320000000</v>
      </c>
      <c r="O202" s="5">
        <v>157760000000</v>
      </c>
    </row>
    <row r="203" spans="3:16" ht="15.5" x14ac:dyDescent="0.35">
      <c r="C203" t="s">
        <v>187</v>
      </c>
      <c r="I203" s="6">
        <v>-0.41710000000000003</v>
      </c>
      <c r="J203" s="6">
        <v>6.3E-3</v>
      </c>
      <c r="K203" s="6">
        <v>1.7500000000000002E-2</v>
      </c>
      <c r="L203" s="6">
        <v>1.66E-2</v>
      </c>
      <c r="M203" s="6">
        <v>2.18E-2</v>
      </c>
      <c r="N203" s="6">
        <v>2.8500000000000001E-2</v>
      </c>
      <c r="O203" s="6">
        <v>3.44E-2</v>
      </c>
      <c r="P203" s="6">
        <v>2.5499999999999998E-2</v>
      </c>
    </row>
    <row r="204" spans="3:16" ht="15.5" x14ac:dyDescent="0.35">
      <c r="C204" t="s">
        <v>188</v>
      </c>
      <c r="I204" s="6">
        <v>-5.0446</v>
      </c>
      <c r="J204" s="6">
        <v>1.6399999999999998E-2</v>
      </c>
      <c r="K204" s="6">
        <v>4.5100000000000001E-2</v>
      </c>
      <c r="L204" s="6">
        <v>4.2699999999999995E-2</v>
      </c>
      <c r="M204" s="6">
        <v>6.2100000000000002E-2</v>
      </c>
      <c r="N204" s="6">
        <v>6.7599999999999993E-2</v>
      </c>
      <c r="O204" s="6">
        <v>6.7900000000000002E-2</v>
      </c>
      <c r="P204" s="6">
        <v>5.3800000000000001E-2</v>
      </c>
    </row>
    <row r="205" spans="3:16" ht="15.5" x14ac:dyDescent="0.35">
      <c r="C205" t="s">
        <v>189</v>
      </c>
      <c r="I205" s="6">
        <v>-0.58109999999999995</v>
      </c>
      <c r="J205" s="6">
        <v>1.5100000000000001E-2</v>
      </c>
      <c r="K205" s="6">
        <v>3.8599999999999995E-2</v>
      </c>
      <c r="L205" s="6">
        <v>4.41E-2</v>
      </c>
      <c r="M205" s="6">
        <v>6.0499999999999998E-2</v>
      </c>
      <c r="N205" s="6">
        <v>5.8600000000000006E-2</v>
      </c>
      <c r="O205" s="6">
        <v>8.09E-2</v>
      </c>
      <c r="P205" s="6">
        <v>9.9299999999999999E-2</v>
      </c>
    </row>
    <row r="206" spans="3:16" ht="15.5" x14ac:dyDescent="0.35">
      <c r="C206" t="s">
        <v>190</v>
      </c>
      <c r="I206" s="6">
        <v>-11.23</v>
      </c>
      <c r="J206" s="6">
        <v>3.4</v>
      </c>
      <c r="K206" s="6">
        <v>9.24</v>
      </c>
      <c r="L206" s="6">
        <v>11.87</v>
      </c>
      <c r="M206" s="6">
        <v>10.97</v>
      </c>
      <c r="N206" s="6">
        <v>19.57</v>
      </c>
      <c r="O206" s="6">
        <v>83.71</v>
      </c>
      <c r="P206" s="6">
        <v>621.95000000000005</v>
      </c>
    </row>
    <row r="207" spans="3:16" ht="15.5" x14ac:dyDescent="0.35">
      <c r="C207" t="s">
        <v>58</v>
      </c>
      <c r="I207" s="6">
        <v>3.03</v>
      </c>
      <c r="J207" s="6">
        <v>0.42</v>
      </c>
      <c r="K207" s="6">
        <v>0.43</v>
      </c>
      <c r="L207" s="6">
        <v>0.61</v>
      </c>
      <c r="M207" s="5">
        <v>0</v>
      </c>
      <c r="N207" s="5">
        <v>0</v>
      </c>
      <c r="O207" s="5">
        <v>0</v>
      </c>
      <c r="P207" s="5">
        <v>0</v>
      </c>
    </row>
    <row r="208" spans="3:16" ht="15.5" x14ac:dyDescent="0.35">
      <c r="C208" t="s">
        <v>55</v>
      </c>
      <c r="I208" s="6">
        <v>18.8</v>
      </c>
      <c r="J208" s="6">
        <v>117.76</v>
      </c>
      <c r="K208" s="6">
        <v>115.84</v>
      </c>
      <c r="L208" s="6">
        <v>110.61</v>
      </c>
      <c r="M208" s="6">
        <v>1050093.3899999999</v>
      </c>
      <c r="N208" s="6">
        <v>984913.1</v>
      </c>
      <c r="O208" s="6">
        <v>1107424.8700000001</v>
      </c>
      <c r="P208" s="6">
        <v>1056861.6100000001</v>
      </c>
    </row>
    <row r="209" spans="2:16" ht="15.5" x14ac:dyDescent="0.35">
      <c r="C209" t="s">
        <v>191</v>
      </c>
      <c r="I209" s="6">
        <v>3.04</v>
      </c>
      <c r="J209" s="6">
        <v>0.42</v>
      </c>
      <c r="K209" s="6">
        <v>0.43</v>
      </c>
      <c r="L209" s="6">
        <v>0.61</v>
      </c>
      <c r="M209" s="5">
        <v>0</v>
      </c>
      <c r="N209" s="5">
        <v>0</v>
      </c>
      <c r="O209" s="5">
        <v>0</v>
      </c>
      <c r="P209" s="5">
        <v>0</v>
      </c>
    </row>
    <row r="210" spans="2:16" ht="15.5" x14ac:dyDescent="0.35">
      <c r="C210" t="s">
        <v>192</v>
      </c>
      <c r="I210" s="6">
        <v>18.78</v>
      </c>
      <c r="J210" s="6">
        <v>117.72</v>
      </c>
      <c r="K210" s="6">
        <v>115.76</v>
      </c>
      <c r="L210" s="6">
        <v>110.51</v>
      </c>
      <c r="M210" s="6">
        <v>1048631.0900000001</v>
      </c>
      <c r="N210" s="6">
        <v>984913.1</v>
      </c>
      <c r="O210" s="6">
        <v>1107424.8700000001</v>
      </c>
      <c r="P210" s="6">
        <v>1056861.6100000001</v>
      </c>
    </row>
    <row r="211" spans="2:16" ht="15.5" x14ac:dyDescent="0.35">
      <c r="C211" t="s">
        <v>193</v>
      </c>
      <c r="I211" s="5">
        <v>26000000000</v>
      </c>
      <c r="J211" s="5">
        <v>225000000000</v>
      </c>
      <c r="K211" s="5">
        <v>95000000000</v>
      </c>
      <c r="L211" s="5">
        <v>505000000000</v>
      </c>
      <c r="M211" s="5">
        <v>559000000000</v>
      </c>
      <c r="N211" s="5">
        <v>130000000000</v>
      </c>
      <c r="O211" s="5">
        <v>15000000000</v>
      </c>
    </row>
    <row r="212" spans="2:16" ht="15.5" x14ac:dyDescent="0.35">
      <c r="C212" t="s">
        <v>194</v>
      </c>
      <c r="I212" s="5">
        <v>1726000000000</v>
      </c>
      <c r="J212" s="5">
        <v>1451000000000</v>
      </c>
      <c r="K212" s="5">
        <v>1494000000000</v>
      </c>
      <c r="L212" s="5">
        <v>283000000000</v>
      </c>
      <c r="M212" s="5">
        <v>358000000000</v>
      </c>
      <c r="N212" s="5">
        <v>313000000000</v>
      </c>
      <c r="O212" s="5">
        <v>287000000000</v>
      </c>
      <c r="P212" s="5">
        <v>112000000000</v>
      </c>
    </row>
    <row r="213" spans="2:16" ht="15.5" x14ac:dyDescent="0.35">
      <c r="C213" t="s">
        <v>26</v>
      </c>
      <c r="I213" s="5">
        <v>1751000000000</v>
      </c>
      <c r="J213" s="5">
        <v>1676000000000</v>
      </c>
      <c r="K213" s="5">
        <v>1589000000000</v>
      </c>
      <c r="L213" s="5">
        <v>788000000000</v>
      </c>
      <c r="M213" s="5">
        <v>917000000000</v>
      </c>
      <c r="N213" s="5">
        <v>443000000000</v>
      </c>
      <c r="O213" s="5">
        <v>302000000000</v>
      </c>
      <c r="P213" s="5">
        <v>112000000000</v>
      </c>
    </row>
    <row r="214" spans="2:16" ht="15.5" x14ac:dyDescent="0.35">
      <c r="C214" t="s">
        <v>23</v>
      </c>
      <c r="I214" s="5">
        <v>1723000000000</v>
      </c>
      <c r="J214" s="5">
        <v>1641000000000</v>
      </c>
      <c r="K214" s="5">
        <v>1305000000000</v>
      </c>
      <c r="L214" s="5">
        <v>761000000000</v>
      </c>
      <c r="M214" s="5">
        <v>856000000000</v>
      </c>
      <c r="N214" s="5">
        <v>398000000000</v>
      </c>
      <c r="O214" s="5">
        <v>5000000000</v>
      </c>
      <c r="P214" s="5">
        <v>-2000000000</v>
      </c>
    </row>
    <row r="215" spans="2:16" ht="15.5" x14ac:dyDescent="0.35">
      <c r="C215" t="s">
        <v>195</v>
      </c>
      <c r="I215" s="5">
        <v>-207000000000</v>
      </c>
      <c r="J215" s="5">
        <v>1115000000000</v>
      </c>
      <c r="K215" s="5">
        <v>856000000000</v>
      </c>
      <c r="L215" s="5">
        <v>-141000000000</v>
      </c>
      <c r="M215" s="5">
        <v>116000000000</v>
      </c>
      <c r="N215" s="5">
        <v>807000000000</v>
      </c>
      <c r="O215" s="5">
        <v>1120000000000</v>
      </c>
      <c r="P215" s="5">
        <v>705000000000</v>
      </c>
    </row>
    <row r="216" spans="2:16" ht="15.5" x14ac:dyDescent="0.35">
      <c r="C216" t="s">
        <v>196</v>
      </c>
      <c r="I216" s="5">
        <v>-11000000000</v>
      </c>
      <c r="J216" s="5">
        <v>-65000000000</v>
      </c>
      <c r="K216" s="5">
        <v>2000000000</v>
      </c>
      <c r="L216" s="5">
        <v>122000000000</v>
      </c>
      <c r="M216" s="5">
        <v>-164000000000</v>
      </c>
      <c r="N216" s="5">
        <v>-231000000000</v>
      </c>
      <c r="O216" s="5">
        <v>14000000000</v>
      </c>
      <c r="P216" s="5">
        <v>7000000000</v>
      </c>
    </row>
    <row r="217" spans="2:16" ht="15.5" x14ac:dyDescent="0.35">
      <c r="C217" t="s">
        <v>197</v>
      </c>
      <c r="N217" s="5">
        <v>-1000000000</v>
      </c>
      <c r="O217" s="5">
        <v>-3000000000</v>
      </c>
      <c r="P217" s="5">
        <v>-29000000000</v>
      </c>
    </row>
    <row r="218" spans="2:16" ht="15.5" x14ac:dyDescent="0.35">
      <c r="C218" t="s">
        <v>15</v>
      </c>
      <c r="I218" s="5">
        <v>-11000000000</v>
      </c>
      <c r="J218" s="5">
        <v>-65000000000</v>
      </c>
      <c r="K218" s="5">
        <v>2000000000</v>
      </c>
      <c r="L218" s="5">
        <v>122000000000</v>
      </c>
      <c r="M218" s="5">
        <v>-164000000000</v>
      </c>
      <c r="N218" s="5">
        <v>-233000000000</v>
      </c>
      <c r="O218" s="5">
        <v>10000000000</v>
      </c>
      <c r="P218" s="5">
        <v>-21000000000</v>
      </c>
    </row>
    <row r="219" spans="2:16" ht="15.5" x14ac:dyDescent="0.35">
      <c r="C219" t="s">
        <v>17</v>
      </c>
      <c r="I219" s="6">
        <v>-0.52</v>
      </c>
      <c r="J219" s="6">
        <v>-2.92</v>
      </c>
      <c r="K219" s="6">
        <v>0.09</v>
      </c>
      <c r="L219" s="6">
        <v>5.5</v>
      </c>
      <c r="M219" s="6">
        <v>-82194.53</v>
      </c>
      <c r="N219" s="6">
        <v>-116261.4</v>
      </c>
      <c r="O219" s="6">
        <v>5199.05</v>
      </c>
      <c r="P219" s="6">
        <v>-18792.2</v>
      </c>
    </row>
    <row r="221" spans="2:16" ht="15.5" x14ac:dyDescent="0.35">
      <c r="B221" t="s">
        <v>198</v>
      </c>
      <c r="C221" t="s">
        <v>199</v>
      </c>
      <c r="D221" s="5">
        <v>-16000000000</v>
      </c>
      <c r="E221" s="5">
        <v>-26000000000</v>
      </c>
      <c r="F221" s="5">
        <v>-26000000000</v>
      </c>
      <c r="G221" s="5">
        <v>-2102000000000</v>
      </c>
      <c r="H221" s="5">
        <v>-91000000000</v>
      </c>
      <c r="I221" s="5">
        <v>-2107000000000</v>
      </c>
      <c r="J221" s="5">
        <v>43000000000</v>
      </c>
      <c r="K221" s="5">
        <v>116000000000</v>
      </c>
      <c r="L221" s="5">
        <v>105000000000</v>
      </c>
      <c r="M221" s="5">
        <v>130000000000</v>
      </c>
      <c r="N221" s="5">
        <v>133000000000</v>
      </c>
      <c r="O221" s="5">
        <v>150000000000</v>
      </c>
      <c r="P221" s="5">
        <v>65000000000</v>
      </c>
    </row>
    <row r="222" spans="2:16" ht="15.5" x14ac:dyDescent="0.35">
      <c r="C222" t="s">
        <v>200</v>
      </c>
      <c r="M222" s="6">
        <v>1.17</v>
      </c>
    </row>
    <row r="223" spans="2:16" ht="15.5" x14ac:dyDescent="0.35">
      <c r="C223" t="s">
        <v>66</v>
      </c>
      <c r="M223" s="6">
        <v>0.19940000000000002</v>
      </c>
    </row>
    <row r="224" spans="2:16" ht="15.5" x14ac:dyDescent="0.35">
      <c r="C224" t="s">
        <v>201</v>
      </c>
      <c r="M224" s="6">
        <v>1.5600000000000001E-2</v>
      </c>
    </row>
    <row r="225" spans="3:16" ht="15.5" x14ac:dyDescent="0.35">
      <c r="C225" t="s">
        <v>46</v>
      </c>
      <c r="D225" s="6">
        <v>-0.72</v>
      </c>
      <c r="E225" s="6">
        <v>-1.18</v>
      </c>
      <c r="F225" s="6">
        <v>-1.17</v>
      </c>
      <c r="G225" s="6">
        <v>-94.61</v>
      </c>
      <c r="H225" s="6">
        <v>-4.0999999999999996</v>
      </c>
      <c r="I225" s="6">
        <v>-94.82</v>
      </c>
      <c r="J225" s="6">
        <v>1.93</v>
      </c>
      <c r="K225" s="6">
        <v>5.23</v>
      </c>
      <c r="L225" s="6">
        <v>4.7300000000000004</v>
      </c>
      <c r="M225" s="6">
        <v>5.87</v>
      </c>
      <c r="N225" s="5">
        <v>6</v>
      </c>
      <c r="O225" s="6">
        <v>6.76</v>
      </c>
      <c r="P225" s="6">
        <v>2.9</v>
      </c>
    </row>
    <row r="226" spans="3:16" ht="15.5" x14ac:dyDescent="0.35">
      <c r="C226" t="s">
        <v>68</v>
      </c>
      <c r="M226" s="6">
        <v>1.17</v>
      </c>
    </row>
    <row r="227" spans="3:16" ht="15.5" x14ac:dyDescent="0.35">
      <c r="C227" t="s">
        <v>202</v>
      </c>
      <c r="M227" s="6">
        <v>0.19940000000000002</v>
      </c>
    </row>
    <row r="228" spans="3:16" ht="15.5" x14ac:dyDescent="0.35">
      <c r="C228" t="s">
        <v>203</v>
      </c>
      <c r="M228" s="6">
        <v>1.5600000000000001E-2</v>
      </c>
    </row>
    <row r="229" spans="3:16" ht="15.5" x14ac:dyDescent="0.35">
      <c r="C229" t="s">
        <v>204</v>
      </c>
      <c r="D229" s="5">
        <v>39000000000</v>
      </c>
      <c r="E229" s="5">
        <v>44000000000</v>
      </c>
      <c r="F229" s="5">
        <v>38000000000</v>
      </c>
      <c r="G229" s="5">
        <v>32000000000</v>
      </c>
      <c r="H229" s="5">
        <v>161000000000</v>
      </c>
      <c r="I229" s="5">
        <v>197000000000</v>
      </c>
      <c r="J229" s="5">
        <v>300000000000</v>
      </c>
      <c r="K229" s="5">
        <v>652000000000</v>
      </c>
      <c r="L229" s="5">
        <v>593000000000</v>
      </c>
      <c r="M229" s="5">
        <v>564000000000</v>
      </c>
      <c r="N229" s="5">
        <v>977000000000</v>
      </c>
      <c r="O229" s="5">
        <v>809000000000</v>
      </c>
      <c r="P229" s="5">
        <v>439000000000</v>
      </c>
    </row>
    <row r="230" spans="3:16" ht="15.5" x14ac:dyDescent="0.35">
      <c r="C230" t="s">
        <v>205</v>
      </c>
      <c r="M230" s="6">
        <v>1.17</v>
      </c>
    </row>
    <row r="231" spans="3:16" ht="15.5" x14ac:dyDescent="0.35">
      <c r="C231" t="s">
        <v>206</v>
      </c>
      <c r="M231" s="6">
        <v>0.19940000000000002</v>
      </c>
    </row>
    <row r="232" spans="3:16" ht="15.5" x14ac:dyDescent="0.35">
      <c r="C232" t="s">
        <v>207</v>
      </c>
      <c r="M232" s="6">
        <v>1.5600000000000001E-2</v>
      </c>
    </row>
    <row r="233" spans="3:16" ht="15.5" x14ac:dyDescent="0.35">
      <c r="C233" t="s">
        <v>208</v>
      </c>
      <c r="I233" s="6">
        <v>-12.2</v>
      </c>
    </row>
    <row r="234" spans="3:16" ht="15.5" x14ac:dyDescent="0.35">
      <c r="C234" t="s">
        <v>209</v>
      </c>
      <c r="I234" s="6">
        <v>-0.51</v>
      </c>
    </row>
    <row r="235" spans="3:16" ht="15.5" x14ac:dyDescent="0.35">
      <c r="C235" t="s">
        <v>210</v>
      </c>
      <c r="I235" s="6">
        <v>6.95</v>
      </c>
    </row>
    <row r="236" spans="3:16" ht="15.5" x14ac:dyDescent="0.35">
      <c r="C236" t="s">
        <v>211</v>
      </c>
      <c r="I236" s="6">
        <v>-1.9536000000000002</v>
      </c>
    </row>
    <row r="237" spans="3:16" ht="15.5" x14ac:dyDescent="0.35">
      <c r="C237" t="s">
        <v>212</v>
      </c>
      <c r="I237" s="6">
        <v>7.28</v>
      </c>
    </row>
    <row r="238" spans="3:16" ht="15.5" x14ac:dyDescent="0.35">
      <c r="C238" t="s">
        <v>213</v>
      </c>
      <c r="I238" s="6">
        <v>3.18</v>
      </c>
    </row>
    <row r="239" spans="3:16" ht="15.5" x14ac:dyDescent="0.35">
      <c r="C239" t="s">
        <v>214</v>
      </c>
      <c r="I239" s="6">
        <v>36.049999999999997</v>
      </c>
    </row>
    <row r="240" spans="3:16" ht="15.5" x14ac:dyDescent="0.35">
      <c r="C240" t="s">
        <v>215</v>
      </c>
      <c r="I240" s="6">
        <v>36.049999999999997</v>
      </c>
    </row>
    <row r="241" spans="3:9" ht="15.5" x14ac:dyDescent="0.35">
      <c r="C241" t="s">
        <v>216</v>
      </c>
      <c r="I241" s="6">
        <v>-1.49</v>
      </c>
    </row>
    <row r="242" spans="3:9" ht="15.5" x14ac:dyDescent="0.35">
      <c r="C242" t="s">
        <v>217</v>
      </c>
      <c r="I242" s="6">
        <v>-1.48</v>
      </c>
    </row>
    <row r="243" spans="3:9" ht="15.5" x14ac:dyDescent="0.35">
      <c r="C243" t="s">
        <v>220</v>
      </c>
      <c r="I243" s="6">
        <v>-97.68</v>
      </c>
    </row>
    <row r="244" spans="3:9" ht="15.5" x14ac:dyDescent="0.35">
      <c r="C244" t="s">
        <v>221</v>
      </c>
      <c r="I244" s="6">
        <v>-4.0999999999999996</v>
      </c>
    </row>
    <row r="245" spans="3:9" ht="15.5" x14ac:dyDescent="0.35">
      <c r="C245" t="s">
        <v>222</v>
      </c>
      <c r="I245" s="6">
        <v>6.86</v>
      </c>
    </row>
    <row r="246" spans="3:9" ht="15.5" x14ac:dyDescent="0.35">
      <c r="C246" t="s">
        <v>223</v>
      </c>
      <c r="D246" s="6">
        <v>1.1599999999999999</v>
      </c>
    </row>
    <row r="247" spans="3:9" ht="15.5" x14ac:dyDescent="0.35">
      <c r="C247" t="s">
        <v>224</v>
      </c>
      <c r="I247" s="6">
        <v>15.72</v>
      </c>
    </row>
    <row r="248" spans="3:9" ht="15.5" x14ac:dyDescent="0.35">
      <c r="C248" t="s">
        <v>225</v>
      </c>
      <c r="I248" s="6">
        <v>1.39</v>
      </c>
    </row>
    <row r="249" spans="3:9" ht="15.5" x14ac:dyDescent="0.35">
      <c r="C249" t="s">
        <v>226</v>
      </c>
      <c r="D249" s="6">
        <v>0.87</v>
      </c>
    </row>
    <row r="250" spans="3:9" ht="15.5" x14ac:dyDescent="0.35">
      <c r="C250" t="s">
        <v>227</v>
      </c>
      <c r="D250" s="6">
        <v>0.03</v>
      </c>
    </row>
    <row r="251" spans="3:9" ht="15.5" x14ac:dyDescent="0.35">
      <c r="C251" t="s">
        <v>228</v>
      </c>
      <c r="D251" s="6">
        <v>5.0999999999999996</v>
      </c>
    </row>
    <row r="252" spans="3:9" ht="15.5" x14ac:dyDescent="0.35">
      <c r="C252" t="s">
        <v>229</v>
      </c>
      <c r="D252" s="6">
        <v>4.72</v>
      </c>
    </row>
    <row r="253" spans="3:9" ht="15.5" x14ac:dyDescent="0.35">
      <c r="C253" t="s">
        <v>230</v>
      </c>
      <c r="D253" s="6">
        <v>13.63</v>
      </c>
    </row>
    <row r="254" spans="3:9" ht="15.5" x14ac:dyDescent="0.35">
      <c r="C254" t="s">
        <v>231</v>
      </c>
      <c r="D254" s="6">
        <v>0.35</v>
      </c>
    </row>
    <row r="255" spans="3:9" ht="15.5" x14ac:dyDescent="0.35">
      <c r="C255" t="s">
        <v>232</v>
      </c>
      <c r="D255" s="6">
        <v>14.63</v>
      </c>
    </row>
    <row r="256" spans="3:9" ht="15.5" x14ac:dyDescent="0.35">
      <c r="C256" t="s">
        <v>233</v>
      </c>
      <c r="I256" s="6">
        <v>-8.06</v>
      </c>
    </row>
    <row r="257" spans="3:9" ht="15.5" x14ac:dyDescent="0.35">
      <c r="C257" t="s">
        <v>13</v>
      </c>
      <c r="D257" s="5">
        <v>12000000000</v>
      </c>
    </row>
    <row r="258" spans="3:9" ht="15.5" x14ac:dyDescent="0.35">
      <c r="C258" t="s">
        <v>234</v>
      </c>
      <c r="I258" s="6">
        <v>-4.18</v>
      </c>
    </row>
    <row r="259" spans="3:9" ht="15.5" x14ac:dyDescent="0.35">
      <c r="C259" t="s">
        <v>235</v>
      </c>
      <c r="I259" s="6">
        <v>-0.42460000000000003</v>
      </c>
    </row>
    <row r="260" spans="3:9" ht="15.5" x14ac:dyDescent="0.35">
      <c r="C260" t="s">
        <v>236</v>
      </c>
      <c r="I260" s="6">
        <v>-6.2128999999999994</v>
      </c>
    </row>
    <row r="261" spans="3:9" ht="15.5" x14ac:dyDescent="0.35">
      <c r="C261" t="s">
        <v>237</v>
      </c>
      <c r="I261" s="6">
        <v>-0.84799999999999998</v>
      </c>
    </row>
    <row r="262" spans="3:9" ht="15.5" x14ac:dyDescent="0.35">
      <c r="C262" t="s">
        <v>238</v>
      </c>
      <c r="I262" s="6">
        <v>-0.90269999999999995</v>
      </c>
    </row>
    <row r="263" spans="3:9" ht="15.5" x14ac:dyDescent="0.35">
      <c r="C263" t="s">
        <v>239</v>
      </c>
      <c r="D263" s="6">
        <v>47.25</v>
      </c>
    </row>
    <row r="264" spans="3:9" ht="15.5" x14ac:dyDescent="0.35">
      <c r="C264" t="s">
        <v>240</v>
      </c>
      <c r="D264" s="6">
        <v>8284.7099999999991</v>
      </c>
    </row>
    <row r="265" spans="3:9" ht="15.5" x14ac:dyDescent="0.35">
      <c r="C265" t="s">
        <v>241</v>
      </c>
      <c r="D265" s="6">
        <v>3899.28</v>
      </c>
    </row>
    <row r="266" spans="3:9" ht="15.5" x14ac:dyDescent="0.35">
      <c r="C266" t="s">
        <v>242</v>
      </c>
      <c r="D266" s="6">
        <v>4432.68</v>
      </c>
    </row>
    <row r="267" spans="3:9" ht="15.5" x14ac:dyDescent="0.35">
      <c r="C267" t="s">
        <v>243</v>
      </c>
      <c r="D267" s="6">
        <v>1.93</v>
      </c>
    </row>
    <row r="268" spans="3:9" ht="15.5" x14ac:dyDescent="0.35">
      <c r="C268" t="s">
        <v>244</v>
      </c>
      <c r="I268" s="6">
        <v>0.03</v>
      </c>
    </row>
    <row r="269" spans="3:9" ht="15.5" x14ac:dyDescent="0.35">
      <c r="C269" t="s">
        <v>245</v>
      </c>
      <c r="I269" s="6">
        <v>0.04</v>
      </c>
    </row>
    <row r="270" spans="3:9" ht="15.5" x14ac:dyDescent="0.35">
      <c r="C270" t="s">
        <v>42</v>
      </c>
      <c r="I270" s="5">
        <v>1111000000000</v>
      </c>
    </row>
    <row r="271" spans="3:9" ht="15.5" x14ac:dyDescent="0.35">
      <c r="C271" t="s">
        <v>246</v>
      </c>
      <c r="I271" s="5">
        <v>2869000000000</v>
      </c>
    </row>
    <row r="272" spans="3:9" ht="15.5" x14ac:dyDescent="0.35">
      <c r="C272" t="s">
        <v>247</v>
      </c>
      <c r="I272" s="5">
        <v>22220000000</v>
      </c>
    </row>
    <row r="273" spans="3:9" ht="15.5" x14ac:dyDescent="0.35">
      <c r="C273" t="s">
        <v>248</v>
      </c>
      <c r="I273" s="6">
        <v>0.1</v>
      </c>
    </row>
    <row r="274" spans="3:9" ht="15.5" x14ac:dyDescent="0.35">
      <c r="C274" t="s">
        <v>249</v>
      </c>
      <c r="D274" s="6">
        <v>0.32189999999999996</v>
      </c>
    </row>
    <row r="275" spans="3:9" ht="15.5" x14ac:dyDescent="0.35">
      <c r="C275" t="s">
        <v>250</v>
      </c>
      <c r="D275" s="6">
        <v>0.22719999999999999</v>
      </c>
    </row>
    <row r="276" spans="3:9" ht="15.5" x14ac:dyDescent="0.35">
      <c r="C276" t="s">
        <v>251</v>
      </c>
      <c r="D276" s="6">
        <v>-0.4083</v>
      </c>
    </row>
    <row r="277" spans="3:9" ht="15.5" x14ac:dyDescent="0.35">
      <c r="C277" t="s">
        <v>252</v>
      </c>
      <c r="D277" s="6">
        <v>-0.1268</v>
      </c>
    </row>
    <row r="278" spans="3:9" ht="15.5" x14ac:dyDescent="0.35">
      <c r="C278" t="s">
        <v>253</v>
      </c>
      <c r="D278" s="6">
        <v>-9.8900000000000002E-2</v>
      </c>
    </row>
    <row r="279" spans="3:9" ht="15.5" x14ac:dyDescent="0.35">
      <c r="C279" t="s">
        <v>254</v>
      </c>
      <c r="D279" s="6">
        <v>-2.2852999999999999</v>
      </c>
    </row>
    <row r="280" spans="3:9" ht="15.5" x14ac:dyDescent="0.35">
      <c r="C280" t="s">
        <v>255</v>
      </c>
      <c r="I280" s="6">
        <v>1.17</v>
      </c>
    </row>
    <row r="281" spans="3:9" ht="15.5" x14ac:dyDescent="0.35">
      <c r="C281" t="s">
        <v>259</v>
      </c>
      <c r="I281" t="s">
        <v>1312</v>
      </c>
    </row>
    <row r="282" spans="3:9" ht="15.5" x14ac:dyDescent="0.35">
      <c r="C282" t="s">
        <v>261</v>
      </c>
      <c r="I282" s="5">
        <v>4</v>
      </c>
    </row>
    <row r="283" spans="3:9" ht="15.5" x14ac:dyDescent="0.35">
      <c r="C283" t="s">
        <v>262</v>
      </c>
      <c r="I283" s="6">
        <v>0.57999999999999996</v>
      </c>
    </row>
    <row r="284" spans="3:9" ht="15.5" x14ac:dyDescent="0.35">
      <c r="C284" t="s">
        <v>263</v>
      </c>
      <c r="I284" s="6">
        <v>0.52</v>
      </c>
    </row>
    <row r="285" spans="3:9" ht="15.5" x14ac:dyDescent="0.35">
      <c r="C285" t="s">
        <v>264</v>
      </c>
      <c r="I285" s="6">
        <v>0.1</v>
      </c>
    </row>
    <row r="286" spans="3:9" ht="15.5" x14ac:dyDescent="0.35">
      <c r="C286" t="s">
        <v>265</v>
      </c>
      <c r="I286" s="6">
        <v>0.68</v>
      </c>
    </row>
    <row r="287" spans="3:9" ht="15.5" x14ac:dyDescent="0.35">
      <c r="C287" t="s">
        <v>266</v>
      </c>
      <c r="I287" s="6">
        <v>0.18</v>
      </c>
    </row>
    <row r="288" spans="3:9" ht="15.5" x14ac:dyDescent="0.35">
      <c r="C288" t="s">
        <v>267</v>
      </c>
      <c r="I288" s="6">
        <v>0.21</v>
      </c>
    </row>
    <row r="289" spans="3:9" ht="15.5" x14ac:dyDescent="0.35">
      <c r="C289" t="s">
        <v>268</v>
      </c>
      <c r="I289" s="6">
        <v>0.73</v>
      </c>
    </row>
    <row r="290" spans="3:9" ht="15.5" x14ac:dyDescent="0.35">
      <c r="C290" t="s">
        <v>269</v>
      </c>
      <c r="I290" s="5">
        <v>153000000000</v>
      </c>
    </row>
    <row r="291" spans="3:9" ht="15.5" x14ac:dyDescent="0.35">
      <c r="C291" t="s">
        <v>270</v>
      </c>
      <c r="I291" s="5">
        <v>45000000000</v>
      </c>
    </row>
    <row r="292" spans="3:9" ht="15.5" x14ac:dyDescent="0.35">
      <c r="C292" t="s">
        <v>271</v>
      </c>
      <c r="I292" s="5">
        <v>-1937000000000</v>
      </c>
    </row>
    <row r="293" spans="3:9" ht="15.5" x14ac:dyDescent="0.35">
      <c r="C293" t="s">
        <v>272</v>
      </c>
      <c r="I293" s="5">
        <v>-2171000000000</v>
      </c>
    </row>
    <row r="294" spans="3:9" ht="15.5" x14ac:dyDescent="0.35">
      <c r="C294" t="s">
        <v>273</v>
      </c>
      <c r="D294" s="5">
        <v>26000000000</v>
      </c>
    </row>
    <row r="295" spans="3:9" ht="15.5" x14ac:dyDescent="0.35">
      <c r="C295" t="s">
        <v>274</v>
      </c>
      <c r="D295" s="5">
        <v>5112000000000</v>
      </c>
    </row>
    <row r="296" spans="3:9" ht="15.5" x14ac:dyDescent="0.35">
      <c r="C296" t="s">
        <v>275</v>
      </c>
      <c r="D296" s="5">
        <v>4763000000000</v>
      </c>
    </row>
    <row r="297" spans="3:9" ht="15.5" x14ac:dyDescent="0.35">
      <c r="C297" t="s">
        <v>183</v>
      </c>
      <c r="D297" s="5">
        <v>-384000000000</v>
      </c>
    </row>
    <row r="298" spans="3:9" ht="15.5" x14ac:dyDescent="0.35">
      <c r="C298" t="s">
        <v>182</v>
      </c>
      <c r="I298" s="5">
        <v>349000000000</v>
      </c>
    </row>
    <row r="299" spans="3:9" ht="15.5" x14ac:dyDescent="0.35">
      <c r="C299" t="s">
        <v>181</v>
      </c>
      <c r="D299" s="5">
        <v>1648000000000</v>
      </c>
    </row>
    <row r="300" spans="3:9" ht="15.5" x14ac:dyDescent="0.35">
      <c r="C300" t="s">
        <v>180</v>
      </c>
      <c r="D300" s="5">
        <v>135000000000</v>
      </c>
    </row>
    <row r="301" spans="3:9" ht="15.5" x14ac:dyDescent="0.35">
      <c r="C301" t="s">
        <v>24</v>
      </c>
      <c r="D301" s="5">
        <v>1784000000000</v>
      </c>
    </row>
    <row r="302" spans="3:9" ht="15.5" x14ac:dyDescent="0.35">
      <c r="C302" t="s">
        <v>21</v>
      </c>
      <c r="D302" s="5">
        <v>1758000000000</v>
      </c>
    </row>
    <row r="303" spans="3:9" ht="15.5" x14ac:dyDescent="0.35">
      <c r="C303" t="s">
        <v>276</v>
      </c>
      <c r="I303" s="5">
        <v>349000000000</v>
      </c>
    </row>
    <row r="304" spans="3:9" ht="15.5" x14ac:dyDescent="0.35">
      <c r="C304" t="s">
        <v>277</v>
      </c>
      <c r="I304" s="5">
        <v>31000000000</v>
      </c>
    </row>
    <row r="305" spans="3:9" ht="15.5" x14ac:dyDescent="0.35">
      <c r="C305" t="s">
        <v>278</v>
      </c>
      <c r="I305" s="5">
        <v>111000000000</v>
      </c>
    </row>
    <row r="306" spans="3:9" ht="15.5" x14ac:dyDescent="0.35">
      <c r="C306" t="s">
        <v>279</v>
      </c>
      <c r="I306" s="5">
        <v>-136000000000</v>
      </c>
    </row>
    <row r="307" spans="3:9" ht="15.5" x14ac:dyDescent="0.35">
      <c r="C307" t="s">
        <v>281</v>
      </c>
      <c r="I307" s="5">
        <v>31000000000</v>
      </c>
    </row>
  </sheetData>
  <pageMargins left="0.7" right="0.7" top="0.75" bottom="0.75" header="0.3" footer="0.3"/>
  <ignoredErrors>
    <ignoredError sqref="A1:P308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Q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1313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1314</v>
      </c>
      <c r="D2" s="2" vm="301">
        <f ca="1">IFERROR(_xlfn.STOCKHISTORY("XIDX:" &amp; $C$1, D3, , 0, 0, 1), "Libur")</f>
        <v>224</v>
      </c>
      <c r="E2" s="2" vm="302">
        <f ca="1">IFERROR(_xlfn.STOCKHISTORY("XIDX:" &amp; $C$1, E3, , 0, 0, 1), "Libur")</f>
        <v>118</v>
      </c>
      <c r="H2" s="2" vm="302">
        <f ca="1">IFERROR(INDEX(D2:G2,COUNT(D2:G2)),"")</f>
        <v>118</v>
      </c>
      <c r="I2" s="2" vm="303">
        <f t="shared" ref="I2:Q2" ca="1" si="0">IFERROR(_xlfn.STOCKHISTORY("XIDX:" &amp; $C$1, I1, , 0, 0, 1), "Libur")</f>
        <v>140</v>
      </c>
      <c r="J2" s="2" vm="208">
        <f t="shared" ca="1" si="0"/>
        <v>27</v>
      </c>
      <c r="K2" s="2" vm="203">
        <f t="shared" ca="1" si="0"/>
        <v>61</v>
      </c>
      <c r="L2" s="2" vm="11">
        <f t="shared" ca="1" si="0"/>
        <v>50</v>
      </c>
      <c r="M2" s="2" vm="262">
        <f t="shared" ca="1" si="0"/>
        <v>85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34392895354</v>
      </c>
      <c r="E4" s="2">
        <f>IFERROR(INDEX(E51:E500,MATCH($C$4,$C$51:$C$500,0)),"")</f>
        <v>37636778296</v>
      </c>
      <c r="H4" s="2">
        <f>IFERROR(SUM(D4:G4)*(4/MAX(1,COUNT(D4:G4))),"")</f>
        <v>144059347300</v>
      </c>
      <c r="I4" s="2">
        <f t="shared" ref="I4:Q4" si="1">IFERROR(INDEX(I51:I500,MATCH($C$4,$C$51:$C$500,0)),"")</f>
        <v>40489065300</v>
      </c>
      <c r="J4" s="2">
        <f t="shared" si="1"/>
        <v>19524117496</v>
      </c>
      <c r="K4" s="2">
        <f t="shared" si="1"/>
        <v>38903062846</v>
      </c>
      <c r="L4" s="2">
        <f t="shared" si="1"/>
        <v>87252106212</v>
      </c>
      <c r="M4" s="2">
        <f t="shared" si="1"/>
        <v>50234984440</v>
      </c>
      <c r="N4" s="2">
        <f t="shared" si="1"/>
        <v>29688969391</v>
      </c>
      <c r="O4" s="2">
        <f t="shared" si="1"/>
        <v>62516725292</v>
      </c>
      <c r="P4" s="2">
        <f t="shared" si="1"/>
        <v>98821965402</v>
      </c>
      <c r="Q4" s="2">
        <f t="shared" si="1"/>
        <v>88627295622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-13288028078</v>
      </c>
      <c r="E5" s="2">
        <f>IFERROR(INDEX(E51:E500,MATCH($C$5,$C$51:$C$500,0)),"")</f>
        <v>-1637503247</v>
      </c>
      <c r="H5" s="2">
        <f>IFERROR(SUM(D5:G5)*(4/MAX(1,COUNT(D5:G5))),"")</f>
        <v>-29851062650</v>
      </c>
      <c r="I5" s="2">
        <f t="shared" ref="I5:Q5" si="2">IFERROR(INDEX(I51:I500,MATCH($C$5,$C$51:$C$500,0)),"")</f>
        <v>-22824927168</v>
      </c>
      <c r="J5" s="2">
        <f t="shared" si="2"/>
        <v>-22798737555</v>
      </c>
      <c r="K5" s="2">
        <f t="shared" si="2"/>
        <v>-6945625430</v>
      </c>
      <c r="L5" s="2">
        <f t="shared" si="2"/>
        <v>762686040</v>
      </c>
      <c r="M5" s="2">
        <f t="shared" si="2"/>
        <v>-5111731904</v>
      </c>
      <c r="N5" s="2">
        <f t="shared" si="2"/>
        <v>-4813183541</v>
      </c>
      <c r="O5" s="2">
        <f t="shared" si="2"/>
        <v>1438267765</v>
      </c>
      <c r="P5" s="2">
        <f t="shared" si="2"/>
        <v>1459243930</v>
      </c>
      <c r="Q5" s="2">
        <f t="shared" si="2"/>
        <v>82738258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124243466765</v>
      </c>
      <c r="E6" s="2">
        <f>IFERROR(INDEX(E51:E500,MATCH($C$6,$C$51:$C$500,0)),"")</f>
        <v>135910468535</v>
      </c>
      <c r="H6" s="2">
        <f>IFERROR(INDEX(D6:G6,COUNT(D6:G6)),"")</f>
        <v>135910468535</v>
      </c>
      <c r="I6" s="2">
        <f t="shared" ref="I6:Q6" si="3">IFERROR(INDEX(I51:I500,MATCH($C$6,$C$51:$C$500,0)),"")</f>
        <v>137210756574</v>
      </c>
      <c r="J6" s="2">
        <f t="shared" si="3"/>
        <v>92241301523</v>
      </c>
      <c r="K6" s="2">
        <f t="shared" si="3"/>
        <v>115049235592</v>
      </c>
      <c r="L6" s="2">
        <f t="shared" si="3"/>
        <v>121758378328</v>
      </c>
      <c r="M6" s="2">
        <f t="shared" si="3"/>
        <v>120992344771</v>
      </c>
      <c r="N6" s="2">
        <f t="shared" si="3"/>
        <v>30003229125</v>
      </c>
      <c r="O6" s="2">
        <f t="shared" si="3"/>
        <v>9816412666</v>
      </c>
      <c r="P6" s="2">
        <f t="shared" si="3"/>
        <v>8378144901</v>
      </c>
      <c r="Q6" s="2">
        <f t="shared" si="3"/>
        <v>6918900971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2.13</v>
      </c>
      <c r="E7" s="3">
        <f>IFERROR(INDEX(E51:E500,MATCH($C$7,$C$51:$C$500,0))/1000000000,"")</f>
        <v>2.13</v>
      </c>
      <c r="H7" s="3">
        <f>IFERROR(INDEX(D7:G7,COUNT(D7:G7)),"")</f>
        <v>2.13</v>
      </c>
      <c r="I7" s="3">
        <f t="shared" ref="I7:Q7" si="4">IFERROR(INDEX(I51:I500,MATCH($C$7,$C$51:$C$500,0))/1000000000,"")</f>
        <v>2.13</v>
      </c>
      <c r="J7" s="3">
        <f t="shared" si="4"/>
        <v>2.13</v>
      </c>
      <c r="K7" s="3">
        <f t="shared" si="4"/>
        <v>2.13</v>
      </c>
      <c r="L7" s="3">
        <f t="shared" si="4"/>
        <v>2.13</v>
      </c>
      <c r="M7" s="3">
        <f t="shared" si="4"/>
        <v>2.13</v>
      </c>
      <c r="N7" s="3">
        <f t="shared" si="4"/>
        <v>1.28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Q8" si="5">IFERROR(INDEX(I51:I500,MATCH($C$8,$C$51:$C$500,0)),"")</f>
        <v>70000000000</v>
      </c>
      <c r="J8" s="2">
        <f t="shared" si="5"/>
        <v>-8000000000</v>
      </c>
      <c r="K8" s="2">
        <f t="shared" si="5"/>
        <v>-18000000000</v>
      </c>
      <c r="L8" s="2">
        <f t="shared" si="5"/>
        <v>-3000000000</v>
      </c>
      <c r="M8" s="2">
        <f t="shared" si="5"/>
        <v>-96000000000</v>
      </c>
      <c r="N8" s="2">
        <f t="shared" si="5"/>
        <v>1000000000</v>
      </c>
      <c r="O8" s="2">
        <f t="shared" si="5"/>
        <v>9000000000</v>
      </c>
      <c r="P8" s="2">
        <f t="shared" si="5"/>
        <v>-13000000000</v>
      </c>
      <c r="Q8" s="2">
        <f t="shared" si="5"/>
        <v>8000000000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-4.99</v>
      </c>
      <c r="E9" s="3">
        <f>IFERROR(INDEX(E51:E500,MATCH("Free cash flow per share (Quarter)",$C$51:$C$500,0)),"")</f>
        <v>0.68</v>
      </c>
      <c r="H9" s="3">
        <f>IFERROR(INDEX(D9:G9,COUNT(D9:G9)),"")</f>
        <v>0.68</v>
      </c>
      <c r="I9" s="3">
        <f t="shared" ref="I9:Q9" si="6">IFERROR(INDEX(I51:I500,MATCH($C$9,$C$51:$C$500,0)),"")</f>
        <v>33</v>
      </c>
      <c r="J9" s="3">
        <f t="shared" si="6"/>
        <v>-3.9</v>
      </c>
      <c r="K9" s="3">
        <f t="shared" si="6"/>
        <v>-8.56</v>
      </c>
      <c r="L9" s="3">
        <f t="shared" si="6"/>
        <v>-1.46</v>
      </c>
      <c r="M9" s="3">
        <f t="shared" si="6"/>
        <v>-44.96</v>
      </c>
      <c r="N9" s="3">
        <f t="shared" si="6"/>
        <v>0.68</v>
      </c>
      <c r="O9" s="3">
        <f t="shared" si="6"/>
        <v>15973218.140000001</v>
      </c>
      <c r="P9" s="3">
        <f t="shared" si="6"/>
        <v>-24396103.309999999</v>
      </c>
      <c r="Q9" s="3">
        <f t="shared" si="6"/>
        <v>13731583.34</v>
      </c>
    </row>
    <row r="10" spans="1:17" ht="15.5" x14ac:dyDescent="0.35">
      <c r="C10" t="s">
        <v>18</v>
      </c>
      <c r="D10" s="3">
        <f ca="1">IFERROR(IF(D9=0,"",D2/D9),"")</f>
        <v>-44.889779559118232</v>
      </c>
      <c r="E10" s="3">
        <f ca="1">IFERROR(IF(E9=0,"",E2/E9),"")</f>
        <v>173.52941176470588</v>
      </c>
      <c r="I10" s="3">
        <f t="shared" ref="I10:Q10" ca="1" si="7">IFERROR(IF(I9=0,"",I2/I9),"")</f>
        <v>4.2424242424242422</v>
      </c>
      <c r="J10" s="3">
        <f t="shared" ca="1" si="7"/>
        <v>-6.9230769230769234</v>
      </c>
      <c r="K10" s="3">
        <f t="shared" ca="1" si="7"/>
        <v>-7.1261682242990654</v>
      </c>
      <c r="L10" s="3">
        <f t="shared" ca="1" si="7"/>
        <v>-34.246575342465754</v>
      </c>
      <c r="M10" s="3">
        <f t="shared" ca="1" si="7"/>
        <v>-1.8905693950177935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83438860402</v>
      </c>
      <c r="E11" s="2">
        <f>IFERROR(INDEX(E51:E500,MATCH($C$11,$C$51:$C$500,0)),"")</f>
        <v>61102159607</v>
      </c>
      <c r="H11" s="2">
        <f>IFERROR(INDEX(D11:G11,COUNT(D11:G11)),"")</f>
        <v>61102159607</v>
      </c>
      <c r="I11" s="2">
        <f t="shared" ref="I11:Q11" si="8">IFERROR(INDEX(I51:I500,MATCH($C$11,$C$51:$C$500,0)),"")</f>
        <v>62586320985</v>
      </c>
      <c r="J11" s="2">
        <f t="shared" si="8"/>
        <v>14530378</v>
      </c>
      <c r="K11" s="2">
        <f t="shared" si="8"/>
        <v>91527902</v>
      </c>
      <c r="L11" s="2">
        <f t="shared" si="8"/>
        <v>139412416</v>
      </c>
      <c r="M11" s="2">
        <f t="shared" si="8"/>
        <v>620543972</v>
      </c>
      <c r="N11" s="2">
        <f t="shared" si="8"/>
        <v>501927084</v>
      </c>
      <c r="O11" s="2">
        <f t="shared" si="8"/>
        <v>694237458</v>
      </c>
      <c r="P11" s="2">
        <f t="shared" si="8"/>
        <v>1305074128</v>
      </c>
      <c r="Q11" s="2">
        <f t="shared" si="8"/>
        <v>418187223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42000000000</v>
      </c>
      <c r="E12" s="2">
        <f>IFERROR(INDEX(E51:E500,MATCH("Net Debt (Quarter)",$C$51:$C$500,0)),"")</f>
        <v>30000000000</v>
      </c>
      <c r="H12" s="2">
        <f>IFERROR(INDEX(D12:G12,COUNT(D12:G12)),"")</f>
        <v>30000000000</v>
      </c>
      <c r="I12" s="2">
        <f t="shared" ref="I12:Q12" si="9">IFERROR(INDEX(I51:I500,MATCH($C$12,$C$51:$C$500,0)),"")</f>
        <v>34000000000</v>
      </c>
      <c r="J12" s="2">
        <f t="shared" si="9"/>
        <v>63000000000</v>
      </c>
      <c r="K12" s="2">
        <f t="shared" si="9"/>
        <v>55000000000</v>
      </c>
      <c r="L12" s="2">
        <f t="shared" si="9"/>
        <v>37000000000</v>
      </c>
      <c r="M12" s="2">
        <f t="shared" si="9"/>
        <v>34000000000</v>
      </c>
      <c r="N12" s="2">
        <f t="shared" si="9"/>
        <v>37000000000</v>
      </c>
      <c r="O12" s="2">
        <f t="shared" si="9"/>
        <v>36000000000</v>
      </c>
      <c r="P12" s="2">
        <f t="shared" si="9"/>
        <v>35000000000</v>
      </c>
      <c r="Q12" s="2">
        <f t="shared" si="9"/>
        <v>20000000000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125000000000</v>
      </c>
      <c r="E13" s="2">
        <f>IFERROR(INDEX(E51:E500,MATCH("Total Debt (Quarter)",$C$51:$C$500,0)),"")</f>
        <v>91000000000</v>
      </c>
      <c r="H13" s="2">
        <f>IFERROR(INDEX(D13:G13,COUNT(D13:G13)),"")</f>
        <v>91000000000</v>
      </c>
      <c r="I13" s="2">
        <f t="shared" ref="I13:Q13" si="10">IFERROR(INDEX(I51:I500,MATCH($C$13,$C$51:$C$500,0)),"")</f>
        <v>97000000000</v>
      </c>
      <c r="J13" s="2">
        <f t="shared" si="10"/>
        <v>63000000000</v>
      </c>
      <c r="K13" s="2">
        <f t="shared" si="10"/>
        <v>55000000000</v>
      </c>
      <c r="L13" s="2">
        <f t="shared" si="10"/>
        <v>37000000000</v>
      </c>
      <c r="M13" s="2">
        <f t="shared" si="10"/>
        <v>35000000000</v>
      </c>
      <c r="N13" s="2">
        <f t="shared" si="10"/>
        <v>37000000000</v>
      </c>
      <c r="O13" s="2">
        <f t="shared" si="10"/>
        <v>37000000000</v>
      </c>
      <c r="P13" s="2">
        <f t="shared" si="10"/>
        <v>37000000000</v>
      </c>
      <c r="Q13" s="2">
        <f t="shared" si="10"/>
        <v>21000000000</v>
      </c>
    </row>
    <row r="14" spans="1:17" ht="15.5" x14ac:dyDescent="0.35">
      <c r="C14" t="s">
        <v>27</v>
      </c>
      <c r="D14" s="2">
        <f>IFERROR(INDEX(D51:D500,MATCH($C$14,$C$51:$C$500,0)),"")</f>
        <v>-4759958720</v>
      </c>
      <c r="E14" s="2">
        <f>IFERROR(INDEX(E51:E500,MATCH($C$14,$C$51:$C$500,0)),"")</f>
        <v>-5141555728</v>
      </c>
      <c r="H14" s="2">
        <f>IFERROR(SUM(D14:G14)*(4/MAX(1,COUNT(D14:G14))),"")</f>
        <v>-19803028896</v>
      </c>
      <c r="I14" s="2">
        <f t="shared" ref="I14:Q14" si="11">IFERROR(INDEX(I51:I500,MATCH($C$14,$C$51:$C$500,0)),"")</f>
        <v>-6557280150</v>
      </c>
      <c r="J14" s="2">
        <f t="shared" si="11"/>
        <v>-5947934918</v>
      </c>
      <c r="K14" s="2">
        <f t="shared" si="11"/>
        <v>-3930615005</v>
      </c>
      <c r="L14" s="2">
        <f t="shared" si="11"/>
        <v>-3868603841</v>
      </c>
      <c r="M14" s="2">
        <f t="shared" si="11"/>
        <v>-4053715077</v>
      </c>
      <c r="N14" s="2">
        <f t="shared" si="11"/>
        <v>-3643596559</v>
      </c>
      <c r="O14" s="2">
        <f t="shared" si="11"/>
        <v>-3431999684</v>
      </c>
      <c r="P14" s="2">
        <f t="shared" si="11"/>
        <v>-2390653193</v>
      </c>
      <c r="Q14" s="2">
        <f t="shared" si="11"/>
        <v>-2269431681</v>
      </c>
    </row>
    <row r="15" spans="1:17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877885499</v>
      </c>
      <c r="J15" s="2">
        <f t="shared" si="12"/>
        <v>4470495470</v>
      </c>
      <c r="K15" s="2">
        <f t="shared" si="12"/>
        <v>1973958830</v>
      </c>
      <c r="L15" s="2">
        <f t="shared" si="12"/>
        <v>94081822</v>
      </c>
      <c r="M15" s="2">
        <f t="shared" si="12"/>
        <v>1425653333</v>
      </c>
      <c r="N15" s="2">
        <f t="shared" si="12"/>
        <v>1177827983</v>
      </c>
      <c r="O15" s="2">
        <f t="shared" si="12"/>
        <v>-488969700</v>
      </c>
      <c r="P15" s="2">
        <f t="shared" si="12"/>
        <v>-735360455</v>
      </c>
      <c r="Q15" s="2">
        <f t="shared" si="12"/>
        <v>-112236841</v>
      </c>
    </row>
    <row r="16" spans="1:17" ht="15.5" x14ac:dyDescent="0.35">
      <c r="C16" t="s">
        <v>29</v>
      </c>
      <c r="D16" s="2">
        <f>IFERROR(INDEX(D51:D500,MATCH($C$16,$C$51:$C$500,0)),"")</f>
        <v>-11667001770</v>
      </c>
      <c r="E16" s="2">
        <f>IFERROR(INDEX(E51:E500,MATCH($C$16,$C$51:$C$500,0)),"")</f>
        <v>-1300288039</v>
      </c>
      <c r="H16" s="2">
        <f>IFERROR(SUM(D16:G16)*(4/MAX(1,COUNT(D16:G16))),"")</f>
        <v>-25934579618</v>
      </c>
      <c r="I16" s="2">
        <f t="shared" ref="I16:Q16" si="13">IFERROR(INDEX(I51:I500,MATCH($C$16,$C$51:$C$500,0)),"")</f>
        <v>-18784593293</v>
      </c>
      <c r="J16" s="2">
        <f t="shared" si="13"/>
        <v>-27375448882</v>
      </c>
      <c r="K16" s="2">
        <f t="shared" si="13"/>
        <v>-9157228877</v>
      </c>
      <c r="L16" s="2">
        <f t="shared" si="13"/>
        <v>46576642</v>
      </c>
      <c r="M16" s="2">
        <f t="shared" si="13"/>
        <v>-6818357592</v>
      </c>
      <c r="N16" s="2">
        <f t="shared" si="13"/>
        <v>-5852608047</v>
      </c>
      <c r="O16" s="2">
        <f t="shared" si="13"/>
        <v>1869538746</v>
      </c>
      <c r="P16" s="2">
        <f t="shared" si="13"/>
        <v>2117219748</v>
      </c>
      <c r="Q16" s="2">
        <f t="shared" si="13"/>
        <v>194975099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320</v>
      </c>
      <c r="Q18" t="s">
        <v>985</v>
      </c>
    </row>
    <row r="19" spans="1:17" ht="15.5" x14ac:dyDescent="0.35">
      <c r="A19" t="s">
        <v>39</v>
      </c>
      <c r="C19" t="s">
        <v>40</v>
      </c>
    </row>
    <row r="20" spans="1:17" ht="15.5" x14ac:dyDescent="0.35">
      <c r="A20" t="s">
        <v>41</v>
      </c>
      <c r="C20" t="s">
        <v>42</v>
      </c>
      <c r="D20" s="2">
        <f ca="1">IFERROR(D21*D2,"")</f>
        <v>477120000000</v>
      </c>
      <c r="E20" s="2">
        <f ca="1">IFERROR(E21*E2,"")</f>
        <v>251340000000</v>
      </c>
      <c r="H20" s="2">
        <f t="shared" ref="H20:Q20" ca="1" si="14">IFERROR(H21*H2,"")</f>
        <v>251340000000</v>
      </c>
      <c r="I20" s="2">
        <f t="shared" ca="1" si="14"/>
        <v>298200000000</v>
      </c>
      <c r="J20" s="2">
        <f t="shared" ca="1" si="14"/>
        <v>57510000000</v>
      </c>
      <c r="K20" s="2">
        <f t="shared" ca="1" si="14"/>
        <v>129930000000</v>
      </c>
      <c r="L20" s="2">
        <f t="shared" ca="1" si="14"/>
        <v>106500000000</v>
      </c>
      <c r="M20" s="2">
        <f t="shared" ca="1" si="14"/>
        <v>181050000000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2130000000</v>
      </c>
      <c r="E21" s="2">
        <f>IFERROR(INDEX(E51:E500,MATCH($C$7,$C$51:$C$500,0)),"")</f>
        <v>2130000000</v>
      </c>
      <c r="H21" s="2">
        <f>IFERROR(INDEX(D21:G21,COUNT(D21:G21)),"")</f>
        <v>2130000000</v>
      </c>
      <c r="I21" s="2">
        <f t="shared" ref="I21:Q21" si="15">IFERROR(INDEX(I51:I500,MATCH($C$7,$C$51:$C$500,0)),"")</f>
        <v>2130000000</v>
      </c>
      <c r="J21" s="2">
        <f t="shared" si="15"/>
        <v>2130000000</v>
      </c>
      <c r="K21" s="2">
        <f t="shared" si="15"/>
        <v>2130000000</v>
      </c>
      <c r="L21" s="2">
        <f t="shared" si="15"/>
        <v>2130000000</v>
      </c>
      <c r="M21" s="2">
        <f t="shared" si="15"/>
        <v>2130000000</v>
      </c>
      <c r="N21" s="2">
        <f t="shared" si="15"/>
        <v>1280000000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43</v>
      </c>
      <c r="C23" t="s">
        <v>44</v>
      </c>
      <c r="D23" s="3">
        <f>IFERROR(D5/D6*100,"")</f>
        <v>-10.69515236815921</v>
      </c>
      <c r="E23" s="3">
        <f>IFERROR(E5/E6*100,"")</f>
        <v>-1.2048396747144654</v>
      </c>
      <c r="H23" s="3">
        <f t="shared" ref="H23:Q23" si="16">IFERROR(H5/H6*100,"")</f>
        <v>-21.963769952211358</v>
      </c>
      <c r="I23" s="3">
        <f t="shared" si="16"/>
        <v>-16.634940100844169</v>
      </c>
      <c r="J23" s="3">
        <f t="shared" si="16"/>
        <v>-24.716409220781895</v>
      </c>
      <c r="K23" s="3">
        <f t="shared" si="16"/>
        <v>-6.0370895940858968</v>
      </c>
      <c r="L23" s="3">
        <f t="shared" si="16"/>
        <v>0.62639306672221828</v>
      </c>
      <c r="M23" s="3">
        <f t="shared" si="16"/>
        <v>-4.2248391116602306</v>
      </c>
      <c r="N23" s="3">
        <f t="shared" si="16"/>
        <v>-16.042218392384456</v>
      </c>
      <c r="O23" s="3">
        <f t="shared" si="16"/>
        <v>14.651663636570266</v>
      </c>
      <c r="P23" s="3">
        <f t="shared" si="16"/>
        <v>17.41726775131124</v>
      </c>
      <c r="Q23" s="3">
        <f t="shared" si="16"/>
        <v>1.1958294871799806</v>
      </c>
    </row>
    <row r="24" spans="1:17" ht="15.5" x14ac:dyDescent="0.35">
      <c r="C24" t="s">
        <v>45</v>
      </c>
      <c r="D24" s="4">
        <f>IFERROR(_xlfn.RRI(5,I23,D23),"")</f>
        <v>-8.4553124050257944E-2</v>
      </c>
      <c r="E24" s="4">
        <f>IFERROR(_xlfn.RRI(5,J23,E23),"")</f>
        <v>-0.45350174869780746</v>
      </c>
      <c r="H24" s="4">
        <f t="shared" ref="H24:Q24" si="17">IFERROR(_xlfn.RRI(5,M23,H23),"")</f>
        <v>0.39052673179683239</v>
      </c>
      <c r="I24" s="4">
        <f t="shared" si="17"/>
        <v>7.2826730177812937E-3</v>
      </c>
      <c r="J24" s="4" t="str">
        <f t="shared" si="17"/>
        <v/>
      </c>
      <c r="K24" s="4" t="str">
        <f t="shared" si="17"/>
        <v/>
      </c>
      <c r="L24" s="4">
        <f t="shared" si="17"/>
        <v>-0.12131029769440227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46</v>
      </c>
      <c r="C25" t="s">
        <v>47</v>
      </c>
      <c r="D25" s="3">
        <f>IFERROR(INDEX(D51:D500,MATCH($A$25,$C$51:$C$500,0)),"")</f>
        <v>-6.24</v>
      </c>
      <c r="E25" s="3">
        <f>IFERROR(INDEX(E51:E500,MATCH($A$25,$C$51:$C$500,0)),"")</f>
        <v>-0.77</v>
      </c>
      <c r="H25" s="3">
        <f>IFERROR(INDEX(D25:G25,COUNT(D25:G25)),"")</f>
        <v>-0.77</v>
      </c>
      <c r="I25" s="3">
        <f t="shared" ref="I25:Q25" si="18">IFERROR(INDEX(I51:I500,MATCH($C$25,$C$51:$C$500,0)),"")</f>
        <v>-10.69</v>
      </c>
      <c r="J25" s="3">
        <f t="shared" si="18"/>
        <v>-10.75</v>
      </c>
      <c r="K25" s="3">
        <f t="shared" si="18"/>
        <v>-3.37</v>
      </c>
      <c r="L25" s="3">
        <f t="shared" si="18"/>
        <v>0.06</v>
      </c>
      <c r="M25" s="3">
        <f t="shared" si="18"/>
        <v>-2.5299999999999998</v>
      </c>
      <c r="N25" s="3">
        <f t="shared" si="18"/>
        <v>-3.66</v>
      </c>
      <c r="O25" s="3">
        <f t="shared" si="18"/>
        <v>2510125.54</v>
      </c>
      <c r="P25" s="3">
        <f t="shared" si="18"/>
        <v>2512471.44</v>
      </c>
      <c r="Q25" s="3">
        <f t="shared" si="18"/>
        <v>150433.20000000001</v>
      </c>
    </row>
    <row r="26" spans="1:17" ht="15.5" x14ac:dyDescent="0.35">
      <c r="C26" t="s">
        <v>48</v>
      </c>
      <c r="D26" s="4">
        <f>IFERROR(_xlfn.RRI(5,I25,D25),"")</f>
        <v>-0.10207228416096625</v>
      </c>
      <c r="E26" s="4">
        <f>IFERROR(_xlfn.RRI(5,J25,E25),"")</f>
        <v>-0.40977656108035254</v>
      </c>
      <c r="H26" s="4">
        <f t="shared" ref="H26:Q26" si="19">IFERROR(_xlfn.RRI(5,M25,H25),"")</f>
        <v>-0.21173173825709546</v>
      </c>
      <c r="I26" s="4">
        <f t="shared" si="19"/>
        <v>0.2390799340338674</v>
      </c>
      <c r="J26" s="4" t="str">
        <f t="shared" si="19"/>
        <v/>
      </c>
      <c r="K26" s="4" t="str">
        <f t="shared" si="19"/>
        <v/>
      </c>
      <c r="L26" s="4">
        <f t="shared" si="19"/>
        <v>-0.94749973309620372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49</v>
      </c>
      <c r="D27" s="3">
        <f>IFERROR(D4/D21,"")</f>
        <v>16.146899227230048</v>
      </c>
      <c r="E27" s="3">
        <f>IFERROR(E4/E21,"")</f>
        <v>17.669848965258215</v>
      </c>
      <c r="H27" s="3">
        <f t="shared" ref="H27:Q27" si="20">IFERROR(H4/H21,"")</f>
        <v>67.633496384976524</v>
      </c>
      <c r="I27" s="3">
        <f t="shared" si="20"/>
        <v>19.008950845070423</v>
      </c>
      <c r="J27" s="3">
        <f t="shared" si="20"/>
        <v>9.1662523455399061</v>
      </c>
      <c r="K27" s="3">
        <f t="shared" si="20"/>
        <v>18.26434875399061</v>
      </c>
      <c r="L27" s="3">
        <f t="shared" si="20"/>
        <v>40.963430146478871</v>
      </c>
      <c r="M27" s="3">
        <f t="shared" si="20"/>
        <v>23.584499737089203</v>
      </c>
      <c r="N27" s="3">
        <f t="shared" si="20"/>
        <v>23.19450733671875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50</v>
      </c>
      <c r="D28" s="4">
        <f>IFERROR(_xlfn.RRI(5,I27,D27),"")</f>
        <v>-3.21095663448836E-2</v>
      </c>
      <c r="E28" s="4">
        <f>IFERROR(_xlfn.RRI(5,J27,E27),"")</f>
        <v>0.1402713318616613</v>
      </c>
      <c r="H28" s="4">
        <f t="shared" ref="H28:Q28" si="21">IFERROR(_xlfn.RRI(5,M27,H27),"")</f>
        <v>0.23454531056510608</v>
      </c>
      <c r="I28" s="4">
        <f t="shared" si="21"/>
        <v>-3.9019447081851677E-2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51</v>
      </c>
      <c r="H29" s="4">
        <f t="shared" ref="H29:Q29" si="22">IFERROR(((H25-I25)/I25)*100%,"")</f>
        <v>-0.92797006548175864</v>
      </c>
      <c r="I29" s="4">
        <f t="shared" si="22"/>
        <v>-5.5813953488372554E-3</v>
      </c>
      <c r="J29" s="4">
        <f t="shared" si="22"/>
        <v>2.1899109792284865</v>
      </c>
      <c r="K29" s="4">
        <f t="shared" si="22"/>
        <v>-57.166666666666671</v>
      </c>
      <c r="L29" s="4">
        <f t="shared" si="22"/>
        <v>-1.0237154150197629</v>
      </c>
      <c r="M29" s="4">
        <f t="shared" si="22"/>
        <v>-0.30874316939890717</v>
      </c>
      <c r="N29" s="4">
        <f t="shared" si="22"/>
        <v>-1.0000014580944028</v>
      </c>
      <c r="O29" s="4">
        <f t="shared" si="22"/>
        <v>-9.3370215583421989E-4</v>
      </c>
      <c r="P29" s="4">
        <f t="shared" si="22"/>
        <v>15.701575450100108</v>
      </c>
      <c r="Q29" s="4" t="str">
        <f t="shared" si="22"/>
        <v/>
      </c>
    </row>
    <row r="30" spans="1:17" ht="15.5" x14ac:dyDescent="0.35">
      <c r="C30" t="s">
        <v>52</v>
      </c>
      <c r="H30" s="4">
        <f t="shared" ref="H30:Q30" si="23">IFERROR(((H27-I27)/I27)*100%,"")</f>
        <v>2.5579815496506408</v>
      </c>
      <c r="I30" s="4">
        <f t="shared" si="23"/>
        <v>1.073797461436871</v>
      </c>
      <c r="J30" s="4">
        <f t="shared" si="23"/>
        <v>-0.49813418102098195</v>
      </c>
      <c r="K30" s="4">
        <f t="shared" si="23"/>
        <v>-0.55413038681867866</v>
      </c>
      <c r="L30" s="4">
        <f t="shared" si="23"/>
        <v>0.73687933189693233</v>
      </c>
      <c r="M30" s="4">
        <f t="shared" si="23"/>
        <v>1.6813998017240216E-2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53</v>
      </c>
      <c r="B32" t="s">
        <v>54</v>
      </c>
      <c r="C32" t="s">
        <v>55</v>
      </c>
      <c r="D32" s="3">
        <f>IFERROR(INDEX(D51:D500,MATCH($A$32,$C$51:$C$500,0)),"")</f>
        <v>25.58</v>
      </c>
      <c r="E32" s="3">
        <f>IFERROR(INDEX(E51:E500,MATCH($A$32,$C$51:$C$500,0)),"")</f>
        <v>31.81</v>
      </c>
      <c r="H32" s="3">
        <f>IFERROR(INDEX(D32:G32,COUNT(D32:G32)),"")</f>
        <v>31.81</v>
      </c>
      <c r="I32" s="3">
        <f t="shared" ref="I32:Q32" si="24">IFERROR(INDEX(I51:I500,MATCH($C$32,$C$51:$C$500,0)),"")</f>
        <v>32.58</v>
      </c>
      <c r="J32" s="3">
        <f t="shared" si="24"/>
        <v>43.3</v>
      </c>
      <c r="K32" s="3">
        <f t="shared" si="24"/>
        <v>54</v>
      </c>
      <c r="L32" s="3">
        <f t="shared" si="24"/>
        <v>57.18</v>
      </c>
      <c r="M32" s="3">
        <f t="shared" si="24"/>
        <v>56.82</v>
      </c>
      <c r="N32" s="3">
        <f t="shared" si="24"/>
        <v>23.49</v>
      </c>
      <c r="O32" s="3">
        <f t="shared" si="24"/>
        <v>17848023.030000001</v>
      </c>
      <c r="P32" s="3">
        <f t="shared" si="24"/>
        <v>15232990.73</v>
      </c>
      <c r="Q32" s="3">
        <f t="shared" si="24"/>
        <v>12579819.949999999</v>
      </c>
    </row>
    <row r="33" spans="1:17" ht="15.5" x14ac:dyDescent="0.35">
      <c r="A33" t="s">
        <v>56</v>
      </c>
      <c r="B33" t="s">
        <v>57</v>
      </c>
      <c r="C33" t="s">
        <v>58</v>
      </c>
      <c r="D33" s="3">
        <f>IFERROR(INDEX(D51:D500,MATCH($A$33,$C$51:$C$500,0)),"")</f>
        <v>4.6100000000000003</v>
      </c>
      <c r="E33" s="3">
        <f>IFERROR(INDEX(E51:E500,MATCH($A$33,$C$51:$C$500,0)),"")</f>
        <v>6.6</v>
      </c>
      <c r="H33" s="3">
        <f>IFERROR(INDEX(D33:G33,COUNT(D33:G33)),"")</f>
        <v>6.6</v>
      </c>
      <c r="I33" s="3">
        <f t="shared" ref="I33:Q33" si="25">IFERROR(INDEX(I51:I500,MATCH($C$33,$C$51:$C$500,0)),"")</f>
        <v>4.3</v>
      </c>
      <c r="J33" s="3">
        <f t="shared" si="25"/>
        <v>0.62</v>
      </c>
      <c r="K33" s="3">
        <f t="shared" si="25"/>
        <v>1.1299999999999999</v>
      </c>
      <c r="L33" s="3">
        <f t="shared" si="25"/>
        <v>0.87</v>
      </c>
      <c r="M33" s="3">
        <f t="shared" si="25"/>
        <v>1.5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59</v>
      </c>
      <c r="B34" t="s">
        <v>60</v>
      </c>
      <c r="C34" t="s">
        <v>61</v>
      </c>
      <c r="D34" s="3">
        <f>IFERROR(INDEX(D51:D500,MATCH($A$34,$C$51:$C$500,0)),"")</f>
        <v>-18.91</v>
      </c>
      <c r="E34" s="3">
        <f>IFERROR(INDEX(E51:E500,MATCH($A$34,$C$51:$C$500,0)),"")</f>
        <v>-272.73</v>
      </c>
      <c r="H34" s="3">
        <f>IFERROR(INDEX(D34:G34,COUNT(D34:G34)),"")</f>
        <v>-272.73</v>
      </c>
      <c r="I34" s="3">
        <f t="shared" ref="I34:Q34" si="26">IFERROR(INDEX(I51:I500,MATCH($C$34,$C$51:$C$500,0)),"")</f>
        <v>-13.1</v>
      </c>
      <c r="J34" s="3">
        <f t="shared" si="26"/>
        <v>-2.5099999999999998</v>
      </c>
      <c r="K34" s="3">
        <f t="shared" si="26"/>
        <v>-18.100000000000001</v>
      </c>
      <c r="L34" s="3">
        <f t="shared" si="26"/>
        <v>833.33</v>
      </c>
      <c r="M34" s="3">
        <f t="shared" si="26"/>
        <v>-33.6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62</v>
      </c>
      <c r="B35" t="s">
        <v>63</v>
      </c>
      <c r="C35" t="s">
        <v>64</v>
      </c>
      <c r="D35" s="3">
        <f>IFERROR(INDEX(D51:D500,MATCH($A$35,$C$51:$C$500,0)),"")</f>
        <v>7.31</v>
      </c>
      <c r="E35" s="3">
        <f>IFERROR(INDEX(E51:E500,MATCH($A$35,$C$51:$C$500,0)),"")</f>
        <v>11.89</v>
      </c>
      <c r="H35" s="3">
        <f>IFERROR(INDEX(D35:G35,COUNT(D35:G35)),"")</f>
        <v>11.89</v>
      </c>
      <c r="I35" s="3">
        <f t="shared" ref="I35:Q35" si="27">IFERROR(INDEX(I51:I500,MATCH($C$35,$C$51:$C$500,0)),"")</f>
        <v>7.37</v>
      </c>
      <c r="J35" s="3">
        <f t="shared" si="27"/>
        <v>2.95</v>
      </c>
      <c r="K35" s="3">
        <f t="shared" si="27"/>
        <v>3.34</v>
      </c>
      <c r="L35" s="3">
        <f t="shared" si="27"/>
        <v>1.22</v>
      </c>
      <c r="M35" s="3">
        <f t="shared" si="27"/>
        <v>3.6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65</v>
      </c>
      <c r="C36" t="s">
        <v>66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67</v>
      </c>
      <c r="C37" t="s">
        <v>68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320</v>
      </c>
      <c r="Q50" t="s">
        <v>985</v>
      </c>
    </row>
    <row r="51" spans="2:17" ht="15.5" x14ac:dyDescent="0.35">
      <c r="B51" t="s">
        <v>74</v>
      </c>
      <c r="C51" t="s">
        <v>6</v>
      </c>
      <c r="D51" s="5">
        <v>34392895354</v>
      </c>
      <c r="E51" s="5">
        <v>37636778296</v>
      </c>
      <c r="F51" s="5">
        <v>17317824788</v>
      </c>
      <c r="G51" s="5">
        <v>8979412398</v>
      </c>
      <c r="I51" s="5">
        <v>40489065300</v>
      </c>
      <c r="J51" s="5">
        <v>19524117496</v>
      </c>
      <c r="K51" s="5">
        <v>38903062846</v>
      </c>
      <c r="L51" s="5">
        <v>87252106212</v>
      </c>
      <c r="M51" s="5">
        <v>50234984440</v>
      </c>
      <c r="N51" s="5">
        <v>29688969391</v>
      </c>
      <c r="O51" s="5">
        <v>62516725292</v>
      </c>
      <c r="P51" s="5">
        <v>98821965402</v>
      </c>
      <c r="Q51" s="5">
        <v>88627295622</v>
      </c>
    </row>
    <row r="52" spans="2:17" ht="15.5" x14ac:dyDescent="0.35">
      <c r="C52" t="s">
        <v>75</v>
      </c>
      <c r="D52" s="5">
        <v>-33021006390</v>
      </c>
      <c r="E52" s="5">
        <v>-25407942724</v>
      </c>
      <c r="F52" s="5">
        <v>-14040600837</v>
      </c>
      <c r="G52" s="5">
        <v>-12561149653</v>
      </c>
      <c r="I52" s="5">
        <v>-45193953506</v>
      </c>
      <c r="J52" s="5">
        <v>-28525025105</v>
      </c>
      <c r="K52" s="5">
        <v>-33494660103</v>
      </c>
      <c r="L52" s="5">
        <v>-72108327976</v>
      </c>
      <c r="M52" s="5">
        <v>-43110832554</v>
      </c>
      <c r="N52" s="5">
        <v>-23055374291</v>
      </c>
      <c r="O52" s="5">
        <v>-48713380234</v>
      </c>
      <c r="P52" s="5">
        <v>-79951142742</v>
      </c>
      <c r="Q52" s="5">
        <v>-71855958591</v>
      </c>
    </row>
    <row r="53" spans="2:17" ht="15.5" x14ac:dyDescent="0.35">
      <c r="C53" t="s">
        <v>76</v>
      </c>
      <c r="D53" s="5">
        <v>1371888964</v>
      </c>
      <c r="E53" s="5">
        <v>12228835572</v>
      </c>
      <c r="F53" s="5">
        <v>3277223951</v>
      </c>
      <c r="G53" s="5">
        <v>-3581737255</v>
      </c>
      <c r="I53" s="5">
        <v>-4704888206</v>
      </c>
      <c r="J53" s="5">
        <v>-9000907609</v>
      </c>
      <c r="K53" s="5">
        <v>5408402743</v>
      </c>
      <c r="L53" s="5">
        <v>15143778236</v>
      </c>
      <c r="M53" s="5">
        <v>7124151886</v>
      </c>
      <c r="N53" s="5">
        <v>6633595100</v>
      </c>
      <c r="O53" s="5">
        <v>13803345058</v>
      </c>
      <c r="P53" s="5">
        <v>18870822660</v>
      </c>
      <c r="Q53" s="5">
        <v>16771337031</v>
      </c>
    </row>
    <row r="54" spans="2:17" ht="15.5" x14ac:dyDescent="0.35">
      <c r="C54" t="s">
        <v>77</v>
      </c>
      <c r="D54" s="5">
        <v>-7093627969</v>
      </c>
      <c r="E54" s="5">
        <v>-8001636063</v>
      </c>
      <c r="F54" s="5">
        <v>-3468627877</v>
      </c>
      <c r="G54" s="5">
        <v>-3075399721</v>
      </c>
      <c r="I54" s="5">
        <v>-11313090463</v>
      </c>
      <c r="J54" s="5">
        <v>-7905213881</v>
      </c>
      <c r="K54" s="5">
        <v>-10689560276</v>
      </c>
      <c r="L54" s="5">
        <v>-11461468973</v>
      </c>
      <c r="M54" s="5">
        <v>-9971517907</v>
      </c>
      <c r="N54" s="5">
        <v>-8588208311</v>
      </c>
      <c r="O54" s="5">
        <v>-8535584629</v>
      </c>
      <c r="P54" s="5">
        <v>-12920124506</v>
      </c>
      <c r="Q54" s="5">
        <v>-14484605611</v>
      </c>
    </row>
    <row r="55" spans="2:17" ht="15.5" x14ac:dyDescent="0.35">
      <c r="C55" t="s">
        <v>78</v>
      </c>
    </row>
    <row r="56" spans="2:17" ht="15.5" x14ac:dyDescent="0.35">
      <c r="C56" t="s">
        <v>79</v>
      </c>
      <c r="D56" s="5">
        <v>-7093627969</v>
      </c>
      <c r="E56" s="5">
        <v>-8001636063</v>
      </c>
      <c r="G56" s="5">
        <v>-3075399721</v>
      </c>
    </row>
    <row r="57" spans="2:17" ht="15.5" x14ac:dyDescent="0.35">
      <c r="C57" t="s">
        <v>80</v>
      </c>
      <c r="D57" s="5">
        <v>-5721739005</v>
      </c>
      <c r="E57" s="5">
        <v>4227199509</v>
      </c>
      <c r="F57" s="5">
        <v>-191403926</v>
      </c>
      <c r="G57" s="5">
        <v>-6657136976</v>
      </c>
      <c r="I57" s="5">
        <v>-16017978669</v>
      </c>
      <c r="J57" s="5">
        <v>-16906121490</v>
      </c>
      <c r="K57" s="5">
        <v>-5281157533</v>
      </c>
      <c r="L57" s="5">
        <v>3682309263</v>
      </c>
      <c r="M57" s="5">
        <v>-2847366021</v>
      </c>
      <c r="N57" s="5">
        <v>-1954613211</v>
      </c>
      <c r="O57" s="5">
        <v>5267760429</v>
      </c>
      <c r="P57" s="5">
        <v>5950698154</v>
      </c>
      <c r="Q57" s="5">
        <v>2286731420</v>
      </c>
    </row>
    <row r="58" spans="2:17" ht="15.5" x14ac:dyDescent="0.35">
      <c r="C58" t="s">
        <v>81</v>
      </c>
      <c r="D58" s="5">
        <v>-5945262765</v>
      </c>
      <c r="E58" s="5">
        <v>-5527487548</v>
      </c>
      <c r="F58" s="5">
        <v>629660627</v>
      </c>
      <c r="G58" s="5">
        <v>-1078256494</v>
      </c>
      <c r="I58" s="5">
        <v>-2766614624</v>
      </c>
      <c r="J58" s="5">
        <v>-10469327392</v>
      </c>
      <c r="K58" s="5">
        <v>-3876071344</v>
      </c>
      <c r="L58" s="5">
        <v>-3635732621</v>
      </c>
      <c r="M58" s="5">
        <v>-3970991571</v>
      </c>
      <c r="N58" s="5">
        <v>-3897994836</v>
      </c>
      <c r="O58" s="5">
        <v>-3398221683</v>
      </c>
      <c r="P58" s="5">
        <v>-3833478406</v>
      </c>
      <c r="Q58" s="5">
        <v>-2091756321</v>
      </c>
    </row>
    <row r="59" spans="2:17" ht="15.5" x14ac:dyDescent="0.35">
      <c r="C59" t="s">
        <v>27</v>
      </c>
      <c r="D59" s="5">
        <v>-4759958720</v>
      </c>
      <c r="E59" s="5">
        <v>-5141555728</v>
      </c>
      <c r="F59" s="5">
        <v>-3161004899</v>
      </c>
      <c r="G59" s="5">
        <v>-1078256494</v>
      </c>
      <c r="I59" s="5">
        <v>-6557280150</v>
      </c>
      <c r="J59" s="5">
        <v>-5947934918</v>
      </c>
      <c r="K59" s="5">
        <v>-3930615005</v>
      </c>
      <c r="L59" s="5">
        <v>-3868603841</v>
      </c>
      <c r="M59" s="5">
        <v>-4053715077</v>
      </c>
      <c r="N59" s="5">
        <v>-3643596559</v>
      </c>
      <c r="O59" s="5">
        <v>-3431999684</v>
      </c>
      <c r="P59" s="5">
        <v>-2390653193</v>
      </c>
      <c r="Q59" s="5">
        <v>-2269431681</v>
      </c>
    </row>
    <row r="60" spans="2:17" ht="15.5" x14ac:dyDescent="0.35">
      <c r="C60" t="s">
        <v>83</v>
      </c>
      <c r="D60" s="5">
        <v>319858072</v>
      </c>
      <c r="E60" s="5">
        <v>253831197</v>
      </c>
      <c r="F60" s="5">
        <v>3326118</v>
      </c>
      <c r="I60" s="5">
        <v>3326118</v>
      </c>
      <c r="J60" s="5">
        <v>604790</v>
      </c>
      <c r="K60" s="5">
        <v>52349911</v>
      </c>
      <c r="L60" s="5">
        <v>232871220</v>
      </c>
      <c r="M60" s="5">
        <v>82723506</v>
      </c>
    </row>
    <row r="61" spans="2:17" ht="15.5" x14ac:dyDescent="0.35">
      <c r="C61" t="s">
        <v>85</v>
      </c>
      <c r="D61" s="5">
        <v>1621026308</v>
      </c>
      <c r="E61" s="5">
        <v>337215208</v>
      </c>
      <c r="F61" s="5">
        <v>4876893470</v>
      </c>
      <c r="G61" s="5">
        <v>-824323</v>
      </c>
      <c r="I61" s="5">
        <v>4876021369</v>
      </c>
      <c r="J61" s="5">
        <v>-9196514</v>
      </c>
      <c r="K61" s="5">
        <v>-2157506</v>
      </c>
      <c r="L61" s="5">
        <v>3347517</v>
      </c>
      <c r="M61" s="5">
        <v>258902</v>
      </c>
    </row>
    <row r="62" spans="2:17" ht="15.5" x14ac:dyDescent="0.35">
      <c r="C62" t="s">
        <v>86</v>
      </c>
      <c r="D62" s="5">
        <v>-5945262765</v>
      </c>
      <c r="E62" s="5">
        <v>-5527487548</v>
      </c>
      <c r="F62" s="5">
        <v>629660627</v>
      </c>
      <c r="G62" s="5">
        <v>-1078256494</v>
      </c>
      <c r="I62" s="5">
        <v>-2766614624</v>
      </c>
      <c r="J62" s="5">
        <v>-10469327392</v>
      </c>
      <c r="K62" s="5">
        <v>-3876071344</v>
      </c>
      <c r="L62" s="5">
        <v>-3635732621</v>
      </c>
      <c r="M62" s="5">
        <v>-3970991571</v>
      </c>
      <c r="N62" s="5">
        <v>-3897994836</v>
      </c>
      <c r="O62" s="5">
        <v>-3398221683</v>
      </c>
      <c r="P62" s="5">
        <v>-3833478406</v>
      </c>
      <c r="Q62" s="5">
        <v>-2091756321</v>
      </c>
    </row>
    <row r="63" spans="2:17" ht="15.5" x14ac:dyDescent="0.35">
      <c r="C63" t="s">
        <v>29</v>
      </c>
      <c r="D63" s="5">
        <v>-11667001770</v>
      </c>
      <c r="E63" s="5">
        <v>-1300288039</v>
      </c>
      <c r="F63" s="5">
        <v>438256701</v>
      </c>
      <c r="G63" s="5">
        <v>-7735393470</v>
      </c>
      <c r="I63" s="5">
        <v>-18784593293</v>
      </c>
      <c r="J63" s="5">
        <v>-27375448882</v>
      </c>
      <c r="K63" s="5">
        <v>-9157228877</v>
      </c>
      <c r="L63" s="5">
        <v>46576642</v>
      </c>
      <c r="M63" s="5">
        <v>-6818357592</v>
      </c>
      <c r="N63" s="5">
        <v>-5852608047</v>
      </c>
      <c r="O63" s="5">
        <v>1869538746</v>
      </c>
      <c r="P63" s="5">
        <v>2117219748</v>
      </c>
      <c r="Q63" s="5">
        <v>194975099</v>
      </c>
    </row>
    <row r="64" spans="2:17" ht="15.5" x14ac:dyDescent="0.35">
      <c r="C64" t="s">
        <v>28</v>
      </c>
      <c r="F64" s="5">
        <v>301788897</v>
      </c>
      <c r="G64" s="5">
        <v>560203851</v>
      </c>
      <c r="I64" s="5">
        <v>877885499</v>
      </c>
      <c r="J64" s="5">
        <v>4470495470</v>
      </c>
      <c r="K64" s="5">
        <v>1973958830</v>
      </c>
      <c r="L64" s="5">
        <v>94081822</v>
      </c>
      <c r="M64" s="5">
        <v>1425653333</v>
      </c>
      <c r="N64" s="5">
        <v>1177827983</v>
      </c>
      <c r="O64" s="5">
        <v>-488969700</v>
      </c>
      <c r="P64" s="5">
        <v>-735360455</v>
      </c>
      <c r="Q64" s="5">
        <v>-112236841</v>
      </c>
    </row>
    <row r="65" spans="2:17" ht="15.5" x14ac:dyDescent="0.35">
      <c r="C65" t="s">
        <v>374</v>
      </c>
      <c r="I65" s="5">
        <v>-509518680</v>
      </c>
    </row>
    <row r="66" spans="2:17" ht="15.5" x14ac:dyDescent="0.35">
      <c r="C66" t="s">
        <v>375</v>
      </c>
      <c r="I66" s="5">
        <v>1387404179</v>
      </c>
      <c r="J66" s="5">
        <v>4470495470</v>
      </c>
      <c r="K66" s="5">
        <v>1973958830</v>
      </c>
      <c r="L66" s="5">
        <v>94081822</v>
      </c>
      <c r="M66" s="5">
        <v>1425653333</v>
      </c>
      <c r="N66" s="5">
        <v>1177827983</v>
      </c>
    </row>
    <row r="67" spans="2:17" ht="15.5" x14ac:dyDescent="0.35">
      <c r="C67" t="s">
        <v>376</v>
      </c>
      <c r="F67" s="5">
        <v>301788897</v>
      </c>
      <c r="G67" s="5">
        <v>560203851</v>
      </c>
      <c r="I67" s="5">
        <v>877885499</v>
      </c>
      <c r="J67" s="5">
        <v>4470495470</v>
      </c>
      <c r="K67" s="5">
        <v>1973958830</v>
      </c>
      <c r="L67" s="5">
        <v>94081822</v>
      </c>
      <c r="M67" s="5">
        <v>1425653333</v>
      </c>
      <c r="N67" s="5">
        <v>1177827983</v>
      </c>
      <c r="O67" s="5">
        <v>-488969700</v>
      </c>
      <c r="P67" s="5">
        <v>-735360455</v>
      </c>
      <c r="Q67" s="5">
        <v>-112236841</v>
      </c>
    </row>
    <row r="68" spans="2:17" ht="15.5" x14ac:dyDescent="0.35">
      <c r="C68" t="s">
        <v>87</v>
      </c>
      <c r="D68" s="5">
        <v>-11667001770</v>
      </c>
      <c r="E68" s="5">
        <v>-1300288039</v>
      </c>
      <c r="F68" s="5">
        <v>740045598</v>
      </c>
      <c r="G68" s="5">
        <v>-7175189619</v>
      </c>
      <c r="I68" s="5">
        <v>-17906707794</v>
      </c>
      <c r="J68" s="5">
        <v>-22904953412</v>
      </c>
      <c r="K68" s="5">
        <v>-7183270047</v>
      </c>
      <c r="L68" s="5">
        <v>140658464</v>
      </c>
      <c r="M68" s="5">
        <v>-5392704259</v>
      </c>
      <c r="N68" s="5">
        <v>-4674780064</v>
      </c>
      <c r="O68" s="5">
        <v>1380569046</v>
      </c>
      <c r="P68" s="5">
        <v>1381859293</v>
      </c>
      <c r="Q68" s="5">
        <v>82738258</v>
      </c>
    </row>
    <row r="69" spans="2:17" ht="15.5" x14ac:dyDescent="0.35">
      <c r="C69" t="s">
        <v>88</v>
      </c>
      <c r="F69" s="5">
        <v>-30839533</v>
      </c>
      <c r="G69" s="5">
        <v>-64363541</v>
      </c>
      <c r="I69" s="5">
        <v>-42198005</v>
      </c>
      <c r="J69" s="5">
        <v>97019343</v>
      </c>
      <c r="K69" s="5">
        <v>235487111</v>
      </c>
      <c r="L69" s="5">
        <v>625375093</v>
      </c>
      <c r="M69" s="5">
        <v>281231257</v>
      </c>
      <c r="N69" s="5">
        <v>-138403477</v>
      </c>
      <c r="O69" s="5">
        <v>57698719</v>
      </c>
      <c r="P69" s="5">
        <v>77384637</v>
      </c>
    </row>
    <row r="70" spans="2:17" ht="15.5" x14ac:dyDescent="0.35">
      <c r="C70" t="s">
        <v>89</v>
      </c>
      <c r="D70" s="5">
        <v>-11667001770</v>
      </c>
      <c r="E70" s="5">
        <v>-1300288039</v>
      </c>
      <c r="F70" s="5">
        <v>709206065</v>
      </c>
      <c r="G70" s="5">
        <v>-7239553160</v>
      </c>
      <c r="I70" s="5">
        <v>-17948905799</v>
      </c>
      <c r="J70" s="5">
        <v>-22807934069</v>
      </c>
      <c r="K70" s="5">
        <v>-6947782936</v>
      </c>
      <c r="L70" s="5">
        <v>766033557</v>
      </c>
      <c r="M70" s="5">
        <v>-5111473002</v>
      </c>
      <c r="N70" s="5">
        <v>-4813183541</v>
      </c>
      <c r="O70" s="5">
        <v>1438267765</v>
      </c>
      <c r="P70" s="5">
        <v>1459243930</v>
      </c>
      <c r="Q70" s="5">
        <v>82738258</v>
      </c>
    </row>
    <row r="71" spans="2:17" ht="15.5" x14ac:dyDescent="0.35">
      <c r="C71" t="s">
        <v>90</v>
      </c>
      <c r="D71" s="5">
        <v>-11667001770</v>
      </c>
      <c r="E71" s="5">
        <v>-1300288039</v>
      </c>
      <c r="F71" s="5">
        <v>740045598</v>
      </c>
      <c r="G71" s="5">
        <v>-7175189619</v>
      </c>
      <c r="I71" s="5">
        <v>-17906707794</v>
      </c>
      <c r="J71" s="5">
        <v>-22904953412</v>
      </c>
      <c r="K71" s="5">
        <v>-7183270047</v>
      </c>
      <c r="L71" s="5">
        <v>140658464</v>
      </c>
      <c r="M71" s="5">
        <v>-5392704259</v>
      </c>
      <c r="N71" s="5">
        <v>-4674780064</v>
      </c>
      <c r="O71" s="5">
        <v>1380569046</v>
      </c>
      <c r="P71" s="5">
        <v>1381859293</v>
      </c>
      <c r="Q71" s="5">
        <v>82738258</v>
      </c>
    </row>
    <row r="72" spans="2:17" ht="15.5" x14ac:dyDescent="0.35">
      <c r="C72" t="s">
        <v>8</v>
      </c>
      <c r="D72" s="5">
        <v>-13288028078</v>
      </c>
      <c r="E72" s="5">
        <v>-1637503247</v>
      </c>
      <c r="F72" s="5">
        <v>-4167687405</v>
      </c>
      <c r="G72" s="5">
        <v>-7238728837</v>
      </c>
      <c r="I72" s="5">
        <v>-22824927168</v>
      </c>
      <c r="J72" s="5">
        <v>-22798737555</v>
      </c>
      <c r="K72" s="5">
        <v>-6945625430</v>
      </c>
      <c r="L72" s="5">
        <v>762686040</v>
      </c>
      <c r="M72" s="5">
        <v>-5111731904</v>
      </c>
      <c r="N72" s="5">
        <v>-4813183541</v>
      </c>
      <c r="O72" s="5">
        <v>1438267765</v>
      </c>
      <c r="P72" s="5">
        <v>1459243930</v>
      </c>
      <c r="Q72" s="5">
        <v>82738258</v>
      </c>
    </row>
    <row r="73" spans="2:17" ht="15.5" x14ac:dyDescent="0.35">
      <c r="C73" t="s">
        <v>91</v>
      </c>
      <c r="D73" s="5">
        <v>-11667001770</v>
      </c>
      <c r="E73" s="5">
        <v>-1300288039</v>
      </c>
      <c r="F73" s="5">
        <v>740045598</v>
      </c>
      <c r="G73" s="5">
        <v>-7175189619</v>
      </c>
      <c r="I73" s="5">
        <v>-17906707794</v>
      </c>
      <c r="J73" s="5">
        <v>-22904953412</v>
      </c>
      <c r="K73" s="5">
        <v>-7183270047</v>
      </c>
      <c r="L73" s="5">
        <v>140658464</v>
      </c>
      <c r="M73" s="5">
        <v>-5392704259</v>
      </c>
      <c r="N73" s="5">
        <v>-4674780064</v>
      </c>
      <c r="O73" s="5">
        <v>1380569046</v>
      </c>
      <c r="P73" s="5">
        <v>1381859293</v>
      </c>
      <c r="Q73" s="5">
        <v>82738258</v>
      </c>
    </row>
    <row r="74" spans="2:17" ht="15.5" x14ac:dyDescent="0.35">
      <c r="C74" t="s">
        <v>92</v>
      </c>
      <c r="D74" s="5">
        <v>-11667001770</v>
      </c>
      <c r="E74" s="5">
        <v>-1300288039</v>
      </c>
      <c r="F74" s="5">
        <v>709206065</v>
      </c>
      <c r="G74" s="5">
        <v>-7239553160</v>
      </c>
      <c r="I74" s="5">
        <v>-17948905799</v>
      </c>
      <c r="J74" s="5">
        <v>-22807934069</v>
      </c>
      <c r="K74" s="5">
        <v>-6947782936</v>
      </c>
      <c r="L74" s="5">
        <v>766033557</v>
      </c>
      <c r="M74" s="5">
        <v>-5111473002</v>
      </c>
      <c r="N74" s="5">
        <v>-4813183541</v>
      </c>
      <c r="O74" s="5">
        <v>1438267765</v>
      </c>
      <c r="P74" s="5">
        <v>1459243930</v>
      </c>
      <c r="Q74" s="5">
        <v>82738258</v>
      </c>
    </row>
    <row r="75" spans="2:17" ht="15.5" x14ac:dyDescent="0.35">
      <c r="C75" t="s">
        <v>93</v>
      </c>
      <c r="D75" s="5">
        <v>-11667001770</v>
      </c>
      <c r="E75" s="5">
        <v>-1300288039</v>
      </c>
      <c r="F75" s="5">
        <v>709206065</v>
      </c>
      <c r="G75" s="5">
        <v>-7239553160</v>
      </c>
      <c r="I75" s="5">
        <v>-17948905799</v>
      </c>
      <c r="J75" s="5">
        <v>-22807934069</v>
      </c>
      <c r="K75" s="5">
        <v>-6947782936</v>
      </c>
      <c r="L75" s="5">
        <v>766033557</v>
      </c>
      <c r="M75" s="5">
        <v>-5111473002</v>
      </c>
      <c r="N75" s="5">
        <v>-4813183541</v>
      </c>
      <c r="O75" s="5">
        <v>1438267765</v>
      </c>
      <c r="P75" s="5">
        <v>1459243930</v>
      </c>
      <c r="Q75" s="5">
        <v>82738258</v>
      </c>
    </row>
    <row r="77" spans="2:17" ht="15.5" x14ac:dyDescent="0.35">
      <c r="B77" t="s">
        <v>94</v>
      </c>
      <c r="C77" t="s">
        <v>95</v>
      </c>
    </row>
    <row r="78" spans="2:17" ht="15.5" x14ac:dyDescent="0.35">
      <c r="C78" t="s">
        <v>96</v>
      </c>
    </row>
    <row r="79" spans="2:17" ht="15.5" x14ac:dyDescent="0.35">
      <c r="C79" t="s">
        <v>20</v>
      </c>
      <c r="D79" s="5">
        <v>83438860402</v>
      </c>
      <c r="E79" s="5">
        <v>61102159607</v>
      </c>
      <c r="F79" s="5">
        <v>62586320985</v>
      </c>
      <c r="G79" s="5">
        <v>266677146</v>
      </c>
      <c r="I79" s="5">
        <v>62586320985</v>
      </c>
      <c r="J79" s="5">
        <v>14530378</v>
      </c>
      <c r="K79" s="5">
        <v>91527902</v>
      </c>
      <c r="L79" s="5">
        <v>139412416</v>
      </c>
      <c r="M79" s="5">
        <v>620543972</v>
      </c>
      <c r="N79" s="5">
        <v>501927084</v>
      </c>
      <c r="O79" s="5">
        <v>694237458</v>
      </c>
      <c r="P79" s="5">
        <v>1305074128</v>
      </c>
      <c r="Q79" s="5">
        <v>418187223</v>
      </c>
    </row>
    <row r="80" spans="2:17" ht="15.5" x14ac:dyDescent="0.35">
      <c r="C80" t="s">
        <v>98</v>
      </c>
      <c r="D80" s="5">
        <v>22452027349</v>
      </c>
      <c r="E80" s="5">
        <v>27978528222</v>
      </c>
      <c r="F80" s="5">
        <v>33987275249</v>
      </c>
      <c r="G80" s="5">
        <v>10171386400</v>
      </c>
      <c r="I80" s="5">
        <v>33987275249</v>
      </c>
      <c r="J80" s="5">
        <v>11904976400</v>
      </c>
      <c r="K80" s="5">
        <v>4215261428</v>
      </c>
      <c r="L80" s="5">
        <v>15838893993</v>
      </c>
      <c r="M80" s="5">
        <v>11744057595</v>
      </c>
      <c r="N80" s="5">
        <v>4120065213</v>
      </c>
      <c r="O80" s="5">
        <v>7939888501</v>
      </c>
      <c r="P80" s="5">
        <v>18822503220</v>
      </c>
      <c r="Q80" s="5">
        <v>8171273300</v>
      </c>
    </row>
    <row r="81" spans="3:17" ht="15.5" x14ac:dyDescent="0.35">
      <c r="C81" t="s">
        <v>99</v>
      </c>
      <c r="D81" s="5">
        <v>33409690472</v>
      </c>
      <c r="E81" s="5">
        <v>32254808805</v>
      </c>
      <c r="F81" s="5">
        <v>39767153778</v>
      </c>
      <c r="G81" s="5">
        <v>5461924003</v>
      </c>
      <c r="I81" s="5">
        <v>39767153778</v>
      </c>
      <c r="J81" s="5">
        <v>4459610367</v>
      </c>
      <c r="K81" s="5">
        <v>4782452115</v>
      </c>
      <c r="L81" s="5">
        <v>16381256977</v>
      </c>
      <c r="M81" s="5">
        <v>16555087197</v>
      </c>
      <c r="N81" s="5">
        <v>15074391768</v>
      </c>
      <c r="O81" s="5">
        <v>13511775035</v>
      </c>
      <c r="P81" s="5">
        <v>18493774336</v>
      </c>
      <c r="Q81" s="5">
        <v>8562365599</v>
      </c>
    </row>
    <row r="82" spans="3:17" ht="15.5" x14ac:dyDescent="0.35">
      <c r="C82" t="s">
        <v>100</v>
      </c>
    </row>
    <row r="83" spans="3:17" ht="15.5" x14ac:dyDescent="0.35">
      <c r="C83" t="s">
        <v>101</v>
      </c>
      <c r="D83" s="5">
        <v>22452027349</v>
      </c>
      <c r="E83" s="5">
        <v>27978528222</v>
      </c>
      <c r="F83" s="5">
        <v>33987275249</v>
      </c>
      <c r="G83" s="5">
        <v>10171386400</v>
      </c>
      <c r="I83" s="5">
        <v>33987275249</v>
      </c>
      <c r="J83" s="5">
        <v>11904976400</v>
      </c>
      <c r="K83" s="5">
        <v>4215261428</v>
      </c>
      <c r="L83" s="5">
        <v>15838893993</v>
      </c>
      <c r="M83" s="5">
        <v>11744057595</v>
      </c>
      <c r="N83" s="5">
        <v>4120065213</v>
      </c>
      <c r="O83" s="5">
        <v>7939888501</v>
      </c>
      <c r="P83" s="5">
        <v>18822503220</v>
      </c>
      <c r="Q83" s="5">
        <v>8171273300</v>
      </c>
    </row>
    <row r="84" spans="3:17" ht="15.5" x14ac:dyDescent="0.35">
      <c r="C84" t="s">
        <v>285</v>
      </c>
      <c r="D84" s="5">
        <v>4000000000</v>
      </c>
      <c r="E84" s="5">
        <v>4000000000</v>
      </c>
      <c r="F84" s="5">
        <v>4000000000</v>
      </c>
      <c r="G84" s="5">
        <v>9000000000</v>
      </c>
      <c r="I84" s="5">
        <v>4000000000</v>
      </c>
      <c r="N84" s="5">
        <v>2560605865</v>
      </c>
      <c r="O84" s="5">
        <v>25491007876</v>
      </c>
      <c r="P84" s="5">
        <v>15460835099</v>
      </c>
      <c r="Q84" s="5">
        <v>15560835099</v>
      </c>
    </row>
    <row r="85" spans="3:17" ht="15.5" x14ac:dyDescent="0.35">
      <c r="C85" t="s">
        <v>286</v>
      </c>
      <c r="D85" s="5">
        <v>4000000000</v>
      </c>
      <c r="E85" s="5">
        <v>4000000000</v>
      </c>
      <c r="F85" s="5">
        <v>4000000000</v>
      </c>
      <c r="G85" s="5">
        <v>9000000000</v>
      </c>
      <c r="I85" s="5">
        <v>4000000000</v>
      </c>
      <c r="N85" s="5">
        <v>2560605865</v>
      </c>
      <c r="O85" s="5">
        <v>25491007876</v>
      </c>
      <c r="P85" s="5">
        <v>15460835099</v>
      </c>
      <c r="Q85" s="5">
        <v>15560835099</v>
      </c>
    </row>
    <row r="86" spans="3:17" ht="15.5" x14ac:dyDescent="0.35">
      <c r="C86" t="s">
        <v>102</v>
      </c>
      <c r="D86" s="5">
        <v>10571165924</v>
      </c>
      <c r="E86" s="5">
        <v>9411912893</v>
      </c>
      <c r="F86" s="5">
        <v>8654123965</v>
      </c>
      <c r="G86" s="5">
        <v>5788191808</v>
      </c>
      <c r="I86" s="5">
        <v>8654123965</v>
      </c>
      <c r="J86" s="5">
        <v>27267268337</v>
      </c>
      <c r="K86" s="5">
        <v>45220505461</v>
      </c>
      <c r="L86" s="5">
        <v>47213170324</v>
      </c>
      <c r="M86" s="5">
        <v>47497052872</v>
      </c>
      <c r="N86" s="5">
        <v>18208530001</v>
      </c>
      <c r="O86" s="5">
        <v>20428973855</v>
      </c>
      <c r="P86" s="5">
        <v>19947830232</v>
      </c>
      <c r="Q86" s="5">
        <v>10466410139</v>
      </c>
    </row>
    <row r="87" spans="3:17" ht="15.5" x14ac:dyDescent="0.35">
      <c r="C87" t="s">
        <v>107</v>
      </c>
      <c r="O87" s="5">
        <v>492800000</v>
      </c>
      <c r="P87" s="5">
        <v>492800000</v>
      </c>
    </row>
    <row r="88" spans="3:17" ht="15.5" x14ac:dyDescent="0.35">
      <c r="C88" t="s">
        <v>85</v>
      </c>
      <c r="D88" s="5">
        <v>1193594678</v>
      </c>
      <c r="E88" s="5">
        <v>1193594678</v>
      </c>
      <c r="F88" s="5">
        <v>1193594678</v>
      </c>
      <c r="G88" s="5">
        <v>1224434211</v>
      </c>
      <c r="I88" s="5">
        <v>1193594678</v>
      </c>
      <c r="J88" s="5">
        <v>1235792683</v>
      </c>
      <c r="K88" s="5">
        <v>1138773340</v>
      </c>
      <c r="L88" s="5">
        <v>903286229</v>
      </c>
      <c r="M88" s="5">
        <v>277911136</v>
      </c>
      <c r="N88" s="5">
        <v>-3320121</v>
      </c>
      <c r="O88" s="5">
        <v>135083356</v>
      </c>
      <c r="P88" s="5">
        <v>77384637</v>
      </c>
    </row>
    <row r="89" spans="3:17" ht="15.5" x14ac:dyDescent="0.35">
      <c r="C89" t="s">
        <v>103</v>
      </c>
      <c r="D89" s="5">
        <v>184242475154</v>
      </c>
      <c r="E89" s="5">
        <v>149963619268</v>
      </c>
      <c r="F89" s="5">
        <v>152455262627</v>
      </c>
      <c r="G89" s="5">
        <v>71675108520</v>
      </c>
      <c r="I89" s="5">
        <v>152455262627</v>
      </c>
      <c r="J89" s="5">
        <v>94702783268</v>
      </c>
      <c r="K89" s="5">
        <v>113083849978</v>
      </c>
      <c r="L89" s="5">
        <v>113703933891</v>
      </c>
      <c r="M89" s="5">
        <v>109268786802</v>
      </c>
      <c r="N89" s="5">
        <v>24577612017</v>
      </c>
      <c r="O89" s="5">
        <v>31948565010</v>
      </c>
      <c r="P89" s="5">
        <v>42684649531</v>
      </c>
      <c r="Q89" s="5">
        <v>20214989573</v>
      </c>
    </row>
    <row r="90" spans="3:17" ht="15.5" x14ac:dyDescent="0.35">
      <c r="C90" t="s">
        <v>104</v>
      </c>
    </row>
    <row r="91" spans="3:17" ht="15.5" x14ac:dyDescent="0.35">
      <c r="C91" t="s">
        <v>108</v>
      </c>
      <c r="D91" s="5">
        <v>10012330059</v>
      </c>
      <c r="E91" s="5">
        <v>10012330059</v>
      </c>
      <c r="F91" s="5">
        <v>10012330059</v>
      </c>
      <c r="G91" s="5">
        <v>9969280090</v>
      </c>
      <c r="I91" s="5">
        <v>10012330059</v>
      </c>
      <c r="J91" s="5">
        <v>9389979818</v>
      </c>
      <c r="K91" s="5">
        <v>4946848778</v>
      </c>
      <c r="L91" s="5">
        <v>3039309389</v>
      </c>
      <c r="M91" s="5">
        <v>3121615413</v>
      </c>
      <c r="N91" s="5">
        <v>1775283717</v>
      </c>
      <c r="O91" s="5">
        <v>551491504</v>
      </c>
      <c r="P91" s="5">
        <v>481821825</v>
      </c>
      <c r="Q91" s="5">
        <v>430482659</v>
      </c>
    </row>
    <row r="92" spans="3:17" ht="15.5" x14ac:dyDescent="0.35">
      <c r="C92" t="s">
        <v>105</v>
      </c>
      <c r="D92" s="5">
        <v>190480629558</v>
      </c>
      <c r="E92" s="5">
        <v>178983714968</v>
      </c>
      <c r="F92" s="5">
        <v>188462370690</v>
      </c>
      <c r="G92" s="5">
        <v>57289926564</v>
      </c>
      <c r="I92" s="5">
        <v>188462370690</v>
      </c>
      <c r="J92" s="5">
        <v>62008595880</v>
      </c>
      <c r="K92" s="5">
        <v>63811691968</v>
      </c>
      <c r="L92" s="5">
        <v>66469399218</v>
      </c>
      <c r="M92" s="5">
        <v>69216736685</v>
      </c>
      <c r="N92" s="5">
        <v>58546641277</v>
      </c>
      <c r="O92" s="5">
        <v>8522137920</v>
      </c>
      <c r="P92" s="5">
        <v>8444594207</v>
      </c>
      <c r="Q92" s="5">
        <v>7244245111</v>
      </c>
    </row>
    <row r="93" spans="3:17" ht="15.5" x14ac:dyDescent="0.35">
      <c r="C93" t="s">
        <v>909</v>
      </c>
      <c r="D93" s="5">
        <v>190480629558</v>
      </c>
      <c r="E93" s="5">
        <v>178983714968</v>
      </c>
      <c r="F93" s="5">
        <v>188462370690</v>
      </c>
      <c r="G93" s="5">
        <v>57289926564</v>
      </c>
      <c r="I93" s="5">
        <v>188462370690</v>
      </c>
      <c r="J93" s="5">
        <v>62008595880</v>
      </c>
      <c r="K93" s="5">
        <v>63811691968</v>
      </c>
      <c r="L93" s="5">
        <v>66469399218</v>
      </c>
      <c r="M93" s="5">
        <v>69216736685</v>
      </c>
      <c r="N93" s="5">
        <v>58546641277</v>
      </c>
      <c r="O93" s="5">
        <v>8522137920</v>
      </c>
      <c r="P93" s="5">
        <v>8444594207</v>
      </c>
      <c r="Q93" s="5">
        <v>7244245111</v>
      </c>
    </row>
    <row r="94" spans="3:17" ht="15.5" x14ac:dyDescent="0.35">
      <c r="C94" t="s">
        <v>324</v>
      </c>
      <c r="D94" s="5">
        <v>6175032655</v>
      </c>
      <c r="E94" s="5">
        <v>6175032655</v>
      </c>
      <c r="F94" s="5">
        <v>6175032655</v>
      </c>
      <c r="I94" s="5">
        <v>6175032655</v>
      </c>
    </row>
    <row r="95" spans="3:17" ht="15.5" x14ac:dyDescent="0.35">
      <c r="C95" t="s">
        <v>109</v>
      </c>
      <c r="D95" s="5">
        <v>250205549087</v>
      </c>
      <c r="E95" s="5">
        <v>239444416894</v>
      </c>
      <c r="F95" s="5">
        <v>255325778817</v>
      </c>
      <c r="G95" s="5">
        <v>76259206654</v>
      </c>
      <c r="I95" s="5">
        <v>255325778817</v>
      </c>
      <c r="J95" s="5">
        <v>71545225702</v>
      </c>
      <c r="K95" s="5">
        <v>68885395750</v>
      </c>
      <c r="L95" s="5">
        <v>69722278907</v>
      </c>
      <c r="M95" s="5">
        <v>72377380398</v>
      </c>
      <c r="N95" s="5">
        <v>63597703429</v>
      </c>
      <c r="O95" s="5">
        <v>34564637300</v>
      </c>
      <c r="P95" s="5">
        <v>25647851131</v>
      </c>
      <c r="Q95" s="5">
        <v>23626062869</v>
      </c>
    </row>
    <row r="96" spans="3:17" ht="15.5" x14ac:dyDescent="0.35">
      <c r="C96" t="s">
        <v>110</v>
      </c>
      <c r="D96" s="5">
        <v>434448024241</v>
      </c>
      <c r="E96" s="5">
        <v>389408036162</v>
      </c>
      <c r="F96" s="5">
        <v>407781041444</v>
      </c>
      <c r="G96" s="5">
        <v>147934315174</v>
      </c>
      <c r="I96" s="5">
        <v>407781041444</v>
      </c>
      <c r="J96" s="5">
        <v>166248008970</v>
      </c>
      <c r="K96" s="5">
        <v>181969245728</v>
      </c>
      <c r="L96" s="5">
        <v>183426212798</v>
      </c>
      <c r="M96" s="5">
        <v>181646167200</v>
      </c>
      <c r="N96" s="5">
        <v>88175315446</v>
      </c>
      <c r="O96" s="5">
        <v>66513202310</v>
      </c>
      <c r="P96" s="5">
        <v>68332500662</v>
      </c>
      <c r="Q96" s="5">
        <v>43841052442</v>
      </c>
    </row>
    <row r="97" spans="3:17" ht="15.5" x14ac:dyDescent="0.35">
      <c r="C97" t="s">
        <v>111</v>
      </c>
    </row>
    <row r="98" spans="3:17" ht="15.5" x14ac:dyDescent="0.35">
      <c r="C98" t="s">
        <v>112</v>
      </c>
    </row>
    <row r="99" spans="3:17" ht="15.5" x14ac:dyDescent="0.35">
      <c r="C99" t="s">
        <v>113</v>
      </c>
      <c r="D99" s="5">
        <v>173750691630</v>
      </c>
      <c r="E99" s="5">
        <v>161634255047</v>
      </c>
      <c r="F99" s="5">
        <v>171960448683</v>
      </c>
      <c r="G99" s="5">
        <v>73013891673</v>
      </c>
      <c r="I99" s="5">
        <v>171960448683</v>
      </c>
      <c r="J99" s="5">
        <v>72850104587</v>
      </c>
      <c r="K99" s="5">
        <v>64886421911</v>
      </c>
      <c r="L99" s="5">
        <v>59614978219</v>
      </c>
      <c r="M99" s="5">
        <v>58150007533</v>
      </c>
      <c r="N99" s="5">
        <v>55495034858</v>
      </c>
      <c r="O99" s="5">
        <v>53769925686</v>
      </c>
      <c r="P99" s="5">
        <v>56676733864</v>
      </c>
      <c r="Q99" s="5">
        <v>34267842978</v>
      </c>
    </row>
    <row r="100" spans="3:17" ht="15.5" x14ac:dyDescent="0.35">
      <c r="C100" t="s">
        <v>114</v>
      </c>
    </row>
    <row r="101" spans="3:17" ht="15.5" x14ac:dyDescent="0.35">
      <c r="C101" t="s">
        <v>115</v>
      </c>
      <c r="D101" s="5">
        <v>33409690472</v>
      </c>
      <c r="E101" s="5">
        <v>32254808805</v>
      </c>
      <c r="F101" s="5">
        <v>39767153778</v>
      </c>
      <c r="G101" s="5">
        <v>5461924003</v>
      </c>
      <c r="I101" s="5">
        <v>39767153778</v>
      </c>
      <c r="J101" s="5">
        <v>4459610367</v>
      </c>
      <c r="K101" s="5">
        <v>4782452115</v>
      </c>
      <c r="L101" s="5">
        <v>16381256977</v>
      </c>
      <c r="M101" s="5">
        <v>16555087197</v>
      </c>
      <c r="N101" s="5">
        <v>15074391768</v>
      </c>
      <c r="O101" s="5">
        <v>13511775035</v>
      </c>
      <c r="P101" s="5">
        <v>18493774336</v>
      </c>
      <c r="Q101" s="5">
        <v>8562365599</v>
      </c>
    </row>
    <row r="102" spans="3:17" ht="15.5" x14ac:dyDescent="0.35">
      <c r="C102" t="s">
        <v>288</v>
      </c>
      <c r="D102" s="5">
        <v>3989517117</v>
      </c>
      <c r="E102" s="5">
        <v>3452156716</v>
      </c>
      <c r="F102" s="5">
        <v>4358209109</v>
      </c>
      <c r="G102" s="5">
        <v>604780087</v>
      </c>
      <c r="I102" s="5">
        <v>4358209109</v>
      </c>
      <c r="J102" s="5">
        <v>1142736638</v>
      </c>
      <c r="K102" s="5">
        <v>731547113</v>
      </c>
      <c r="L102" s="5">
        <v>846746294</v>
      </c>
      <c r="M102" s="5">
        <v>3606659670</v>
      </c>
      <c r="N102" s="5">
        <v>948580848</v>
      </c>
      <c r="O102" s="5">
        <v>2797024243</v>
      </c>
      <c r="P102" s="5">
        <v>1653223977</v>
      </c>
      <c r="Q102" s="5">
        <v>1649205944</v>
      </c>
    </row>
    <row r="103" spans="3:17" ht="15.5" x14ac:dyDescent="0.35">
      <c r="C103" t="s">
        <v>119</v>
      </c>
      <c r="D103" s="5">
        <v>16798384492</v>
      </c>
      <c r="E103" s="5">
        <v>15063802440</v>
      </c>
      <c r="F103" s="5">
        <v>12973947385</v>
      </c>
      <c r="G103" s="5">
        <v>3121831297</v>
      </c>
      <c r="I103" s="5">
        <v>12973947385</v>
      </c>
      <c r="J103" s="5">
        <v>1870053586</v>
      </c>
      <c r="K103" s="5">
        <v>2267390347</v>
      </c>
      <c r="L103" s="5">
        <v>2363322144</v>
      </c>
      <c r="M103" s="5">
        <v>493628982</v>
      </c>
      <c r="N103" s="5">
        <v>459577571</v>
      </c>
      <c r="O103" s="5">
        <v>156937599</v>
      </c>
      <c r="P103" s="5">
        <v>787949493</v>
      </c>
      <c r="Q103" s="5">
        <v>2017427563</v>
      </c>
    </row>
    <row r="104" spans="3:17" ht="15.5" x14ac:dyDescent="0.35">
      <c r="C104" t="s">
        <v>325</v>
      </c>
      <c r="D104" s="5">
        <v>82721528658</v>
      </c>
      <c r="E104" s="5">
        <v>68899028658</v>
      </c>
      <c r="F104" s="5">
        <v>70998815268</v>
      </c>
      <c r="I104" s="5">
        <v>70998815268</v>
      </c>
    </row>
    <row r="105" spans="3:17" ht="15.5" x14ac:dyDescent="0.35">
      <c r="C105" t="s">
        <v>116</v>
      </c>
      <c r="D105" s="5">
        <v>62693588872</v>
      </c>
      <c r="E105" s="5">
        <v>63127293725</v>
      </c>
      <c r="F105" s="5">
        <v>63105309330</v>
      </c>
      <c r="G105" s="5">
        <v>62284815744</v>
      </c>
      <c r="I105" s="5">
        <v>63105309330</v>
      </c>
      <c r="J105" s="5">
        <v>63284549871</v>
      </c>
      <c r="K105" s="5">
        <v>55205670884</v>
      </c>
      <c r="L105" s="5">
        <v>37240862584</v>
      </c>
      <c r="M105" s="5">
        <v>34652383106</v>
      </c>
      <c r="N105" s="5">
        <v>37296244192</v>
      </c>
      <c r="O105" s="5">
        <v>36058417002</v>
      </c>
      <c r="P105" s="5">
        <v>34587122677</v>
      </c>
      <c r="Q105" s="5">
        <v>19496620143</v>
      </c>
    </row>
    <row r="106" spans="3:17" ht="15.5" x14ac:dyDescent="0.35">
      <c r="C106" t="s">
        <v>289</v>
      </c>
    </row>
    <row r="107" spans="3:17" ht="15.5" x14ac:dyDescent="0.35">
      <c r="C107" t="s">
        <v>292</v>
      </c>
      <c r="D107" s="5">
        <v>2092453793</v>
      </c>
      <c r="E107" s="5">
        <v>3885132465</v>
      </c>
      <c r="F107" s="5">
        <v>7235531214</v>
      </c>
      <c r="I107" s="5">
        <v>7235531214</v>
      </c>
      <c r="K107" s="5">
        <v>29009554</v>
      </c>
      <c r="L107" s="5">
        <v>91469488</v>
      </c>
      <c r="N107" s="5">
        <v>37881588</v>
      </c>
    </row>
    <row r="108" spans="3:17" ht="15.5" x14ac:dyDescent="0.35">
      <c r="C108" t="s">
        <v>293</v>
      </c>
      <c r="D108" s="5">
        <v>14138890093</v>
      </c>
      <c r="E108" s="5">
        <v>15665727449</v>
      </c>
      <c r="F108" s="5">
        <v>16267575614</v>
      </c>
      <c r="I108" s="5">
        <v>16267575614</v>
      </c>
      <c r="J108" s="5">
        <v>26678606</v>
      </c>
      <c r="K108" s="5">
        <v>28532052</v>
      </c>
      <c r="L108" s="5">
        <v>45734744</v>
      </c>
      <c r="M108" s="5">
        <v>37881588</v>
      </c>
      <c r="N108" s="5">
        <v>157322422</v>
      </c>
      <c r="O108" s="5">
        <v>174830122</v>
      </c>
      <c r="P108" s="5">
        <v>382621663</v>
      </c>
      <c r="Q108" s="5">
        <v>118095390</v>
      </c>
    </row>
    <row r="109" spans="3:17" ht="15.5" x14ac:dyDescent="0.35">
      <c r="C109" t="s">
        <v>121</v>
      </c>
      <c r="D109" s="5">
        <v>136453865846</v>
      </c>
      <c r="E109" s="5">
        <v>91863312580</v>
      </c>
      <c r="F109" s="5">
        <v>98609836187</v>
      </c>
      <c r="G109" s="5">
        <v>1337233642</v>
      </c>
      <c r="I109" s="5">
        <v>98609836187</v>
      </c>
      <c r="J109" s="5">
        <v>1156602860</v>
      </c>
      <c r="K109" s="5">
        <v>2033588225</v>
      </c>
      <c r="L109" s="5">
        <v>2052856251</v>
      </c>
      <c r="M109" s="5">
        <v>2503814896</v>
      </c>
      <c r="N109" s="5">
        <v>2677051463</v>
      </c>
      <c r="O109" s="5">
        <v>2926863958</v>
      </c>
      <c r="P109" s="5">
        <v>3277621897</v>
      </c>
      <c r="Q109" s="5">
        <v>2654308493</v>
      </c>
    </row>
    <row r="110" spans="3:17" ht="15.5" x14ac:dyDescent="0.35">
      <c r="C110" t="s">
        <v>122</v>
      </c>
      <c r="D110" s="5">
        <v>136453865846</v>
      </c>
      <c r="E110" s="5">
        <v>91863312580</v>
      </c>
      <c r="F110" s="5">
        <v>98609836187</v>
      </c>
      <c r="G110" s="5">
        <v>1337233642</v>
      </c>
      <c r="I110" s="5">
        <v>98609836187</v>
      </c>
      <c r="J110" s="5">
        <v>1156602860</v>
      </c>
      <c r="K110" s="5">
        <v>2033588225</v>
      </c>
      <c r="L110" s="5">
        <v>2052856251</v>
      </c>
      <c r="M110" s="5">
        <v>2503814896</v>
      </c>
      <c r="N110" s="5">
        <v>2677051463</v>
      </c>
      <c r="O110" s="5">
        <v>2926863958</v>
      </c>
      <c r="P110" s="5">
        <v>3277621897</v>
      </c>
      <c r="Q110" s="5">
        <v>2654308493</v>
      </c>
    </row>
    <row r="111" spans="3:17" ht="15.5" x14ac:dyDescent="0.35">
      <c r="C111" t="s">
        <v>354</v>
      </c>
      <c r="O111" s="5">
        <v>710467901</v>
      </c>
      <c r="P111" s="5">
        <v>1126359356</v>
      </c>
      <c r="Q111" s="5">
        <v>1126359356</v>
      </c>
    </row>
    <row r="112" spans="3:17" ht="15.5" x14ac:dyDescent="0.35">
      <c r="C112" t="s">
        <v>294</v>
      </c>
      <c r="O112" s="5">
        <v>204411541</v>
      </c>
      <c r="P112" s="5">
        <v>417956741</v>
      </c>
    </row>
    <row r="113" spans="2:17" ht="15.5" x14ac:dyDescent="0.35">
      <c r="C113" t="s">
        <v>327</v>
      </c>
      <c r="D113" s="5">
        <v>28546201665</v>
      </c>
      <c r="E113" s="5">
        <v>3395195580</v>
      </c>
      <c r="F113" s="5">
        <v>3688367514</v>
      </c>
      <c r="I113" s="5">
        <v>3688367514</v>
      </c>
    </row>
    <row r="114" spans="2:17" ht="15.5" x14ac:dyDescent="0.35">
      <c r="C114" t="s">
        <v>295</v>
      </c>
      <c r="D114" s="5">
        <v>52024782409</v>
      </c>
      <c r="E114" s="5">
        <v>20743676660</v>
      </c>
      <c r="F114" s="5">
        <v>25390413657</v>
      </c>
      <c r="I114" s="5">
        <v>25390413657</v>
      </c>
      <c r="K114" s="5">
        <v>29009554</v>
      </c>
      <c r="L114" s="5">
        <v>91469488</v>
      </c>
      <c r="N114" s="5">
        <v>37881588</v>
      </c>
      <c r="O114" s="5">
        <v>204411541</v>
      </c>
      <c r="P114" s="5">
        <v>417956741</v>
      </c>
    </row>
    <row r="115" spans="2:17" ht="15.5" x14ac:dyDescent="0.35">
      <c r="C115" t="s">
        <v>123</v>
      </c>
      <c r="D115" s="5">
        <v>310204557476</v>
      </c>
      <c r="E115" s="5">
        <v>253497567627</v>
      </c>
      <c r="F115" s="5">
        <v>270570284870</v>
      </c>
      <c r="G115" s="5">
        <v>74351125315</v>
      </c>
      <c r="I115" s="5">
        <v>270570284870</v>
      </c>
      <c r="J115" s="5">
        <v>74006707447</v>
      </c>
      <c r="K115" s="5">
        <v>66920010136</v>
      </c>
      <c r="L115" s="5">
        <v>61667834470</v>
      </c>
      <c r="M115" s="5">
        <v>60653822429</v>
      </c>
      <c r="N115" s="5">
        <v>58172086321</v>
      </c>
      <c r="O115" s="5">
        <v>56696789644</v>
      </c>
      <c r="P115" s="5">
        <v>59954355761</v>
      </c>
      <c r="Q115" s="5">
        <v>36922151471</v>
      </c>
    </row>
    <row r="116" spans="2:17" ht="15.5" x14ac:dyDescent="0.35">
      <c r="C116" t="s">
        <v>124</v>
      </c>
    </row>
    <row r="117" spans="2:17" ht="15.5" x14ac:dyDescent="0.35">
      <c r="C117" t="s">
        <v>125</v>
      </c>
      <c r="D117" s="5">
        <v>42607204060</v>
      </c>
      <c r="E117" s="5">
        <v>42607204060</v>
      </c>
      <c r="F117" s="5">
        <v>42607204060</v>
      </c>
      <c r="G117" s="5">
        <v>42607204060</v>
      </c>
      <c r="I117" s="5">
        <v>42607204060</v>
      </c>
      <c r="J117" s="5">
        <v>42607204020</v>
      </c>
      <c r="K117" s="5">
        <v>42607204020</v>
      </c>
      <c r="L117" s="5">
        <v>42583340000</v>
      </c>
      <c r="M117" s="5">
        <v>42583340000</v>
      </c>
      <c r="N117" s="5">
        <v>25550000000</v>
      </c>
      <c r="O117" s="5">
        <v>550000000</v>
      </c>
      <c r="P117" s="5">
        <v>550000000</v>
      </c>
      <c r="Q117" s="5">
        <v>550000000</v>
      </c>
    </row>
    <row r="118" spans="2:17" ht="15.5" x14ac:dyDescent="0.35">
      <c r="C118" t="s">
        <v>126</v>
      </c>
      <c r="D118" s="5">
        <v>83098549502</v>
      </c>
      <c r="E118" s="5">
        <v>83098549502</v>
      </c>
      <c r="F118" s="5">
        <v>83098549502</v>
      </c>
      <c r="G118" s="5">
        <v>83098549502</v>
      </c>
      <c r="I118" s="5">
        <v>83098549502</v>
      </c>
      <c r="J118" s="5">
        <v>83098549342</v>
      </c>
      <c r="K118" s="5">
        <v>83098549342</v>
      </c>
      <c r="L118" s="5">
        <v>82883773162</v>
      </c>
      <c r="M118" s="5">
        <v>82883773162</v>
      </c>
      <c r="N118" s="5">
        <v>3826524514</v>
      </c>
      <c r="O118" s="5">
        <v>3826524514</v>
      </c>
      <c r="P118" s="5">
        <v>3826524514</v>
      </c>
      <c r="Q118" s="5">
        <v>3826524514</v>
      </c>
    </row>
    <row r="119" spans="2:17" ht="15.5" x14ac:dyDescent="0.35">
      <c r="C119" t="s">
        <v>127</v>
      </c>
      <c r="D119" s="5">
        <v>-72410757409</v>
      </c>
      <c r="E119" s="5">
        <v>-59122729331</v>
      </c>
      <c r="F119" s="5">
        <v>-57485226084</v>
      </c>
      <c r="G119" s="5">
        <v>-53348378212</v>
      </c>
      <c r="I119" s="5">
        <v>-57485226084</v>
      </c>
      <c r="J119" s="5">
        <v>-34702496921</v>
      </c>
      <c r="K119" s="5">
        <v>-11806740023</v>
      </c>
      <c r="L119" s="5">
        <v>-4625627482</v>
      </c>
      <c r="M119" s="5">
        <v>-4762938429</v>
      </c>
      <c r="N119" s="5">
        <v>630024732</v>
      </c>
      <c r="O119" s="5">
        <v>5304804796</v>
      </c>
      <c r="P119" s="5">
        <v>3924235750</v>
      </c>
      <c r="Q119" s="5">
        <v>2542376457</v>
      </c>
    </row>
    <row r="120" spans="2:17" ht="15.5" x14ac:dyDescent="0.35">
      <c r="C120" t="s">
        <v>128</v>
      </c>
    </row>
    <row r="121" spans="2:17" ht="15.5" x14ac:dyDescent="0.35">
      <c r="C121" t="s">
        <v>129</v>
      </c>
      <c r="D121" s="5">
        <v>-72410757409</v>
      </c>
      <c r="E121" s="5">
        <v>-59122729331</v>
      </c>
      <c r="F121" s="5">
        <v>-57485226084</v>
      </c>
      <c r="G121" s="5">
        <v>-53348378212</v>
      </c>
      <c r="I121" s="5">
        <v>-57485226084</v>
      </c>
      <c r="J121" s="5">
        <v>-34702496921</v>
      </c>
      <c r="K121" s="5">
        <v>-11806740023</v>
      </c>
      <c r="L121" s="5">
        <v>-4625627482</v>
      </c>
      <c r="M121" s="5">
        <v>-4762938429</v>
      </c>
      <c r="N121" s="5">
        <v>630024732</v>
      </c>
      <c r="O121" s="5">
        <v>5304804796</v>
      </c>
      <c r="P121" s="5">
        <v>3924235750</v>
      </c>
      <c r="Q121" s="5">
        <v>2542376457</v>
      </c>
    </row>
    <row r="122" spans="2:17" ht="15.5" x14ac:dyDescent="0.35">
      <c r="C122" t="s">
        <v>130</v>
      </c>
      <c r="D122" s="5">
        <v>-72410757409</v>
      </c>
      <c r="E122" s="5">
        <v>-59122729331</v>
      </c>
      <c r="F122" s="5">
        <v>-57485226084</v>
      </c>
      <c r="G122" s="5">
        <v>-53348378212</v>
      </c>
      <c r="I122" s="5">
        <v>-57485226084</v>
      </c>
      <c r="J122" s="5">
        <v>-34702496921</v>
      </c>
      <c r="K122" s="5">
        <v>-11806740023</v>
      </c>
      <c r="L122" s="5">
        <v>-4625627482</v>
      </c>
      <c r="M122" s="5">
        <v>-4762938429</v>
      </c>
      <c r="N122" s="5">
        <v>630024732</v>
      </c>
      <c r="O122" s="5">
        <v>5304804796</v>
      </c>
      <c r="P122" s="5">
        <v>3924235750</v>
      </c>
      <c r="Q122" s="5">
        <v>2542376457</v>
      </c>
    </row>
    <row r="123" spans="2:17" ht="15.5" x14ac:dyDescent="0.35">
      <c r="C123" t="s">
        <v>131</v>
      </c>
      <c r="D123" s="5">
        <v>69754875934</v>
      </c>
      <c r="E123" s="5">
        <v>68133849626</v>
      </c>
      <c r="F123" s="5">
        <v>67796634418</v>
      </c>
      <c r="G123" s="5">
        <v>1380298</v>
      </c>
      <c r="I123" s="5">
        <v>67796634418</v>
      </c>
      <c r="J123" s="5">
        <v>2252399</v>
      </c>
      <c r="K123" s="5">
        <v>11448913</v>
      </c>
      <c r="L123" s="5">
        <v>13606419</v>
      </c>
      <c r="M123" s="5">
        <v>10258902</v>
      </c>
    </row>
    <row r="124" spans="2:17" ht="15.5" x14ac:dyDescent="0.35">
      <c r="C124" t="s">
        <v>10</v>
      </c>
      <c r="D124" s="5">
        <v>124243466765</v>
      </c>
      <c r="E124" s="5">
        <v>135910468535</v>
      </c>
      <c r="F124" s="5">
        <v>137210756574</v>
      </c>
      <c r="G124" s="5">
        <v>73583189859</v>
      </c>
      <c r="I124" s="5">
        <v>137210756574</v>
      </c>
      <c r="J124" s="5">
        <v>92241301523</v>
      </c>
      <c r="K124" s="5">
        <v>115049235592</v>
      </c>
      <c r="L124" s="5">
        <v>121758378328</v>
      </c>
      <c r="M124" s="5">
        <v>120992344771</v>
      </c>
      <c r="N124" s="5">
        <v>30003229125</v>
      </c>
      <c r="O124" s="5">
        <v>9816412666</v>
      </c>
      <c r="P124" s="5">
        <v>8378144901</v>
      </c>
      <c r="Q124" s="5">
        <v>6918900971</v>
      </c>
    </row>
    <row r="125" spans="2:17" ht="15.5" x14ac:dyDescent="0.35">
      <c r="C125" t="s">
        <v>132</v>
      </c>
      <c r="D125" s="5">
        <v>434448024241</v>
      </c>
      <c r="E125" s="5">
        <v>389408036162</v>
      </c>
      <c r="F125" s="5">
        <v>407781041444</v>
      </c>
      <c r="G125" s="5">
        <v>147934315174</v>
      </c>
      <c r="I125" s="5">
        <v>407781041444</v>
      </c>
      <c r="J125" s="5">
        <v>166248008970</v>
      </c>
      <c r="K125" s="5">
        <v>181969245728</v>
      </c>
      <c r="L125" s="5">
        <v>183426212798</v>
      </c>
      <c r="M125" s="5">
        <v>181646167200</v>
      </c>
      <c r="N125" s="5">
        <v>88175315446</v>
      </c>
      <c r="O125" s="5">
        <v>66513202310</v>
      </c>
      <c r="P125" s="5">
        <v>68332500662</v>
      </c>
      <c r="Q125" s="5">
        <v>43841052442</v>
      </c>
    </row>
    <row r="126" spans="2:17" ht="15.5" x14ac:dyDescent="0.35">
      <c r="C126" t="s">
        <v>133</v>
      </c>
      <c r="D126" s="5">
        <v>2130360203</v>
      </c>
      <c r="E126" s="5">
        <v>2130360203</v>
      </c>
      <c r="F126" s="5">
        <v>2130360203</v>
      </c>
      <c r="G126" s="5">
        <v>2130360203</v>
      </c>
      <c r="I126" s="5">
        <v>2130360203</v>
      </c>
      <c r="J126" s="5">
        <v>2130360201</v>
      </c>
      <c r="K126" s="5">
        <v>2130360201</v>
      </c>
      <c r="L126" s="5">
        <v>2129167000</v>
      </c>
      <c r="M126" s="5">
        <v>2129167000</v>
      </c>
      <c r="N126" s="5">
        <v>1277500000</v>
      </c>
      <c r="O126" s="5">
        <v>550</v>
      </c>
      <c r="P126" s="5">
        <v>550</v>
      </c>
      <c r="Q126" s="5">
        <v>550</v>
      </c>
    </row>
    <row r="128" spans="2:17" ht="15.5" x14ac:dyDescent="0.35">
      <c r="B128" t="s">
        <v>134</v>
      </c>
      <c r="C128" t="s">
        <v>135</v>
      </c>
      <c r="D128" s="5">
        <v>9089283408</v>
      </c>
      <c r="E128" s="5">
        <v>1867181716</v>
      </c>
      <c r="F128" s="5">
        <v>61085265034</v>
      </c>
      <c r="G128" s="5">
        <v>10137395884</v>
      </c>
      <c r="I128" s="5">
        <v>70357878588</v>
      </c>
      <c r="J128" s="5">
        <v>-8299204511</v>
      </c>
      <c r="K128" s="5">
        <v>-18030665388</v>
      </c>
      <c r="L128" s="5">
        <v>-2893671921</v>
      </c>
      <c r="M128" s="5">
        <v>-83251060303</v>
      </c>
      <c r="N128" s="5">
        <v>2283929612</v>
      </c>
      <c r="O128" s="5">
        <v>10058606962</v>
      </c>
      <c r="P128" s="5">
        <v>-12319240793</v>
      </c>
      <c r="Q128" s="5">
        <v>7945592707</v>
      </c>
    </row>
    <row r="129" spans="3:17" ht="15.5" x14ac:dyDescent="0.35">
      <c r="C129" t="s">
        <v>136</v>
      </c>
      <c r="D129" s="5">
        <v>42717452082</v>
      </c>
      <c r="E129" s="5">
        <v>42857634093</v>
      </c>
      <c r="F129" s="5">
        <v>29902566592</v>
      </c>
      <c r="G129" s="5">
        <v>14701966991</v>
      </c>
      <c r="I129" s="5">
        <v>54281462127</v>
      </c>
      <c r="J129" s="5">
        <v>10625118792</v>
      </c>
      <c r="K129" s="5">
        <v>49660469335</v>
      </c>
      <c r="L129" s="5">
        <v>83089958300</v>
      </c>
      <c r="M129" s="5">
        <v>43856440991</v>
      </c>
      <c r="N129" s="5">
        <v>33712210764</v>
      </c>
      <c r="O129" s="5">
        <v>73698239978</v>
      </c>
      <c r="P129" s="5">
        <v>86518648861</v>
      </c>
      <c r="Q129" s="5">
        <v>85287215210</v>
      </c>
    </row>
    <row r="130" spans="3:17" ht="15.5" x14ac:dyDescent="0.35">
      <c r="C130" t="s">
        <v>298</v>
      </c>
      <c r="D130" s="5">
        <v>-15925048118</v>
      </c>
      <c r="E130" s="5">
        <v>-25423438816</v>
      </c>
      <c r="F130" s="5">
        <v>-11665942268</v>
      </c>
      <c r="G130" s="5">
        <v>-1927254498</v>
      </c>
      <c r="I130" s="5">
        <v>-14746296072</v>
      </c>
      <c r="J130" s="5">
        <v>-1433433576</v>
      </c>
      <c r="K130" s="5">
        <v>-53924751997</v>
      </c>
      <c r="L130" s="5">
        <v>-71417721879</v>
      </c>
      <c r="M130" s="5">
        <v>-117182512414</v>
      </c>
      <c r="N130" s="5">
        <v>-18259154646</v>
      </c>
      <c r="O130" s="5">
        <v>-54169483343</v>
      </c>
      <c r="P130" s="5">
        <v>-79949062254</v>
      </c>
      <c r="Q130" s="5">
        <v>-64342281268</v>
      </c>
    </row>
    <row r="131" spans="3:17" ht="15.5" x14ac:dyDescent="0.35">
      <c r="C131" t="s">
        <v>330</v>
      </c>
      <c r="D131" s="5">
        <v>-4644875840</v>
      </c>
      <c r="E131" s="5">
        <v>-4837705310</v>
      </c>
      <c r="F131" s="5">
        <v>-498112486</v>
      </c>
      <c r="G131" s="5">
        <v>-2559884651</v>
      </c>
      <c r="I131" s="5">
        <v>-6246950116</v>
      </c>
      <c r="J131" s="5">
        <v>-5315404792</v>
      </c>
    </row>
    <row r="132" spans="3:17" ht="15.5" x14ac:dyDescent="0.35">
      <c r="C132" t="s">
        <v>332</v>
      </c>
      <c r="D132" s="5">
        <v>-4759958720</v>
      </c>
      <c r="E132" s="5">
        <v>-5141555728</v>
      </c>
      <c r="F132" s="5">
        <v>-2343853771</v>
      </c>
      <c r="G132" s="5">
        <v>-1483166284</v>
      </c>
      <c r="I132" s="5">
        <v>-6587144206</v>
      </c>
      <c r="J132" s="5">
        <v>-5638777740</v>
      </c>
      <c r="K132" s="5">
        <v>-3928421255</v>
      </c>
      <c r="L132" s="5">
        <v>-3868603841</v>
      </c>
      <c r="M132" s="5">
        <v>-3970991571</v>
      </c>
      <c r="N132" s="5">
        <v>-3643596559</v>
      </c>
      <c r="O132" s="5">
        <v>-3431999684</v>
      </c>
      <c r="P132" s="5">
        <v>-2390653193</v>
      </c>
      <c r="Q132" s="5">
        <v>-2269431681</v>
      </c>
    </row>
    <row r="133" spans="3:17" ht="15.5" x14ac:dyDescent="0.35">
      <c r="C133" t="s">
        <v>299</v>
      </c>
      <c r="D133" s="5">
        <v>-8618144068</v>
      </c>
      <c r="E133" s="5">
        <v>-5841583720</v>
      </c>
      <c r="F133" s="5">
        <v>-9635033478</v>
      </c>
      <c r="G133" s="5">
        <v>1405623083</v>
      </c>
      <c r="I133" s="5">
        <v>-11669319263</v>
      </c>
      <c r="J133" s="5">
        <v>-6537311985</v>
      </c>
      <c r="K133" s="5">
        <v>-7750528371</v>
      </c>
      <c r="L133" s="5">
        <v>-8438498897</v>
      </c>
      <c r="M133" s="5">
        <v>-6838932428</v>
      </c>
      <c r="N133" s="5">
        <v>-7800318562</v>
      </c>
      <c r="O133" s="5">
        <v>-6698416467</v>
      </c>
      <c r="P133" s="5">
        <v>-14087917494</v>
      </c>
      <c r="Q133" s="5">
        <v>-10831642813</v>
      </c>
    </row>
    <row r="134" spans="3:17" ht="15.5" x14ac:dyDescent="0.35">
      <c r="C134" t="s">
        <v>356</v>
      </c>
      <c r="O134" s="5">
        <v>-577872285</v>
      </c>
      <c r="P134" s="5">
        <v>-812494500</v>
      </c>
      <c r="Q134" s="5">
        <v>-542719500</v>
      </c>
    </row>
    <row r="135" spans="3:17" ht="15.5" x14ac:dyDescent="0.35">
      <c r="C135" t="s">
        <v>305</v>
      </c>
      <c r="F135" s="5">
        <v>55322800000</v>
      </c>
      <c r="I135" s="5">
        <v>55322800000</v>
      </c>
    </row>
    <row r="136" spans="3:17" ht="15.5" x14ac:dyDescent="0.35">
      <c r="C136" t="s">
        <v>911</v>
      </c>
      <c r="F136" s="5">
        <v>3326118</v>
      </c>
      <c r="I136" s="5">
        <v>3326118</v>
      </c>
      <c r="J136" s="5">
        <v>604790</v>
      </c>
    </row>
    <row r="137" spans="3:17" ht="15.5" x14ac:dyDescent="0.35">
      <c r="C137" t="s">
        <v>1049</v>
      </c>
      <c r="D137" s="5">
        <v>319858072</v>
      </c>
      <c r="E137" s="5">
        <v>253831197</v>
      </c>
      <c r="F137" s="5">
        <v>-485673</v>
      </c>
      <c r="G137" s="5">
        <v>111243</v>
      </c>
      <c r="K137" s="5">
        <v>-2087433100</v>
      </c>
      <c r="L137" s="5">
        <v>-2258805604</v>
      </c>
      <c r="M137" s="5">
        <v>884935119</v>
      </c>
      <c r="N137" s="5">
        <v>-1725211385</v>
      </c>
      <c r="O137" s="5">
        <v>1238138763</v>
      </c>
      <c r="P137" s="5">
        <v>-1597762213</v>
      </c>
      <c r="Q137" s="5">
        <v>644452759</v>
      </c>
    </row>
    <row r="138" spans="3:17" ht="15.5" x14ac:dyDescent="0.35">
      <c r="C138" t="s">
        <v>144</v>
      </c>
      <c r="D138" s="5">
        <v>32957380012</v>
      </c>
      <c r="E138" s="5">
        <v>-5401025674</v>
      </c>
      <c r="F138" s="5">
        <v>-1022559772</v>
      </c>
      <c r="G138" s="5">
        <v>-1006219458</v>
      </c>
      <c r="I138" s="5">
        <v>-2048972505</v>
      </c>
      <c r="J138" s="5">
        <v>8048015987</v>
      </c>
      <c r="K138" s="5">
        <v>18123785874</v>
      </c>
      <c r="L138" s="5">
        <v>216679492</v>
      </c>
      <c r="M138" s="5">
        <v>95895675212</v>
      </c>
      <c r="N138" s="5">
        <v>844758713</v>
      </c>
      <c r="O138" s="5">
        <v>-3051395565</v>
      </c>
      <c r="P138" s="5">
        <v>29606061809</v>
      </c>
      <c r="Q138" s="5">
        <v>-12707827868</v>
      </c>
    </row>
    <row r="139" spans="3:17" ht="15.5" x14ac:dyDescent="0.35">
      <c r="C139" t="s">
        <v>145</v>
      </c>
      <c r="D139" s="5">
        <v>-19709962625</v>
      </c>
      <c r="E139" s="5">
        <v>2049682580</v>
      </c>
      <c r="F139" s="5">
        <v>2256938577</v>
      </c>
      <c r="G139" s="5">
        <v>-9063332314</v>
      </c>
      <c r="I139" s="5">
        <v>-5737115476</v>
      </c>
      <c r="J139" s="5">
        <v>174191000</v>
      </c>
      <c r="K139" s="5">
        <v>-141005000</v>
      </c>
      <c r="L139" s="5">
        <v>-46553757</v>
      </c>
      <c r="M139" s="5">
        <v>-9919727949</v>
      </c>
      <c r="N139" s="5">
        <v>-3494029523</v>
      </c>
      <c r="O139" s="5">
        <v>-12393869117</v>
      </c>
      <c r="P139" s="5">
        <v>-1491416030</v>
      </c>
      <c r="Q139" s="5">
        <v>-5459697826</v>
      </c>
    </row>
    <row r="140" spans="3:17" ht="15.5" x14ac:dyDescent="0.35">
      <c r="C140" t="s">
        <v>151</v>
      </c>
      <c r="D140" s="5">
        <v>-19709962625</v>
      </c>
      <c r="E140" s="5">
        <v>-428784000</v>
      </c>
      <c r="F140" s="5">
        <v>-1056219397</v>
      </c>
      <c r="G140" s="5">
        <v>1005945947</v>
      </c>
      <c r="I140" s="5">
        <v>-50273450</v>
      </c>
      <c r="J140" s="5">
        <v>-4900000</v>
      </c>
      <c r="K140" s="5">
        <v>-196005000</v>
      </c>
      <c r="L140" s="5">
        <v>-213877555</v>
      </c>
      <c r="M140" s="5">
        <v>-12480333814</v>
      </c>
      <c r="N140" s="5">
        <v>-1415208608</v>
      </c>
      <c r="O140" s="5">
        <v>-1273336984</v>
      </c>
      <c r="P140" s="5">
        <v>-1098616030</v>
      </c>
      <c r="Q140" s="5">
        <v>-393221871</v>
      </c>
    </row>
    <row r="141" spans="3:17" ht="15.5" x14ac:dyDescent="0.35">
      <c r="C141" t="s">
        <v>358</v>
      </c>
      <c r="E141" s="5">
        <v>2478466580</v>
      </c>
      <c r="F141" s="5">
        <v>1005945947</v>
      </c>
      <c r="G141" s="5">
        <v>-1069278261</v>
      </c>
      <c r="I141" s="5">
        <v>1005945947</v>
      </c>
      <c r="J141" s="5">
        <v>179091000</v>
      </c>
      <c r="K141" s="5">
        <v>55000000</v>
      </c>
      <c r="L141" s="5">
        <v>167323798</v>
      </c>
      <c r="N141" s="5">
        <v>172444975</v>
      </c>
    </row>
    <row r="142" spans="3:17" ht="15.5" x14ac:dyDescent="0.35">
      <c r="C142" t="s">
        <v>948</v>
      </c>
    </row>
    <row r="143" spans="3:17" ht="15.5" x14ac:dyDescent="0.35">
      <c r="C143" t="s">
        <v>491</v>
      </c>
    </row>
    <row r="144" spans="3:17" ht="15.5" x14ac:dyDescent="0.35">
      <c r="C144" t="s">
        <v>921</v>
      </c>
      <c r="F144" s="5">
        <v>9000000000</v>
      </c>
      <c r="G144" s="5">
        <v>-9000000000</v>
      </c>
    </row>
    <row r="145" spans="3:17" ht="15.5" x14ac:dyDescent="0.35">
      <c r="C145" t="s">
        <v>1315</v>
      </c>
      <c r="O145" s="5">
        <v>1700000000</v>
      </c>
      <c r="P145" s="5">
        <v>100000000</v>
      </c>
      <c r="Q145" s="5">
        <v>-5066475955</v>
      </c>
    </row>
    <row r="146" spans="3:17" ht="15.5" x14ac:dyDescent="0.35">
      <c r="C146" t="s">
        <v>951</v>
      </c>
      <c r="M146" s="5">
        <v>2560605865</v>
      </c>
      <c r="N146" s="5">
        <v>-2744065890</v>
      </c>
      <c r="O146" s="5">
        <v>-12820532133</v>
      </c>
    </row>
    <row r="147" spans="3:17" ht="15.5" x14ac:dyDescent="0.35">
      <c r="C147" t="s">
        <v>337</v>
      </c>
      <c r="F147" s="5">
        <v>2307212027</v>
      </c>
      <c r="I147" s="5">
        <v>2307212027</v>
      </c>
    </row>
    <row r="148" spans="3:17" ht="15.5" x14ac:dyDescent="0.35">
      <c r="C148" t="s">
        <v>1316</v>
      </c>
      <c r="F148" s="5">
        <v>-9000000000</v>
      </c>
      <c r="I148" s="5">
        <v>-9000000000</v>
      </c>
    </row>
    <row r="149" spans="3:17" ht="15.5" x14ac:dyDescent="0.35">
      <c r="C149" t="s">
        <v>150</v>
      </c>
      <c r="N149" s="5">
        <v>492800000</v>
      </c>
      <c r="P149" s="5">
        <v>-492800000</v>
      </c>
    </row>
    <row r="150" spans="3:17" ht="15.5" x14ac:dyDescent="0.35">
      <c r="C150" t="s">
        <v>153</v>
      </c>
      <c r="D150" s="5">
        <v>32957380012</v>
      </c>
      <c r="E150" s="5">
        <v>-5401025674</v>
      </c>
      <c r="F150" s="5">
        <v>-1022559772</v>
      </c>
      <c r="G150" s="5">
        <v>-1006219458</v>
      </c>
      <c r="I150" s="5">
        <v>-2048972505</v>
      </c>
      <c r="J150" s="5">
        <v>8048015987</v>
      </c>
      <c r="K150" s="5">
        <v>18123785874</v>
      </c>
      <c r="L150" s="5">
        <v>216679492</v>
      </c>
      <c r="M150" s="5">
        <v>95895675212</v>
      </c>
      <c r="N150" s="5">
        <v>844758713</v>
      </c>
      <c r="O150" s="5">
        <v>-3051395565</v>
      </c>
      <c r="P150" s="5">
        <v>29606061809</v>
      </c>
      <c r="Q150" s="5">
        <v>-12707827868</v>
      </c>
    </row>
    <row r="151" spans="3:17" ht="15.5" x14ac:dyDescent="0.35">
      <c r="C151" t="s">
        <v>456</v>
      </c>
      <c r="D151" s="5">
        <v>3952246914</v>
      </c>
      <c r="E151" s="5">
        <v>-3952246914</v>
      </c>
      <c r="F151" s="5">
        <v>-1359267247</v>
      </c>
      <c r="I151" s="5">
        <v>-1359267247</v>
      </c>
      <c r="J151" s="5">
        <v>-30863000</v>
      </c>
      <c r="K151" s="5">
        <v>-79662626</v>
      </c>
      <c r="L151" s="5">
        <v>-129385356</v>
      </c>
      <c r="M151" s="5">
        <v>-157322422</v>
      </c>
      <c r="N151" s="5">
        <v>-184037653</v>
      </c>
      <c r="O151" s="5">
        <v>-421336741</v>
      </c>
      <c r="P151" s="5">
        <v>-392958806</v>
      </c>
      <c r="Q151" s="5">
        <v>-1550075660</v>
      </c>
    </row>
    <row r="152" spans="3:17" ht="15.5" x14ac:dyDescent="0.35">
      <c r="C152" t="s">
        <v>160</v>
      </c>
      <c r="D152" s="5">
        <v>-7271762942</v>
      </c>
      <c r="F152" s="5">
        <v>26678606</v>
      </c>
      <c r="G152" s="5">
        <v>-4446437</v>
      </c>
    </row>
    <row r="153" spans="3:17" ht="15.5" x14ac:dyDescent="0.35">
      <c r="C153" t="s">
        <v>310</v>
      </c>
      <c r="N153" s="5">
        <v>-36000000</v>
      </c>
      <c r="O153" s="5">
        <v>674467901</v>
      </c>
      <c r="Q153" s="5">
        <v>821355000</v>
      </c>
    </row>
    <row r="154" spans="3:17" ht="15.5" x14ac:dyDescent="0.35">
      <c r="C154" t="s">
        <v>159</v>
      </c>
      <c r="K154" s="5">
        <v>-37240862584</v>
      </c>
      <c r="L154" s="5">
        <v>-149235124322</v>
      </c>
      <c r="M154" s="5">
        <v>-37591014</v>
      </c>
    </row>
    <row r="155" spans="3:17" ht="15.5" x14ac:dyDescent="0.35">
      <c r="C155" t="s">
        <v>382</v>
      </c>
    </row>
    <row r="156" spans="3:17" ht="15.5" x14ac:dyDescent="0.35">
      <c r="C156" t="s">
        <v>514</v>
      </c>
      <c r="D156" s="5">
        <v>-872742651</v>
      </c>
      <c r="E156" s="5">
        <v>75000</v>
      </c>
      <c r="F156" s="5">
        <v>-21371046</v>
      </c>
      <c r="I156" s="5">
        <v>-21371046</v>
      </c>
    </row>
    <row r="157" spans="3:17" ht="15.5" x14ac:dyDescent="0.35">
      <c r="C157" t="s">
        <v>1317</v>
      </c>
      <c r="D157" s="5">
        <v>-411720458</v>
      </c>
      <c r="F157" s="5">
        <v>-179240541</v>
      </c>
      <c r="G157" s="5">
        <v>-2038894</v>
      </c>
      <c r="I157" s="5">
        <v>-179240541</v>
      </c>
      <c r="J157" s="5">
        <v>8078878987</v>
      </c>
    </row>
    <row r="158" spans="3:17" ht="15.5" x14ac:dyDescent="0.35">
      <c r="C158" t="s">
        <v>370</v>
      </c>
      <c r="D158" s="5">
        <v>1470838155</v>
      </c>
      <c r="E158" s="5">
        <v>-1470838155</v>
      </c>
      <c r="F158" s="5">
        <v>-489093671</v>
      </c>
      <c r="I158" s="5">
        <v>-489093671</v>
      </c>
    </row>
    <row r="159" spans="3:17" ht="15.5" x14ac:dyDescent="0.35">
      <c r="C159" t="s">
        <v>458</v>
      </c>
      <c r="K159" s="5">
        <v>238640200</v>
      </c>
    </row>
    <row r="160" spans="3:17" ht="15.5" x14ac:dyDescent="0.35">
      <c r="C160" t="s">
        <v>1318</v>
      </c>
      <c r="M160" s="5">
        <v>100496706000</v>
      </c>
    </row>
    <row r="161" spans="2:17" ht="15.5" x14ac:dyDescent="0.35">
      <c r="C161" t="s">
        <v>381</v>
      </c>
      <c r="M161" s="5">
        <v>-4406117352</v>
      </c>
    </row>
    <row r="162" spans="2:17" ht="15.5" x14ac:dyDescent="0.35">
      <c r="C162" t="s">
        <v>126</v>
      </c>
    </row>
    <row r="163" spans="2:17" ht="15.5" x14ac:dyDescent="0.35">
      <c r="C163" t="s">
        <v>1319</v>
      </c>
      <c r="D163" s="5">
        <v>22336700795</v>
      </c>
      <c r="E163" s="5">
        <v>-1484161378</v>
      </c>
      <c r="F163" s="5">
        <v>62319643839</v>
      </c>
      <c r="G163" s="5">
        <v>67844112</v>
      </c>
      <c r="I163" s="5">
        <v>62571790607</v>
      </c>
      <c r="J163" s="5">
        <v>-76997524</v>
      </c>
      <c r="K163" s="5">
        <v>-47884514</v>
      </c>
      <c r="L163" s="5">
        <v>-2723546186</v>
      </c>
      <c r="M163" s="5">
        <v>2724886960</v>
      </c>
      <c r="N163" s="5">
        <v>-365341198</v>
      </c>
      <c r="O163" s="5">
        <v>-5386657720</v>
      </c>
      <c r="P163" s="5">
        <v>15795404986</v>
      </c>
      <c r="Q163" s="5">
        <v>-10221932987</v>
      </c>
    </row>
    <row r="164" spans="2:17" ht="15.5" x14ac:dyDescent="0.35">
      <c r="C164" t="s">
        <v>165</v>
      </c>
      <c r="E164" s="5">
        <v>62586320985</v>
      </c>
      <c r="I164" s="5">
        <v>14530378</v>
      </c>
      <c r="J164" s="5">
        <v>91527902</v>
      </c>
      <c r="K164" s="5">
        <v>139412416</v>
      </c>
      <c r="L164" s="5">
        <v>-6310139892</v>
      </c>
      <c r="M164" s="5">
        <v>-9035026852</v>
      </c>
      <c r="N164" s="5">
        <v>-8669685654</v>
      </c>
      <c r="O164" s="5">
        <v>-3283027934</v>
      </c>
      <c r="P164" s="5">
        <v>-19078432920</v>
      </c>
      <c r="Q164" s="5">
        <v>-8856499933</v>
      </c>
    </row>
    <row r="165" spans="2:17" ht="15.5" x14ac:dyDescent="0.35">
      <c r="C165" t="s">
        <v>166</v>
      </c>
      <c r="D165" s="5">
        <v>22336700795</v>
      </c>
      <c r="E165" s="5">
        <v>61102159607</v>
      </c>
      <c r="F165" s="5">
        <v>62319643839</v>
      </c>
      <c r="G165" s="5">
        <v>67844112</v>
      </c>
      <c r="I165" s="5">
        <v>62586320985</v>
      </c>
      <c r="J165" s="5">
        <v>14530378</v>
      </c>
      <c r="K165" s="5">
        <v>91527902</v>
      </c>
      <c r="L165" s="5">
        <v>-9033686078</v>
      </c>
      <c r="M165" s="5">
        <v>-6310139892</v>
      </c>
      <c r="N165" s="5">
        <v>-9035026852</v>
      </c>
      <c r="O165" s="5">
        <v>-8669685654</v>
      </c>
      <c r="P165" s="5">
        <v>-3283027934</v>
      </c>
      <c r="Q165" s="5">
        <v>-19078432920</v>
      </c>
    </row>
    <row r="167" spans="2:17" ht="15.5" x14ac:dyDescent="0.35">
      <c r="B167" t="s">
        <v>167</v>
      </c>
      <c r="C167" t="s">
        <v>12</v>
      </c>
      <c r="D167" s="5">
        <v>2130000000</v>
      </c>
      <c r="E167" s="5">
        <v>2130000000</v>
      </c>
      <c r="F167" s="5">
        <v>2130000000</v>
      </c>
      <c r="G167" s="5">
        <v>2130000000</v>
      </c>
      <c r="I167" s="5">
        <v>2130000000</v>
      </c>
      <c r="J167" s="5">
        <v>2130000000</v>
      </c>
      <c r="K167" s="5">
        <v>2130000000</v>
      </c>
      <c r="L167" s="5">
        <v>2130000000</v>
      </c>
      <c r="M167" s="5">
        <v>2130000000</v>
      </c>
      <c r="N167" s="5">
        <v>1280000000</v>
      </c>
      <c r="O167" s="5">
        <v>0</v>
      </c>
      <c r="P167" s="5">
        <v>0</v>
      </c>
      <c r="Q167" s="5">
        <v>0</v>
      </c>
    </row>
    <row r="168" spans="2:17" ht="15.5" x14ac:dyDescent="0.35">
      <c r="C168" t="s">
        <v>168</v>
      </c>
      <c r="D168" s="6">
        <v>-6.24</v>
      </c>
      <c r="E168" s="6">
        <v>-0.77</v>
      </c>
      <c r="F168" s="6">
        <v>-1.94</v>
      </c>
      <c r="G168" s="6">
        <v>-3.37</v>
      </c>
    </row>
    <row r="169" spans="2:17" ht="15.5" x14ac:dyDescent="0.35">
      <c r="C169" t="s">
        <v>169</v>
      </c>
      <c r="D169" s="6">
        <v>-18.91</v>
      </c>
      <c r="E169" s="6">
        <v>-272.73</v>
      </c>
      <c r="F169" s="6">
        <v>-72.16</v>
      </c>
      <c r="G169" s="6">
        <v>-49.85</v>
      </c>
    </row>
    <row r="170" spans="2:17" ht="15.5" x14ac:dyDescent="0.35">
      <c r="C170" t="s">
        <v>62</v>
      </c>
      <c r="D170" s="6">
        <v>7.31</v>
      </c>
      <c r="E170" s="6">
        <v>11.89</v>
      </c>
      <c r="F170" s="6">
        <v>17.22</v>
      </c>
      <c r="G170" s="6">
        <v>39.86</v>
      </c>
    </row>
    <row r="171" spans="2:17" ht="15.5" x14ac:dyDescent="0.35">
      <c r="C171" t="s">
        <v>170</v>
      </c>
      <c r="D171" s="5">
        <v>-4500000000</v>
      </c>
      <c r="E171" s="5">
        <v>6060000000</v>
      </c>
      <c r="F171" s="5">
        <v>2880000000</v>
      </c>
      <c r="G171" s="5">
        <v>-3190000000</v>
      </c>
    </row>
    <row r="172" spans="2:17" ht="15.5" x14ac:dyDescent="0.35">
      <c r="C172" t="s">
        <v>171</v>
      </c>
      <c r="D172" s="6">
        <v>-3.0600000000000002E-2</v>
      </c>
      <c r="E172" s="6">
        <v>-4.1999999999999997E-3</v>
      </c>
      <c r="F172" s="6">
        <v>-1.01E-2</v>
      </c>
      <c r="G172" s="6">
        <v>-4.8499999999999995E-2</v>
      </c>
    </row>
    <row r="173" spans="2:17" ht="15.5" x14ac:dyDescent="0.35">
      <c r="C173" t="s">
        <v>172</v>
      </c>
      <c r="D173" s="6">
        <v>-0.24390000000000001</v>
      </c>
      <c r="E173" s="6">
        <v>-2.4199999999999999E-2</v>
      </c>
      <c r="F173" s="6">
        <v>-5.96E-2</v>
      </c>
      <c r="G173" s="6">
        <v>-9.7500000000000003E-2</v>
      </c>
    </row>
    <row r="174" spans="2:17" ht="15.5" x14ac:dyDescent="0.35">
      <c r="C174" t="s">
        <v>173</v>
      </c>
      <c r="D174" s="6">
        <v>-2.3399999999999997E-2</v>
      </c>
      <c r="E174" s="6">
        <v>1.8200000000000001E-2</v>
      </c>
      <c r="F174" s="6">
        <v>-1.1999999999999999E-3</v>
      </c>
      <c r="G174" s="6">
        <v>-8.4900000000000003E-2</v>
      </c>
    </row>
    <row r="175" spans="2:17" ht="15.5" x14ac:dyDescent="0.35">
      <c r="C175" t="s">
        <v>174</v>
      </c>
      <c r="D175" s="6">
        <v>-1.2</v>
      </c>
      <c r="E175" s="6">
        <v>0.82</v>
      </c>
      <c r="F175" s="6">
        <v>-0.06</v>
      </c>
      <c r="G175" s="6">
        <v>-6.17</v>
      </c>
    </row>
    <row r="176" spans="2:17" ht="15.5" x14ac:dyDescent="0.35">
      <c r="C176" t="s">
        <v>175</v>
      </c>
      <c r="D176" s="5">
        <v>124000000000</v>
      </c>
      <c r="E176" s="5">
        <v>136000000000</v>
      </c>
      <c r="F176" s="5">
        <v>137000000000</v>
      </c>
      <c r="G176" s="5">
        <v>74000000000</v>
      </c>
    </row>
    <row r="177" spans="3:17" ht="15.5" x14ac:dyDescent="0.35">
      <c r="C177" t="s">
        <v>176</v>
      </c>
      <c r="D177" s="6">
        <v>4.6100000000000003</v>
      </c>
      <c r="E177" s="6">
        <v>6.6</v>
      </c>
      <c r="F177" s="6">
        <v>4.3</v>
      </c>
      <c r="G177" s="6">
        <v>4.8600000000000003</v>
      </c>
    </row>
    <row r="178" spans="3:17" ht="15.5" x14ac:dyDescent="0.35">
      <c r="C178" t="s">
        <v>177</v>
      </c>
      <c r="D178" s="6">
        <v>25.58</v>
      </c>
      <c r="E178" s="6">
        <v>31.81</v>
      </c>
      <c r="F178" s="6">
        <v>32.58</v>
      </c>
      <c r="G178" s="6">
        <v>34.54</v>
      </c>
    </row>
    <row r="179" spans="3:17" ht="15.5" x14ac:dyDescent="0.35">
      <c r="C179" t="s">
        <v>178</v>
      </c>
      <c r="D179" s="6">
        <v>5.2</v>
      </c>
      <c r="E179" s="6">
        <v>7.26</v>
      </c>
      <c r="F179" s="6">
        <v>4.72</v>
      </c>
      <c r="G179" s="6">
        <v>4.8600000000000003</v>
      </c>
    </row>
    <row r="180" spans="3:17" ht="15.5" x14ac:dyDescent="0.35">
      <c r="C180" t="s">
        <v>179</v>
      </c>
      <c r="D180" s="6">
        <v>22.68</v>
      </c>
      <c r="E180" s="6">
        <v>28.92</v>
      </c>
      <c r="F180" s="6">
        <v>29.68</v>
      </c>
      <c r="G180" s="6">
        <v>34.54</v>
      </c>
    </row>
    <row r="181" spans="3:17" ht="15.5" x14ac:dyDescent="0.35">
      <c r="C181" t="s">
        <v>180</v>
      </c>
      <c r="D181" s="5">
        <v>95000000000</v>
      </c>
      <c r="E181" s="5">
        <v>84000000000</v>
      </c>
      <c r="F181" s="5">
        <v>86000000000</v>
      </c>
      <c r="G181" s="5">
        <v>62000000000</v>
      </c>
    </row>
    <row r="182" spans="3:17" ht="15.5" x14ac:dyDescent="0.35">
      <c r="C182" t="s">
        <v>181</v>
      </c>
      <c r="D182" s="5">
        <v>31000000000</v>
      </c>
      <c r="E182" s="5">
        <v>7000000000</v>
      </c>
      <c r="F182" s="5">
        <v>11000000000</v>
      </c>
    </row>
    <row r="183" spans="3:17" ht="15.5" x14ac:dyDescent="0.35">
      <c r="C183" t="s">
        <v>182</v>
      </c>
      <c r="D183" s="5">
        <v>54000000000</v>
      </c>
      <c r="E183" s="5">
        <v>68000000000</v>
      </c>
      <c r="F183" s="5">
        <v>69000000000</v>
      </c>
      <c r="G183" s="5">
        <v>74000000000</v>
      </c>
    </row>
    <row r="184" spans="3:17" ht="15.5" x14ac:dyDescent="0.35">
      <c r="C184" t="s">
        <v>24</v>
      </c>
      <c r="D184" s="5">
        <v>125000000000</v>
      </c>
      <c r="E184" s="5">
        <v>91000000000</v>
      </c>
      <c r="F184" s="5">
        <v>97000000000</v>
      </c>
      <c r="G184" s="5">
        <v>62000000000</v>
      </c>
    </row>
    <row r="185" spans="3:17" ht="15.5" x14ac:dyDescent="0.35">
      <c r="C185" t="s">
        <v>21</v>
      </c>
      <c r="D185" s="5">
        <v>42000000000</v>
      </c>
      <c r="E185" s="5">
        <v>30000000000</v>
      </c>
      <c r="F185" s="5">
        <v>34000000000</v>
      </c>
      <c r="G185" s="5">
        <v>62000000000</v>
      </c>
    </row>
    <row r="186" spans="3:17" ht="15.5" x14ac:dyDescent="0.35">
      <c r="C186" t="s">
        <v>183</v>
      </c>
      <c r="D186" s="5">
        <v>10000000000</v>
      </c>
      <c r="E186" s="5">
        <v>-12000000000</v>
      </c>
      <c r="F186" s="5">
        <v>-20000000000</v>
      </c>
      <c r="G186" s="5">
        <v>-1000000000</v>
      </c>
    </row>
    <row r="187" spans="3:17" ht="15.5" x14ac:dyDescent="0.35">
      <c r="C187" t="s">
        <v>184</v>
      </c>
      <c r="D187" s="5">
        <v>9000000000</v>
      </c>
      <c r="E187" s="5">
        <v>2000000000</v>
      </c>
      <c r="F187" s="5">
        <v>61000000000</v>
      </c>
      <c r="G187" s="5">
        <v>10000000000</v>
      </c>
    </row>
    <row r="188" spans="3:17" ht="15.5" x14ac:dyDescent="0.35">
      <c r="C188" t="s">
        <v>185</v>
      </c>
      <c r="D188" s="5">
        <v>-20000000000</v>
      </c>
      <c r="E188" s="5">
        <v>0</v>
      </c>
      <c r="F188" s="5">
        <v>-1000000000</v>
      </c>
      <c r="G188" s="5">
        <v>1000000000</v>
      </c>
    </row>
    <row r="189" spans="3:17" ht="15.5" x14ac:dyDescent="0.35">
      <c r="C189" t="s">
        <v>13</v>
      </c>
      <c r="D189" s="5">
        <v>-11000000000</v>
      </c>
      <c r="E189" s="5">
        <v>1000000000</v>
      </c>
      <c r="F189" s="5">
        <v>60000000000</v>
      </c>
      <c r="G189" s="5">
        <v>11000000000</v>
      </c>
    </row>
    <row r="190" spans="3:17" ht="15.5" x14ac:dyDescent="0.35">
      <c r="C190" t="s">
        <v>16</v>
      </c>
      <c r="D190" s="6">
        <v>-4.99</v>
      </c>
      <c r="E190" s="6">
        <v>0.68</v>
      </c>
      <c r="F190" s="6">
        <v>28.18</v>
      </c>
      <c r="G190" s="6">
        <v>5.23</v>
      </c>
    </row>
    <row r="191" spans="3:17" ht="15.5" x14ac:dyDescent="0.35">
      <c r="C191" t="s">
        <v>47</v>
      </c>
      <c r="I191" s="6">
        <v>-10.69</v>
      </c>
      <c r="J191" s="6">
        <v>-10.75</v>
      </c>
      <c r="K191" s="6">
        <v>-3.37</v>
      </c>
      <c r="L191" s="6">
        <v>0.06</v>
      </c>
      <c r="M191" s="6">
        <v>-2.5299999999999998</v>
      </c>
      <c r="N191" s="6">
        <v>-3.66</v>
      </c>
      <c r="O191" s="6">
        <v>2510125.54</v>
      </c>
      <c r="P191" s="6">
        <v>2512471.44</v>
      </c>
      <c r="Q191" s="6">
        <v>150433.20000000001</v>
      </c>
    </row>
    <row r="192" spans="3:17" ht="15.5" x14ac:dyDescent="0.35">
      <c r="C192" t="s">
        <v>61</v>
      </c>
      <c r="I192" s="6">
        <v>-13.1</v>
      </c>
      <c r="J192" s="6">
        <v>-2.5099999999999998</v>
      </c>
      <c r="K192" s="6">
        <v>-18.100000000000001</v>
      </c>
      <c r="L192" s="6">
        <v>833.33</v>
      </c>
      <c r="M192" s="6">
        <v>-33.6</v>
      </c>
      <c r="N192" s="5">
        <v>0</v>
      </c>
      <c r="O192" s="5">
        <v>0</v>
      </c>
      <c r="P192" s="5">
        <v>0</v>
      </c>
      <c r="Q192" s="5">
        <v>0</v>
      </c>
    </row>
    <row r="193" spans="3:17" ht="15.5" x14ac:dyDescent="0.35">
      <c r="C193" t="s">
        <v>64</v>
      </c>
      <c r="I193" s="6">
        <v>7.37</v>
      </c>
      <c r="J193" s="6">
        <v>2.95</v>
      </c>
      <c r="K193" s="6">
        <v>3.34</v>
      </c>
      <c r="L193" s="6">
        <v>1.22</v>
      </c>
      <c r="M193" s="6">
        <v>3.6</v>
      </c>
      <c r="N193" s="5">
        <v>0</v>
      </c>
      <c r="O193" s="5">
        <v>0</v>
      </c>
      <c r="P193" s="5">
        <v>0</v>
      </c>
      <c r="Q193" s="5">
        <v>0</v>
      </c>
    </row>
    <row r="194" spans="3:17" ht="15.5" x14ac:dyDescent="0.35">
      <c r="C194" t="s">
        <v>186</v>
      </c>
      <c r="I194" s="5">
        <v>-8180000000</v>
      </c>
      <c r="J194" s="5">
        <v>-15230000000</v>
      </c>
      <c r="K194" s="5">
        <v>-2430000000</v>
      </c>
      <c r="L194" s="5">
        <v>6730000000</v>
      </c>
      <c r="M194" s="5">
        <v>-1040000000</v>
      </c>
      <c r="N194" s="5">
        <v>-740000000</v>
      </c>
      <c r="O194" s="5">
        <v>6460000000</v>
      </c>
      <c r="P194" s="5">
        <v>6920000000</v>
      </c>
    </row>
    <row r="195" spans="3:17" ht="15.5" x14ac:dyDescent="0.35">
      <c r="C195" t="s">
        <v>187</v>
      </c>
      <c r="I195" s="6">
        <v>-5.5899999999999998E-2</v>
      </c>
      <c r="J195" s="6">
        <v>-0.13769999999999999</v>
      </c>
      <c r="K195" s="6">
        <v>-3.95E-2</v>
      </c>
      <c r="L195" s="6">
        <v>7.000000000000001E-4</v>
      </c>
      <c r="M195" s="6">
        <v>-2.9700000000000001E-2</v>
      </c>
      <c r="N195" s="6">
        <v>-5.2999999999999999E-2</v>
      </c>
      <c r="O195" s="6">
        <v>2.0799999999999999E-2</v>
      </c>
      <c r="P195" s="6">
        <v>2.0199999999999999E-2</v>
      </c>
      <c r="Q195" s="6">
        <v>1.9E-3</v>
      </c>
    </row>
    <row r="196" spans="3:17" ht="15.5" x14ac:dyDescent="0.35">
      <c r="C196" t="s">
        <v>188</v>
      </c>
      <c r="I196" s="6">
        <v>-0.32819999999999999</v>
      </c>
      <c r="J196" s="6">
        <v>-0.2482</v>
      </c>
      <c r="K196" s="6">
        <v>-6.2400000000000004E-2</v>
      </c>
      <c r="L196" s="6">
        <v>1.1000000000000001E-3</v>
      </c>
      <c r="M196" s="6">
        <v>-4.4600000000000001E-2</v>
      </c>
      <c r="N196" s="6">
        <v>-0.15579999999999999</v>
      </c>
      <c r="O196" s="6">
        <v>0.1406</v>
      </c>
      <c r="P196" s="6">
        <v>0.16489999999999999</v>
      </c>
      <c r="Q196" s="6">
        <v>1.2E-2</v>
      </c>
    </row>
    <row r="197" spans="3:17" ht="15.5" x14ac:dyDescent="0.35">
      <c r="C197" t="s">
        <v>189</v>
      </c>
      <c r="I197" s="6">
        <v>-9.7299999999999998E-2</v>
      </c>
      <c r="J197" s="6">
        <v>-0.16059999999999999</v>
      </c>
      <c r="K197" s="6">
        <v>-4.3799999999999999E-2</v>
      </c>
      <c r="L197" s="6">
        <v>2.98E-2</v>
      </c>
      <c r="M197" s="6">
        <v>-3.6499999999999998E-2</v>
      </c>
      <c r="N197" s="6">
        <v>-8.6099999999999996E-2</v>
      </c>
      <c r="O197" s="6">
        <v>0.43180000000000002</v>
      </c>
      <c r="P197" s="6">
        <v>0.56059999999999999</v>
      </c>
      <c r="Q197" s="6">
        <v>0.47770000000000001</v>
      </c>
    </row>
    <row r="198" spans="3:17" ht="15.5" x14ac:dyDescent="0.35">
      <c r="C198" t="s">
        <v>190</v>
      </c>
      <c r="I198" s="6">
        <v>-2.44</v>
      </c>
      <c r="J198" s="6">
        <v>-2.84</v>
      </c>
      <c r="K198" s="6">
        <v>-1.34</v>
      </c>
      <c r="L198" s="6">
        <v>0.95</v>
      </c>
      <c r="M198" s="6">
        <v>-0.7</v>
      </c>
      <c r="N198" s="6">
        <v>-0.54</v>
      </c>
      <c r="O198" s="6">
        <v>1.53</v>
      </c>
      <c r="P198" s="6">
        <v>2.4900000000000002</v>
      </c>
      <c r="Q198" s="6">
        <v>1.01</v>
      </c>
    </row>
    <row r="199" spans="3:17" ht="15.5" x14ac:dyDescent="0.35">
      <c r="C199" t="s">
        <v>58</v>
      </c>
      <c r="I199" s="6">
        <v>4.3</v>
      </c>
      <c r="J199" s="6">
        <v>0.62</v>
      </c>
      <c r="K199" s="6">
        <v>1.1299999999999999</v>
      </c>
      <c r="L199" s="6">
        <v>0.87</v>
      </c>
      <c r="M199" s="6">
        <v>1.5</v>
      </c>
      <c r="N199" s="5">
        <v>0</v>
      </c>
      <c r="O199" s="5">
        <v>0</v>
      </c>
      <c r="P199" s="5">
        <v>0</v>
      </c>
      <c r="Q199" s="5">
        <v>0</v>
      </c>
    </row>
    <row r="200" spans="3:17" ht="15.5" x14ac:dyDescent="0.35">
      <c r="C200" t="s">
        <v>55</v>
      </c>
      <c r="I200" s="6">
        <v>32.58</v>
      </c>
      <c r="J200" s="6">
        <v>43.3</v>
      </c>
      <c r="K200" s="5">
        <v>54</v>
      </c>
      <c r="L200" s="6">
        <v>57.18</v>
      </c>
      <c r="M200" s="6">
        <v>56.82</v>
      </c>
      <c r="N200" s="6">
        <v>23.49</v>
      </c>
      <c r="O200" s="6">
        <v>17848023.030000001</v>
      </c>
      <c r="P200" s="6">
        <v>15232990.73</v>
      </c>
      <c r="Q200" s="6">
        <v>12579819.949999999</v>
      </c>
    </row>
    <row r="201" spans="3:17" ht="15.5" x14ac:dyDescent="0.35">
      <c r="C201" t="s">
        <v>191</v>
      </c>
      <c r="I201" s="6">
        <v>4.72</v>
      </c>
      <c r="J201" s="6">
        <v>0.62</v>
      </c>
      <c r="K201" s="6">
        <v>1.1299999999999999</v>
      </c>
      <c r="L201" s="6">
        <v>0.87</v>
      </c>
      <c r="M201" s="6">
        <v>1.5</v>
      </c>
      <c r="N201" s="5">
        <v>0</v>
      </c>
      <c r="O201" s="5">
        <v>0</v>
      </c>
      <c r="P201" s="5">
        <v>0</v>
      </c>
      <c r="Q201" s="5">
        <v>0</v>
      </c>
    </row>
    <row r="202" spans="3:17" ht="15.5" x14ac:dyDescent="0.35">
      <c r="C202" t="s">
        <v>192</v>
      </c>
      <c r="I202" s="6">
        <v>29.68</v>
      </c>
      <c r="J202" s="6">
        <v>43.3</v>
      </c>
      <c r="K202" s="5">
        <v>54</v>
      </c>
      <c r="L202" s="6">
        <v>57.18</v>
      </c>
      <c r="M202" s="6">
        <v>56.82</v>
      </c>
      <c r="N202" s="6">
        <v>23.49</v>
      </c>
      <c r="O202" s="6">
        <v>17848023.030000001</v>
      </c>
      <c r="P202" s="6">
        <v>15232990.73</v>
      </c>
      <c r="Q202" s="6">
        <v>12579819.949999999</v>
      </c>
    </row>
    <row r="203" spans="3:17" ht="15.5" x14ac:dyDescent="0.35">
      <c r="C203" t="s">
        <v>193</v>
      </c>
      <c r="I203" s="5">
        <v>86000000000</v>
      </c>
      <c r="J203" s="5">
        <v>63000000000</v>
      </c>
      <c r="K203" s="5">
        <v>55000000000</v>
      </c>
      <c r="L203" s="5">
        <v>37000000000</v>
      </c>
      <c r="M203" s="5">
        <v>35000000000</v>
      </c>
      <c r="N203" s="5">
        <v>37000000000</v>
      </c>
      <c r="O203" s="5">
        <v>36000000000</v>
      </c>
      <c r="P203" s="5">
        <v>35000000000</v>
      </c>
      <c r="Q203" s="5">
        <v>20000000000</v>
      </c>
    </row>
    <row r="204" spans="3:17" ht="15.5" x14ac:dyDescent="0.35">
      <c r="C204" t="s">
        <v>194</v>
      </c>
      <c r="I204" s="5">
        <v>11000000000</v>
      </c>
      <c r="K204" s="5">
        <v>0</v>
      </c>
      <c r="L204" s="5">
        <v>0</v>
      </c>
      <c r="N204" s="5">
        <v>0</v>
      </c>
      <c r="O204" s="5">
        <v>1000000000</v>
      </c>
      <c r="P204" s="5">
        <v>2000000000</v>
      </c>
      <c r="Q204" s="5">
        <v>1000000000</v>
      </c>
    </row>
    <row r="205" spans="3:17" ht="15.5" x14ac:dyDescent="0.35">
      <c r="C205" t="s">
        <v>26</v>
      </c>
      <c r="I205" s="5">
        <v>97000000000</v>
      </c>
      <c r="J205" s="5">
        <v>63000000000</v>
      </c>
      <c r="K205" s="5">
        <v>55000000000</v>
      </c>
      <c r="L205" s="5">
        <v>37000000000</v>
      </c>
      <c r="M205" s="5">
        <v>35000000000</v>
      </c>
      <c r="N205" s="5">
        <v>37000000000</v>
      </c>
      <c r="O205" s="5">
        <v>37000000000</v>
      </c>
      <c r="P205" s="5">
        <v>37000000000</v>
      </c>
      <c r="Q205" s="5">
        <v>21000000000</v>
      </c>
    </row>
    <row r="206" spans="3:17" ht="15.5" x14ac:dyDescent="0.35">
      <c r="C206" t="s">
        <v>23</v>
      </c>
      <c r="I206" s="5">
        <v>34000000000</v>
      </c>
      <c r="J206" s="5">
        <v>63000000000</v>
      </c>
      <c r="K206" s="5">
        <v>55000000000</v>
      </c>
      <c r="L206" s="5">
        <v>37000000000</v>
      </c>
      <c r="M206" s="5">
        <v>34000000000</v>
      </c>
      <c r="N206" s="5">
        <v>37000000000</v>
      </c>
      <c r="O206" s="5">
        <v>36000000000</v>
      </c>
      <c r="P206" s="5">
        <v>35000000000</v>
      </c>
      <c r="Q206" s="5">
        <v>20000000000</v>
      </c>
    </row>
    <row r="207" spans="3:17" ht="15.5" x14ac:dyDescent="0.35">
      <c r="C207" t="s">
        <v>195</v>
      </c>
      <c r="I207" s="5">
        <v>-20000000000</v>
      </c>
      <c r="J207" s="5">
        <v>22000000000</v>
      </c>
      <c r="K207" s="5">
        <v>48000000000</v>
      </c>
      <c r="L207" s="5">
        <v>54000000000</v>
      </c>
      <c r="M207" s="5">
        <v>51000000000</v>
      </c>
      <c r="N207" s="5">
        <v>-31000000000</v>
      </c>
      <c r="O207" s="5">
        <v>-22000000000</v>
      </c>
      <c r="P207" s="5">
        <v>-14000000000</v>
      </c>
      <c r="Q207" s="5">
        <v>-14000000000</v>
      </c>
    </row>
    <row r="208" spans="3:17" ht="15.5" x14ac:dyDescent="0.35">
      <c r="C208" t="s">
        <v>196</v>
      </c>
      <c r="I208" s="5">
        <v>70000000000</v>
      </c>
      <c r="J208" s="5">
        <v>-8000000000</v>
      </c>
      <c r="K208" s="5">
        <v>-18000000000</v>
      </c>
      <c r="L208" s="5">
        <v>-3000000000</v>
      </c>
      <c r="M208" s="5">
        <v>-83000000000</v>
      </c>
      <c r="N208" s="5">
        <v>2000000000</v>
      </c>
      <c r="O208" s="5">
        <v>10000000000</v>
      </c>
      <c r="P208" s="5">
        <v>-12000000000</v>
      </c>
      <c r="Q208" s="5">
        <v>8000000000</v>
      </c>
    </row>
    <row r="209" spans="2:17" ht="15.5" x14ac:dyDescent="0.35">
      <c r="C209" t="s">
        <v>197</v>
      </c>
      <c r="I209" s="5">
        <v>0</v>
      </c>
      <c r="J209" s="5">
        <v>0</v>
      </c>
      <c r="K209" s="5">
        <v>0</v>
      </c>
      <c r="L209" s="5">
        <v>0</v>
      </c>
      <c r="M209" s="5">
        <v>-12000000000</v>
      </c>
      <c r="N209" s="5">
        <v>-1000000000</v>
      </c>
      <c r="O209" s="5">
        <v>-1000000000</v>
      </c>
      <c r="P209" s="5">
        <v>-1000000000</v>
      </c>
      <c r="Q209" s="5">
        <v>0</v>
      </c>
    </row>
    <row r="210" spans="2:17" ht="15.5" x14ac:dyDescent="0.35">
      <c r="C210" t="s">
        <v>15</v>
      </c>
      <c r="I210" s="5">
        <v>70000000000</v>
      </c>
      <c r="J210" s="5">
        <v>-8000000000</v>
      </c>
      <c r="K210" s="5">
        <v>-18000000000</v>
      </c>
      <c r="L210" s="5">
        <v>-3000000000</v>
      </c>
      <c r="M210" s="5">
        <v>-96000000000</v>
      </c>
      <c r="N210" s="5">
        <v>1000000000</v>
      </c>
      <c r="O210" s="5">
        <v>9000000000</v>
      </c>
      <c r="P210" s="5">
        <v>-13000000000</v>
      </c>
      <c r="Q210" s="5">
        <v>8000000000</v>
      </c>
    </row>
    <row r="211" spans="2:17" ht="15.5" x14ac:dyDescent="0.35">
      <c r="C211" t="s">
        <v>17</v>
      </c>
      <c r="I211" s="5">
        <v>33</v>
      </c>
      <c r="J211" s="6">
        <v>-3.9</v>
      </c>
      <c r="K211" s="6">
        <v>-8.56</v>
      </c>
      <c r="L211" s="6">
        <v>-1.46</v>
      </c>
      <c r="M211" s="6">
        <v>-44.96</v>
      </c>
      <c r="N211" s="6">
        <v>0.68</v>
      </c>
      <c r="O211" s="6">
        <v>15973218.140000001</v>
      </c>
      <c r="P211" s="6">
        <v>-24396103.309999999</v>
      </c>
      <c r="Q211" s="6">
        <v>13731583.34</v>
      </c>
    </row>
    <row r="213" spans="2:17" ht="15.5" x14ac:dyDescent="0.35">
      <c r="B213" t="s">
        <v>198</v>
      </c>
      <c r="C213" t="s">
        <v>199</v>
      </c>
      <c r="D213" s="5">
        <v>-13000000000</v>
      </c>
      <c r="E213" s="5">
        <v>-2000000000</v>
      </c>
      <c r="F213" s="5">
        <v>-4000000000</v>
      </c>
      <c r="G213" s="5">
        <v>-7000000000</v>
      </c>
      <c r="H213" s="5">
        <v>-30000000000</v>
      </c>
      <c r="I213" s="5">
        <v>-23000000000</v>
      </c>
      <c r="J213" s="5">
        <v>-23000000000</v>
      </c>
      <c r="K213" s="5">
        <v>-7000000000</v>
      </c>
      <c r="L213" s="5">
        <v>137000000</v>
      </c>
      <c r="M213" s="5">
        <v>-5000000000</v>
      </c>
      <c r="N213" s="5">
        <v>-5000000000</v>
      </c>
      <c r="O213" s="5">
        <v>1000000000</v>
      </c>
      <c r="P213" s="5">
        <v>1000000000</v>
      </c>
      <c r="Q213" s="5">
        <v>83000000</v>
      </c>
    </row>
    <row r="214" spans="2:17" ht="15.5" x14ac:dyDescent="0.35">
      <c r="C214" t="s">
        <v>46</v>
      </c>
      <c r="D214" s="6">
        <v>-6.24</v>
      </c>
      <c r="E214" s="6">
        <v>-0.77</v>
      </c>
      <c r="F214" s="6">
        <v>-1.94</v>
      </c>
      <c r="G214" s="6">
        <v>-3.37</v>
      </c>
      <c r="H214" s="6">
        <v>-14.01</v>
      </c>
      <c r="I214" s="6">
        <v>-10.69</v>
      </c>
      <c r="J214" s="6">
        <v>-10.75</v>
      </c>
      <c r="K214" s="6">
        <v>-3.37</v>
      </c>
      <c r="L214" s="6">
        <v>0.06</v>
      </c>
      <c r="M214" s="6">
        <v>-2.5299999999999998</v>
      </c>
      <c r="N214" s="6">
        <v>-2.19</v>
      </c>
      <c r="O214" s="6">
        <v>0.65</v>
      </c>
      <c r="P214" s="6">
        <v>0.65</v>
      </c>
      <c r="Q214" s="6">
        <v>0.04</v>
      </c>
    </row>
    <row r="215" spans="2:17" ht="15.5" x14ac:dyDescent="0.35">
      <c r="C215" t="s">
        <v>204</v>
      </c>
      <c r="D215" s="5">
        <v>34000000000</v>
      </c>
      <c r="E215" s="5">
        <v>38000000000</v>
      </c>
      <c r="F215" s="5">
        <v>17000000000</v>
      </c>
      <c r="G215" s="5">
        <v>9000000000</v>
      </c>
      <c r="H215" s="5">
        <v>144000000000</v>
      </c>
      <c r="I215" s="5">
        <v>40000000000</v>
      </c>
      <c r="J215" s="5">
        <v>20000000000</v>
      </c>
      <c r="K215" s="5">
        <v>39000000000</v>
      </c>
      <c r="L215" s="5">
        <v>87000000000</v>
      </c>
      <c r="M215" s="5">
        <v>50000000000</v>
      </c>
      <c r="N215" s="5">
        <v>30000000000</v>
      </c>
      <c r="O215" s="5">
        <v>63000000000</v>
      </c>
      <c r="P215" s="5">
        <v>99000000000</v>
      </c>
      <c r="Q215" s="5">
        <v>89000000000</v>
      </c>
    </row>
    <row r="216" spans="2:17" ht="15.5" x14ac:dyDescent="0.35">
      <c r="C216" t="s">
        <v>208</v>
      </c>
      <c r="I216" s="6">
        <v>-15.7</v>
      </c>
    </row>
    <row r="217" spans="2:17" ht="15.5" x14ac:dyDescent="0.35">
      <c r="C217" t="s">
        <v>209</v>
      </c>
      <c r="I217" s="6">
        <v>-17.86</v>
      </c>
    </row>
    <row r="218" spans="2:17" ht="15.5" x14ac:dyDescent="0.35">
      <c r="C218" t="s">
        <v>210</v>
      </c>
      <c r="I218" s="6">
        <v>6.95</v>
      </c>
    </row>
    <row r="219" spans="2:17" ht="15.5" x14ac:dyDescent="0.35">
      <c r="C219" t="s">
        <v>211</v>
      </c>
      <c r="I219" s="6">
        <v>-5.5999999999999994E-2</v>
      </c>
    </row>
    <row r="220" spans="2:17" ht="15.5" x14ac:dyDescent="0.35">
      <c r="C220" t="s">
        <v>212</v>
      </c>
      <c r="I220" s="6">
        <v>4.7699999999999996</v>
      </c>
    </row>
    <row r="221" spans="2:17" ht="15.5" x14ac:dyDescent="0.35">
      <c r="C221" t="s">
        <v>213</v>
      </c>
      <c r="I221" s="6">
        <v>8.6</v>
      </c>
    </row>
    <row r="222" spans="2:17" ht="15.5" x14ac:dyDescent="0.35">
      <c r="C222" t="s">
        <v>214</v>
      </c>
      <c r="I222" s="6">
        <v>5.7</v>
      </c>
    </row>
    <row r="223" spans="2:17" ht="15.5" x14ac:dyDescent="0.35">
      <c r="C223" t="s">
        <v>215</v>
      </c>
      <c r="I223" s="6">
        <v>7.56</v>
      </c>
    </row>
    <row r="224" spans="2:17" ht="15.5" x14ac:dyDescent="0.35">
      <c r="C224" t="s">
        <v>216</v>
      </c>
      <c r="I224" s="6">
        <v>-69.540000000000006</v>
      </c>
    </row>
    <row r="225" spans="3:9" ht="15.5" x14ac:dyDescent="0.35">
      <c r="C225" t="s">
        <v>217</v>
      </c>
      <c r="I225" s="6">
        <v>465.31</v>
      </c>
    </row>
    <row r="226" spans="3:9" ht="15.5" x14ac:dyDescent="0.35">
      <c r="C226" t="s">
        <v>218</v>
      </c>
      <c r="I226" s="6">
        <v>-31.9</v>
      </c>
    </row>
    <row r="227" spans="3:9" ht="15.5" x14ac:dyDescent="0.35">
      <c r="C227" t="s">
        <v>219</v>
      </c>
      <c r="I227" s="6">
        <v>-0.04</v>
      </c>
    </row>
    <row r="228" spans="3:9" ht="15.5" x14ac:dyDescent="0.35">
      <c r="C228" t="s">
        <v>220</v>
      </c>
      <c r="I228" s="6">
        <v>-12.32</v>
      </c>
    </row>
    <row r="229" spans="3:9" ht="15.5" x14ac:dyDescent="0.35">
      <c r="C229" t="s">
        <v>221</v>
      </c>
      <c r="I229" s="6">
        <v>-14.01</v>
      </c>
    </row>
    <row r="230" spans="3:9" ht="15.5" x14ac:dyDescent="0.35">
      <c r="C230" t="s">
        <v>222</v>
      </c>
      <c r="I230" s="6">
        <v>46.16</v>
      </c>
    </row>
    <row r="231" spans="3:9" ht="15.5" x14ac:dyDescent="0.35">
      <c r="C231" t="s">
        <v>223</v>
      </c>
      <c r="D231" s="6">
        <v>39.17</v>
      </c>
    </row>
    <row r="232" spans="3:9" ht="15.5" x14ac:dyDescent="0.35">
      <c r="C232" t="s">
        <v>224</v>
      </c>
      <c r="I232" s="6">
        <v>25.58</v>
      </c>
    </row>
    <row r="233" spans="3:9" ht="15.5" x14ac:dyDescent="0.35">
      <c r="C233" t="s">
        <v>225</v>
      </c>
      <c r="I233" s="6">
        <v>29.1</v>
      </c>
    </row>
    <row r="234" spans="3:9" ht="15.5" x14ac:dyDescent="0.35">
      <c r="C234" t="s">
        <v>226</v>
      </c>
      <c r="D234" s="6">
        <v>1.06</v>
      </c>
    </row>
    <row r="235" spans="3:9" ht="15.5" x14ac:dyDescent="0.35">
      <c r="C235" t="s">
        <v>227</v>
      </c>
      <c r="D235" s="5">
        <v>1</v>
      </c>
    </row>
    <row r="236" spans="3:9" ht="15.5" x14ac:dyDescent="0.35">
      <c r="C236" t="s">
        <v>228</v>
      </c>
      <c r="D236" s="6">
        <v>2.2999999999999998</v>
      </c>
    </row>
    <row r="237" spans="3:9" ht="15.5" x14ac:dyDescent="0.35">
      <c r="C237" t="s">
        <v>229</v>
      </c>
      <c r="D237" s="6">
        <v>0.56000000000000005</v>
      </c>
    </row>
    <row r="238" spans="3:9" ht="15.5" x14ac:dyDescent="0.35">
      <c r="C238" t="s">
        <v>230</v>
      </c>
      <c r="D238" s="6">
        <v>5.69</v>
      </c>
    </row>
    <row r="239" spans="3:9" ht="15.5" x14ac:dyDescent="0.35">
      <c r="C239" t="s">
        <v>231</v>
      </c>
      <c r="D239" s="6">
        <v>0.28999999999999998</v>
      </c>
    </row>
    <row r="240" spans="3:9" ht="15.5" x14ac:dyDescent="0.35">
      <c r="C240" t="s">
        <v>232</v>
      </c>
      <c r="D240" s="6">
        <v>7.97</v>
      </c>
    </row>
    <row r="241" spans="3:9" ht="15.5" x14ac:dyDescent="0.35">
      <c r="C241" t="s">
        <v>233</v>
      </c>
      <c r="I241" s="6">
        <v>-0.59</v>
      </c>
    </row>
    <row r="242" spans="3:9" ht="15.5" x14ac:dyDescent="0.35">
      <c r="C242" t="s">
        <v>13</v>
      </c>
      <c r="D242" s="5">
        <v>-11000000000</v>
      </c>
    </row>
    <row r="243" spans="3:9" ht="15.5" x14ac:dyDescent="0.35">
      <c r="C243" t="s">
        <v>234</v>
      </c>
      <c r="I243" s="6">
        <v>-0.33</v>
      </c>
    </row>
    <row r="244" spans="3:9" ht="15.5" x14ac:dyDescent="0.35">
      <c r="C244" t="s">
        <v>235</v>
      </c>
      <c r="I244" s="6">
        <v>-6.0400000000000002E-2</v>
      </c>
    </row>
    <row r="245" spans="3:9" ht="15.5" x14ac:dyDescent="0.35">
      <c r="C245" t="s">
        <v>236</v>
      </c>
      <c r="I245" s="6">
        <v>-0.48149999999999998</v>
      </c>
    </row>
    <row r="246" spans="3:9" ht="15.5" x14ac:dyDescent="0.35">
      <c r="C246" t="s">
        <v>237</v>
      </c>
      <c r="I246" s="6">
        <v>-3.4200000000000001E-2</v>
      </c>
    </row>
    <row r="247" spans="3:9" ht="15.5" x14ac:dyDescent="0.35">
      <c r="C247" t="s">
        <v>238</v>
      </c>
      <c r="I247" s="6">
        <v>-3.6499999999999998E-2</v>
      </c>
    </row>
    <row r="248" spans="3:9" ht="15.5" x14ac:dyDescent="0.35">
      <c r="C248" t="s">
        <v>239</v>
      </c>
      <c r="D248" s="6">
        <v>66.72</v>
      </c>
    </row>
    <row r="249" spans="3:9" ht="15.5" x14ac:dyDescent="0.35">
      <c r="C249" t="s">
        <v>240</v>
      </c>
      <c r="D249" s="6">
        <v>27.53</v>
      </c>
    </row>
    <row r="250" spans="3:9" ht="15.5" x14ac:dyDescent="0.35">
      <c r="C250" t="s">
        <v>241</v>
      </c>
      <c r="D250" s="6">
        <v>90.48</v>
      </c>
    </row>
    <row r="251" spans="3:9" ht="15.5" x14ac:dyDescent="0.35">
      <c r="C251" t="s">
        <v>242</v>
      </c>
      <c r="D251" s="6">
        <v>3.77</v>
      </c>
    </row>
    <row r="252" spans="3:9" ht="15.5" x14ac:dyDescent="0.35">
      <c r="C252" t="s">
        <v>243</v>
      </c>
      <c r="D252" s="6">
        <v>1.36</v>
      </c>
    </row>
    <row r="253" spans="3:9" ht="15.5" x14ac:dyDescent="0.35">
      <c r="C253" t="s">
        <v>244</v>
      </c>
      <c r="I253" s="6">
        <v>0.24</v>
      </c>
    </row>
    <row r="254" spans="3:9" ht="15.5" x14ac:dyDescent="0.35">
      <c r="C254" t="s">
        <v>245</v>
      </c>
      <c r="I254" s="6">
        <v>8.51</v>
      </c>
    </row>
    <row r="255" spans="3:9" ht="15.5" x14ac:dyDescent="0.35">
      <c r="C255" t="s">
        <v>42</v>
      </c>
      <c r="I255" s="5">
        <v>469000000000</v>
      </c>
    </row>
    <row r="256" spans="3:9" ht="15.5" x14ac:dyDescent="0.35">
      <c r="C256" t="s">
        <v>246</v>
      </c>
      <c r="I256" s="5">
        <v>580000000000</v>
      </c>
    </row>
    <row r="257" spans="3:9" ht="15.5" x14ac:dyDescent="0.35">
      <c r="C257" t="s">
        <v>247</v>
      </c>
      <c r="I257" s="5">
        <v>2130000000</v>
      </c>
    </row>
    <row r="258" spans="3:9" ht="15.5" x14ac:dyDescent="0.35">
      <c r="C258" t="s">
        <v>248</v>
      </c>
      <c r="I258" s="6">
        <v>0.5222</v>
      </c>
    </row>
    <row r="259" spans="3:9" ht="15.5" x14ac:dyDescent="0.35">
      <c r="C259" t="s">
        <v>249</v>
      </c>
      <c r="D259" s="6">
        <v>3.9900000000000005E-2</v>
      </c>
    </row>
    <row r="260" spans="3:9" ht="15.5" x14ac:dyDescent="0.35">
      <c r="C260" t="s">
        <v>250</v>
      </c>
      <c r="D260" s="6">
        <v>-0.16639999999999999</v>
      </c>
    </row>
    <row r="261" spans="3:9" ht="15.5" x14ac:dyDescent="0.35">
      <c r="C261" t="s">
        <v>251</v>
      </c>
      <c r="D261" s="6">
        <v>-0.38640000000000002</v>
      </c>
    </row>
    <row r="262" spans="3:9" ht="15.5" x14ac:dyDescent="0.35">
      <c r="C262" t="s">
        <v>252</v>
      </c>
      <c r="D262" s="6">
        <v>2.8649</v>
      </c>
    </row>
    <row r="263" spans="3:9" ht="15.5" x14ac:dyDescent="0.35">
      <c r="C263" t="s">
        <v>253</v>
      </c>
      <c r="D263" s="6">
        <v>3.0548000000000002</v>
      </c>
    </row>
    <row r="264" spans="3:9" ht="15.5" x14ac:dyDescent="0.35">
      <c r="C264" t="s">
        <v>254</v>
      </c>
      <c r="D264" s="6">
        <v>-2.8495999999999997</v>
      </c>
    </row>
    <row r="265" spans="3:9" ht="15.5" x14ac:dyDescent="0.35">
      <c r="C265" t="s">
        <v>261</v>
      </c>
      <c r="I265" s="5">
        <v>6</v>
      </c>
    </row>
    <row r="266" spans="3:9" ht="15.5" x14ac:dyDescent="0.35">
      <c r="C266" t="s">
        <v>262</v>
      </c>
      <c r="I266" s="6">
        <v>0.85</v>
      </c>
    </row>
    <row r="267" spans="3:9" ht="15.5" x14ac:dyDescent="0.35">
      <c r="C267" t="s">
        <v>263</v>
      </c>
      <c r="I267" s="6">
        <v>0.37</v>
      </c>
    </row>
    <row r="268" spans="3:9" ht="15.5" x14ac:dyDescent="0.35">
      <c r="C268" t="s">
        <v>265</v>
      </c>
      <c r="I268" s="6">
        <v>0.27</v>
      </c>
    </row>
    <row r="269" spans="3:9" ht="15.5" x14ac:dyDescent="0.35">
      <c r="C269" t="s">
        <v>266</v>
      </c>
      <c r="I269" s="6">
        <v>0.23</v>
      </c>
    </row>
    <row r="270" spans="3:9" ht="15.5" x14ac:dyDescent="0.35">
      <c r="C270" t="s">
        <v>267</v>
      </c>
      <c r="I270" s="6">
        <v>0.08</v>
      </c>
    </row>
    <row r="271" spans="3:9" ht="15.5" x14ac:dyDescent="0.35">
      <c r="C271" t="s">
        <v>268</v>
      </c>
      <c r="I271" s="6">
        <v>0.45</v>
      </c>
    </row>
    <row r="272" spans="3:9" ht="15.5" x14ac:dyDescent="0.35">
      <c r="C272" t="s">
        <v>269</v>
      </c>
      <c r="I272" s="5">
        <v>98000000000</v>
      </c>
    </row>
    <row r="273" spans="3:9" ht="15.5" x14ac:dyDescent="0.35">
      <c r="C273" t="s">
        <v>270</v>
      </c>
      <c r="I273" s="5">
        <v>13000000000</v>
      </c>
    </row>
    <row r="274" spans="3:9" ht="15.5" x14ac:dyDescent="0.35">
      <c r="C274" t="s">
        <v>271</v>
      </c>
      <c r="I274" s="5">
        <v>1000000000</v>
      </c>
    </row>
    <row r="275" spans="3:9" ht="15.5" x14ac:dyDescent="0.35">
      <c r="C275" t="s">
        <v>272</v>
      </c>
      <c r="I275" s="5">
        <v>-26000000000</v>
      </c>
    </row>
    <row r="276" spans="3:9" ht="15.5" x14ac:dyDescent="0.35">
      <c r="C276" t="s">
        <v>273</v>
      </c>
      <c r="D276" s="5">
        <v>83000000000</v>
      </c>
    </row>
    <row r="277" spans="3:9" ht="15.5" x14ac:dyDescent="0.35">
      <c r="C277" t="s">
        <v>274</v>
      </c>
      <c r="D277" s="5">
        <v>434000000000</v>
      </c>
    </row>
    <row r="278" spans="3:9" ht="15.5" x14ac:dyDescent="0.35">
      <c r="C278" t="s">
        <v>275</v>
      </c>
      <c r="D278" s="5">
        <v>310000000000</v>
      </c>
    </row>
    <row r="279" spans="3:9" ht="15.5" x14ac:dyDescent="0.35">
      <c r="C279" t="s">
        <v>183</v>
      </c>
      <c r="D279" s="5">
        <v>10000000000</v>
      </c>
    </row>
    <row r="280" spans="3:9" ht="15.5" x14ac:dyDescent="0.35">
      <c r="C280" t="s">
        <v>182</v>
      </c>
      <c r="I280" s="5">
        <v>54000000000</v>
      </c>
    </row>
    <row r="281" spans="3:9" ht="15.5" x14ac:dyDescent="0.35">
      <c r="C281" t="s">
        <v>181</v>
      </c>
      <c r="D281" s="5">
        <v>31000000000</v>
      </c>
    </row>
    <row r="282" spans="3:9" ht="15.5" x14ac:dyDescent="0.35">
      <c r="C282" t="s">
        <v>180</v>
      </c>
      <c r="D282" s="5">
        <v>95000000000</v>
      </c>
    </row>
    <row r="283" spans="3:9" ht="15.5" x14ac:dyDescent="0.35">
      <c r="C283" t="s">
        <v>24</v>
      </c>
      <c r="D283" s="5">
        <v>125000000000</v>
      </c>
    </row>
    <row r="284" spans="3:9" ht="15.5" x14ac:dyDescent="0.35">
      <c r="C284" t="s">
        <v>21</v>
      </c>
      <c r="D284" s="5">
        <v>42000000000</v>
      </c>
    </row>
    <row r="285" spans="3:9" ht="15.5" x14ac:dyDescent="0.35">
      <c r="C285" t="s">
        <v>276</v>
      </c>
      <c r="I285" s="5">
        <v>124000000000</v>
      </c>
    </row>
    <row r="286" spans="3:9" ht="15.5" x14ac:dyDescent="0.35">
      <c r="C286" t="s">
        <v>277</v>
      </c>
      <c r="I286" s="5">
        <v>82000000000</v>
      </c>
    </row>
    <row r="287" spans="3:9" ht="15.5" x14ac:dyDescent="0.35">
      <c r="C287" t="s">
        <v>278</v>
      </c>
      <c r="I287" s="5">
        <v>-24000000000</v>
      </c>
    </row>
    <row r="288" spans="3:9" ht="15.5" x14ac:dyDescent="0.35">
      <c r="C288" t="s">
        <v>279</v>
      </c>
      <c r="I288" s="5">
        <v>26000000000</v>
      </c>
    </row>
    <row r="289" spans="3:9" ht="15.5" x14ac:dyDescent="0.35">
      <c r="C289" t="s">
        <v>280</v>
      </c>
      <c r="I289" s="5">
        <v>-20000000000</v>
      </c>
    </row>
    <row r="290" spans="3:9" ht="15.5" x14ac:dyDescent="0.35">
      <c r="C290" t="s">
        <v>281</v>
      </c>
      <c r="I290" s="5">
        <v>62000000000</v>
      </c>
    </row>
  </sheetData>
  <pageMargins left="0.7" right="0.7" top="0.75" bottom="0.75" header="0.3" footer="0.3"/>
  <ignoredErrors>
    <ignoredError sqref="A1:Q2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62</vt:i4>
      </vt:variant>
    </vt:vector>
  </HeadingPairs>
  <TitlesOfParts>
    <vt:vector size="62" baseType="lpstr">
      <vt:lpstr>DMND</vt:lpstr>
      <vt:lpstr>PURA</vt:lpstr>
      <vt:lpstr>PTPW</vt:lpstr>
      <vt:lpstr>TAMA</vt:lpstr>
      <vt:lpstr>IKAN</vt:lpstr>
      <vt:lpstr>AYLS</vt:lpstr>
      <vt:lpstr>DADA</vt:lpstr>
      <vt:lpstr>ASPI</vt:lpstr>
      <vt:lpstr>ESTA</vt:lpstr>
      <vt:lpstr>BESS</vt:lpstr>
      <vt:lpstr>AMAN</vt:lpstr>
      <vt:lpstr>CARE</vt:lpstr>
      <vt:lpstr>SAMF</vt:lpstr>
      <vt:lpstr>SBAT</vt:lpstr>
      <vt:lpstr>KBAG</vt:lpstr>
      <vt:lpstr>CBMF</vt:lpstr>
      <vt:lpstr>RONY</vt:lpstr>
      <vt:lpstr>CSMI</vt:lpstr>
      <vt:lpstr>BBSS</vt:lpstr>
      <vt:lpstr>BHAT</vt:lpstr>
      <vt:lpstr>EPAC</vt:lpstr>
      <vt:lpstr>UANG</vt:lpstr>
      <vt:lpstr>PGUN</vt:lpstr>
      <vt:lpstr>SOFA</vt:lpstr>
      <vt:lpstr>PPGL</vt:lpstr>
      <vt:lpstr>TOYS</vt:lpstr>
      <vt:lpstr>SGER</vt:lpstr>
      <vt:lpstr>TRJA</vt:lpstr>
      <vt:lpstr>PNGO</vt:lpstr>
      <vt:lpstr>SCNP</vt:lpstr>
      <vt:lpstr>BBSI</vt:lpstr>
      <vt:lpstr>KMDS</vt:lpstr>
      <vt:lpstr>PURI</vt:lpstr>
      <vt:lpstr>SOHO</vt:lpstr>
      <vt:lpstr>HOMI</vt:lpstr>
      <vt:lpstr>ROCK</vt:lpstr>
      <vt:lpstr>ENZO</vt:lpstr>
      <vt:lpstr>PLAN</vt:lpstr>
      <vt:lpstr>PTDU</vt:lpstr>
      <vt:lpstr>ATAP</vt:lpstr>
      <vt:lpstr>VICI</vt:lpstr>
      <vt:lpstr>PMMP</vt:lpstr>
      <vt:lpstr>WIFI</vt:lpstr>
      <vt:lpstr>FAPA</vt:lpstr>
      <vt:lpstr>DCII</vt:lpstr>
      <vt:lpstr>KETR</vt:lpstr>
      <vt:lpstr>DGNS</vt:lpstr>
      <vt:lpstr>UFOE</vt:lpstr>
      <vt:lpstr>BANK</vt:lpstr>
      <vt:lpstr>WMUU</vt:lpstr>
      <vt:lpstr>EDGE</vt:lpstr>
      <vt:lpstr>UNIQ</vt:lpstr>
      <vt:lpstr>BEBS</vt:lpstr>
      <vt:lpstr>SNLK</vt:lpstr>
      <vt:lpstr>ZYRX</vt:lpstr>
      <vt:lpstr>LFLO</vt:lpstr>
      <vt:lpstr>FIMP</vt:lpstr>
      <vt:lpstr>TAPG</vt:lpstr>
      <vt:lpstr>NPGF</vt:lpstr>
      <vt:lpstr>LUCY</vt:lpstr>
      <vt:lpstr>ADCP</vt:lpstr>
      <vt:lpstr>HOPE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CHAMDANI</cp:lastModifiedBy>
  <dcterms:modified xsi:type="dcterms:W3CDTF">2026-10-25T10:20:41Z</dcterms:modified>
</cp:coreProperties>
</file>