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90599E0-1486-479E-BD83-CAB3412FEF4F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hoadon" sheetId="1" r:id="rId1"/>
    <sheet name="chitiethoadon" sheetId="2" r:id="rId2"/>
    <sheet name="sanpham" sheetId="3" r:id="rId3"/>
    <sheet name="chitietsanpham" sheetId="8" r:id="rId4"/>
    <sheet name="loaisp" sheetId="4" r:id="rId5"/>
    <sheet name="nhasanxuat" sheetId="5" r:id="rId6"/>
    <sheet name="khachhang" sheetId="6" r:id="rId7"/>
    <sheet name="nhanvien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2" i="3"/>
  <c r="D7" i="4"/>
  <c r="D6" i="4"/>
  <c r="D5" i="4"/>
  <c r="D4" i="4"/>
  <c r="D3" i="4"/>
  <c r="D2" i="4"/>
  <c r="T271" i="8"/>
  <c r="I271" i="8"/>
  <c r="H271" i="8"/>
  <c r="F271" i="8"/>
  <c r="C271" i="8"/>
  <c r="B271" i="8"/>
  <c r="A271" i="8"/>
  <c r="T270" i="8"/>
  <c r="I270" i="8"/>
  <c r="H270" i="8"/>
  <c r="F270" i="8"/>
  <c r="C270" i="8"/>
  <c r="B270" i="8"/>
  <c r="A270" i="8"/>
  <c r="M270" i="8" s="1"/>
  <c r="T269" i="8"/>
  <c r="I269" i="8"/>
  <c r="H269" i="8"/>
  <c r="F269" i="8"/>
  <c r="C269" i="8"/>
  <c r="B269" i="8"/>
  <c r="A269" i="8"/>
  <c r="M269" i="8" s="1"/>
  <c r="U268" i="8"/>
  <c r="T268" i="8"/>
  <c r="K268" i="8"/>
  <c r="I268" i="8"/>
  <c r="H268" i="8"/>
  <c r="G268" i="8"/>
  <c r="F268" i="8"/>
  <c r="C268" i="8"/>
  <c r="B268" i="8"/>
  <c r="A268" i="8"/>
  <c r="M268" i="8" s="1"/>
  <c r="U267" i="8"/>
  <c r="T267" i="8"/>
  <c r="K267" i="8"/>
  <c r="I267" i="8"/>
  <c r="H267" i="8"/>
  <c r="G267" i="8"/>
  <c r="F267" i="8"/>
  <c r="C267" i="8"/>
  <c r="B267" i="8"/>
  <c r="A267" i="8"/>
  <c r="M267" i="8" s="1"/>
  <c r="U266" i="8"/>
  <c r="T266" i="8"/>
  <c r="I266" i="8"/>
  <c r="K266" i="8" s="1"/>
  <c r="H266" i="8"/>
  <c r="G266" i="8"/>
  <c r="F266" i="8"/>
  <c r="C266" i="8"/>
  <c r="B266" i="8"/>
  <c r="A266" i="8"/>
  <c r="T265" i="8"/>
  <c r="U265" i="8" s="1"/>
  <c r="H265" i="8"/>
  <c r="I265" i="8" s="1"/>
  <c r="K265" i="8" s="1"/>
  <c r="G265" i="8"/>
  <c r="F265" i="8"/>
  <c r="C265" i="8"/>
  <c r="B265" i="8"/>
  <c r="A265" i="8"/>
  <c r="M265" i="8" s="1"/>
  <c r="U264" i="8"/>
  <c r="T264" i="8"/>
  <c r="K264" i="8"/>
  <c r="I264" i="8"/>
  <c r="H264" i="8"/>
  <c r="G264" i="8"/>
  <c r="F264" i="8"/>
  <c r="C264" i="8"/>
  <c r="B264" i="8"/>
  <c r="A264" i="8"/>
  <c r="M264" i="8" s="1"/>
  <c r="U263" i="8"/>
  <c r="T263" i="8"/>
  <c r="K263" i="8"/>
  <c r="I263" i="8"/>
  <c r="H263" i="8"/>
  <c r="G263" i="8"/>
  <c r="F263" i="8"/>
  <c r="C263" i="8"/>
  <c r="B263" i="8"/>
  <c r="A263" i="8"/>
  <c r="M263" i="8" s="1"/>
  <c r="U262" i="8"/>
  <c r="T262" i="8"/>
  <c r="I262" i="8"/>
  <c r="K262" i="8" s="1"/>
  <c r="H262" i="8"/>
  <c r="G262" i="8"/>
  <c r="F262" i="8"/>
  <c r="C262" i="8"/>
  <c r="B262" i="8"/>
  <c r="A262" i="8"/>
  <c r="T261" i="8"/>
  <c r="U261" i="8" s="1"/>
  <c r="H261" i="8"/>
  <c r="I261" i="8" s="1"/>
  <c r="K261" i="8" s="1"/>
  <c r="G261" i="8"/>
  <c r="F261" i="8"/>
  <c r="C261" i="8"/>
  <c r="B261" i="8"/>
  <c r="A261" i="8"/>
  <c r="U260" i="8"/>
  <c r="T260" i="8"/>
  <c r="K260" i="8"/>
  <c r="I260" i="8"/>
  <c r="H260" i="8"/>
  <c r="G260" i="8"/>
  <c r="F260" i="8"/>
  <c r="C260" i="8"/>
  <c r="B260" i="8"/>
  <c r="A260" i="8"/>
  <c r="M260" i="8" s="1"/>
  <c r="U259" i="8"/>
  <c r="T259" i="8"/>
  <c r="K259" i="8"/>
  <c r="I259" i="8"/>
  <c r="H259" i="8"/>
  <c r="G259" i="8"/>
  <c r="F259" i="8"/>
  <c r="C259" i="8"/>
  <c r="B259" i="8"/>
  <c r="A259" i="8"/>
  <c r="M259" i="8" s="1"/>
  <c r="U258" i="8"/>
  <c r="T258" i="8"/>
  <c r="I258" i="8"/>
  <c r="K258" i="8" s="1"/>
  <c r="H258" i="8"/>
  <c r="G258" i="8"/>
  <c r="F258" i="8"/>
  <c r="C258" i="8"/>
  <c r="B258" i="8"/>
  <c r="A258" i="8"/>
  <c r="M258" i="8" s="1"/>
  <c r="T257" i="8"/>
  <c r="U257" i="8" s="1"/>
  <c r="H257" i="8"/>
  <c r="I257" i="8" s="1"/>
  <c r="K257" i="8" s="1"/>
  <c r="G257" i="8"/>
  <c r="F257" i="8"/>
  <c r="C257" i="8"/>
  <c r="B257" i="8"/>
  <c r="A257" i="8"/>
  <c r="M257" i="8" s="1"/>
  <c r="U256" i="8"/>
  <c r="T256" i="8"/>
  <c r="K256" i="8"/>
  <c r="I256" i="8"/>
  <c r="H256" i="8"/>
  <c r="G256" i="8"/>
  <c r="F256" i="8"/>
  <c r="C256" i="8"/>
  <c r="B256" i="8"/>
  <c r="A256" i="8"/>
  <c r="M256" i="8" s="1"/>
  <c r="U255" i="8"/>
  <c r="T255" i="8"/>
  <c r="K255" i="8"/>
  <c r="I255" i="8"/>
  <c r="H255" i="8"/>
  <c r="G255" i="8"/>
  <c r="F255" i="8"/>
  <c r="C255" i="8"/>
  <c r="B255" i="8"/>
  <c r="A255" i="8"/>
  <c r="M255" i="8" s="1"/>
  <c r="U254" i="8"/>
  <c r="T254" i="8"/>
  <c r="I254" i="8"/>
  <c r="K254" i="8" s="1"/>
  <c r="H254" i="8"/>
  <c r="G254" i="8"/>
  <c r="F254" i="8"/>
  <c r="C254" i="8"/>
  <c r="B254" i="8"/>
  <c r="A254" i="8"/>
  <c r="M254" i="8" s="1"/>
  <c r="T253" i="8"/>
  <c r="U253" i="8" s="1"/>
  <c r="H253" i="8"/>
  <c r="I253" i="8" s="1"/>
  <c r="K253" i="8" s="1"/>
  <c r="G253" i="8"/>
  <c r="F253" i="8"/>
  <c r="C253" i="8"/>
  <c r="B253" i="8"/>
  <c r="A253" i="8"/>
  <c r="M253" i="8" s="1"/>
  <c r="U252" i="8"/>
  <c r="T252" i="8"/>
  <c r="H252" i="8"/>
  <c r="I252" i="8" s="1"/>
  <c r="K252" i="8" s="1"/>
  <c r="G252" i="8"/>
  <c r="F252" i="8"/>
  <c r="C252" i="8"/>
  <c r="B252" i="8"/>
  <c r="A252" i="8"/>
  <c r="M252" i="8" s="1"/>
  <c r="U251" i="8"/>
  <c r="T251" i="8"/>
  <c r="K251" i="8"/>
  <c r="I251" i="8"/>
  <c r="H251" i="8"/>
  <c r="G251" i="8"/>
  <c r="F251" i="8"/>
  <c r="C251" i="8"/>
  <c r="B251" i="8"/>
  <c r="A251" i="8"/>
  <c r="M251" i="8" s="1"/>
  <c r="U250" i="8"/>
  <c r="T250" i="8"/>
  <c r="I250" i="8"/>
  <c r="K250" i="8" s="1"/>
  <c r="H250" i="8"/>
  <c r="G250" i="8"/>
  <c r="F250" i="8"/>
  <c r="C250" i="8"/>
  <c r="B250" i="8"/>
  <c r="A250" i="8"/>
  <c r="M250" i="8" s="1"/>
  <c r="T249" i="8"/>
  <c r="U249" i="8" s="1"/>
  <c r="H249" i="8"/>
  <c r="I249" i="8" s="1"/>
  <c r="K249" i="8" s="1"/>
  <c r="G249" i="8"/>
  <c r="F249" i="8"/>
  <c r="C249" i="8"/>
  <c r="B249" i="8"/>
  <c r="A249" i="8"/>
  <c r="M249" i="8" s="1"/>
  <c r="T248" i="8"/>
  <c r="U248" i="8" s="1"/>
  <c r="M248" i="8"/>
  <c r="H248" i="8"/>
  <c r="I248" i="8" s="1"/>
  <c r="K248" i="8" s="1"/>
  <c r="G248" i="8"/>
  <c r="F248" i="8"/>
  <c r="C248" i="8"/>
  <c r="B248" i="8"/>
  <c r="A248" i="8"/>
  <c r="U247" i="8"/>
  <c r="T247" i="8"/>
  <c r="K247" i="8"/>
  <c r="I247" i="8"/>
  <c r="H247" i="8"/>
  <c r="G247" i="8"/>
  <c r="F247" i="8"/>
  <c r="C247" i="8"/>
  <c r="B247" i="8"/>
  <c r="A247" i="8"/>
  <c r="M247" i="8" s="1"/>
  <c r="U246" i="8"/>
  <c r="T246" i="8"/>
  <c r="I246" i="8"/>
  <c r="K246" i="8" s="1"/>
  <c r="H246" i="8"/>
  <c r="G246" i="8"/>
  <c r="F246" i="8"/>
  <c r="C246" i="8"/>
  <c r="B246" i="8"/>
  <c r="A246" i="8"/>
  <c r="T245" i="8"/>
  <c r="U245" i="8" s="1"/>
  <c r="H245" i="8"/>
  <c r="I245" i="8" s="1"/>
  <c r="K245" i="8" s="1"/>
  <c r="G245" i="8"/>
  <c r="F245" i="8"/>
  <c r="C245" i="8"/>
  <c r="B245" i="8"/>
  <c r="A245" i="8"/>
  <c r="M245" i="8" s="1"/>
  <c r="T244" i="8"/>
  <c r="U244" i="8" s="1"/>
  <c r="H244" i="8"/>
  <c r="I244" i="8" s="1"/>
  <c r="K244" i="8" s="1"/>
  <c r="G244" i="8"/>
  <c r="F244" i="8"/>
  <c r="C244" i="8"/>
  <c r="B244" i="8"/>
  <c r="A244" i="8"/>
  <c r="M244" i="8" s="1"/>
  <c r="U243" i="8"/>
  <c r="T243" i="8"/>
  <c r="K243" i="8"/>
  <c r="I243" i="8"/>
  <c r="H243" i="8"/>
  <c r="G243" i="8"/>
  <c r="F243" i="8"/>
  <c r="C243" i="8"/>
  <c r="B243" i="8"/>
  <c r="A243" i="8"/>
  <c r="M243" i="8" s="1"/>
  <c r="U242" i="8"/>
  <c r="T242" i="8"/>
  <c r="I242" i="8"/>
  <c r="K242" i="8" s="1"/>
  <c r="H242" i="8"/>
  <c r="G242" i="8"/>
  <c r="F242" i="8"/>
  <c r="C242" i="8"/>
  <c r="B242" i="8"/>
  <c r="A242" i="8"/>
  <c r="M242" i="8" s="1"/>
  <c r="T241" i="8"/>
  <c r="U241" i="8" s="1"/>
  <c r="H241" i="8"/>
  <c r="I241" i="8" s="1"/>
  <c r="K241" i="8" s="1"/>
  <c r="G241" i="8"/>
  <c r="F241" i="8"/>
  <c r="C241" i="8"/>
  <c r="B241" i="8"/>
  <c r="A241" i="8"/>
  <c r="M241" i="8" s="1"/>
  <c r="T240" i="8"/>
  <c r="U240" i="8" s="1"/>
  <c r="M240" i="8"/>
  <c r="H240" i="8"/>
  <c r="I240" i="8" s="1"/>
  <c r="K240" i="8" s="1"/>
  <c r="G240" i="8"/>
  <c r="F240" i="8"/>
  <c r="C240" i="8"/>
  <c r="B240" i="8"/>
  <c r="A240" i="8"/>
  <c r="U239" i="8"/>
  <c r="T239" i="8"/>
  <c r="K239" i="8"/>
  <c r="I239" i="8"/>
  <c r="H239" i="8"/>
  <c r="G239" i="8"/>
  <c r="F239" i="8"/>
  <c r="C239" i="8"/>
  <c r="B239" i="8"/>
  <c r="A239" i="8"/>
  <c r="M239" i="8" s="1"/>
  <c r="U238" i="8"/>
  <c r="T238" i="8"/>
  <c r="I238" i="8"/>
  <c r="K238" i="8" s="1"/>
  <c r="H238" i="8"/>
  <c r="G238" i="8"/>
  <c r="F238" i="8"/>
  <c r="C238" i="8"/>
  <c r="B238" i="8"/>
  <c r="A238" i="8"/>
  <c r="T237" i="8"/>
  <c r="U237" i="8" s="1"/>
  <c r="H237" i="8"/>
  <c r="I237" i="8" s="1"/>
  <c r="K237" i="8" s="1"/>
  <c r="G237" i="8"/>
  <c r="F237" i="8"/>
  <c r="C237" i="8"/>
  <c r="B237" i="8"/>
  <c r="A237" i="8"/>
  <c r="M237" i="8" s="1"/>
  <c r="T236" i="8"/>
  <c r="U236" i="8" s="1"/>
  <c r="H236" i="8"/>
  <c r="I236" i="8" s="1"/>
  <c r="K236" i="8" s="1"/>
  <c r="G236" i="8"/>
  <c r="F236" i="8"/>
  <c r="C236" i="8"/>
  <c r="B236" i="8"/>
  <c r="A236" i="8"/>
  <c r="M236" i="8" s="1"/>
  <c r="U235" i="8"/>
  <c r="T235" i="8"/>
  <c r="K235" i="8"/>
  <c r="I235" i="8"/>
  <c r="H235" i="8"/>
  <c r="G235" i="8"/>
  <c r="F235" i="8"/>
  <c r="C235" i="8"/>
  <c r="B235" i="8"/>
  <c r="A235" i="8"/>
  <c r="M235" i="8" s="1"/>
  <c r="U234" i="8"/>
  <c r="T234" i="8"/>
  <c r="I234" i="8"/>
  <c r="K234" i="8" s="1"/>
  <c r="H234" i="8"/>
  <c r="G234" i="8"/>
  <c r="F234" i="8"/>
  <c r="C234" i="8"/>
  <c r="B234" i="8"/>
  <c r="A234" i="8"/>
  <c r="M234" i="8" s="1"/>
  <c r="T233" i="8"/>
  <c r="U233" i="8" s="1"/>
  <c r="H233" i="8"/>
  <c r="I233" i="8" s="1"/>
  <c r="K233" i="8" s="1"/>
  <c r="G233" i="8"/>
  <c r="F233" i="8"/>
  <c r="C233" i="8"/>
  <c r="B233" i="8"/>
  <c r="A233" i="8"/>
  <c r="T232" i="8"/>
  <c r="U232" i="8" s="1"/>
  <c r="M232" i="8"/>
  <c r="H232" i="8"/>
  <c r="I232" i="8" s="1"/>
  <c r="K232" i="8" s="1"/>
  <c r="G232" i="8"/>
  <c r="F232" i="8"/>
  <c r="C232" i="8"/>
  <c r="B232" i="8"/>
  <c r="A232" i="8"/>
  <c r="U231" i="8"/>
  <c r="T231" i="8"/>
  <c r="K231" i="8"/>
  <c r="I231" i="8"/>
  <c r="H231" i="8"/>
  <c r="G231" i="8"/>
  <c r="F231" i="8"/>
  <c r="C231" i="8"/>
  <c r="B231" i="8"/>
  <c r="A231" i="8"/>
  <c r="M231" i="8" s="1"/>
  <c r="U230" i="8"/>
  <c r="T230" i="8"/>
  <c r="I230" i="8"/>
  <c r="K230" i="8" s="1"/>
  <c r="H230" i="8"/>
  <c r="G230" i="8"/>
  <c r="F230" i="8"/>
  <c r="C230" i="8"/>
  <c r="B230" i="8"/>
  <c r="A230" i="8"/>
  <c r="T229" i="8"/>
  <c r="U229" i="8" s="1"/>
  <c r="H229" i="8"/>
  <c r="I229" i="8" s="1"/>
  <c r="K229" i="8" s="1"/>
  <c r="G229" i="8"/>
  <c r="F229" i="8"/>
  <c r="C229" i="8"/>
  <c r="B229" i="8"/>
  <c r="A229" i="8"/>
  <c r="M229" i="8" s="1"/>
  <c r="T228" i="8"/>
  <c r="U228" i="8" s="1"/>
  <c r="H228" i="8"/>
  <c r="I228" i="8" s="1"/>
  <c r="K228" i="8" s="1"/>
  <c r="G228" i="8"/>
  <c r="F228" i="8"/>
  <c r="C228" i="8"/>
  <c r="B228" i="8"/>
  <c r="A228" i="8"/>
  <c r="M228" i="8" s="1"/>
  <c r="U227" i="8"/>
  <c r="T227" i="8"/>
  <c r="K227" i="8"/>
  <c r="I227" i="8"/>
  <c r="H227" i="8"/>
  <c r="G227" i="8"/>
  <c r="F227" i="8"/>
  <c r="C227" i="8"/>
  <c r="B227" i="8"/>
  <c r="A227" i="8"/>
  <c r="M227" i="8" s="1"/>
  <c r="U226" i="8"/>
  <c r="T226" i="8"/>
  <c r="I226" i="8"/>
  <c r="K226" i="8" s="1"/>
  <c r="H226" i="8"/>
  <c r="G226" i="8"/>
  <c r="F226" i="8"/>
  <c r="C226" i="8"/>
  <c r="B226" i="8"/>
  <c r="A226" i="8"/>
  <c r="M226" i="8" s="1"/>
  <c r="T225" i="8"/>
  <c r="U225" i="8" s="1"/>
  <c r="H225" i="8"/>
  <c r="I225" i="8" s="1"/>
  <c r="K225" i="8" s="1"/>
  <c r="G225" i="8"/>
  <c r="F225" i="8"/>
  <c r="C225" i="8"/>
  <c r="B225" i="8"/>
  <c r="A225" i="8"/>
  <c r="T224" i="8"/>
  <c r="U224" i="8" s="1"/>
  <c r="M224" i="8"/>
  <c r="H224" i="8"/>
  <c r="I224" i="8" s="1"/>
  <c r="K224" i="8" s="1"/>
  <c r="G224" i="8"/>
  <c r="F224" i="8"/>
  <c r="C224" i="8"/>
  <c r="B224" i="8"/>
  <c r="A224" i="8"/>
  <c r="U223" i="8"/>
  <c r="T223" i="8"/>
  <c r="K223" i="8"/>
  <c r="I223" i="8"/>
  <c r="H223" i="8"/>
  <c r="G223" i="8"/>
  <c r="F223" i="8"/>
  <c r="C223" i="8"/>
  <c r="B223" i="8"/>
  <c r="A223" i="8"/>
  <c r="M223" i="8" s="1"/>
  <c r="U222" i="8"/>
  <c r="T222" i="8"/>
  <c r="I222" i="8"/>
  <c r="K222" i="8" s="1"/>
  <c r="H222" i="8"/>
  <c r="G222" i="8"/>
  <c r="F222" i="8"/>
  <c r="C222" i="8"/>
  <c r="B222" i="8"/>
  <c r="A222" i="8"/>
  <c r="T221" i="8"/>
  <c r="U221" i="8" s="1"/>
  <c r="H221" i="8"/>
  <c r="I221" i="8" s="1"/>
  <c r="K221" i="8" s="1"/>
  <c r="G221" i="8"/>
  <c r="F221" i="8"/>
  <c r="C221" i="8"/>
  <c r="B221" i="8"/>
  <c r="A221" i="8"/>
  <c r="M221" i="8" s="1"/>
  <c r="T220" i="8"/>
  <c r="U220" i="8" s="1"/>
  <c r="H220" i="8"/>
  <c r="I220" i="8" s="1"/>
  <c r="K220" i="8" s="1"/>
  <c r="G220" i="8"/>
  <c r="F220" i="8"/>
  <c r="C220" i="8"/>
  <c r="B220" i="8"/>
  <c r="A220" i="8"/>
  <c r="M220" i="8" s="1"/>
  <c r="U219" i="8"/>
  <c r="T219" i="8"/>
  <c r="K219" i="8"/>
  <c r="I219" i="8"/>
  <c r="H219" i="8"/>
  <c r="G219" i="8"/>
  <c r="F219" i="8"/>
  <c r="C219" i="8"/>
  <c r="B219" i="8"/>
  <c r="A219" i="8"/>
  <c r="M219" i="8" s="1"/>
  <c r="U218" i="8"/>
  <c r="T218" i="8"/>
  <c r="I218" i="8"/>
  <c r="K218" i="8" s="1"/>
  <c r="H218" i="8"/>
  <c r="G218" i="8"/>
  <c r="F218" i="8"/>
  <c r="C218" i="8"/>
  <c r="B218" i="8"/>
  <c r="A218" i="8"/>
  <c r="M218" i="8" s="1"/>
  <c r="T217" i="8"/>
  <c r="U217" i="8" s="1"/>
  <c r="H217" i="8"/>
  <c r="I217" i="8" s="1"/>
  <c r="K217" i="8" s="1"/>
  <c r="G217" i="8"/>
  <c r="F217" i="8"/>
  <c r="C217" i="8"/>
  <c r="B217" i="8"/>
  <c r="A217" i="8"/>
  <c r="T216" i="8"/>
  <c r="U216" i="8" s="1"/>
  <c r="M216" i="8"/>
  <c r="H216" i="8"/>
  <c r="I216" i="8" s="1"/>
  <c r="K216" i="8" s="1"/>
  <c r="G216" i="8"/>
  <c r="F216" i="8"/>
  <c r="C216" i="8"/>
  <c r="B216" i="8"/>
  <c r="A216" i="8"/>
  <c r="U215" i="8"/>
  <c r="T215" i="8"/>
  <c r="K215" i="8"/>
  <c r="I215" i="8"/>
  <c r="H215" i="8"/>
  <c r="G215" i="8"/>
  <c r="F215" i="8"/>
  <c r="C215" i="8"/>
  <c r="B215" i="8"/>
  <c r="A215" i="8"/>
  <c r="M215" i="8" s="1"/>
  <c r="U214" i="8"/>
  <c r="T214" i="8"/>
  <c r="I214" i="8"/>
  <c r="K214" i="8" s="1"/>
  <c r="H214" i="8"/>
  <c r="G214" i="8"/>
  <c r="F214" i="8"/>
  <c r="C214" i="8"/>
  <c r="B214" i="8"/>
  <c r="A214" i="8"/>
  <c r="T213" i="8"/>
  <c r="U213" i="8" s="1"/>
  <c r="H213" i="8"/>
  <c r="I213" i="8" s="1"/>
  <c r="K213" i="8" s="1"/>
  <c r="G213" i="8"/>
  <c r="F213" i="8"/>
  <c r="C213" i="8"/>
  <c r="B213" i="8"/>
  <c r="A213" i="8"/>
  <c r="M213" i="8" s="1"/>
  <c r="T212" i="8"/>
  <c r="U212" i="8" s="1"/>
  <c r="H212" i="8"/>
  <c r="I212" i="8" s="1"/>
  <c r="K212" i="8" s="1"/>
  <c r="G212" i="8"/>
  <c r="F212" i="8"/>
  <c r="C212" i="8"/>
  <c r="B212" i="8"/>
  <c r="A212" i="8"/>
  <c r="M212" i="8" s="1"/>
  <c r="U211" i="8"/>
  <c r="T211" i="8"/>
  <c r="K211" i="8"/>
  <c r="I211" i="8"/>
  <c r="H211" i="8"/>
  <c r="G211" i="8"/>
  <c r="F211" i="8"/>
  <c r="C211" i="8"/>
  <c r="B211" i="8"/>
  <c r="A211" i="8"/>
  <c r="M211" i="8" s="1"/>
  <c r="U210" i="8"/>
  <c r="T210" i="8"/>
  <c r="I210" i="8"/>
  <c r="K210" i="8" s="1"/>
  <c r="H210" i="8"/>
  <c r="G210" i="8"/>
  <c r="F210" i="8"/>
  <c r="C210" i="8"/>
  <c r="B210" i="8"/>
  <c r="A210" i="8"/>
  <c r="M210" i="8" s="1"/>
  <c r="T209" i="8"/>
  <c r="U209" i="8" s="1"/>
  <c r="H209" i="8"/>
  <c r="I209" i="8" s="1"/>
  <c r="K209" i="8" s="1"/>
  <c r="G209" i="8"/>
  <c r="F209" i="8"/>
  <c r="C209" i="8"/>
  <c r="B209" i="8"/>
  <c r="A209" i="8"/>
  <c r="T208" i="8"/>
  <c r="U208" i="8" s="1"/>
  <c r="M208" i="8"/>
  <c r="H208" i="8"/>
  <c r="I208" i="8" s="1"/>
  <c r="K208" i="8" s="1"/>
  <c r="G208" i="8"/>
  <c r="F208" i="8"/>
  <c r="C208" i="8"/>
  <c r="B208" i="8"/>
  <c r="A208" i="8"/>
  <c r="U207" i="8"/>
  <c r="T207" i="8"/>
  <c r="K207" i="8"/>
  <c r="I207" i="8"/>
  <c r="H207" i="8"/>
  <c r="G207" i="8"/>
  <c r="F207" i="8"/>
  <c r="C207" i="8"/>
  <c r="B207" i="8"/>
  <c r="A207" i="8"/>
  <c r="M207" i="8" s="1"/>
  <c r="U206" i="8"/>
  <c r="T206" i="8"/>
  <c r="I206" i="8"/>
  <c r="K206" i="8" s="1"/>
  <c r="H206" i="8"/>
  <c r="G206" i="8"/>
  <c r="F206" i="8"/>
  <c r="C206" i="8"/>
  <c r="B206" i="8"/>
  <c r="A206" i="8"/>
  <c r="T205" i="8"/>
  <c r="U205" i="8" s="1"/>
  <c r="H205" i="8"/>
  <c r="I205" i="8" s="1"/>
  <c r="K205" i="8" s="1"/>
  <c r="G205" i="8"/>
  <c r="F205" i="8"/>
  <c r="C205" i="8"/>
  <c r="B205" i="8"/>
  <c r="A205" i="8"/>
  <c r="M205" i="8" s="1"/>
  <c r="T204" i="8"/>
  <c r="U204" i="8" s="1"/>
  <c r="H204" i="8"/>
  <c r="I204" i="8" s="1"/>
  <c r="K204" i="8" s="1"/>
  <c r="G204" i="8"/>
  <c r="F204" i="8"/>
  <c r="C204" i="8"/>
  <c r="B204" i="8"/>
  <c r="A204" i="8"/>
  <c r="M204" i="8" s="1"/>
  <c r="U203" i="8"/>
  <c r="T203" i="8"/>
  <c r="K203" i="8"/>
  <c r="I203" i="8"/>
  <c r="H203" i="8"/>
  <c r="G203" i="8"/>
  <c r="F203" i="8"/>
  <c r="C203" i="8"/>
  <c r="B203" i="8"/>
  <c r="A203" i="8"/>
  <c r="M203" i="8" s="1"/>
  <c r="U202" i="8"/>
  <c r="T202" i="8"/>
  <c r="I202" i="8"/>
  <c r="K202" i="8" s="1"/>
  <c r="H202" i="8"/>
  <c r="G202" i="8"/>
  <c r="F202" i="8"/>
  <c r="C202" i="8"/>
  <c r="B202" i="8"/>
  <c r="A202" i="8"/>
  <c r="M202" i="8" s="1"/>
  <c r="T201" i="8"/>
  <c r="U201" i="8" s="1"/>
  <c r="H201" i="8"/>
  <c r="I201" i="8" s="1"/>
  <c r="K201" i="8" s="1"/>
  <c r="G201" i="8"/>
  <c r="F201" i="8"/>
  <c r="C201" i="8"/>
  <c r="B201" i="8"/>
  <c r="A201" i="8"/>
  <c r="T200" i="8"/>
  <c r="U200" i="8" s="1"/>
  <c r="M200" i="8"/>
  <c r="H200" i="8"/>
  <c r="I200" i="8" s="1"/>
  <c r="K200" i="8" s="1"/>
  <c r="G200" i="8"/>
  <c r="F200" i="8"/>
  <c r="C200" i="8"/>
  <c r="B200" i="8"/>
  <c r="A200" i="8"/>
  <c r="U199" i="8"/>
  <c r="T199" i="8"/>
  <c r="K199" i="8"/>
  <c r="I199" i="8"/>
  <c r="H199" i="8"/>
  <c r="G199" i="8"/>
  <c r="F199" i="8"/>
  <c r="C199" i="8"/>
  <c r="B199" i="8"/>
  <c r="A199" i="8"/>
  <c r="M199" i="8" s="1"/>
  <c r="U198" i="8"/>
  <c r="T198" i="8"/>
  <c r="I198" i="8"/>
  <c r="K198" i="8" s="1"/>
  <c r="H198" i="8"/>
  <c r="G198" i="8"/>
  <c r="F198" i="8"/>
  <c r="C198" i="8"/>
  <c r="B198" i="8"/>
  <c r="A198" i="8"/>
  <c r="T197" i="8"/>
  <c r="U197" i="8" s="1"/>
  <c r="H197" i="8"/>
  <c r="I197" i="8" s="1"/>
  <c r="K197" i="8" s="1"/>
  <c r="G197" i="8"/>
  <c r="F197" i="8"/>
  <c r="C197" i="8"/>
  <c r="B197" i="8"/>
  <c r="A197" i="8"/>
  <c r="M197" i="8" s="1"/>
  <c r="T196" i="8"/>
  <c r="U196" i="8" s="1"/>
  <c r="H196" i="8"/>
  <c r="I196" i="8" s="1"/>
  <c r="K196" i="8" s="1"/>
  <c r="G196" i="8"/>
  <c r="F196" i="8"/>
  <c r="C196" i="8"/>
  <c r="B196" i="8"/>
  <c r="A196" i="8"/>
  <c r="M196" i="8" s="1"/>
  <c r="U195" i="8"/>
  <c r="T195" i="8"/>
  <c r="I195" i="8"/>
  <c r="K195" i="8" s="1"/>
  <c r="H195" i="8"/>
  <c r="G195" i="8"/>
  <c r="F195" i="8"/>
  <c r="C195" i="8"/>
  <c r="B195" i="8"/>
  <c r="A195" i="8"/>
  <c r="T194" i="8"/>
  <c r="U194" i="8" s="1"/>
  <c r="I194" i="8"/>
  <c r="K194" i="8" s="1"/>
  <c r="H194" i="8"/>
  <c r="G194" i="8"/>
  <c r="F194" i="8"/>
  <c r="C194" i="8"/>
  <c r="B194" i="8"/>
  <c r="A194" i="8"/>
  <c r="M194" i="8" s="1"/>
  <c r="T193" i="8"/>
  <c r="U193" i="8" s="1"/>
  <c r="H193" i="8"/>
  <c r="I193" i="8" s="1"/>
  <c r="K193" i="8" s="1"/>
  <c r="G193" i="8"/>
  <c r="F193" i="8"/>
  <c r="C193" i="8"/>
  <c r="B193" i="8"/>
  <c r="A193" i="8"/>
  <c r="M193" i="8" s="1"/>
  <c r="T192" i="8"/>
  <c r="U192" i="8" s="1"/>
  <c r="H192" i="8"/>
  <c r="I192" i="8" s="1"/>
  <c r="K192" i="8" s="1"/>
  <c r="G192" i="8"/>
  <c r="F192" i="8"/>
  <c r="C192" i="8"/>
  <c r="B192" i="8"/>
  <c r="A192" i="8"/>
  <c r="M192" i="8" s="1"/>
  <c r="U191" i="8"/>
  <c r="T191" i="8"/>
  <c r="K191" i="8"/>
  <c r="I191" i="8"/>
  <c r="H191" i="8"/>
  <c r="G191" i="8"/>
  <c r="F191" i="8"/>
  <c r="C191" i="8"/>
  <c r="B191" i="8"/>
  <c r="A191" i="8"/>
  <c r="M191" i="8" s="1"/>
  <c r="U190" i="8"/>
  <c r="T190" i="8"/>
  <c r="H190" i="8"/>
  <c r="I190" i="8" s="1"/>
  <c r="K190" i="8" s="1"/>
  <c r="G190" i="8"/>
  <c r="F190" i="8"/>
  <c r="C190" i="8"/>
  <c r="B190" i="8"/>
  <c r="A190" i="8"/>
  <c r="T189" i="8"/>
  <c r="U189" i="8" s="1"/>
  <c r="M189" i="8"/>
  <c r="I189" i="8"/>
  <c r="K189" i="8" s="1"/>
  <c r="H189" i="8"/>
  <c r="G189" i="8"/>
  <c r="F189" i="8"/>
  <c r="C189" i="8"/>
  <c r="B189" i="8"/>
  <c r="A189" i="8"/>
  <c r="T188" i="8"/>
  <c r="U188" i="8" s="1"/>
  <c r="H188" i="8"/>
  <c r="I188" i="8" s="1"/>
  <c r="K188" i="8" s="1"/>
  <c r="G188" i="8"/>
  <c r="F188" i="8"/>
  <c r="C188" i="8"/>
  <c r="B188" i="8"/>
  <c r="A188" i="8"/>
  <c r="M188" i="8" s="1"/>
  <c r="U187" i="8"/>
  <c r="T187" i="8"/>
  <c r="K187" i="8"/>
  <c r="I187" i="8"/>
  <c r="H187" i="8"/>
  <c r="G187" i="8"/>
  <c r="F187" i="8"/>
  <c r="C187" i="8"/>
  <c r="B187" i="8"/>
  <c r="A187" i="8"/>
  <c r="M187" i="8" s="1"/>
  <c r="U186" i="8"/>
  <c r="T186" i="8"/>
  <c r="H186" i="8"/>
  <c r="I186" i="8" s="1"/>
  <c r="K186" i="8" s="1"/>
  <c r="G186" i="8"/>
  <c r="F186" i="8"/>
  <c r="C186" i="8"/>
  <c r="B186" i="8"/>
  <c r="A186" i="8"/>
  <c r="T185" i="8"/>
  <c r="U185" i="8" s="1"/>
  <c r="M185" i="8"/>
  <c r="I185" i="8"/>
  <c r="K185" i="8" s="1"/>
  <c r="H185" i="8"/>
  <c r="G185" i="8"/>
  <c r="F185" i="8"/>
  <c r="C185" i="8"/>
  <c r="B185" i="8"/>
  <c r="A185" i="8"/>
  <c r="T184" i="8"/>
  <c r="U184" i="8" s="1"/>
  <c r="H184" i="8"/>
  <c r="I184" i="8" s="1"/>
  <c r="K184" i="8" s="1"/>
  <c r="G184" i="8"/>
  <c r="F184" i="8"/>
  <c r="C184" i="8"/>
  <c r="B184" i="8"/>
  <c r="A184" i="8"/>
  <c r="M184" i="8" s="1"/>
  <c r="U183" i="8"/>
  <c r="T183" i="8"/>
  <c r="K183" i="8"/>
  <c r="I183" i="8"/>
  <c r="H183" i="8"/>
  <c r="G183" i="8"/>
  <c r="F183" i="8"/>
  <c r="C183" i="8"/>
  <c r="B183" i="8"/>
  <c r="A183" i="8"/>
  <c r="M183" i="8" s="1"/>
  <c r="U182" i="8"/>
  <c r="T182" i="8"/>
  <c r="H182" i="8"/>
  <c r="I182" i="8" s="1"/>
  <c r="K182" i="8" s="1"/>
  <c r="G182" i="8"/>
  <c r="F182" i="8"/>
  <c r="C182" i="8"/>
  <c r="B182" i="8"/>
  <c r="A182" i="8"/>
  <c r="T181" i="8"/>
  <c r="U181" i="8" s="1"/>
  <c r="M181" i="8"/>
  <c r="I181" i="8"/>
  <c r="K181" i="8" s="1"/>
  <c r="H181" i="8"/>
  <c r="G181" i="8"/>
  <c r="F181" i="8"/>
  <c r="C181" i="8"/>
  <c r="B181" i="8"/>
  <c r="A181" i="8"/>
  <c r="T180" i="8"/>
  <c r="U180" i="8" s="1"/>
  <c r="H180" i="8"/>
  <c r="I180" i="8" s="1"/>
  <c r="K180" i="8" s="1"/>
  <c r="G180" i="8"/>
  <c r="F180" i="8"/>
  <c r="C180" i="8"/>
  <c r="B180" i="8"/>
  <c r="A180" i="8"/>
  <c r="M180" i="8" s="1"/>
  <c r="U179" i="8"/>
  <c r="T179" i="8"/>
  <c r="K179" i="8"/>
  <c r="I179" i="8"/>
  <c r="H179" i="8"/>
  <c r="G179" i="8"/>
  <c r="F179" i="8"/>
  <c r="C179" i="8"/>
  <c r="B179" i="8"/>
  <c r="A179" i="8"/>
  <c r="M179" i="8" s="1"/>
  <c r="U178" i="8"/>
  <c r="T178" i="8"/>
  <c r="H178" i="8"/>
  <c r="I178" i="8" s="1"/>
  <c r="K178" i="8" s="1"/>
  <c r="G178" i="8"/>
  <c r="F178" i="8"/>
  <c r="C178" i="8"/>
  <c r="B178" i="8"/>
  <c r="A178" i="8"/>
  <c r="T177" i="8"/>
  <c r="U177" i="8" s="1"/>
  <c r="M177" i="8"/>
  <c r="I177" i="8"/>
  <c r="K177" i="8" s="1"/>
  <c r="H177" i="8"/>
  <c r="G177" i="8"/>
  <c r="F177" i="8"/>
  <c r="C177" i="8"/>
  <c r="B177" i="8"/>
  <c r="A177" i="8"/>
  <c r="T176" i="8"/>
  <c r="U176" i="8" s="1"/>
  <c r="H176" i="8"/>
  <c r="I176" i="8" s="1"/>
  <c r="K176" i="8" s="1"/>
  <c r="G176" i="8"/>
  <c r="F176" i="8"/>
  <c r="C176" i="8"/>
  <c r="B176" i="8"/>
  <c r="A176" i="8"/>
  <c r="M176" i="8" s="1"/>
  <c r="U175" i="8"/>
  <c r="T175" i="8"/>
  <c r="K175" i="8"/>
  <c r="I175" i="8"/>
  <c r="H175" i="8"/>
  <c r="G175" i="8"/>
  <c r="F175" i="8"/>
  <c r="C175" i="8"/>
  <c r="B175" i="8"/>
  <c r="A175" i="8"/>
  <c r="M175" i="8" s="1"/>
  <c r="U174" i="8"/>
  <c r="T174" i="8"/>
  <c r="I174" i="8"/>
  <c r="K174" i="8" s="1"/>
  <c r="H174" i="8"/>
  <c r="G174" i="8"/>
  <c r="F174" i="8"/>
  <c r="C174" i="8"/>
  <c r="B174" i="8"/>
  <c r="A174" i="8"/>
  <c r="T173" i="8"/>
  <c r="U173" i="8" s="1"/>
  <c r="I173" i="8"/>
  <c r="K173" i="8" s="1"/>
  <c r="H173" i="8"/>
  <c r="G173" i="8"/>
  <c r="F173" i="8"/>
  <c r="C173" i="8"/>
  <c r="B173" i="8"/>
  <c r="A173" i="8"/>
  <c r="T172" i="8"/>
  <c r="U172" i="8" s="1"/>
  <c r="M172" i="8"/>
  <c r="H172" i="8"/>
  <c r="I172" i="8" s="1"/>
  <c r="K172" i="8" s="1"/>
  <c r="G172" i="8"/>
  <c r="F172" i="8"/>
  <c r="C172" i="8"/>
  <c r="B172" i="8"/>
  <c r="A172" i="8"/>
  <c r="U171" i="8"/>
  <c r="T171" i="8"/>
  <c r="K171" i="8"/>
  <c r="I171" i="8"/>
  <c r="H171" i="8"/>
  <c r="G171" i="8"/>
  <c r="F171" i="8"/>
  <c r="C171" i="8"/>
  <c r="B171" i="8"/>
  <c r="A171" i="8"/>
  <c r="M171" i="8" s="1"/>
  <c r="U170" i="8"/>
  <c r="T170" i="8"/>
  <c r="K170" i="8"/>
  <c r="I170" i="8"/>
  <c r="H170" i="8"/>
  <c r="G170" i="8"/>
  <c r="F170" i="8"/>
  <c r="C170" i="8"/>
  <c r="B170" i="8"/>
  <c r="A170" i="8"/>
  <c r="M170" i="8" s="1"/>
  <c r="U169" i="8"/>
  <c r="T169" i="8"/>
  <c r="H169" i="8"/>
  <c r="I169" i="8" s="1"/>
  <c r="K169" i="8" s="1"/>
  <c r="G169" i="8"/>
  <c r="F169" i="8"/>
  <c r="C169" i="8"/>
  <c r="B169" i="8"/>
  <c r="A169" i="8"/>
  <c r="T168" i="8"/>
  <c r="U168" i="8" s="1"/>
  <c r="H168" i="8"/>
  <c r="I168" i="8" s="1"/>
  <c r="K168" i="8" s="1"/>
  <c r="G168" i="8"/>
  <c r="F168" i="8"/>
  <c r="C168" i="8"/>
  <c r="B168" i="8"/>
  <c r="A168" i="8"/>
  <c r="M168" i="8" s="1"/>
  <c r="U167" i="8"/>
  <c r="T167" i="8"/>
  <c r="K167" i="8"/>
  <c r="I167" i="8"/>
  <c r="H167" i="8"/>
  <c r="G167" i="8"/>
  <c r="F167" i="8"/>
  <c r="C167" i="8"/>
  <c r="B167" i="8"/>
  <c r="A167" i="8"/>
  <c r="M167" i="8" s="1"/>
  <c r="U166" i="8"/>
  <c r="T166" i="8"/>
  <c r="I166" i="8"/>
  <c r="K166" i="8" s="1"/>
  <c r="H166" i="8"/>
  <c r="G166" i="8"/>
  <c r="F166" i="8"/>
  <c r="C166" i="8"/>
  <c r="B166" i="8"/>
  <c r="A166" i="8"/>
  <c r="T165" i="8"/>
  <c r="U165" i="8" s="1"/>
  <c r="I165" i="8"/>
  <c r="K165" i="8" s="1"/>
  <c r="H165" i="8"/>
  <c r="G165" i="8"/>
  <c r="F165" i="8"/>
  <c r="C165" i="8"/>
  <c r="B165" i="8"/>
  <c r="A165" i="8"/>
  <c r="T164" i="8"/>
  <c r="U164" i="8" s="1"/>
  <c r="M164" i="8"/>
  <c r="H164" i="8"/>
  <c r="I164" i="8" s="1"/>
  <c r="K164" i="8" s="1"/>
  <c r="G164" i="8"/>
  <c r="F164" i="8"/>
  <c r="C164" i="8"/>
  <c r="B164" i="8"/>
  <c r="A164" i="8"/>
  <c r="U163" i="8"/>
  <c r="T163" i="8"/>
  <c r="K163" i="8"/>
  <c r="I163" i="8"/>
  <c r="H163" i="8"/>
  <c r="G163" i="8"/>
  <c r="F163" i="8"/>
  <c r="C163" i="8"/>
  <c r="B163" i="8"/>
  <c r="A163" i="8"/>
  <c r="M163" i="8" s="1"/>
  <c r="U162" i="8"/>
  <c r="T162" i="8"/>
  <c r="K162" i="8"/>
  <c r="I162" i="8"/>
  <c r="H162" i="8"/>
  <c r="G162" i="8"/>
  <c r="F162" i="8"/>
  <c r="C162" i="8"/>
  <c r="B162" i="8"/>
  <c r="A162" i="8"/>
  <c r="M162" i="8" s="1"/>
  <c r="U161" i="8"/>
  <c r="T161" i="8"/>
  <c r="H161" i="8"/>
  <c r="I161" i="8" s="1"/>
  <c r="K161" i="8" s="1"/>
  <c r="G161" i="8"/>
  <c r="F161" i="8"/>
  <c r="C161" i="8"/>
  <c r="B161" i="8"/>
  <c r="A161" i="8"/>
  <c r="T160" i="8"/>
  <c r="U160" i="8" s="1"/>
  <c r="H160" i="8"/>
  <c r="I160" i="8" s="1"/>
  <c r="K160" i="8" s="1"/>
  <c r="G160" i="8"/>
  <c r="F160" i="8"/>
  <c r="C160" i="8"/>
  <c r="B160" i="8"/>
  <c r="A160" i="8"/>
  <c r="M160" i="8" s="1"/>
  <c r="U159" i="8"/>
  <c r="T159" i="8"/>
  <c r="K159" i="8"/>
  <c r="I159" i="8"/>
  <c r="H159" i="8"/>
  <c r="G159" i="8"/>
  <c r="F159" i="8"/>
  <c r="C159" i="8"/>
  <c r="B159" i="8"/>
  <c r="A159" i="8"/>
  <c r="M159" i="8" s="1"/>
  <c r="U158" i="8"/>
  <c r="T158" i="8"/>
  <c r="I158" i="8"/>
  <c r="K158" i="8" s="1"/>
  <c r="H158" i="8"/>
  <c r="G158" i="8"/>
  <c r="F158" i="8"/>
  <c r="C158" i="8"/>
  <c r="B158" i="8"/>
  <c r="A158" i="8"/>
  <c r="T157" i="8"/>
  <c r="U157" i="8" s="1"/>
  <c r="I157" i="8"/>
  <c r="K157" i="8" s="1"/>
  <c r="H157" i="8"/>
  <c r="G157" i="8"/>
  <c r="F157" i="8"/>
  <c r="C157" i="8"/>
  <c r="B157" i="8"/>
  <c r="A157" i="8"/>
  <c r="T156" i="8"/>
  <c r="U156" i="8" s="1"/>
  <c r="M156" i="8"/>
  <c r="H156" i="8"/>
  <c r="I156" i="8" s="1"/>
  <c r="K156" i="8" s="1"/>
  <c r="G156" i="8"/>
  <c r="F156" i="8"/>
  <c r="C156" i="8"/>
  <c r="B156" i="8"/>
  <c r="A156" i="8"/>
  <c r="U155" i="8"/>
  <c r="T155" i="8"/>
  <c r="K155" i="8"/>
  <c r="I155" i="8"/>
  <c r="H155" i="8"/>
  <c r="G155" i="8"/>
  <c r="F155" i="8"/>
  <c r="C155" i="8"/>
  <c r="B155" i="8"/>
  <c r="A155" i="8"/>
  <c r="M155" i="8" s="1"/>
  <c r="U154" i="8"/>
  <c r="T154" i="8"/>
  <c r="K154" i="8"/>
  <c r="I154" i="8"/>
  <c r="H154" i="8"/>
  <c r="G154" i="8"/>
  <c r="F154" i="8"/>
  <c r="C154" i="8"/>
  <c r="B154" i="8"/>
  <c r="A154" i="8"/>
  <c r="M154" i="8" s="1"/>
  <c r="U153" i="8"/>
  <c r="T153" i="8"/>
  <c r="H153" i="8"/>
  <c r="I153" i="8" s="1"/>
  <c r="K153" i="8" s="1"/>
  <c r="G153" i="8"/>
  <c r="F153" i="8"/>
  <c r="C153" i="8"/>
  <c r="B153" i="8"/>
  <c r="A153" i="8"/>
  <c r="T152" i="8"/>
  <c r="U152" i="8" s="1"/>
  <c r="H152" i="8"/>
  <c r="I152" i="8" s="1"/>
  <c r="K152" i="8" s="1"/>
  <c r="G152" i="8"/>
  <c r="F152" i="8"/>
  <c r="C152" i="8"/>
  <c r="B152" i="8"/>
  <c r="A152" i="8"/>
  <c r="M152" i="8" s="1"/>
  <c r="U151" i="8"/>
  <c r="T151" i="8"/>
  <c r="K151" i="8"/>
  <c r="I151" i="8"/>
  <c r="H151" i="8"/>
  <c r="G151" i="8"/>
  <c r="F151" i="8"/>
  <c r="C151" i="8"/>
  <c r="B151" i="8"/>
  <c r="A151" i="8"/>
  <c r="M151" i="8" s="1"/>
  <c r="U150" i="8"/>
  <c r="T150" i="8"/>
  <c r="I150" i="8"/>
  <c r="K150" i="8" s="1"/>
  <c r="H150" i="8"/>
  <c r="G150" i="8"/>
  <c r="F150" i="8"/>
  <c r="C150" i="8"/>
  <c r="B150" i="8"/>
  <c r="A150" i="8"/>
  <c r="T149" i="8"/>
  <c r="U149" i="8" s="1"/>
  <c r="I149" i="8"/>
  <c r="K149" i="8" s="1"/>
  <c r="H149" i="8"/>
  <c r="G149" i="8"/>
  <c r="F149" i="8"/>
  <c r="C149" i="8"/>
  <c r="B149" i="8"/>
  <c r="A149" i="8"/>
  <c r="T148" i="8"/>
  <c r="U148" i="8" s="1"/>
  <c r="M148" i="8"/>
  <c r="H148" i="8"/>
  <c r="I148" i="8" s="1"/>
  <c r="K148" i="8" s="1"/>
  <c r="G148" i="8"/>
  <c r="F148" i="8"/>
  <c r="C148" i="8"/>
  <c r="B148" i="8"/>
  <c r="A148" i="8"/>
  <c r="U147" i="8"/>
  <c r="T147" i="8"/>
  <c r="K147" i="8"/>
  <c r="I147" i="8"/>
  <c r="H147" i="8"/>
  <c r="G147" i="8"/>
  <c r="F147" i="8"/>
  <c r="C147" i="8"/>
  <c r="B147" i="8"/>
  <c r="A147" i="8"/>
  <c r="M147" i="8" s="1"/>
  <c r="T146" i="8"/>
  <c r="U146" i="8" s="1"/>
  <c r="K146" i="8"/>
  <c r="I146" i="8"/>
  <c r="H146" i="8"/>
  <c r="G146" i="8"/>
  <c r="F146" i="8"/>
  <c r="C146" i="8"/>
  <c r="B146" i="8"/>
  <c r="A146" i="8"/>
  <c r="M146" i="8" s="1"/>
  <c r="U145" i="8"/>
  <c r="T145" i="8"/>
  <c r="I145" i="8"/>
  <c r="K145" i="8" s="1"/>
  <c r="H145" i="8"/>
  <c r="G145" i="8"/>
  <c r="F145" i="8"/>
  <c r="C145" i="8"/>
  <c r="B145" i="8"/>
  <c r="A145" i="8"/>
  <c r="M145" i="8" s="1"/>
  <c r="T144" i="8"/>
  <c r="U144" i="8" s="1"/>
  <c r="M144" i="8"/>
  <c r="K144" i="8"/>
  <c r="H144" i="8"/>
  <c r="I144" i="8" s="1"/>
  <c r="G144" i="8"/>
  <c r="F144" i="8"/>
  <c r="C144" i="8"/>
  <c r="B144" i="8"/>
  <c r="A144" i="8"/>
  <c r="U143" i="8"/>
  <c r="T143" i="8"/>
  <c r="I143" i="8"/>
  <c r="K143" i="8" s="1"/>
  <c r="H143" i="8"/>
  <c r="G143" i="8"/>
  <c r="F143" i="8"/>
  <c r="C143" i="8"/>
  <c r="B143" i="8"/>
  <c r="A143" i="8"/>
  <c r="M143" i="8" s="1"/>
  <c r="T142" i="8"/>
  <c r="U142" i="8" s="1"/>
  <c r="K142" i="8"/>
  <c r="I142" i="8"/>
  <c r="H142" i="8"/>
  <c r="G142" i="8"/>
  <c r="F142" i="8"/>
  <c r="C142" i="8"/>
  <c r="B142" i="8"/>
  <c r="A142" i="8"/>
  <c r="M142" i="8" s="1"/>
  <c r="U141" i="8"/>
  <c r="T141" i="8"/>
  <c r="I141" i="8"/>
  <c r="K141" i="8" s="1"/>
  <c r="H141" i="8"/>
  <c r="G141" i="8"/>
  <c r="F141" i="8"/>
  <c r="C141" i="8"/>
  <c r="B141" i="8"/>
  <c r="A141" i="8"/>
  <c r="M141" i="8" s="1"/>
  <c r="T140" i="8"/>
  <c r="U140" i="8" s="1"/>
  <c r="M140" i="8"/>
  <c r="K140" i="8"/>
  <c r="H140" i="8"/>
  <c r="I140" i="8" s="1"/>
  <c r="G140" i="8"/>
  <c r="F140" i="8"/>
  <c r="C140" i="8"/>
  <c r="B140" i="8"/>
  <c r="A140" i="8"/>
  <c r="U139" i="8"/>
  <c r="T139" i="8"/>
  <c r="I139" i="8"/>
  <c r="K139" i="8" s="1"/>
  <c r="H139" i="8"/>
  <c r="G139" i="8"/>
  <c r="F139" i="8"/>
  <c r="C139" i="8"/>
  <c r="B139" i="8"/>
  <c r="A139" i="8"/>
  <c r="M139" i="8" s="1"/>
  <c r="T138" i="8"/>
  <c r="U138" i="8" s="1"/>
  <c r="K138" i="8"/>
  <c r="I138" i="8"/>
  <c r="H138" i="8"/>
  <c r="G138" i="8"/>
  <c r="F138" i="8"/>
  <c r="C138" i="8"/>
  <c r="B138" i="8"/>
  <c r="A138" i="8"/>
  <c r="M138" i="8" s="1"/>
  <c r="U137" i="8"/>
  <c r="T137" i="8"/>
  <c r="I137" i="8"/>
  <c r="K137" i="8" s="1"/>
  <c r="H137" i="8"/>
  <c r="G137" i="8"/>
  <c r="F137" i="8"/>
  <c r="C137" i="8"/>
  <c r="B137" i="8"/>
  <c r="A137" i="8"/>
  <c r="M137" i="8" s="1"/>
  <c r="T136" i="8"/>
  <c r="U136" i="8" s="1"/>
  <c r="M136" i="8"/>
  <c r="K136" i="8"/>
  <c r="H136" i="8"/>
  <c r="I136" i="8" s="1"/>
  <c r="G136" i="8"/>
  <c r="F136" i="8"/>
  <c r="C136" i="8"/>
  <c r="B136" i="8"/>
  <c r="A136" i="8"/>
  <c r="U135" i="8"/>
  <c r="T135" i="8"/>
  <c r="I135" i="8"/>
  <c r="K135" i="8" s="1"/>
  <c r="H135" i="8"/>
  <c r="G135" i="8"/>
  <c r="F135" i="8"/>
  <c r="C135" i="8"/>
  <c r="B135" i="8"/>
  <c r="A135" i="8"/>
  <c r="M135" i="8" s="1"/>
  <c r="T134" i="8"/>
  <c r="U134" i="8" s="1"/>
  <c r="K134" i="8"/>
  <c r="I134" i="8"/>
  <c r="H134" i="8"/>
  <c r="G134" i="8"/>
  <c r="F134" i="8"/>
  <c r="C134" i="8"/>
  <c r="B134" i="8"/>
  <c r="A134" i="8"/>
  <c r="M134" i="8" s="1"/>
  <c r="U133" i="8"/>
  <c r="T133" i="8"/>
  <c r="I133" i="8"/>
  <c r="K133" i="8" s="1"/>
  <c r="H133" i="8"/>
  <c r="G133" i="8"/>
  <c r="F133" i="8"/>
  <c r="C133" i="8"/>
  <c r="B133" i="8"/>
  <c r="A133" i="8"/>
  <c r="M133" i="8" s="1"/>
  <c r="T132" i="8"/>
  <c r="U132" i="8" s="1"/>
  <c r="M132" i="8"/>
  <c r="K132" i="8"/>
  <c r="H132" i="8"/>
  <c r="I132" i="8" s="1"/>
  <c r="G132" i="8"/>
  <c r="F132" i="8"/>
  <c r="C132" i="8"/>
  <c r="B132" i="8"/>
  <c r="A132" i="8"/>
  <c r="U131" i="8"/>
  <c r="T131" i="8"/>
  <c r="I131" i="8"/>
  <c r="K131" i="8" s="1"/>
  <c r="H131" i="8"/>
  <c r="G131" i="8"/>
  <c r="F131" i="8"/>
  <c r="C131" i="8"/>
  <c r="B131" i="8"/>
  <c r="A131" i="8"/>
  <c r="M131" i="8" s="1"/>
  <c r="T130" i="8"/>
  <c r="U130" i="8" s="1"/>
  <c r="K130" i="8"/>
  <c r="I130" i="8"/>
  <c r="H130" i="8"/>
  <c r="G130" i="8"/>
  <c r="F130" i="8"/>
  <c r="C130" i="8"/>
  <c r="B130" i="8"/>
  <c r="A130" i="8"/>
  <c r="M130" i="8" s="1"/>
  <c r="U129" i="8"/>
  <c r="T129" i="8"/>
  <c r="I129" i="8"/>
  <c r="K129" i="8" s="1"/>
  <c r="H129" i="8"/>
  <c r="G129" i="8"/>
  <c r="F129" i="8"/>
  <c r="C129" i="8"/>
  <c r="B129" i="8"/>
  <c r="A129" i="8"/>
  <c r="M129" i="8" s="1"/>
  <c r="T128" i="8"/>
  <c r="U128" i="8" s="1"/>
  <c r="M128" i="8"/>
  <c r="K128" i="8"/>
  <c r="H128" i="8"/>
  <c r="I128" i="8" s="1"/>
  <c r="G128" i="8"/>
  <c r="F128" i="8"/>
  <c r="C128" i="8"/>
  <c r="B128" i="8"/>
  <c r="A128" i="8"/>
  <c r="U127" i="8"/>
  <c r="T127" i="8"/>
  <c r="I127" i="8"/>
  <c r="K127" i="8" s="1"/>
  <c r="H127" i="8"/>
  <c r="G127" i="8"/>
  <c r="F127" i="8"/>
  <c r="C127" i="8"/>
  <c r="B127" i="8"/>
  <c r="A127" i="8"/>
  <c r="M127" i="8" s="1"/>
  <c r="T126" i="8"/>
  <c r="U126" i="8" s="1"/>
  <c r="K126" i="8"/>
  <c r="I126" i="8"/>
  <c r="H126" i="8"/>
  <c r="G126" i="8"/>
  <c r="F126" i="8"/>
  <c r="C126" i="8"/>
  <c r="B126" i="8"/>
  <c r="A126" i="8"/>
  <c r="M126" i="8" s="1"/>
  <c r="U125" i="8"/>
  <c r="T125" i="8"/>
  <c r="I125" i="8"/>
  <c r="K125" i="8" s="1"/>
  <c r="H125" i="8"/>
  <c r="G125" i="8"/>
  <c r="F125" i="8"/>
  <c r="C125" i="8"/>
  <c r="B125" i="8"/>
  <c r="A125" i="8"/>
  <c r="M125" i="8" s="1"/>
  <c r="T124" i="8"/>
  <c r="U124" i="8" s="1"/>
  <c r="M124" i="8"/>
  <c r="K124" i="8"/>
  <c r="H124" i="8"/>
  <c r="I124" i="8" s="1"/>
  <c r="G124" i="8"/>
  <c r="F124" i="8"/>
  <c r="C124" i="8"/>
  <c r="B124" i="8"/>
  <c r="A124" i="8"/>
  <c r="U123" i="8"/>
  <c r="T123" i="8"/>
  <c r="I123" i="8"/>
  <c r="K123" i="8" s="1"/>
  <c r="H123" i="8"/>
  <c r="G123" i="8"/>
  <c r="F123" i="8"/>
  <c r="C123" i="8"/>
  <c r="B123" i="8"/>
  <c r="A123" i="8"/>
  <c r="M123" i="8" s="1"/>
  <c r="T122" i="8"/>
  <c r="U122" i="8" s="1"/>
  <c r="K122" i="8"/>
  <c r="I122" i="8"/>
  <c r="H122" i="8"/>
  <c r="G122" i="8"/>
  <c r="F122" i="8"/>
  <c r="C122" i="8"/>
  <c r="B122" i="8"/>
  <c r="A122" i="8"/>
  <c r="M122" i="8" s="1"/>
  <c r="U121" i="8"/>
  <c r="T121" i="8"/>
  <c r="I121" i="8"/>
  <c r="K121" i="8" s="1"/>
  <c r="H121" i="8"/>
  <c r="G121" i="8"/>
  <c r="F121" i="8"/>
  <c r="C121" i="8"/>
  <c r="B121" i="8"/>
  <c r="A121" i="8"/>
  <c r="M121" i="8" s="1"/>
  <c r="T120" i="8"/>
  <c r="U120" i="8" s="1"/>
  <c r="M120" i="8"/>
  <c r="K120" i="8"/>
  <c r="H120" i="8"/>
  <c r="I120" i="8" s="1"/>
  <c r="G120" i="8"/>
  <c r="F120" i="8"/>
  <c r="C120" i="8"/>
  <c r="B120" i="8"/>
  <c r="A120" i="8"/>
  <c r="U119" i="8"/>
  <c r="T119" i="8"/>
  <c r="I119" i="8"/>
  <c r="K119" i="8" s="1"/>
  <c r="H119" i="8"/>
  <c r="G119" i="8"/>
  <c r="F119" i="8"/>
  <c r="C119" i="8"/>
  <c r="B119" i="8"/>
  <c r="A119" i="8"/>
  <c r="M119" i="8" s="1"/>
  <c r="T118" i="8"/>
  <c r="U118" i="8" s="1"/>
  <c r="H118" i="8"/>
  <c r="I118" i="8" s="1"/>
  <c r="K118" i="8" s="1"/>
  <c r="G118" i="8"/>
  <c r="F118" i="8"/>
  <c r="C118" i="8"/>
  <c r="B118" i="8"/>
  <c r="A118" i="8"/>
  <c r="M118" i="8" s="1"/>
  <c r="U117" i="8"/>
  <c r="T117" i="8"/>
  <c r="K117" i="8"/>
  <c r="I117" i="8"/>
  <c r="H117" i="8"/>
  <c r="G117" i="8"/>
  <c r="F117" i="8"/>
  <c r="C117" i="8"/>
  <c r="B117" i="8"/>
  <c r="A117" i="8"/>
  <c r="M117" i="8" s="1"/>
  <c r="U116" i="8"/>
  <c r="T116" i="8"/>
  <c r="K116" i="8"/>
  <c r="I116" i="8"/>
  <c r="H116" i="8"/>
  <c r="G116" i="8"/>
  <c r="F116" i="8"/>
  <c r="C116" i="8"/>
  <c r="B116" i="8"/>
  <c r="A116" i="8"/>
  <c r="M116" i="8" s="1"/>
  <c r="U115" i="8"/>
  <c r="T115" i="8"/>
  <c r="I115" i="8"/>
  <c r="K115" i="8" s="1"/>
  <c r="H115" i="8"/>
  <c r="G115" i="8"/>
  <c r="F115" i="8"/>
  <c r="C115" i="8"/>
  <c r="B115" i="8"/>
  <c r="A115" i="8"/>
  <c r="M115" i="8" s="1"/>
  <c r="T114" i="8"/>
  <c r="U114" i="8" s="1"/>
  <c r="H114" i="8"/>
  <c r="I114" i="8" s="1"/>
  <c r="K114" i="8" s="1"/>
  <c r="G114" i="8"/>
  <c r="F114" i="8"/>
  <c r="C114" i="8"/>
  <c r="B114" i="8"/>
  <c r="A114" i="8"/>
  <c r="M114" i="8" s="1"/>
  <c r="U113" i="8"/>
  <c r="T113" i="8"/>
  <c r="K113" i="8"/>
  <c r="I113" i="8"/>
  <c r="H113" i="8"/>
  <c r="G113" i="8"/>
  <c r="F113" i="8"/>
  <c r="C113" i="8"/>
  <c r="B113" i="8"/>
  <c r="A113" i="8"/>
  <c r="M113" i="8" s="1"/>
  <c r="U112" i="8"/>
  <c r="T112" i="8"/>
  <c r="K112" i="8"/>
  <c r="I112" i="8"/>
  <c r="H112" i="8"/>
  <c r="G112" i="8"/>
  <c r="F112" i="8"/>
  <c r="C112" i="8"/>
  <c r="B112" i="8"/>
  <c r="A112" i="8"/>
  <c r="M112" i="8" s="1"/>
  <c r="U111" i="8"/>
  <c r="T111" i="8"/>
  <c r="I111" i="8"/>
  <c r="K111" i="8" s="1"/>
  <c r="H111" i="8"/>
  <c r="G111" i="8"/>
  <c r="F111" i="8"/>
  <c r="C111" i="8"/>
  <c r="B111" i="8"/>
  <c r="A111" i="8"/>
  <c r="M111" i="8" s="1"/>
  <c r="T110" i="8"/>
  <c r="U110" i="8" s="1"/>
  <c r="H110" i="8"/>
  <c r="I110" i="8" s="1"/>
  <c r="K110" i="8" s="1"/>
  <c r="G110" i="8"/>
  <c r="F110" i="8"/>
  <c r="C110" i="8"/>
  <c r="B110" i="8"/>
  <c r="A110" i="8"/>
  <c r="M110" i="8" s="1"/>
  <c r="U109" i="8"/>
  <c r="T109" i="8"/>
  <c r="K109" i="8"/>
  <c r="I109" i="8"/>
  <c r="H109" i="8"/>
  <c r="G109" i="8"/>
  <c r="F109" i="8"/>
  <c r="C109" i="8"/>
  <c r="B109" i="8"/>
  <c r="A109" i="8"/>
  <c r="M109" i="8" s="1"/>
  <c r="U108" i="8"/>
  <c r="T108" i="8"/>
  <c r="K108" i="8"/>
  <c r="I108" i="8"/>
  <c r="H108" i="8"/>
  <c r="G108" i="8"/>
  <c r="F108" i="8"/>
  <c r="C108" i="8"/>
  <c r="B108" i="8"/>
  <c r="A108" i="8"/>
  <c r="M108" i="8" s="1"/>
  <c r="U107" i="8"/>
  <c r="T107" i="8"/>
  <c r="I107" i="8"/>
  <c r="K107" i="8" s="1"/>
  <c r="H107" i="8"/>
  <c r="G107" i="8"/>
  <c r="F107" i="8"/>
  <c r="C107" i="8"/>
  <c r="B107" i="8"/>
  <c r="A107" i="8"/>
  <c r="M107" i="8" s="1"/>
  <c r="T106" i="8"/>
  <c r="U106" i="8" s="1"/>
  <c r="H106" i="8"/>
  <c r="I106" i="8" s="1"/>
  <c r="K106" i="8" s="1"/>
  <c r="G106" i="8"/>
  <c r="F106" i="8"/>
  <c r="C106" i="8"/>
  <c r="B106" i="8"/>
  <c r="A106" i="8"/>
  <c r="M106" i="8" s="1"/>
  <c r="U105" i="8"/>
  <c r="T105" i="8"/>
  <c r="K105" i="8"/>
  <c r="I105" i="8"/>
  <c r="H105" i="8"/>
  <c r="G105" i="8"/>
  <c r="F105" i="8"/>
  <c r="C105" i="8"/>
  <c r="B105" i="8"/>
  <c r="A105" i="8"/>
  <c r="M105" i="8" s="1"/>
  <c r="U104" i="8"/>
  <c r="T104" i="8"/>
  <c r="K104" i="8"/>
  <c r="I104" i="8"/>
  <c r="H104" i="8"/>
  <c r="G104" i="8"/>
  <c r="F104" i="8"/>
  <c r="C104" i="8"/>
  <c r="B104" i="8"/>
  <c r="A104" i="8"/>
  <c r="M104" i="8" s="1"/>
  <c r="U103" i="8"/>
  <c r="T103" i="8"/>
  <c r="I103" i="8"/>
  <c r="K103" i="8" s="1"/>
  <c r="H103" i="8"/>
  <c r="G103" i="8"/>
  <c r="F103" i="8"/>
  <c r="C103" i="8"/>
  <c r="B103" i="8"/>
  <c r="A103" i="8"/>
  <c r="T102" i="8"/>
  <c r="U102" i="8" s="1"/>
  <c r="H102" i="8"/>
  <c r="I102" i="8" s="1"/>
  <c r="K102" i="8" s="1"/>
  <c r="G102" i="8"/>
  <c r="F102" i="8"/>
  <c r="C102" i="8"/>
  <c r="B102" i="8"/>
  <c r="A102" i="8"/>
  <c r="U101" i="8"/>
  <c r="T101" i="8"/>
  <c r="K101" i="8"/>
  <c r="I101" i="8"/>
  <c r="H101" i="8"/>
  <c r="G101" i="8"/>
  <c r="F101" i="8"/>
  <c r="C101" i="8"/>
  <c r="B101" i="8"/>
  <c r="A101" i="8"/>
  <c r="M101" i="8" s="1"/>
  <c r="U100" i="8"/>
  <c r="T100" i="8"/>
  <c r="K100" i="8"/>
  <c r="I100" i="8"/>
  <c r="H100" i="8"/>
  <c r="G100" i="8"/>
  <c r="F100" i="8"/>
  <c r="C100" i="8"/>
  <c r="B100" i="8"/>
  <c r="A100" i="8"/>
  <c r="M100" i="8" s="1"/>
  <c r="U99" i="8"/>
  <c r="T99" i="8"/>
  <c r="I99" i="8"/>
  <c r="K99" i="8" s="1"/>
  <c r="H99" i="8"/>
  <c r="G99" i="8"/>
  <c r="F99" i="8"/>
  <c r="C99" i="8"/>
  <c r="B99" i="8"/>
  <c r="A99" i="8"/>
  <c r="T98" i="8"/>
  <c r="U98" i="8" s="1"/>
  <c r="H98" i="8"/>
  <c r="I98" i="8" s="1"/>
  <c r="K98" i="8" s="1"/>
  <c r="G98" i="8"/>
  <c r="F98" i="8"/>
  <c r="C98" i="8"/>
  <c r="B98" i="8"/>
  <c r="A98" i="8"/>
  <c r="U97" i="8"/>
  <c r="T97" i="8"/>
  <c r="K97" i="8"/>
  <c r="I97" i="8"/>
  <c r="H97" i="8"/>
  <c r="G97" i="8"/>
  <c r="F97" i="8"/>
  <c r="C97" i="8"/>
  <c r="B97" i="8"/>
  <c r="A97" i="8"/>
  <c r="M97" i="8" s="1"/>
  <c r="U96" i="8"/>
  <c r="T96" i="8"/>
  <c r="K96" i="8"/>
  <c r="I96" i="8"/>
  <c r="H96" i="8"/>
  <c r="G96" i="8"/>
  <c r="F96" i="8"/>
  <c r="C96" i="8"/>
  <c r="B96" i="8"/>
  <c r="A96" i="8"/>
  <c r="M96" i="8" s="1"/>
  <c r="U95" i="8"/>
  <c r="T95" i="8"/>
  <c r="I95" i="8"/>
  <c r="K95" i="8" s="1"/>
  <c r="H95" i="8"/>
  <c r="G95" i="8"/>
  <c r="F95" i="8"/>
  <c r="C95" i="8"/>
  <c r="B95" i="8"/>
  <c r="A95" i="8"/>
  <c r="M95" i="8" s="1"/>
  <c r="T94" i="8"/>
  <c r="U94" i="8" s="1"/>
  <c r="H94" i="8"/>
  <c r="I94" i="8" s="1"/>
  <c r="K94" i="8" s="1"/>
  <c r="G94" i="8"/>
  <c r="F94" i="8"/>
  <c r="C94" i="8"/>
  <c r="B94" i="8"/>
  <c r="A94" i="8"/>
  <c r="U93" i="8"/>
  <c r="T93" i="8"/>
  <c r="K93" i="8"/>
  <c r="I93" i="8"/>
  <c r="H93" i="8"/>
  <c r="G93" i="8"/>
  <c r="F93" i="8"/>
  <c r="C93" i="8"/>
  <c r="B93" i="8"/>
  <c r="A93" i="8"/>
  <c r="M93" i="8" s="1"/>
  <c r="U92" i="8"/>
  <c r="T92" i="8"/>
  <c r="K92" i="8"/>
  <c r="I92" i="8"/>
  <c r="H92" i="8"/>
  <c r="G92" i="8"/>
  <c r="F92" i="8"/>
  <c r="C92" i="8"/>
  <c r="B92" i="8"/>
  <c r="A92" i="8"/>
  <c r="M92" i="8" s="1"/>
  <c r="U91" i="8"/>
  <c r="T91" i="8"/>
  <c r="I91" i="8"/>
  <c r="K91" i="8" s="1"/>
  <c r="H91" i="8"/>
  <c r="G91" i="8"/>
  <c r="F91" i="8"/>
  <c r="C91" i="8"/>
  <c r="B91" i="8"/>
  <c r="A91" i="8"/>
  <c r="M91" i="8" s="1"/>
  <c r="T90" i="8"/>
  <c r="U90" i="8" s="1"/>
  <c r="H90" i="8"/>
  <c r="I90" i="8" s="1"/>
  <c r="K90" i="8" s="1"/>
  <c r="G90" i="8"/>
  <c r="F90" i="8"/>
  <c r="C90" i="8"/>
  <c r="B90" i="8"/>
  <c r="A90" i="8"/>
  <c r="M90" i="8" s="1"/>
  <c r="U89" i="8"/>
  <c r="T89" i="8"/>
  <c r="K89" i="8"/>
  <c r="I89" i="8"/>
  <c r="H89" i="8"/>
  <c r="G89" i="8"/>
  <c r="F89" i="8"/>
  <c r="C89" i="8"/>
  <c r="B89" i="8"/>
  <c r="A89" i="8"/>
  <c r="M89" i="8" s="1"/>
  <c r="U88" i="8"/>
  <c r="T88" i="8"/>
  <c r="K88" i="8"/>
  <c r="I88" i="8"/>
  <c r="H88" i="8"/>
  <c r="G88" i="8"/>
  <c r="F88" i="8"/>
  <c r="C88" i="8"/>
  <c r="B88" i="8"/>
  <c r="A88" i="8"/>
  <c r="M88" i="8" s="1"/>
  <c r="U87" i="8"/>
  <c r="T87" i="8"/>
  <c r="I87" i="8"/>
  <c r="K87" i="8" s="1"/>
  <c r="H87" i="8"/>
  <c r="G87" i="8"/>
  <c r="F87" i="8"/>
  <c r="C87" i="8"/>
  <c r="B87" i="8"/>
  <c r="A87" i="8"/>
  <c r="T86" i="8"/>
  <c r="U86" i="8" s="1"/>
  <c r="H86" i="8"/>
  <c r="I86" i="8" s="1"/>
  <c r="K86" i="8" s="1"/>
  <c r="G86" i="8"/>
  <c r="F86" i="8"/>
  <c r="C86" i="8"/>
  <c r="B86" i="8"/>
  <c r="A86" i="8"/>
  <c r="U85" i="8"/>
  <c r="T85" i="8"/>
  <c r="M85" i="8"/>
  <c r="K85" i="8"/>
  <c r="I85" i="8"/>
  <c r="H85" i="8"/>
  <c r="G85" i="8"/>
  <c r="F85" i="8"/>
  <c r="C85" i="8"/>
  <c r="B85" i="8"/>
  <c r="A85" i="8"/>
  <c r="U84" i="8"/>
  <c r="T84" i="8"/>
  <c r="K84" i="8"/>
  <c r="I84" i="8"/>
  <c r="H84" i="8"/>
  <c r="G84" i="8"/>
  <c r="F84" i="8"/>
  <c r="C84" i="8"/>
  <c r="B84" i="8"/>
  <c r="A84" i="8"/>
  <c r="M84" i="8" s="1"/>
  <c r="U83" i="8"/>
  <c r="T83" i="8"/>
  <c r="I83" i="8"/>
  <c r="K83" i="8" s="1"/>
  <c r="H83" i="8"/>
  <c r="G83" i="8"/>
  <c r="F83" i="8"/>
  <c r="C83" i="8"/>
  <c r="B83" i="8"/>
  <c r="A83" i="8"/>
  <c r="T82" i="8"/>
  <c r="U82" i="8" s="1"/>
  <c r="H82" i="8"/>
  <c r="I82" i="8" s="1"/>
  <c r="K82" i="8" s="1"/>
  <c r="G82" i="8"/>
  <c r="F82" i="8"/>
  <c r="C82" i="8"/>
  <c r="B82" i="8"/>
  <c r="A82" i="8"/>
  <c r="U81" i="8"/>
  <c r="T81" i="8"/>
  <c r="K81" i="8"/>
  <c r="I81" i="8"/>
  <c r="H81" i="8"/>
  <c r="G81" i="8"/>
  <c r="F81" i="8"/>
  <c r="C81" i="8"/>
  <c r="B81" i="8"/>
  <c r="A81" i="8"/>
  <c r="M81" i="8" s="1"/>
  <c r="U80" i="8"/>
  <c r="T80" i="8"/>
  <c r="K80" i="8"/>
  <c r="I80" i="8"/>
  <c r="H80" i="8"/>
  <c r="G80" i="8"/>
  <c r="F80" i="8"/>
  <c r="C80" i="8"/>
  <c r="B80" i="8"/>
  <c r="A80" i="8"/>
  <c r="M80" i="8" s="1"/>
  <c r="U79" i="8"/>
  <c r="T79" i="8"/>
  <c r="I79" i="8"/>
  <c r="K79" i="8" s="1"/>
  <c r="H79" i="8"/>
  <c r="G79" i="8"/>
  <c r="F79" i="8"/>
  <c r="C79" i="8"/>
  <c r="B79" i="8"/>
  <c r="A79" i="8"/>
  <c r="M79" i="8" s="1"/>
  <c r="T78" i="8"/>
  <c r="U78" i="8" s="1"/>
  <c r="H78" i="8"/>
  <c r="I78" i="8" s="1"/>
  <c r="K78" i="8" s="1"/>
  <c r="G78" i="8"/>
  <c r="F78" i="8"/>
  <c r="C78" i="8"/>
  <c r="B78" i="8"/>
  <c r="A78" i="8"/>
  <c r="M78" i="8" s="1"/>
  <c r="U77" i="8"/>
  <c r="T77" i="8"/>
  <c r="K77" i="8"/>
  <c r="I77" i="8"/>
  <c r="H77" i="8"/>
  <c r="G77" i="8"/>
  <c r="F77" i="8"/>
  <c r="C77" i="8"/>
  <c r="B77" i="8"/>
  <c r="A77" i="8"/>
  <c r="M77" i="8" s="1"/>
  <c r="U76" i="8"/>
  <c r="T76" i="8"/>
  <c r="I76" i="8"/>
  <c r="K76" i="8" s="1"/>
  <c r="H76" i="8"/>
  <c r="G76" i="8"/>
  <c r="F76" i="8"/>
  <c r="C76" i="8"/>
  <c r="B76" i="8"/>
  <c r="A76" i="8"/>
  <c r="M76" i="8" s="1"/>
  <c r="T75" i="8"/>
  <c r="U75" i="8" s="1"/>
  <c r="I75" i="8"/>
  <c r="K75" i="8" s="1"/>
  <c r="H75" i="8"/>
  <c r="G75" i="8"/>
  <c r="F75" i="8"/>
  <c r="C75" i="8"/>
  <c r="B75" i="8"/>
  <c r="A75" i="8"/>
  <c r="T74" i="8"/>
  <c r="U74" i="8" s="1"/>
  <c r="M74" i="8"/>
  <c r="H74" i="8"/>
  <c r="I74" i="8" s="1"/>
  <c r="K74" i="8" s="1"/>
  <c r="G74" i="8"/>
  <c r="F74" i="8"/>
  <c r="C74" i="8"/>
  <c r="B74" i="8"/>
  <c r="A74" i="8"/>
  <c r="U73" i="8"/>
  <c r="T73" i="8"/>
  <c r="K73" i="8"/>
  <c r="I73" i="8"/>
  <c r="H73" i="8"/>
  <c r="G73" i="8"/>
  <c r="F73" i="8"/>
  <c r="C73" i="8"/>
  <c r="B73" i="8"/>
  <c r="A73" i="8"/>
  <c r="M73" i="8" s="1"/>
  <c r="U72" i="8"/>
  <c r="T72" i="8"/>
  <c r="K72" i="8"/>
  <c r="I72" i="8"/>
  <c r="H72" i="8"/>
  <c r="G72" i="8"/>
  <c r="F72" i="8"/>
  <c r="C72" i="8"/>
  <c r="B72" i="8"/>
  <c r="A72" i="8"/>
  <c r="U71" i="8"/>
  <c r="T71" i="8"/>
  <c r="H71" i="8"/>
  <c r="I71" i="8" s="1"/>
  <c r="K71" i="8" s="1"/>
  <c r="G71" i="8"/>
  <c r="F71" i="8"/>
  <c r="C71" i="8"/>
  <c r="B71" i="8"/>
  <c r="A71" i="8"/>
  <c r="M71" i="8" s="1"/>
  <c r="T70" i="8"/>
  <c r="U70" i="8" s="1"/>
  <c r="H70" i="8"/>
  <c r="I70" i="8" s="1"/>
  <c r="K70" i="8" s="1"/>
  <c r="G70" i="8"/>
  <c r="F70" i="8"/>
  <c r="C70" i="8"/>
  <c r="B70" i="8"/>
  <c r="A70" i="8"/>
  <c r="M70" i="8" s="1"/>
  <c r="U69" i="8"/>
  <c r="T69" i="8"/>
  <c r="K69" i="8"/>
  <c r="I69" i="8"/>
  <c r="H69" i="8"/>
  <c r="G69" i="8"/>
  <c r="F69" i="8"/>
  <c r="C69" i="8"/>
  <c r="B69" i="8"/>
  <c r="A69" i="8"/>
  <c r="M69" i="8" s="1"/>
  <c r="U68" i="8"/>
  <c r="T68" i="8"/>
  <c r="I68" i="8"/>
  <c r="K68" i="8" s="1"/>
  <c r="H68" i="8"/>
  <c r="G68" i="8"/>
  <c r="F68" i="8"/>
  <c r="C68" i="8"/>
  <c r="B68" i="8"/>
  <c r="A68" i="8"/>
  <c r="M68" i="8" s="1"/>
  <c r="T67" i="8"/>
  <c r="U67" i="8" s="1"/>
  <c r="I67" i="8"/>
  <c r="K67" i="8" s="1"/>
  <c r="H67" i="8"/>
  <c r="G67" i="8"/>
  <c r="F67" i="8"/>
  <c r="C67" i="8"/>
  <c r="B67" i="8"/>
  <c r="A67" i="8"/>
  <c r="T66" i="8"/>
  <c r="U66" i="8" s="1"/>
  <c r="M66" i="8"/>
  <c r="H66" i="8"/>
  <c r="I66" i="8" s="1"/>
  <c r="K66" i="8" s="1"/>
  <c r="G66" i="8"/>
  <c r="F66" i="8"/>
  <c r="C66" i="8"/>
  <c r="B66" i="8"/>
  <c r="A66" i="8"/>
  <c r="U65" i="8"/>
  <c r="T65" i="8"/>
  <c r="K65" i="8"/>
  <c r="I65" i="8"/>
  <c r="H65" i="8"/>
  <c r="G65" i="8"/>
  <c r="F65" i="8"/>
  <c r="C65" i="8"/>
  <c r="B65" i="8"/>
  <c r="A65" i="8"/>
  <c r="M65" i="8" s="1"/>
  <c r="U64" i="8"/>
  <c r="T64" i="8"/>
  <c r="K64" i="8"/>
  <c r="I64" i="8"/>
  <c r="H64" i="8"/>
  <c r="G64" i="8"/>
  <c r="F64" i="8"/>
  <c r="C64" i="8"/>
  <c r="B64" i="8"/>
  <c r="A64" i="8"/>
  <c r="U63" i="8"/>
  <c r="T63" i="8"/>
  <c r="H63" i="8"/>
  <c r="I63" i="8" s="1"/>
  <c r="K63" i="8" s="1"/>
  <c r="G63" i="8"/>
  <c r="F63" i="8"/>
  <c r="C63" i="8"/>
  <c r="A63" i="8"/>
  <c r="T62" i="8"/>
  <c r="U62" i="8" s="1"/>
  <c r="M62" i="8"/>
  <c r="I62" i="8"/>
  <c r="K62" i="8" s="1"/>
  <c r="H62" i="8"/>
  <c r="G62" i="8"/>
  <c r="F62" i="8"/>
  <c r="C62" i="8"/>
  <c r="B62" i="8"/>
  <c r="A62" i="8"/>
  <c r="T61" i="8"/>
  <c r="U61" i="8" s="1"/>
  <c r="H61" i="8"/>
  <c r="I61" i="8" s="1"/>
  <c r="K61" i="8" s="1"/>
  <c r="G61" i="8"/>
  <c r="F61" i="8"/>
  <c r="C61" i="8"/>
  <c r="B61" i="8"/>
  <c r="A61" i="8"/>
  <c r="M61" i="8" s="1"/>
  <c r="U60" i="8"/>
  <c r="T60" i="8"/>
  <c r="K60" i="8"/>
  <c r="I60" i="8"/>
  <c r="H60" i="8"/>
  <c r="G60" i="8"/>
  <c r="F60" i="8"/>
  <c r="C60" i="8"/>
  <c r="B60" i="8"/>
  <c r="A60" i="8"/>
  <c r="M60" i="8" s="1"/>
  <c r="T59" i="8"/>
  <c r="U59" i="8" s="1"/>
  <c r="H59" i="8"/>
  <c r="I59" i="8" s="1"/>
  <c r="K59" i="8" s="1"/>
  <c r="G59" i="8"/>
  <c r="F59" i="8"/>
  <c r="C59" i="8"/>
  <c r="A59" i="8"/>
  <c r="T58" i="8"/>
  <c r="U58" i="8" s="1"/>
  <c r="I58" i="8"/>
  <c r="K58" i="8" s="1"/>
  <c r="H58" i="8"/>
  <c r="G58" i="8"/>
  <c r="F58" i="8"/>
  <c r="C58" i="8"/>
  <c r="M58" i="8" s="1"/>
  <c r="B58" i="8"/>
  <c r="A58" i="8"/>
  <c r="T57" i="8"/>
  <c r="U57" i="8" s="1"/>
  <c r="M57" i="8"/>
  <c r="H57" i="8"/>
  <c r="I57" i="8" s="1"/>
  <c r="K57" i="8" s="1"/>
  <c r="G57" i="8"/>
  <c r="F57" i="8"/>
  <c r="C57" i="8"/>
  <c r="B57" i="8"/>
  <c r="A57" i="8"/>
  <c r="U56" i="8"/>
  <c r="T56" i="8"/>
  <c r="I56" i="8"/>
  <c r="K56" i="8" s="1"/>
  <c r="H56" i="8"/>
  <c r="G56" i="8"/>
  <c r="F56" i="8"/>
  <c r="C56" i="8"/>
  <c r="B56" i="8"/>
  <c r="A56" i="8"/>
  <c r="M56" i="8" s="1"/>
  <c r="T55" i="8"/>
  <c r="U55" i="8" s="1"/>
  <c r="H55" i="8"/>
  <c r="I55" i="8" s="1"/>
  <c r="K55" i="8" s="1"/>
  <c r="G55" i="8"/>
  <c r="F55" i="8"/>
  <c r="C55" i="8"/>
  <c r="A55" i="8"/>
  <c r="T54" i="8"/>
  <c r="U54" i="8" s="1"/>
  <c r="I54" i="8"/>
  <c r="K54" i="8" s="1"/>
  <c r="H54" i="8"/>
  <c r="G54" i="8"/>
  <c r="F54" i="8"/>
  <c r="C54" i="8"/>
  <c r="M54" i="8" s="1"/>
  <c r="B54" i="8"/>
  <c r="A54" i="8"/>
  <c r="T53" i="8"/>
  <c r="U53" i="8" s="1"/>
  <c r="M53" i="8"/>
  <c r="H53" i="8"/>
  <c r="I53" i="8" s="1"/>
  <c r="K53" i="8" s="1"/>
  <c r="G53" i="8"/>
  <c r="F53" i="8"/>
  <c r="C53" i="8"/>
  <c r="B53" i="8"/>
  <c r="A53" i="8"/>
  <c r="U52" i="8"/>
  <c r="T52" i="8"/>
  <c r="I52" i="8"/>
  <c r="K52" i="8" s="1"/>
  <c r="H52" i="8"/>
  <c r="G52" i="8"/>
  <c r="F52" i="8"/>
  <c r="C52" i="8"/>
  <c r="B52" i="8"/>
  <c r="A52" i="8"/>
  <c r="M52" i="8" s="1"/>
  <c r="T51" i="8"/>
  <c r="U51" i="8" s="1"/>
  <c r="H51" i="8"/>
  <c r="I51" i="8" s="1"/>
  <c r="K51" i="8" s="1"/>
  <c r="G51" i="8"/>
  <c r="F51" i="8"/>
  <c r="C51" i="8"/>
  <c r="A51" i="8"/>
  <c r="T50" i="8"/>
  <c r="U50" i="8" s="1"/>
  <c r="I50" i="8"/>
  <c r="K50" i="8" s="1"/>
  <c r="H50" i="8"/>
  <c r="G50" i="8"/>
  <c r="F50" i="8"/>
  <c r="C50" i="8"/>
  <c r="M50" i="8" s="1"/>
  <c r="B50" i="8"/>
  <c r="A50" i="8"/>
  <c r="T49" i="8"/>
  <c r="U49" i="8" s="1"/>
  <c r="M49" i="8"/>
  <c r="H49" i="8"/>
  <c r="I49" i="8" s="1"/>
  <c r="K49" i="8" s="1"/>
  <c r="G49" i="8"/>
  <c r="F49" i="8"/>
  <c r="C49" i="8"/>
  <c r="B49" i="8"/>
  <c r="A49" i="8"/>
  <c r="U48" i="8"/>
  <c r="T48" i="8"/>
  <c r="I48" i="8"/>
  <c r="K48" i="8" s="1"/>
  <c r="H48" i="8"/>
  <c r="G48" i="8"/>
  <c r="F48" i="8"/>
  <c r="C48" i="8"/>
  <c r="B48" i="8"/>
  <c r="A48" i="8"/>
  <c r="M48" i="8" s="1"/>
  <c r="T47" i="8"/>
  <c r="U47" i="8" s="1"/>
  <c r="H47" i="8"/>
  <c r="I47" i="8" s="1"/>
  <c r="K47" i="8" s="1"/>
  <c r="G47" i="8"/>
  <c r="F47" i="8"/>
  <c r="C47" i="8"/>
  <c r="A47" i="8"/>
  <c r="T46" i="8"/>
  <c r="U46" i="8" s="1"/>
  <c r="I46" i="8"/>
  <c r="K46" i="8" s="1"/>
  <c r="H46" i="8"/>
  <c r="G46" i="8"/>
  <c r="F46" i="8"/>
  <c r="C46" i="8"/>
  <c r="M46" i="8" s="1"/>
  <c r="B46" i="8"/>
  <c r="A46" i="8"/>
  <c r="T45" i="8"/>
  <c r="U45" i="8" s="1"/>
  <c r="M45" i="8"/>
  <c r="H45" i="8"/>
  <c r="I45" i="8" s="1"/>
  <c r="K45" i="8" s="1"/>
  <c r="G45" i="8"/>
  <c r="F45" i="8"/>
  <c r="C45" i="8"/>
  <c r="B45" i="8"/>
  <c r="A45" i="8"/>
  <c r="U44" i="8"/>
  <c r="T44" i="8"/>
  <c r="I44" i="8"/>
  <c r="K44" i="8" s="1"/>
  <c r="H44" i="8"/>
  <c r="G44" i="8"/>
  <c r="F44" i="8"/>
  <c r="C44" i="8"/>
  <c r="B44" i="8"/>
  <c r="A44" i="8"/>
  <c r="M44" i="8" s="1"/>
  <c r="T43" i="8"/>
  <c r="U43" i="8" s="1"/>
  <c r="H43" i="8"/>
  <c r="I43" i="8" s="1"/>
  <c r="K43" i="8" s="1"/>
  <c r="G43" i="8"/>
  <c r="F43" i="8"/>
  <c r="C43" i="8"/>
  <c r="B43" i="8"/>
  <c r="A43" i="8"/>
  <c r="M43" i="8" s="1"/>
  <c r="T42" i="8"/>
  <c r="U42" i="8" s="1"/>
  <c r="I42" i="8"/>
  <c r="K42" i="8" s="1"/>
  <c r="H42" i="8"/>
  <c r="G42" i="8"/>
  <c r="F42" i="8"/>
  <c r="C42" i="8"/>
  <c r="M42" i="8" s="1"/>
  <c r="B42" i="8"/>
  <c r="A42" i="8"/>
  <c r="T41" i="8"/>
  <c r="U41" i="8" s="1"/>
  <c r="M41" i="8"/>
  <c r="H41" i="8"/>
  <c r="I41" i="8" s="1"/>
  <c r="K41" i="8" s="1"/>
  <c r="G41" i="8"/>
  <c r="F41" i="8"/>
  <c r="C41" i="8"/>
  <c r="B41" i="8"/>
  <c r="A41" i="8"/>
  <c r="U40" i="8"/>
  <c r="T40" i="8"/>
  <c r="I40" i="8"/>
  <c r="K40" i="8" s="1"/>
  <c r="H40" i="8"/>
  <c r="G40" i="8"/>
  <c r="F40" i="8"/>
  <c r="C40" i="8"/>
  <c r="B40" i="8"/>
  <c r="A40" i="8"/>
  <c r="M40" i="8" s="1"/>
  <c r="T39" i="8"/>
  <c r="U39" i="8" s="1"/>
  <c r="H39" i="8"/>
  <c r="I39" i="8" s="1"/>
  <c r="K39" i="8" s="1"/>
  <c r="G39" i="8"/>
  <c r="F39" i="8"/>
  <c r="C39" i="8"/>
  <c r="A39" i="8"/>
  <c r="T38" i="8"/>
  <c r="U38" i="8" s="1"/>
  <c r="I38" i="8"/>
  <c r="K38" i="8" s="1"/>
  <c r="H38" i="8"/>
  <c r="G38" i="8"/>
  <c r="F38" i="8"/>
  <c r="C38" i="8"/>
  <c r="M38" i="8" s="1"/>
  <c r="B38" i="8"/>
  <c r="A38" i="8"/>
  <c r="T37" i="8"/>
  <c r="U37" i="8" s="1"/>
  <c r="M37" i="8"/>
  <c r="H37" i="8"/>
  <c r="I37" i="8" s="1"/>
  <c r="K37" i="8" s="1"/>
  <c r="G37" i="8"/>
  <c r="F37" i="8"/>
  <c r="C37" i="8"/>
  <c r="B37" i="8"/>
  <c r="A37" i="8"/>
  <c r="U36" i="8"/>
  <c r="T36" i="8"/>
  <c r="I36" i="8"/>
  <c r="K36" i="8" s="1"/>
  <c r="H36" i="8"/>
  <c r="G36" i="8"/>
  <c r="F36" i="8"/>
  <c r="C36" i="8"/>
  <c r="B36" i="8"/>
  <c r="A36" i="8"/>
  <c r="M36" i="8" s="1"/>
  <c r="T35" i="8"/>
  <c r="U35" i="8" s="1"/>
  <c r="H35" i="8"/>
  <c r="I35" i="8" s="1"/>
  <c r="K35" i="8" s="1"/>
  <c r="G35" i="8"/>
  <c r="F35" i="8"/>
  <c r="C35" i="8"/>
  <c r="A35" i="8"/>
  <c r="T34" i="8"/>
  <c r="U34" i="8" s="1"/>
  <c r="I34" i="8"/>
  <c r="K34" i="8" s="1"/>
  <c r="H34" i="8"/>
  <c r="G34" i="8"/>
  <c r="F34" i="8"/>
  <c r="C34" i="8"/>
  <c r="M34" i="8" s="1"/>
  <c r="B34" i="8"/>
  <c r="A34" i="8"/>
  <c r="T33" i="8"/>
  <c r="U33" i="8" s="1"/>
  <c r="H33" i="8"/>
  <c r="I33" i="8" s="1"/>
  <c r="K33" i="8" s="1"/>
  <c r="G33" i="8"/>
  <c r="F33" i="8"/>
  <c r="C33" i="8"/>
  <c r="A33" i="8"/>
  <c r="U32" i="8"/>
  <c r="T32" i="8"/>
  <c r="I32" i="8"/>
  <c r="K32" i="8" s="1"/>
  <c r="H32" i="8"/>
  <c r="G32" i="8"/>
  <c r="F32" i="8"/>
  <c r="C32" i="8"/>
  <c r="B32" i="8"/>
  <c r="A32" i="8"/>
  <c r="M32" i="8" s="1"/>
  <c r="T31" i="8"/>
  <c r="U31" i="8" s="1"/>
  <c r="H31" i="8"/>
  <c r="I31" i="8" s="1"/>
  <c r="K31" i="8" s="1"/>
  <c r="G31" i="8"/>
  <c r="F31" i="8"/>
  <c r="C31" i="8"/>
  <c r="A31" i="8"/>
  <c r="T30" i="8"/>
  <c r="U30" i="8" s="1"/>
  <c r="I30" i="8"/>
  <c r="K30" i="8" s="1"/>
  <c r="H30" i="8"/>
  <c r="G30" i="8"/>
  <c r="F30" i="8"/>
  <c r="C30" i="8"/>
  <c r="M30" i="8" s="1"/>
  <c r="B30" i="8"/>
  <c r="A30" i="8"/>
  <c r="T29" i="8"/>
  <c r="U29" i="8" s="1"/>
  <c r="H29" i="8"/>
  <c r="I29" i="8" s="1"/>
  <c r="K29" i="8" s="1"/>
  <c r="G29" i="8"/>
  <c r="F29" i="8"/>
  <c r="C29" i="8"/>
  <c r="A29" i="8"/>
  <c r="U28" i="8"/>
  <c r="T28" i="8"/>
  <c r="I28" i="8"/>
  <c r="K28" i="8" s="1"/>
  <c r="H28" i="8"/>
  <c r="G28" i="8"/>
  <c r="F28" i="8"/>
  <c r="C28" i="8"/>
  <c r="B28" i="8"/>
  <c r="A28" i="8"/>
  <c r="M28" i="8" s="1"/>
  <c r="T27" i="8"/>
  <c r="U27" i="8" s="1"/>
  <c r="H27" i="8"/>
  <c r="I27" i="8" s="1"/>
  <c r="K27" i="8" s="1"/>
  <c r="G27" i="8"/>
  <c r="F27" i="8"/>
  <c r="C27" i="8"/>
  <c r="A27" i="8"/>
  <c r="T26" i="8"/>
  <c r="U26" i="8" s="1"/>
  <c r="I26" i="8"/>
  <c r="K26" i="8" s="1"/>
  <c r="H26" i="8"/>
  <c r="G26" i="8"/>
  <c r="F26" i="8"/>
  <c r="C26" i="8"/>
  <c r="M26" i="8" s="1"/>
  <c r="B26" i="8"/>
  <c r="A26" i="8"/>
  <c r="T25" i="8"/>
  <c r="U25" i="8" s="1"/>
  <c r="H25" i="8"/>
  <c r="I25" i="8" s="1"/>
  <c r="K25" i="8" s="1"/>
  <c r="G25" i="8"/>
  <c r="F25" i="8"/>
  <c r="C25" i="8"/>
  <c r="A25" i="8"/>
  <c r="U24" i="8"/>
  <c r="T24" i="8"/>
  <c r="I24" i="8"/>
  <c r="K24" i="8" s="1"/>
  <c r="H24" i="8"/>
  <c r="G24" i="8"/>
  <c r="F24" i="8"/>
  <c r="C24" i="8"/>
  <c r="B24" i="8"/>
  <c r="A24" i="8"/>
  <c r="M24" i="8" s="1"/>
  <c r="T23" i="8"/>
  <c r="U23" i="8" s="1"/>
  <c r="H23" i="8"/>
  <c r="I23" i="8" s="1"/>
  <c r="K23" i="8" s="1"/>
  <c r="G23" i="8"/>
  <c r="F23" i="8"/>
  <c r="C23" i="8"/>
  <c r="A23" i="8"/>
  <c r="T22" i="8"/>
  <c r="U22" i="8" s="1"/>
  <c r="I22" i="8"/>
  <c r="K22" i="8" s="1"/>
  <c r="H22" i="8"/>
  <c r="G22" i="8"/>
  <c r="F22" i="8"/>
  <c r="C22" i="8"/>
  <c r="M22" i="8" s="1"/>
  <c r="B22" i="8"/>
  <c r="A22" i="8"/>
  <c r="T21" i="8"/>
  <c r="U21" i="8" s="1"/>
  <c r="H21" i="8"/>
  <c r="I21" i="8" s="1"/>
  <c r="K21" i="8" s="1"/>
  <c r="G21" i="8"/>
  <c r="F21" i="8"/>
  <c r="C21" i="8"/>
  <c r="B21" i="8"/>
  <c r="A21" i="8"/>
  <c r="M21" i="8" s="1"/>
  <c r="T20" i="8"/>
  <c r="U20" i="8" s="1"/>
  <c r="H20" i="8"/>
  <c r="I20" i="8" s="1"/>
  <c r="K20" i="8" s="1"/>
  <c r="G20" i="8"/>
  <c r="F20" i="8"/>
  <c r="C20" i="8"/>
  <c r="A20" i="8"/>
  <c r="U19" i="8"/>
  <c r="T19" i="8"/>
  <c r="I19" i="8"/>
  <c r="K19" i="8" s="1"/>
  <c r="H19" i="8"/>
  <c r="G19" i="8"/>
  <c r="F19" i="8"/>
  <c r="C19" i="8"/>
  <c r="B19" i="8"/>
  <c r="A19" i="8"/>
  <c r="M19" i="8" s="1"/>
  <c r="T18" i="8"/>
  <c r="U18" i="8" s="1"/>
  <c r="H18" i="8"/>
  <c r="I18" i="8" s="1"/>
  <c r="K18" i="8" s="1"/>
  <c r="G18" i="8"/>
  <c r="F18" i="8"/>
  <c r="C18" i="8"/>
  <c r="A18" i="8"/>
  <c r="T17" i="8"/>
  <c r="U17" i="8" s="1"/>
  <c r="H17" i="8"/>
  <c r="I17" i="8" s="1"/>
  <c r="K17" i="8" s="1"/>
  <c r="G17" i="8"/>
  <c r="F17" i="8"/>
  <c r="C17" i="8"/>
  <c r="A17" i="8"/>
  <c r="W16" i="8"/>
  <c r="T16" i="8"/>
  <c r="U16" i="8" s="1"/>
  <c r="H16" i="8"/>
  <c r="I16" i="8" s="1"/>
  <c r="K16" i="8" s="1"/>
  <c r="G16" i="8"/>
  <c r="F16" i="8"/>
  <c r="C16" i="8"/>
  <c r="B16" i="8"/>
  <c r="A16" i="8"/>
  <c r="M16" i="8" s="1"/>
  <c r="W15" i="8"/>
  <c r="T15" i="8"/>
  <c r="U15" i="8" s="1"/>
  <c r="H15" i="8"/>
  <c r="I15" i="8" s="1"/>
  <c r="K15" i="8" s="1"/>
  <c r="G15" i="8"/>
  <c r="F15" i="8"/>
  <c r="C15" i="8"/>
  <c r="B15" i="8"/>
  <c r="A15" i="8"/>
  <c r="M15" i="8" s="1"/>
  <c r="W14" i="8"/>
  <c r="T14" i="8"/>
  <c r="U14" i="8" s="1"/>
  <c r="H14" i="8"/>
  <c r="I14" i="8" s="1"/>
  <c r="K14" i="8" s="1"/>
  <c r="G14" i="8"/>
  <c r="F14" i="8"/>
  <c r="C14" i="8"/>
  <c r="B14" i="8"/>
  <c r="A14" i="8"/>
  <c r="M14" i="8" s="1"/>
  <c r="W13" i="8"/>
  <c r="T13" i="8"/>
  <c r="U13" i="8" s="1"/>
  <c r="H13" i="8"/>
  <c r="I13" i="8" s="1"/>
  <c r="K13" i="8" s="1"/>
  <c r="G13" i="8"/>
  <c r="F13" i="8"/>
  <c r="C13" i="8"/>
  <c r="B13" i="8"/>
  <c r="A13" i="8"/>
  <c r="M13" i="8" s="1"/>
  <c r="W12" i="8"/>
  <c r="T12" i="8"/>
  <c r="U12" i="8" s="1"/>
  <c r="H12" i="8"/>
  <c r="I12" i="8" s="1"/>
  <c r="K12" i="8" s="1"/>
  <c r="G12" i="8"/>
  <c r="F12" i="8"/>
  <c r="C12" i="8"/>
  <c r="B12" i="8"/>
  <c r="A12" i="8"/>
  <c r="M12" i="8" s="1"/>
  <c r="W11" i="8"/>
  <c r="T11" i="8"/>
  <c r="U11" i="8" s="1"/>
  <c r="H11" i="8"/>
  <c r="I11" i="8" s="1"/>
  <c r="K11" i="8" s="1"/>
  <c r="G11" i="8"/>
  <c r="F11" i="8"/>
  <c r="C11" i="8"/>
  <c r="B11" i="8"/>
  <c r="A11" i="8"/>
  <c r="M11" i="8" s="1"/>
  <c r="W10" i="8"/>
  <c r="T10" i="8"/>
  <c r="U10" i="8" s="1"/>
  <c r="H10" i="8"/>
  <c r="I10" i="8" s="1"/>
  <c r="K10" i="8" s="1"/>
  <c r="G10" i="8"/>
  <c r="F10" i="8"/>
  <c r="C10" i="8"/>
  <c r="B10" i="8"/>
  <c r="A10" i="8"/>
  <c r="M10" i="8" s="1"/>
  <c r="W9" i="8"/>
  <c r="T9" i="8"/>
  <c r="U9" i="8" s="1"/>
  <c r="H9" i="8"/>
  <c r="I9" i="8" s="1"/>
  <c r="K9" i="8" s="1"/>
  <c r="G9" i="8"/>
  <c r="F9" i="8"/>
  <c r="C9" i="8"/>
  <c r="B9" i="8"/>
  <c r="A9" i="8"/>
  <c r="M9" i="8" s="1"/>
  <c r="W8" i="8"/>
  <c r="T8" i="8"/>
  <c r="U8" i="8" s="1"/>
  <c r="H8" i="8"/>
  <c r="I8" i="8" s="1"/>
  <c r="K8" i="8" s="1"/>
  <c r="G8" i="8"/>
  <c r="F8" i="8"/>
  <c r="C8" i="8"/>
  <c r="B8" i="8"/>
  <c r="A8" i="8"/>
  <c r="M8" i="8" s="1"/>
  <c r="W7" i="8"/>
  <c r="T7" i="8"/>
  <c r="U7" i="8" s="1"/>
  <c r="H7" i="8"/>
  <c r="I7" i="8" s="1"/>
  <c r="K7" i="8" s="1"/>
  <c r="G7" i="8"/>
  <c r="F7" i="8"/>
  <c r="C7" i="8"/>
  <c r="B7" i="8"/>
  <c r="A7" i="8"/>
  <c r="M7" i="8" s="1"/>
  <c r="W6" i="8"/>
  <c r="T6" i="8"/>
  <c r="U6" i="8" s="1"/>
  <c r="H6" i="8"/>
  <c r="I6" i="8" s="1"/>
  <c r="K6" i="8" s="1"/>
  <c r="G6" i="8"/>
  <c r="F6" i="8"/>
  <c r="C6" i="8"/>
  <c r="B6" i="8"/>
  <c r="A6" i="8"/>
  <c r="M6" i="8" s="1"/>
  <c r="W5" i="8"/>
  <c r="T5" i="8"/>
  <c r="U5" i="8" s="1"/>
  <c r="H5" i="8"/>
  <c r="I5" i="8" s="1"/>
  <c r="K5" i="8" s="1"/>
  <c r="G5" i="8"/>
  <c r="F5" i="8"/>
  <c r="C5" i="8"/>
  <c r="B5" i="8"/>
  <c r="A5" i="8"/>
  <c r="M5" i="8" s="1"/>
  <c r="W4" i="8"/>
  <c r="T4" i="8"/>
  <c r="U4" i="8" s="1"/>
  <c r="H4" i="8"/>
  <c r="I4" i="8" s="1"/>
  <c r="K4" i="8" s="1"/>
  <c r="G4" i="8"/>
  <c r="F4" i="8"/>
  <c r="C4" i="8"/>
  <c r="B4" i="8"/>
  <c r="A4" i="8"/>
  <c r="M4" i="8" s="1"/>
  <c r="W3" i="8"/>
  <c r="T3" i="8"/>
  <c r="U3" i="8" s="1"/>
  <c r="H3" i="8"/>
  <c r="I3" i="8" s="1"/>
  <c r="K3" i="8" s="1"/>
  <c r="G3" i="8"/>
  <c r="F3" i="8"/>
  <c r="C3" i="8"/>
  <c r="B3" i="8"/>
  <c r="A3" i="8"/>
  <c r="M3" i="8" s="1"/>
  <c r="W2" i="8"/>
  <c r="T2" i="8"/>
  <c r="U2" i="8" s="1"/>
  <c r="H2" i="8"/>
  <c r="I2" i="8" s="1"/>
  <c r="K2" i="8" s="1"/>
  <c r="G2" i="8"/>
  <c r="F2" i="8"/>
  <c r="C2" i="8"/>
  <c r="B2" i="8"/>
  <c r="A2" i="8"/>
  <c r="M2" i="8" s="1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20" i="2"/>
  <c r="G20" i="2"/>
  <c r="E20" i="2"/>
  <c r="M19" i="2"/>
  <c r="G19" i="2" s="1"/>
  <c r="E19" i="2"/>
  <c r="M18" i="2"/>
  <c r="G18" i="2"/>
  <c r="E18" i="2"/>
  <c r="M17" i="2"/>
  <c r="G17" i="2"/>
  <c r="E17" i="2"/>
  <c r="M16" i="2"/>
  <c r="G16" i="2"/>
  <c r="E16" i="2"/>
  <c r="M15" i="2"/>
  <c r="G15" i="2" s="1"/>
  <c r="E15" i="2"/>
  <c r="M14" i="2"/>
  <c r="G14" i="2"/>
  <c r="E14" i="2"/>
  <c r="M13" i="2"/>
  <c r="G13" i="2"/>
  <c r="E13" i="2"/>
  <c r="M12" i="2"/>
  <c r="G12" i="2"/>
  <c r="E12" i="2"/>
  <c r="M11" i="2"/>
  <c r="G11" i="2" s="1"/>
  <c r="E11" i="2"/>
  <c r="M10" i="2"/>
  <c r="G10" i="2"/>
  <c r="E10" i="2"/>
  <c r="M9" i="2"/>
  <c r="G9" i="2"/>
  <c r="E9" i="2"/>
  <c r="M8" i="2"/>
  <c r="G8" i="2"/>
  <c r="E8" i="2"/>
  <c r="M7" i="2"/>
  <c r="G7" i="2" s="1"/>
  <c r="E7" i="2"/>
  <c r="M6" i="2"/>
  <c r="G6" i="2"/>
  <c r="E6" i="2"/>
  <c r="M5" i="2"/>
  <c r="G5" i="2"/>
  <c r="E5" i="2"/>
  <c r="M4" i="2"/>
  <c r="G4" i="2"/>
  <c r="E4" i="2"/>
  <c r="M3" i="2"/>
  <c r="G3" i="2" s="1"/>
  <c r="E3" i="2"/>
  <c r="M2" i="2"/>
  <c r="G2" i="2"/>
  <c r="E2" i="2"/>
  <c r="Q11" i="1"/>
  <c r="P11" i="1"/>
  <c r="O11" i="1"/>
  <c r="G11" i="1" s="1"/>
  <c r="Q10" i="1"/>
  <c r="P10" i="1"/>
  <c r="O10" i="1"/>
  <c r="G10" i="1" s="1"/>
  <c r="Q9" i="1"/>
  <c r="P9" i="1"/>
  <c r="O9" i="1"/>
  <c r="G9" i="1" s="1"/>
  <c r="Q8" i="1"/>
  <c r="P8" i="1"/>
  <c r="O8" i="1"/>
  <c r="G8" i="1" s="1"/>
  <c r="Q7" i="1"/>
  <c r="P7" i="1"/>
  <c r="O7" i="1"/>
  <c r="G7" i="1" s="1"/>
  <c r="Q6" i="1"/>
  <c r="P6" i="1"/>
  <c r="O6" i="1"/>
  <c r="G6" i="1" s="1"/>
  <c r="Q5" i="1"/>
  <c r="P5" i="1"/>
  <c r="O5" i="1"/>
  <c r="G5" i="1" s="1"/>
  <c r="Q4" i="1"/>
  <c r="P4" i="1"/>
  <c r="O4" i="1"/>
  <c r="G4" i="1" s="1"/>
  <c r="Q3" i="1"/>
  <c r="P3" i="1"/>
  <c r="O3" i="1"/>
  <c r="G3" i="1" s="1"/>
  <c r="Q2" i="1"/>
  <c r="P2" i="1"/>
  <c r="O2" i="1"/>
  <c r="G2" i="1" s="1"/>
  <c r="M20" i="8" l="1"/>
  <c r="B18" i="8"/>
  <c r="M18" i="8" s="1"/>
  <c r="M47" i="8"/>
  <c r="M51" i="8"/>
  <c r="B17" i="8"/>
  <c r="M17" i="8" s="1"/>
  <c r="B63" i="8"/>
  <c r="M27" i="8"/>
  <c r="B23" i="8"/>
  <c r="M23" i="8" s="1"/>
  <c r="B27" i="8"/>
  <c r="B31" i="8"/>
  <c r="M31" i="8" s="1"/>
  <c r="B35" i="8"/>
  <c r="M35" i="8" s="1"/>
  <c r="B39" i="8"/>
  <c r="M39" i="8" s="1"/>
  <c r="B47" i="8"/>
  <c r="B51" i="8"/>
  <c r="B55" i="8"/>
  <c r="M55" i="8" s="1"/>
  <c r="B59" i="8"/>
  <c r="M59" i="8" s="1"/>
  <c r="B20" i="8"/>
  <c r="B29" i="8"/>
  <c r="M29" i="8" s="1"/>
  <c r="M64" i="8"/>
  <c r="M72" i="8"/>
  <c r="M83" i="8"/>
  <c r="M94" i="8"/>
  <c r="M99" i="8"/>
  <c r="B25" i="8"/>
  <c r="M25" i="8" s="1"/>
  <c r="B33" i="8"/>
  <c r="M33" i="8" s="1"/>
  <c r="M67" i="8"/>
  <c r="M75" i="8"/>
  <c r="M82" i="8"/>
  <c r="M87" i="8"/>
  <c r="M98" i="8"/>
  <c r="M103" i="8"/>
  <c r="M63" i="8"/>
  <c r="M86" i="8"/>
  <c r="M102" i="8"/>
  <c r="M153" i="8"/>
  <c r="M161" i="8"/>
  <c r="M169" i="8"/>
  <c r="M149" i="8"/>
  <c r="M157" i="8"/>
  <c r="M165" i="8"/>
  <c r="M173" i="8"/>
  <c r="M150" i="8"/>
  <c r="M158" i="8"/>
  <c r="M166" i="8"/>
  <c r="M174" i="8"/>
  <c r="M195" i="8"/>
  <c r="M201" i="8"/>
  <c r="M209" i="8"/>
  <c r="M217" i="8"/>
  <c r="M225" i="8"/>
  <c r="M233" i="8"/>
  <c r="M262" i="8"/>
  <c r="M178" i="8"/>
  <c r="M182" i="8"/>
  <c r="M186" i="8"/>
  <c r="M190" i="8"/>
  <c r="M198" i="8"/>
  <c r="M206" i="8"/>
  <c r="M214" i="8"/>
  <c r="M222" i="8"/>
  <c r="M230" i="8"/>
  <c r="M238" i="8"/>
  <c r="M246" i="8"/>
  <c r="M261" i="8"/>
  <c r="M266" i="8"/>
  <c r="M271" i="8"/>
</calcChain>
</file>

<file path=xl/sharedStrings.xml><?xml version="1.0" encoding="utf-8"?>
<sst xmlns="http://schemas.openxmlformats.org/spreadsheetml/2006/main" count="1360" uniqueCount="833">
  <si>
    <t>mahd</t>
  </si>
  <si>
    <t>makh</t>
  </si>
  <si>
    <t>nglap</t>
  </si>
  <si>
    <t>manv</t>
  </si>
  <si>
    <t>trangthai</t>
  </si>
  <si>
    <t>hd001</t>
  </si>
  <si>
    <t>kh01</t>
  </si>
  <si>
    <t>28/2/2019</t>
  </si>
  <si>
    <t>nv001</t>
  </si>
  <si>
    <t>hd002</t>
  </si>
  <si>
    <t>kh02</t>
  </si>
  <si>
    <t>nv002</t>
  </si>
  <si>
    <t>hd003</t>
  </si>
  <si>
    <t>16/3/2019</t>
  </si>
  <si>
    <t>hd004</t>
  </si>
  <si>
    <t>kh04</t>
  </si>
  <si>
    <t>hd005</t>
  </si>
  <si>
    <t>kh03</t>
  </si>
  <si>
    <t>25/3/2019</t>
  </si>
  <si>
    <t>nv003</t>
  </si>
  <si>
    <t>hd006</t>
  </si>
  <si>
    <t>kh05</t>
  </si>
  <si>
    <t>15/5/2019</t>
  </si>
  <si>
    <t>hd007</t>
  </si>
  <si>
    <t>hd008</t>
  </si>
  <si>
    <t>20/9/2019</t>
  </si>
  <si>
    <t>nv004</t>
  </si>
  <si>
    <t>hd009</t>
  </si>
  <si>
    <t>hd010</t>
  </si>
  <si>
    <t>nv005</t>
  </si>
  <si>
    <t>masp</t>
  </si>
  <si>
    <t>soluong</t>
  </si>
  <si>
    <t>dongia</t>
  </si>
  <si>
    <t>thanhtien</t>
  </si>
  <si>
    <t>SP06</t>
  </si>
  <si>
    <t>SP69</t>
  </si>
  <si>
    <t>SP91</t>
  </si>
  <si>
    <t>SP40</t>
  </si>
  <si>
    <t>SP21</t>
  </si>
  <si>
    <t>SP09</t>
  </si>
  <si>
    <t>SP79</t>
  </si>
  <si>
    <t>SP86</t>
  </si>
  <si>
    <t>SP65</t>
  </si>
  <si>
    <t>SP18</t>
  </si>
  <si>
    <t>SP53</t>
  </si>
  <si>
    <t>SP61</t>
  </si>
  <si>
    <t>SP100</t>
  </si>
  <si>
    <t>SP31</t>
  </si>
  <si>
    <t>SP43</t>
  </si>
  <si>
    <t>SP28</t>
  </si>
  <si>
    <t>SP01</t>
  </si>
  <si>
    <t>SP88</t>
  </si>
  <si>
    <t>tensp(2)</t>
  </si>
  <si>
    <t>maloai</t>
  </si>
  <si>
    <t>masx</t>
  </si>
  <si>
    <t>anh</t>
  </si>
  <si>
    <t>mau</t>
  </si>
  <si>
    <t>size</t>
  </si>
  <si>
    <t>MASP(1)</t>
  </si>
  <si>
    <t>MALOAI(3)</t>
  </si>
  <si>
    <t>SP01Q</t>
  </si>
  <si>
    <t>Flare jeans</t>
  </si>
  <si>
    <t>Q01</t>
  </si>
  <si>
    <t>SX01</t>
  </si>
  <si>
    <t>flare.png</t>
  </si>
  <si>
    <t>đen</t>
  </si>
  <si>
    <t xml:space="preserve">S M L </t>
  </si>
  <si>
    <t>L01</t>
  </si>
  <si>
    <t>SP02Q</t>
  </si>
  <si>
    <t>Mia jeans</t>
  </si>
  <si>
    <t>mia.png</t>
  </si>
  <si>
    <t>SP02</t>
  </si>
  <si>
    <t>SP03Q</t>
  </si>
  <si>
    <t>Lisa Jeans</t>
  </si>
  <si>
    <t>lisa.png</t>
  </si>
  <si>
    <t xml:space="preserve">xanh </t>
  </si>
  <si>
    <t>SP03</t>
  </si>
  <si>
    <t>SP04Q</t>
  </si>
  <si>
    <t>Long Jeans-850</t>
  </si>
  <si>
    <t>longjean-850.png</t>
  </si>
  <si>
    <t>xanh nhạt</t>
  </si>
  <si>
    <t>SP04</t>
  </si>
  <si>
    <t>SP05Q</t>
  </si>
  <si>
    <t>Long Jeans-7507</t>
  </si>
  <si>
    <t>longjean-7507.png</t>
  </si>
  <si>
    <t>xanh bạc</t>
  </si>
  <si>
    <t>SP05</t>
  </si>
  <si>
    <t>SP06Q</t>
  </si>
  <si>
    <t>Lya jeans</t>
  </si>
  <si>
    <t>lya-be.jpg</t>
  </si>
  <si>
    <t>be/ xanh bạc</t>
  </si>
  <si>
    <t>S M L XL</t>
  </si>
  <si>
    <t>SP07Q</t>
  </si>
  <si>
    <t>Zoe jeans</t>
  </si>
  <si>
    <t>zoe.jpg</t>
  </si>
  <si>
    <t>SP07</t>
  </si>
  <si>
    <t>SP08Q</t>
  </si>
  <si>
    <t>Baggy Vải</t>
  </si>
  <si>
    <t>baggyvai.jpg</t>
  </si>
  <si>
    <t>SP08</t>
  </si>
  <si>
    <t>SP09Q</t>
  </si>
  <si>
    <t>Roise jeans</t>
  </si>
  <si>
    <t>rose.jpg</t>
  </si>
  <si>
    <t>xanh đậm</t>
  </si>
  <si>
    <t>SP10Q</t>
  </si>
  <si>
    <t>Hana jeans</t>
  </si>
  <si>
    <t>hana.jpg</t>
  </si>
  <si>
    <t>SP10</t>
  </si>
  <si>
    <t>SP11Q</t>
  </si>
  <si>
    <t>Kaki Trousers</t>
  </si>
  <si>
    <t>kaki.jpg</t>
  </si>
  <si>
    <t xml:space="preserve">be </t>
  </si>
  <si>
    <t>SP11</t>
  </si>
  <si>
    <t>SP12Q</t>
  </si>
  <si>
    <t>Caro pants</t>
  </si>
  <si>
    <t>caro.jpg</t>
  </si>
  <si>
    <t>xanh rêu / xanh dương / vàng</t>
  </si>
  <si>
    <t>S M L</t>
  </si>
  <si>
    <t>SP12</t>
  </si>
  <si>
    <t>SP13Q</t>
  </si>
  <si>
    <t>Quần ba sọc</t>
  </si>
  <si>
    <t>3soc.jpg</t>
  </si>
  <si>
    <t>đen / xanh dương</t>
  </si>
  <si>
    <t>F</t>
  </si>
  <si>
    <t>SP13</t>
  </si>
  <si>
    <t>SP14Q</t>
  </si>
  <si>
    <t>Jeans bó - 9223</t>
  </si>
  <si>
    <t>jean-9223.jpg</t>
  </si>
  <si>
    <t>SP14</t>
  </si>
  <si>
    <t>SP15Q</t>
  </si>
  <si>
    <t>Skinny jeans rách gối</t>
  </si>
  <si>
    <t>rach-goi.jpg</t>
  </si>
  <si>
    <t>SP15</t>
  </si>
  <si>
    <t>SP16Q</t>
  </si>
  <si>
    <t>Linen Culttens</t>
  </si>
  <si>
    <t>linen.jpg</t>
  </si>
  <si>
    <t>be/ đen / trắng</t>
  </si>
  <si>
    <t>SP16</t>
  </si>
  <si>
    <t>SP17Q</t>
  </si>
  <si>
    <t>Quần dài loang</t>
  </si>
  <si>
    <t>loangdai.jpeg</t>
  </si>
  <si>
    <t>SP17</t>
  </si>
  <si>
    <t>SP18Q</t>
  </si>
  <si>
    <t>Ống rộng sọc</t>
  </si>
  <si>
    <t>ong-rong-soc.jpg</t>
  </si>
  <si>
    <t>tím/ xanh lá / xanh dương</t>
  </si>
  <si>
    <t>SP19Q</t>
  </si>
  <si>
    <t>Bobby jeans</t>
  </si>
  <si>
    <t>bobby.jpg</t>
  </si>
  <si>
    <t>đen/xanh đậm / xanh nhạt</t>
  </si>
  <si>
    <t>SP19</t>
  </si>
  <si>
    <t>SP20Q</t>
  </si>
  <si>
    <t>Bion Pants</t>
  </si>
  <si>
    <t>bion.jpg</t>
  </si>
  <si>
    <t>SP20</t>
  </si>
  <si>
    <t>SP21Q</t>
  </si>
  <si>
    <t>Ocean jeans</t>
  </si>
  <si>
    <t>ocean.jpg</t>
  </si>
  <si>
    <t>xanh dương / hồng / trắng</t>
  </si>
  <si>
    <t>SP22Q</t>
  </si>
  <si>
    <t>Miru Pants</t>
  </si>
  <si>
    <t>miru.jpg</t>
  </si>
  <si>
    <t>đen / be</t>
  </si>
  <si>
    <t>SP22</t>
  </si>
  <si>
    <t>SP23Q</t>
  </si>
  <si>
    <t>Gody pants</t>
  </si>
  <si>
    <t>gody-pants.jpg</t>
  </si>
  <si>
    <t>đen / trắng / đỏ / tím/ xám</t>
  </si>
  <si>
    <t>SP23</t>
  </si>
  <si>
    <t>SP24Q</t>
  </si>
  <si>
    <t>Cullottes Jeans</t>
  </si>
  <si>
    <t>cullottes-jeans.JPG</t>
  </si>
  <si>
    <t>SP24</t>
  </si>
  <si>
    <t>SP25Q</t>
  </si>
  <si>
    <t>Simply Short</t>
  </si>
  <si>
    <t>Q02</t>
  </si>
  <si>
    <t>simply.jpg</t>
  </si>
  <si>
    <t>SP25</t>
  </si>
  <si>
    <t>L02</t>
  </si>
  <si>
    <t>SP26Q</t>
  </si>
  <si>
    <t>Short Jeans</t>
  </si>
  <si>
    <t>shortjeans.jpg</t>
  </si>
  <si>
    <t>SP26</t>
  </si>
  <si>
    <t>SP27Q</t>
  </si>
  <si>
    <t>Quần ngắn vải dù</t>
  </si>
  <si>
    <t>short-du.jpg</t>
  </si>
  <si>
    <t>SP27</t>
  </si>
  <si>
    <t>SP28Q</t>
  </si>
  <si>
    <t>Short vạt chéo - Pure short</t>
  </si>
  <si>
    <t>short-cheo.jpg</t>
  </si>
  <si>
    <t>SP29Q</t>
  </si>
  <si>
    <t>Unicorn short</t>
  </si>
  <si>
    <t>unicorn.jpg</t>
  </si>
  <si>
    <t>SP29</t>
  </si>
  <si>
    <t>SP30Q</t>
  </si>
  <si>
    <t>Vico Short</t>
  </si>
  <si>
    <t>vico-short.jpg</t>
  </si>
  <si>
    <t>bạc</t>
  </si>
  <si>
    <t>SP30</t>
  </si>
  <si>
    <t>SP31Q</t>
  </si>
  <si>
    <t>Ali Short</t>
  </si>
  <si>
    <t>ali-short.jpg</t>
  </si>
  <si>
    <t>đen/ be</t>
  </si>
  <si>
    <t>SP32Q</t>
  </si>
  <si>
    <t xml:space="preserve">Moti Short </t>
  </si>
  <si>
    <t>moti-short.jpg</t>
  </si>
  <si>
    <t>vàng / đen / trắng</t>
  </si>
  <si>
    <t>SP32</t>
  </si>
  <si>
    <t>SP33Q</t>
  </si>
  <si>
    <t>Mochi short</t>
  </si>
  <si>
    <t>mochi-short.jpg</t>
  </si>
  <si>
    <t>xám / đen</t>
  </si>
  <si>
    <t>SP33</t>
  </si>
  <si>
    <t>SP01D</t>
  </si>
  <si>
    <t>Váy đầm nữ trắng hai dây tay phồng</t>
  </si>
  <si>
    <t>D01</t>
  </si>
  <si>
    <t>SX02</t>
  </si>
  <si>
    <t>dam-tay-phong.png</t>
  </si>
  <si>
    <t>trắng</t>
  </si>
  <si>
    <t>SP34</t>
  </si>
  <si>
    <t>L03</t>
  </si>
  <si>
    <t>SP02D</t>
  </si>
  <si>
    <t>Set váy yếm kẻ vintage</t>
  </si>
  <si>
    <t>yem-vintage.png</t>
  </si>
  <si>
    <t>SP35</t>
  </si>
  <si>
    <t>SP03D</t>
  </si>
  <si>
    <t>Đầm ôm nữ GUMAC cổ U</t>
  </si>
  <si>
    <t>o-U.png</t>
  </si>
  <si>
    <t>SP36</t>
  </si>
  <si>
    <t>SP04D</t>
  </si>
  <si>
    <t>Váy đầm nữ dáng xòe tay lưới dài</t>
  </si>
  <si>
    <t>tay-luoi-dai.png</t>
  </si>
  <si>
    <t>SP37</t>
  </si>
  <si>
    <t>SP05D</t>
  </si>
  <si>
    <t>Váy Babydoll Nữ Dài Tay Cổ Sen</t>
  </si>
  <si>
    <t>babbydoll-co-sen.png</t>
  </si>
  <si>
    <t>SP38</t>
  </si>
  <si>
    <t>SP06D</t>
  </si>
  <si>
    <t>Váy đen body tay ngực phối trắng</t>
  </si>
  <si>
    <t>body-den.png</t>
  </si>
  <si>
    <t>SP39</t>
  </si>
  <si>
    <t>SP07D</t>
  </si>
  <si>
    <t>Đầm kẻ hai dây</t>
  </si>
  <si>
    <t>ke-hai-day.png</t>
  </si>
  <si>
    <t>xanh</t>
  </si>
  <si>
    <t>SP08D</t>
  </si>
  <si>
    <t>Đầm suông milky</t>
  </si>
  <si>
    <t>milky.png</t>
  </si>
  <si>
    <t>đỏ</t>
  </si>
  <si>
    <t>SP41</t>
  </si>
  <si>
    <t>SP09D</t>
  </si>
  <si>
    <t>Đầm trắng hoa vàng</t>
  </si>
  <si>
    <t>trang-hoa-vang.png</t>
  </si>
  <si>
    <t>SP42</t>
  </si>
  <si>
    <t>SP10D</t>
  </si>
  <si>
    <t>Đầm pink đuôi cá</t>
  </si>
  <si>
    <t>pink-duoi-ca.png</t>
  </si>
  <si>
    <t>hồng</t>
  </si>
  <si>
    <t>SP11D</t>
  </si>
  <si>
    <t>Đầm caro vitage</t>
  </si>
  <si>
    <t>caro.png</t>
  </si>
  <si>
    <t>SP44</t>
  </si>
  <si>
    <t>SP12D</t>
  </si>
  <si>
    <t>Đầm miki tay bèo</t>
  </si>
  <si>
    <t>miki-tay-beo.png</t>
  </si>
  <si>
    <t>vàng</t>
  </si>
  <si>
    <t>M L</t>
  </si>
  <si>
    <t>SP45</t>
  </si>
  <si>
    <t>SP13D</t>
  </si>
  <si>
    <t>Đầm bẹt vai nhún</t>
  </si>
  <si>
    <t>bet-tay-nhun.png</t>
  </si>
  <si>
    <t>SP46</t>
  </si>
  <si>
    <t>SP14D</t>
  </si>
  <si>
    <t>Đầm peplum tay dài</t>
  </si>
  <si>
    <t>peplum-tay-dai.png</t>
  </si>
  <si>
    <t>SP47</t>
  </si>
  <si>
    <t>SP15D</t>
  </si>
  <si>
    <t>Đầm 2 dây đai eo</t>
  </si>
  <si>
    <t>2-day-dai-eo.png</t>
  </si>
  <si>
    <t>SP48</t>
  </si>
  <si>
    <t>SP16D</t>
  </si>
  <si>
    <t>Váy công chúa trể vai</t>
  </si>
  <si>
    <t>congchua.png</t>
  </si>
  <si>
    <t>SP49</t>
  </si>
  <si>
    <t>SP17D</t>
  </si>
  <si>
    <t>Váy Hai Dây Kẻ Ô</t>
  </si>
  <si>
    <t>ke-o.png</t>
  </si>
  <si>
    <t>SP50</t>
  </si>
  <si>
    <t>SP18D</t>
  </si>
  <si>
    <t>Đầm thiết kế trắng dài tay</t>
  </si>
  <si>
    <t>trang-tay-dai.png</t>
  </si>
  <si>
    <t>SP51</t>
  </si>
  <si>
    <t>SP19D</t>
  </si>
  <si>
    <t>Váy xếp ly cổ bèo</t>
  </si>
  <si>
    <t>xep-li-co-beo.png</t>
  </si>
  <si>
    <t>đen/ hồng</t>
  </si>
  <si>
    <t>SP52</t>
  </si>
  <si>
    <t>SP20D</t>
  </si>
  <si>
    <t>Set váy Hot Gin</t>
  </si>
  <si>
    <t>gin.png</t>
  </si>
  <si>
    <t>SP21D</t>
  </si>
  <si>
    <t>Đầm Baby doll</t>
  </si>
  <si>
    <t>babydoll.png</t>
  </si>
  <si>
    <t>SP54</t>
  </si>
  <si>
    <t>SP22D</t>
  </si>
  <si>
    <t> Đầm Baby Doll Summer</t>
  </si>
  <si>
    <t>summer.png</t>
  </si>
  <si>
    <t>SP55</t>
  </si>
  <si>
    <t>SP23D</t>
  </si>
  <si>
    <t>Đầm bigsize trắng cổ bèo xoè nhẹ</t>
  </si>
  <si>
    <t>bigsize.png</t>
  </si>
  <si>
    <t>L XL XXL</t>
  </si>
  <si>
    <t>SP56</t>
  </si>
  <si>
    <t>SP24D</t>
  </si>
  <si>
    <t>Đầm xòe tay phồng rớt đi tiệc</t>
  </si>
  <si>
    <t>tay-phong.png</t>
  </si>
  <si>
    <t>nude</t>
  </si>
  <si>
    <t>M L XL</t>
  </si>
  <si>
    <t>SP57</t>
  </si>
  <si>
    <t>SP25D</t>
  </si>
  <si>
    <t>Đầm tay phồng phối trắng</t>
  </si>
  <si>
    <t>phong-trang.png</t>
  </si>
  <si>
    <t>SP58</t>
  </si>
  <si>
    <t>SP01V</t>
  </si>
  <si>
    <t>Chân Váy Chữ A Xếp Ly Lưng Cao</t>
  </si>
  <si>
    <t>V01</t>
  </si>
  <si>
    <t>vay-a.png</t>
  </si>
  <si>
    <t>SP59</t>
  </si>
  <si>
    <t>L04</t>
  </si>
  <si>
    <t>SP02V</t>
  </si>
  <si>
    <t>Chân váy a xẻ cạnh</t>
  </si>
  <si>
    <t>ulzzang.png</t>
  </si>
  <si>
    <t>SP60</t>
  </si>
  <si>
    <t>SP03V</t>
  </si>
  <si>
    <t>Chân váy kaki ôm lưng cao</t>
  </si>
  <si>
    <t>kaki-om.png</t>
  </si>
  <si>
    <t>đen / nude</t>
  </si>
  <si>
    <t>SP04V</t>
  </si>
  <si>
    <t>Váy Nữ Ulzzang Cạp Chun</t>
  </si>
  <si>
    <t>ulzzang-chun.png</t>
  </si>
  <si>
    <t>đen/ nude</t>
  </si>
  <si>
    <t>SP62</t>
  </si>
  <si>
    <t>SP05V</t>
  </si>
  <si>
    <t>Chân váy xếp li dài</t>
  </si>
  <si>
    <t>xep-li.png</t>
  </si>
  <si>
    <t>SP63</t>
  </si>
  <si>
    <t>SP06V</t>
  </si>
  <si>
    <t>Chân váy xòe vạt lệch phối đen trắng</t>
  </si>
  <si>
    <t>xoe-vat-let.png</t>
  </si>
  <si>
    <t>SP64</t>
  </si>
  <si>
    <t>SP01A</t>
  </si>
  <si>
    <t xml:space="preserve"> Áo thun Toy brown</t>
  </si>
  <si>
    <t>A01</t>
  </si>
  <si>
    <t>SX03</t>
  </si>
  <si>
    <t>toy-brown.jpg</t>
  </si>
  <si>
    <t>L05</t>
  </si>
  <si>
    <t>SP02A</t>
  </si>
  <si>
    <t>Áo BadRabbit Rabbies</t>
  </si>
  <si>
    <t>rabbies.jpg</t>
  </si>
  <si>
    <t>SP66</t>
  </si>
  <si>
    <t>SP03A</t>
  </si>
  <si>
    <t>Áo BadRabbit Masker</t>
  </si>
  <si>
    <t>masker.jpg</t>
  </si>
  <si>
    <t>SP67</t>
  </si>
  <si>
    <t>SP04A</t>
  </si>
  <si>
    <t>Áo BadRabbit Iconic Camo</t>
  </si>
  <si>
    <t>iconic-camo.jpg</t>
  </si>
  <si>
    <t>SP68</t>
  </si>
  <si>
    <t>SP05A</t>
  </si>
  <si>
    <t>Áo BadRabbit Pocky</t>
  </si>
  <si>
    <t>pocky.jpg</t>
  </si>
  <si>
    <t>SP06A</t>
  </si>
  <si>
    <t>Áo thun Twenti</t>
  </si>
  <si>
    <t>twenti-tee.jpg</t>
  </si>
  <si>
    <t>đen / hồng / nude</t>
  </si>
  <si>
    <t>SP70</t>
  </si>
  <si>
    <t>SP07A</t>
  </si>
  <si>
    <t>Áo TSUN xương rồng</t>
  </si>
  <si>
    <t>cactus-tsun.jpg</t>
  </si>
  <si>
    <t>SP71</t>
  </si>
  <si>
    <t>SP08A</t>
  </si>
  <si>
    <t>Áo TSUN dưa hấu</t>
  </si>
  <si>
    <t>wtml-tsun.jpg</t>
  </si>
  <si>
    <t>SP72</t>
  </si>
  <si>
    <t>SP09A</t>
  </si>
  <si>
    <t>Áo TSUN candy</t>
  </si>
  <si>
    <t>candy-tsun.jpg</t>
  </si>
  <si>
    <t>SP73</t>
  </si>
  <si>
    <t>SP10A</t>
  </si>
  <si>
    <t>Áo thun Polo basic</t>
  </si>
  <si>
    <t>polo-basic.jpg</t>
  </si>
  <si>
    <t>xanh dương / đen/ trắng</t>
  </si>
  <si>
    <t>SP74</t>
  </si>
  <si>
    <t>SP11A</t>
  </si>
  <si>
    <t>Áo thun tay ngắn thêu</t>
  </si>
  <si>
    <t>theu.jpg</t>
  </si>
  <si>
    <t>đen/ trắng</t>
  </si>
  <si>
    <t>SP75</t>
  </si>
  <si>
    <t>SP12A</t>
  </si>
  <si>
    <t>Áo phông nelly- chillhood</t>
  </si>
  <si>
    <t>nelly.jpg</t>
  </si>
  <si>
    <t>SP76</t>
  </si>
  <si>
    <t>SP13A</t>
  </si>
  <si>
    <t>Áo thun Nelly-poormon</t>
  </si>
  <si>
    <t>poormon.jpg</t>
  </si>
  <si>
    <t>cam</t>
  </si>
  <si>
    <t>SP77</t>
  </si>
  <si>
    <t>SP14A</t>
  </si>
  <si>
    <t>Áo thun cộc tay Fukuoka</t>
  </si>
  <si>
    <t>fukuoka.jpg</t>
  </si>
  <si>
    <t>SP78</t>
  </si>
  <si>
    <t>SP15A</t>
  </si>
  <si>
    <t xml:space="preserve">Áo thun Levent </t>
  </si>
  <si>
    <t>levent.jpg</t>
  </si>
  <si>
    <t>SP16A</t>
  </si>
  <si>
    <t>Áo thun badrabbit power</t>
  </si>
  <si>
    <t>power.jpg</t>
  </si>
  <si>
    <t>SP80</t>
  </si>
  <si>
    <t>SP17A</t>
  </si>
  <si>
    <t xml:space="preserve">Áo thun Ice-Cream </t>
  </si>
  <si>
    <t>ice-cream.jpg</t>
  </si>
  <si>
    <t>SP81</t>
  </si>
  <si>
    <t>SP18A</t>
  </si>
  <si>
    <t>Áo thun hoa CLICK</t>
  </si>
  <si>
    <t>hoa.jpg</t>
  </si>
  <si>
    <t>đen / trắng/ hồng</t>
  </si>
  <si>
    <t>SP82</t>
  </si>
  <si>
    <t>SP19A</t>
  </si>
  <si>
    <t xml:space="preserve">Áo thun mặt trăng </t>
  </si>
  <si>
    <t>A02</t>
  </si>
  <si>
    <t>SX04</t>
  </si>
  <si>
    <t>moon.jpg</t>
  </si>
  <si>
    <t>SP83</t>
  </si>
  <si>
    <t>L06</t>
  </si>
  <si>
    <t>SP20A</t>
  </si>
  <si>
    <t>Áo sơ mi trơn cổ vest</t>
  </si>
  <si>
    <t>SX05</t>
  </si>
  <si>
    <t>somi-co-tron.jpg</t>
  </si>
  <si>
    <t>SP84</t>
  </si>
  <si>
    <t>SP21A</t>
  </si>
  <si>
    <t>Áo sơ mi Logo MND</t>
  </si>
  <si>
    <t>mnd-xanh.jpg</t>
  </si>
  <si>
    <t>xanh dương</t>
  </si>
  <si>
    <t>SP85</t>
  </si>
  <si>
    <t>SP22A</t>
  </si>
  <si>
    <t>Áo sơ mi mende thunder shirt</t>
  </si>
  <si>
    <t>thunder-shirt.jpeg</t>
  </si>
  <si>
    <t>SP23A</t>
  </si>
  <si>
    <t>Áo sơ mi mende cartoon shirt</t>
  </si>
  <si>
    <t>cartoon.jpeg</t>
  </si>
  <si>
    <t>SP87</t>
  </si>
  <si>
    <t>SP24A</t>
  </si>
  <si>
    <t>Áo sơ mi mende dark sky</t>
  </si>
  <si>
    <t>dark-sky.jpeg</t>
  </si>
  <si>
    <t>SP01K</t>
  </si>
  <si>
    <t>Hoodie zip twenty  xám camo</t>
  </si>
  <si>
    <t>A03</t>
  </si>
  <si>
    <t>zip-twenti.jpg</t>
  </si>
  <si>
    <t>SP89</t>
  </si>
  <si>
    <t>L07</t>
  </si>
  <si>
    <t>SP02K</t>
  </si>
  <si>
    <t>Hoodie Smiley logo missout</t>
  </si>
  <si>
    <t>smiley.jpg</t>
  </si>
  <si>
    <t>SP90</t>
  </si>
  <si>
    <t>SP03K</t>
  </si>
  <si>
    <t xml:space="preserve">Áo khoác Aness </t>
  </si>
  <si>
    <t>aness.jpg</t>
  </si>
  <si>
    <t>xanh lá</t>
  </si>
  <si>
    <t>SP04K</t>
  </si>
  <si>
    <t>Áo khoác Banana</t>
  </si>
  <si>
    <t>banana.jpg</t>
  </si>
  <si>
    <t>SP92</t>
  </si>
  <si>
    <t>SP05K</t>
  </si>
  <si>
    <t>Áo bomber face</t>
  </si>
  <si>
    <t>bomber-face.jpg</t>
  </si>
  <si>
    <t>SP93</t>
  </si>
  <si>
    <t>SP06K</t>
  </si>
  <si>
    <t>Jacket P logo sau</t>
  </si>
  <si>
    <t>plogosau.png</t>
  </si>
  <si>
    <t>SP94</t>
  </si>
  <si>
    <t>SP07K</t>
  </si>
  <si>
    <t>Jacket icon ant</t>
  </si>
  <si>
    <t>coach-jacket-icon-ant_black.jpg</t>
  </si>
  <si>
    <t>SP95</t>
  </si>
  <si>
    <t>SP08K</t>
  </si>
  <si>
    <t>jacket bad rabbit</t>
  </si>
  <si>
    <t>jacket-bad.jpg</t>
  </si>
  <si>
    <t>SP96</t>
  </si>
  <si>
    <t>SP09K</t>
  </si>
  <si>
    <t>hoddie click</t>
  </si>
  <si>
    <t>hoddie-click.jpg</t>
  </si>
  <si>
    <t>xanh dương/ đen / trắng</t>
  </si>
  <si>
    <t>SP97</t>
  </si>
  <si>
    <t>SP10K</t>
  </si>
  <si>
    <t>Áo khoác dây kéo CLK</t>
  </si>
  <si>
    <t>keo-click.jpg</t>
  </si>
  <si>
    <t>SP98</t>
  </si>
  <si>
    <t>SP11K</t>
  </si>
  <si>
    <t>Blazer trơn</t>
  </si>
  <si>
    <t>blazer.jpg</t>
  </si>
  <si>
    <t>SP99</t>
  </si>
  <si>
    <t>SP12K</t>
  </si>
  <si>
    <t>Áo khoác nút nón rộng</t>
  </si>
  <si>
    <t>non-rong.jpg</t>
  </si>
  <si>
    <t>MAU</t>
  </si>
  <si>
    <t>SIZE</t>
  </si>
  <si>
    <t>SP01-S-đen</t>
  </si>
  <si>
    <t>SP01-M-đen</t>
  </si>
  <si>
    <t>SP01-L-đen</t>
  </si>
  <si>
    <t>SP02-S-đen</t>
  </si>
  <si>
    <t>SP02-M-đen</t>
  </si>
  <si>
    <t>be</t>
  </si>
  <si>
    <t>SP02-L-đen</t>
  </si>
  <si>
    <t>SP03-S-xanh</t>
  </si>
  <si>
    <t>SP03-M-xanh</t>
  </si>
  <si>
    <t>SP03-L-xanh</t>
  </si>
  <si>
    <t>SP04-S-xanh nhạt</t>
  </si>
  <si>
    <t>SP04-M-xanh nhạt</t>
  </si>
  <si>
    <t>tím</t>
  </si>
  <si>
    <t>SP04-L-xanh nhạt</t>
  </si>
  <si>
    <t>SP05-S-xanh bạc</t>
  </si>
  <si>
    <t>SP05-M-xanh bạc</t>
  </si>
  <si>
    <t>SP05-L-xanh bạc</t>
  </si>
  <si>
    <t>SP06-S-be</t>
  </si>
  <si>
    <t>SP06-M-be</t>
  </si>
  <si>
    <t>SP06-L-be</t>
  </si>
  <si>
    <t>SP06-XL-be</t>
  </si>
  <si>
    <t>SP06-S-xanh bạc</t>
  </si>
  <si>
    <t>SP06-M-xanh bạc</t>
  </si>
  <si>
    <t>SP06-L-xanh bạc</t>
  </si>
  <si>
    <t>SP06-XL-xanh bạc</t>
  </si>
  <si>
    <t>SP07-S-đen</t>
  </si>
  <si>
    <t>SP07-M-đen</t>
  </si>
  <si>
    <t>SP07-L-đen</t>
  </si>
  <si>
    <t>SP07-XL-đen</t>
  </si>
  <si>
    <t>SP08-S-đen</t>
  </si>
  <si>
    <t>SP08-M-đen</t>
  </si>
  <si>
    <t>SP08-L-đen</t>
  </si>
  <si>
    <t>SP09-S-xanh đậm</t>
  </si>
  <si>
    <t>SP09-M-xanh đậm</t>
  </si>
  <si>
    <t>SP09-L-xanh đậm</t>
  </si>
  <si>
    <t>SP09-XL-xanh đậm</t>
  </si>
  <si>
    <t>SP10-S-xanh đậm</t>
  </si>
  <si>
    <t>SP10-M-xanh đậm</t>
  </si>
  <si>
    <t>SP10-L-xanh đậm</t>
  </si>
  <si>
    <t>SP11-S-be</t>
  </si>
  <si>
    <t>SP11-M-be</t>
  </si>
  <si>
    <t>SP11-L-be</t>
  </si>
  <si>
    <t>SP11-XL-be</t>
  </si>
  <si>
    <t>SP12-S-vàng</t>
  </si>
  <si>
    <t>SP12-M-vàng</t>
  </si>
  <si>
    <t>SP12-L-vàng</t>
  </si>
  <si>
    <t xml:space="preserve">SP12-S-xanh </t>
  </si>
  <si>
    <t xml:space="preserve">SP12-M-xanh </t>
  </si>
  <si>
    <t xml:space="preserve">SP12-L-xanh </t>
  </si>
  <si>
    <t>SP13-F-đen</t>
  </si>
  <si>
    <t xml:space="preserve">SP13-F-xanh </t>
  </si>
  <si>
    <t>SP14-S-xanh đậm</t>
  </si>
  <si>
    <t>SP14-M-xanh đậm</t>
  </si>
  <si>
    <t>SP14-L-xanh đậm</t>
  </si>
  <si>
    <t>SP15-S-đen</t>
  </si>
  <si>
    <t>SP15-M-đen</t>
  </si>
  <si>
    <t>SP15-L-đen</t>
  </si>
  <si>
    <t>SP16-F-be</t>
  </si>
  <si>
    <t>SP16-F-trắng</t>
  </si>
  <si>
    <t>SP16-F-đen</t>
  </si>
  <si>
    <t>SP17-S-đen</t>
  </si>
  <si>
    <t>SP17-M-đen</t>
  </si>
  <si>
    <t>SP17-L-đen</t>
  </si>
  <si>
    <t>SP18-S-tím</t>
  </si>
  <si>
    <t>SP18-M-tím</t>
  </si>
  <si>
    <t>SP18-L-tím</t>
  </si>
  <si>
    <t>SP18-S-xanh lá</t>
  </si>
  <si>
    <t>SP18-M-xanh lá</t>
  </si>
  <si>
    <t>SP18-L-xanh lá</t>
  </si>
  <si>
    <t>SP19-S-đen</t>
  </si>
  <si>
    <t>SP19-M-đen</t>
  </si>
  <si>
    <t>SP19-L-đen</t>
  </si>
  <si>
    <t>SP19-S-xanh đậm</t>
  </si>
  <si>
    <t>SP19-L-xanh đậm</t>
  </si>
  <si>
    <t>SP20-S-đen</t>
  </si>
  <si>
    <t>SP20-M-đen</t>
  </si>
  <si>
    <t>SP20-L-đen</t>
  </si>
  <si>
    <t>SP21-S-hồng</t>
  </si>
  <si>
    <t>SP21-M-hồng</t>
  </si>
  <si>
    <t>SP21-XL-hồng</t>
  </si>
  <si>
    <t>SP21-S-trắng</t>
  </si>
  <si>
    <t>SP21-M-trắng</t>
  </si>
  <si>
    <t>SP21-L-trắng</t>
  </si>
  <si>
    <t>SP22-S-đen</t>
  </si>
  <si>
    <t>SP22-M-đen</t>
  </si>
  <si>
    <t>SP22-L-đen</t>
  </si>
  <si>
    <t>SP23-S-đen</t>
  </si>
  <si>
    <t>SP23-M-đen</t>
  </si>
  <si>
    <t>SP23-L-đen</t>
  </si>
  <si>
    <t xml:space="preserve">SP24-S-xanh </t>
  </si>
  <si>
    <t xml:space="preserve">SP24-M-xanh </t>
  </si>
  <si>
    <t>SP24-L-xanh</t>
  </si>
  <si>
    <t>SP25-M-be</t>
  </si>
  <si>
    <t>SP25-L-be</t>
  </si>
  <si>
    <t>SP25-S-be</t>
  </si>
  <si>
    <t>SP26-S-xanh</t>
  </si>
  <si>
    <t xml:space="preserve">SP26-M-xanh </t>
  </si>
  <si>
    <t xml:space="preserve">SP26-L-xanh </t>
  </si>
  <si>
    <t>SP27-S-đen</t>
  </si>
  <si>
    <t>SP27-M-đen</t>
  </si>
  <si>
    <t>SP27-L-đen</t>
  </si>
  <si>
    <t>SP28-S-đen</t>
  </si>
  <si>
    <t>SP28-M-đen</t>
  </si>
  <si>
    <t>SP28-L-đen</t>
  </si>
  <si>
    <t>SP29-F-đen</t>
  </si>
  <si>
    <t>SP29-F-hồng</t>
  </si>
  <si>
    <t>SP29-F-trắng</t>
  </si>
  <si>
    <t>SP30-F-bạc</t>
  </si>
  <si>
    <t>SP30-S-đen</t>
  </si>
  <si>
    <t>SP30-M-đen</t>
  </si>
  <si>
    <t>SP30-L-đen</t>
  </si>
  <si>
    <t>SP31-S-đen</t>
  </si>
  <si>
    <t>SP31-M-đen</t>
  </si>
  <si>
    <t>SP31-L-đen</t>
  </si>
  <si>
    <t>SP32-S-Vàng</t>
  </si>
  <si>
    <t>SP32-M-Vàng</t>
  </si>
  <si>
    <t>SP32-L-Vàng</t>
  </si>
  <si>
    <t>SP33-S-đen</t>
  </si>
  <si>
    <t>SP33-M-đen</t>
  </si>
  <si>
    <t>SP33-L-đen</t>
  </si>
  <si>
    <t>SP34-F-trắng</t>
  </si>
  <si>
    <t>SP35-S-đen</t>
  </si>
  <si>
    <t>SP35-M-đen</t>
  </si>
  <si>
    <t>SP35-L-đen</t>
  </si>
  <si>
    <t>SP36-F-trắng</t>
  </si>
  <si>
    <t>SP37-F-đen</t>
  </si>
  <si>
    <t>SP38-F-đen</t>
  </si>
  <si>
    <t>SP39-S-đen</t>
  </si>
  <si>
    <t>SP39-M-đen</t>
  </si>
  <si>
    <t>SP39-L-đen</t>
  </si>
  <si>
    <t>SP40-S-xanh</t>
  </si>
  <si>
    <t>SP40-M-xanh</t>
  </si>
  <si>
    <t>SP40-L-xanh</t>
  </si>
  <si>
    <t>SP41-F-đỏ</t>
  </si>
  <si>
    <t>SP42-S-trắng</t>
  </si>
  <si>
    <t>SP42-M-trắng</t>
  </si>
  <si>
    <t>SP42-l-trắng</t>
  </si>
  <si>
    <t>SP43-F-hồng</t>
  </si>
  <si>
    <t>SP44-S-đen</t>
  </si>
  <si>
    <t>SP44-M-đen</t>
  </si>
  <si>
    <t>SP44-L-đen</t>
  </si>
  <si>
    <t>SP45-M-vàng</t>
  </si>
  <si>
    <t>SP45-L-vàng</t>
  </si>
  <si>
    <t>SP46-S-đen</t>
  </si>
  <si>
    <t>SP46-M-đen</t>
  </si>
  <si>
    <t>SP46-L-đen</t>
  </si>
  <si>
    <t>SP014D-S-đen</t>
  </si>
  <si>
    <t>SP47-M-đen</t>
  </si>
  <si>
    <t>SP47-L-đen</t>
  </si>
  <si>
    <t>SP48-S-đen</t>
  </si>
  <si>
    <t>SP48-M-đen</t>
  </si>
  <si>
    <t>SP48-L-đen</t>
  </si>
  <si>
    <t>SP49-F-trắng</t>
  </si>
  <si>
    <t>SP50-S-đỏ</t>
  </si>
  <si>
    <t>SP50-M-đỏ</t>
  </si>
  <si>
    <t>SP50-L-đỏ</t>
  </si>
  <si>
    <t>SP51-F-trắng</t>
  </si>
  <si>
    <t>SP52-S-đen</t>
  </si>
  <si>
    <t>SP52-M-đen</t>
  </si>
  <si>
    <t>SP52-L-đen</t>
  </si>
  <si>
    <t>SP53-S-đen</t>
  </si>
  <si>
    <t>SP53-M-đen</t>
  </si>
  <si>
    <t>SP53-L-đen</t>
  </si>
  <si>
    <t>SP54-S-đen</t>
  </si>
  <si>
    <t>SP54-M-đen</t>
  </si>
  <si>
    <t>SP54-L-đen</t>
  </si>
  <si>
    <t>SP55-F-trắng</t>
  </si>
  <si>
    <t>SP56-L-trắng</t>
  </si>
  <si>
    <t>SP56-XXL-trắng</t>
  </si>
  <si>
    <t>SP57-M-nude</t>
  </si>
  <si>
    <t>SP57-L-nude</t>
  </si>
  <si>
    <t>SP57-XL-nude</t>
  </si>
  <si>
    <t>SP58-S-trắng</t>
  </si>
  <si>
    <t>SP58-M-trắng</t>
  </si>
  <si>
    <t>SP58-L-trắng</t>
  </si>
  <si>
    <t>SP59-S-đen</t>
  </si>
  <si>
    <t>SP59-M-đen</t>
  </si>
  <si>
    <t>SP59-L-đen</t>
  </si>
  <si>
    <t>SP60-S-đen</t>
  </si>
  <si>
    <t>SP60-M-đen</t>
  </si>
  <si>
    <t>SP60-L-đen</t>
  </si>
  <si>
    <t>SP61-F-nude</t>
  </si>
  <si>
    <t>SP62-F-nude</t>
  </si>
  <si>
    <t>SP63-F-đen</t>
  </si>
  <si>
    <t>SP64-F-đen</t>
  </si>
  <si>
    <t>SP65-S-đen</t>
  </si>
  <si>
    <t>SP65-M-đen</t>
  </si>
  <si>
    <t>SP65-L-đen</t>
  </si>
  <si>
    <t>SP66-S-đen</t>
  </si>
  <si>
    <t>SP66-M-đen</t>
  </si>
  <si>
    <t>SP66-L-đen</t>
  </si>
  <si>
    <t>SP67-S-nude</t>
  </si>
  <si>
    <t>SP67-M-nude</t>
  </si>
  <si>
    <t>SP67-L-nude</t>
  </si>
  <si>
    <t>SP68-S-trắng</t>
  </si>
  <si>
    <t>SP68-M-trắng</t>
  </si>
  <si>
    <t>SP68-L-trắng</t>
  </si>
  <si>
    <t>SP69-S-đen</t>
  </si>
  <si>
    <t>SP69-M-đen</t>
  </si>
  <si>
    <t>SP69-L-đen</t>
  </si>
  <si>
    <t>SP70-S-đen</t>
  </si>
  <si>
    <t>SP70-M-đen</t>
  </si>
  <si>
    <t>SP70-L-đen</t>
  </si>
  <si>
    <t>SP71-S-trắng</t>
  </si>
  <si>
    <t>SP71-M-trắng</t>
  </si>
  <si>
    <t>SP71-L-trắng</t>
  </si>
  <si>
    <t>SP72-S-đen</t>
  </si>
  <si>
    <t>SP72-M-đen</t>
  </si>
  <si>
    <t>SP72-L-đen</t>
  </si>
  <si>
    <t>SP73-S-hồng</t>
  </si>
  <si>
    <t>SP73-M-hồng</t>
  </si>
  <si>
    <t>SP73-L-hồng</t>
  </si>
  <si>
    <t>SP74-S-trắng</t>
  </si>
  <si>
    <t>SP74-M-trắng</t>
  </si>
  <si>
    <t>SP74-L-trắng</t>
  </si>
  <si>
    <t>SP75-S-đen</t>
  </si>
  <si>
    <t>SP75-M-đen</t>
  </si>
  <si>
    <t>SP75-L-đen</t>
  </si>
  <si>
    <t>SP76-S-cam</t>
  </si>
  <si>
    <t>SP76-M-cam</t>
  </si>
  <si>
    <t>SP76-L-cam</t>
  </si>
  <si>
    <t>SP77-S-đen</t>
  </si>
  <si>
    <t>SP77-M-đen</t>
  </si>
  <si>
    <t>SP77-L-đen</t>
  </si>
  <si>
    <t>SP78-S-hồng</t>
  </si>
  <si>
    <t>SP78-M-hồng</t>
  </si>
  <si>
    <t>SP78-L-hồng</t>
  </si>
  <si>
    <t>SP79-S-trắng</t>
  </si>
  <si>
    <t>SP79-M-trắng</t>
  </si>
  <si>
    <t>SP79-L-trắng</t>
  </si>
  <si>
    <t>SP80-S-đen</t>
  </si>
  <si>
    <t>SP80-M-đen</t>
  </si>
  <si>
    <t>SP80-L-đen</t>
  </si>
  <si>
    <t>SP81-S-trắng</t>
  </si>
  <si>
    <t>SP81-M-trắng</t>
  </si>
  <si>
    <t>SP81-L-trắng</t>
  </si>
  <si>
    <t>SP82-S-hồng</t>
  </si>
  <si>
    <t>SP82-M-hồng</t>
  </si>
  <si>
    <t>SP82-L-hồng</t>
  </si>
  <si>
    <t>SP83-S-đen</t>
  </si>
  <si>
    <t>SP83-M-đen</t>
  </si>
  <si>
    <t>SP83-L-đen</t>
  </si>
  <si>
    <t>SP84-S-đen</t>
  </si>
  <si>
    <t>SP84-M-đen</t>
  </si>
  <si>
    <t>SP84-L-đen</t>
  </si>
  <si>
    <t>SP85-S-xanh</t>
  </si>
  <si>
    <t xml:space="preserve">SP85-M-xanh </t>
  </si>
  <si>
    <t xml:space="preserve">SP85-L-xanh </t>
  </si>
  <si>
    <t>SP86-S-xanh đậm</t>
  </si>
  <si>
    <t>SP86-M-xanh đậm</t>
  </si>
  <si>
    <t>SP86-L-xanh đậm</t>
  </si>
  <si>
    <t>SP87-S-đen</t>
  </si>
  <si>
    <t>SP87-M-đen</t>
  </si>
  <si>
    <t>SP87-L-đen</t>
  </si>
  <si>
    <t>SP88-S-xanh đậm</t>
  </si>
  <si>
    <t>SP88-M-xanh đậm</t>
  </si>
  <si>
    <t>SP88-L-xanh đậm</t>
  </si>
  <si>
    <t>SP89-F-đen</t>
  </si>
  <si>
    <t>SP90-F-đen</t>
  </si>
  <si>
    <t>SP91-F-xanh lá</t>
  </si>
  <si>
    <t>SP92-F-trắng</t>
  </si>
  <si>
    <t>SP93-F-đen</t>
  </si>
  <si>
    <t>SP94-F-đen</t>
  </si>
  <si>
    <t>SP95-F-đen</t>
  </si>
  <si>
    <t>SP96-F-đen</t>
  </si>
  <si>
    <t>SP97-F-đen</t>
  </si>
  <si>
    <t>SP98-F-đen</t>
  </si>
  <si>
    <t>SP99-F-nude</t>
  </si>
  <si>
    <t>SP100-F-đen</t>
  </si>
  <si>
    <t>tenloai</t>
  </si>
  <si>
    <t>Quần dài</t>
  </si>
  <si>
    <t>Quần ngắn</t>
  </si>
  <si>
    <t>Đầm</t>
  </si>
  <si>
    <t>Váy</t>
  </si>
  <si>
    <t>Áo thun</t>
  </si>
  <si>
    <t>Áo sơ mi</t>
  </si>
  <si>
    <t>Áo khoác</t>
  </si>
  <si>
    <t>tennhasanxuat</t>
  </si>
  <si>
    <t>jeanshunter</t>
  </si>
  <si>
    <t>Gumac</t>
  </si>
  <si>
    <t>Sphynx</t>
  </si>
  <si>
    <t>May Gia Huỳnh</t>
  </si>
  <si>
    <t>Mende</t>
  </si>
  <si>
    <t>MaKH</t>
  </si>
  <si>
    <t>TenKH</t>
  </si>
  <si>
    <t>SDT</t>
  </si>
  <si>
    <t>KH01</t>
  </si>
  <si>
    <t>Nguyễn Thị Bé</t>
  </si>
  <si>
    <t>KH02</t>
  </si>
  <si>
    <t>Lê Hoàng Nam</t>
  </si>
  <si>
    <t>KH03</t>
  </si>
  <si>
    <t>Trần Thị Chiêu</t>
  </si>
  <si>
    <t>KH04</t>
  </si>
  <si>
    <t>Mai Thị Quế Anh</t>
  </si>
  <si>
    <t>KH05</t>
  </si>
  <si>
    <t>Lê Văn Sang</t>
  </si>
  <si>
    <t>KH06</t>
  </si>
  <si>
    <t>Nguyễn Thị Thanh Trà</t>
  </si>
  <si>
    <t>Manv</t>
  </si>
  <si>
    <t>TenNV</t>
  </si>
  <si>
    <t>NgSinh</t>
  </si>
  <si>
    <t>Dchi</t>
  </si>
  <si>
    <t>gtinh</t>
  </si>
  <si>
    <t>Luong</t>
  </si>
  <si>
    <t>NV001</t>
  </si>
  <si>
    <t>Nguyễn Bảo Hùng</t>
  </si>
  <si>
    <t>98 Huynh Van Bach,Phu Nhuận,tp.HCM</t>
  </si>
  <si>
    <t>Nam</t>
  </si>
  <si>
    <t>NV002</t>
  </si>
  <si>
    <t>Phan Văn Nghĩa</t>
  </si>
  <si>
    <t>97 Điện Biên Phủ,Bình Thạnh,TP.HCM</t>
  </si>
  <si>
    <t>nam</t>
  </si>
  <si>
    <t>NV003</t>
  </si>
  <si>
    <t>Lê Văn Bo</t>
  </si>
  <si>
    <t>29 Bạch Đằng,Tân Bình,TP.HCM</t>
  </si>
  <si>
    <t>NV004</t>
  </si>
  <si>
    <t>Trần Thị Hậu</t>
  </si>
  <si>
    <t>3/8/1870</t>
  </si>
  <si>
    <t>Hồ Văn Huê,phúNhuận,TP.HCM</t>
  </si>
  <si>
    <t>nữ</t>
  </si>
  <si>
    <t>NV005</t>
  </si>
  <si>
    <t>Nguyễn thị Bảo Trân</t>
  </si>
  <si>
    <t>22/6/1988</t>
  </si>
  <si>
    <t>63 Tran Huy Lieu,Phu Nhuan,TP.HCM</t>
  </si>
  <si>
    <t>NV006</t>
  </si>
  <si>
    <t>Nguyễn Trần Bảo Nghi</t>
  </si>
  <si>
    <t>56 Thich quan Duc,Phu Nhuan,TP.HCM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</si>
</sst>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7" formatCode="0.000_);[Red]\(0.000\)"/>
    <numFmt numFmtId="168" formatCode="[$-409]h:mm:ss\ AM/PM;@"/>
  </numFmts>
  <fonts count="1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scheme val="minor"/>
    </font>
    <font>
      <sz val="11"/>
      <name val="Calibri"/>
      <charset val="134"/>
      <scheme val="minor"/>
    </font>
    <font>
      <sz val="11"/>
      <name val="Calibri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>
      <alignment vertical="center"/>
    </xf>
    <xf numFmtId="0" fontId="4" fillId="7" borderId="0" applyNumberFormat="0" applyBorder="0" applyAlignment="0" applyProtection="0"/>
    <xf numFmtId="0" fontId="10" fillId="4" borderId="0" applyNumberFormat="0" applyBorder="0" applyAlignment="0" applyProtection="0"/>
    <xf numFmtId="0" fontId="1" fillId="3" borderId="0" applyNumberFormat="0" applyBorder="0" applyAlignment="0" applyProtection="0"/>
    <xf numFmtId="0" fontId="10" fillId="5" borderId="0" applyNumberFormat="0" applyBorder="0" applyAlignment="0" applyProtection="0"/>
    <xf numFmtId="0" fontId="5" fillId="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Font="1" applyFill="1" applyAlignment="1"/>
    <xf numFmtId="1" fontId="0" fillId="0" borderId="0" xfId="0" applyNumberFormat="1" applyFont="1" applyFill="1" applyAlignment="1"/>
    <xf numFmtId="1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3" borderId="0" xfId="3" applyAlignment="1">
      <alignment vertical="center"/>
    </xf>
    <xf numFmtId="0" fontId="0" fillId="4" borderId="0" xfId="2" applyFont="1" applyAlignment="1">
      <alignment vertical="center"/>
    </xf>
    <xf numFmtId="0" fontId="0" fillId="5" borderId="1" xfId="4" applyFont="1" applyBorder="1" applyAlignment="1">
      <alignment vertical="center"/>
    </xf>
    <xf numFmtId="0" fontId="0" fillId="0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6" borderId="0" xfId="0" applyFont="1" applyFill="1">
      <alignment vertical="center"/>
    </xf>
    <xf numFmtId="0" fontId="4" fillId="7" borderId="0" xfId="1" applyFont="1" applyAlignment="1">
      <alignment vertical="center"/>
    </xf>
    <xf numFmtId="0" fontId="2" fillId="0" borderId="0" xfId="0" applyFont="1">
      <alignment vertical="center"/>
    </xf>
    <xf numFmtId="0" fontId="5" fillId="8" borderId="0" xfId="5" applyFill="1">
      <alignment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49" fontId="4" fillId="7" borderId="0" xfId="1" applyNumberFormat="1" applyAlignment="1">
      <alignment vertical="center"/>
    </xf>
    <xf numFmtId="49" fontId="0" fillId="0" borderId="0" xfId="0" applyNumberFormat="1">
      <alignment vertical="center"/>
    </xf>
    <xf numFmtId="0" fontId="4" fillId="7" borderId="0" xfId="1" applyAlignment="1">
      <alignment vertical="center"/>
    </xf>
    <xf numFmtId="1" fontId="0" fillId="10" borderId="0" xfId="0" applyNumberFormat="1" applyFill="1">
      <alignment vertical="center"/>
    </xf>
    <xf numFmtId="0" fontId="6" fillId="0" borderId="0" xfId="0" applyFont="1">
      <alignment vertical="center"/>
    </xf>
    <xf numFmtId="49" fontId="4" fillId="7" borderId="0" xfId="1" applyNumberFormat="1" applyAlignment="1">
      <alignment horizontal="center" vertical="center"/>
    </xf>
    <xf numFmtId="49" fontId="6" fillId="0" borderId="0" xfId="0" applyNumberFormat="1" applyFont="1">
      <alignment vertical="center"/>
    </xf>
    <xf numFmtId="1" fontId="6" fillId="10" borderId="0" xfId="0" applyNumberFormat="1" applyFont="1" applyFill="1">
      <alignment vertical="center"/>
    </xf>
    <xf numFmtId="0" fontId="7" fillId="8" borderId="0" xfId="5" applyFont="1" applyFill="1">
      <alignment vertical="center"/>
    </xf>
    <xf numFmtId="49" fontId="4" fillId="7" borderId="0" xfId="1" applyNumberFormat="1" applyAlignment="1">
      <alignment horizontal="left" vertical="center"/>
    </xf>
    <xf numFmtId="49" fontId="7" fillId="8" borderId="0" xfId="5" applyNumberFormat="1" applyFont="1" applyFill="1" applyAlignment="1">
      <alignment horizontal="center" vertical="center"/>
    </xf>
    <xf numFmtId="1" fontId="4" fillId="7" borderId="0" xfId="1" applyNumberFormat="1" applyAlignment="1">
      <alignment vertical="center"/>
    </xf>
    <xf numFmtId="1" fontId="7" fillId="8" borderId="0" xfId="5" applyNumberFormat="1" applyFont="1" applyFill="1" applyAlignment="1">
      <alignment horizontal="center" vertical="center"/>
    </xf>
    <xf numFmtId="0" fontId="4" fillId="7" borderId="0" xfId="1" applyAlignment="1">
      <alignment horizontal="center" vertical="center"/>
    </xf>
    <xf numFmtId="49" fontId="4" fillId="7" borderId="0" xfId="1" applyNumberFormat="1" applyBorder="1" applyAlignment="1">
      <alignment horizontal="left" vertical="center" wrapText="1"/>
    </xf>
    <xf numFmtId="0" fontId="6" fillId="0" borderId="0" xfId="0" applyFont="1" applyFill="1">
      <alignment vertical="center"/>
    </xf>
    <xf numFmtId="49" fontId="6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6" fillId="9" borderId="0" xfId="0" applyFont="1" applyFill="1">
      <alignment vertical="center"/>
    </xf>
    <xf numFmtId="49" fontId="6" fillId="9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0" fontId="4" fillId="7" borderId="0" xfId="1" applyAlignment="1">
      <alignment horizontal="left" vertical="center"/>
    </xf>
    <xf numFmtId="0" fontId="7" fillId="8" borderId="0" xfId="5" applyFont="1" applyFill="1" applyAlignment="1">
      <alignment horizontal="center" vertical="center"/>
    </xf>
    <xf numFmtId="0" fontId="7" fillId="8" borderId="0" xfId="5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49" fontId="4" fillId="0" borderId="0" xfId="1" applyNumberFormat="1" applyFill="1" applyAlignment="1">
      <alignment vertical="center"/>
    </xf>
    <xf numFmtId="49" fontId="4" fillId="11" borderId="0" xfId="1" applyNumberFormat="1" applyFill="1" applyAlignment="1">
      <alignment vertical="center"/>
    </xf>
  </cellXfs>
  <cellStyles count="6">
    <cellStyle name="40% - Accent6" xfId="4" builtinId="51"/>
    <cellStyle name="60% - Accent1" xfId="2" builtinId="32"/>
    <cellStyle name="60% - Accent6" xfId="5" builtinId="52"/>
    <cellStyle name="Accent6" xfId="3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G2" sqref="G2:G11"/>
    </sheetView>
  </sheetViews>
  <sheetFormatPr defaultColWidth="8.77734375" defaultRowHeight="14.4"/>
  <cols>
    <col min="3" max="3" width="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>
      <c r="A2" t="s">
        <v>5</v>
      </c>
      <c r="B2" t="s">
        <v>6</v>
      </c>
      <c r="C2" s="49" t="s">
        <v>7</v>
      </c>
      <c r="D2" t="s">
        <v>8</v>
      </c>
      <c r="E2">
        <v>1</v>
      </c>
      <c r="G2" t="str">
        <f>CONCATENATE("INSERT INTO CHITIETSANPHAM VALUES('",O2,"','",P2,"','",C2,"','",Q2,"',1)")</f>
        <v>INSERT INTO CHITIETSANPHAM VALUES('HD001','KH01','28/2/2019','NV001',1)</v>
      </c>
      <c r="O2" t="str">
        <f>UPPER(A2)</f>
        <v>HD001</v>
      </c>
      <c r="P2" t="str">
        <f>UPPER(B2)</f>
        <v>KH01</v>
      </c>
      <c r="Q2" t="str">
        <f>UPPER(D2)</f>
        <v>NV001</v>
      </c>
    </row>
    <row r="3" spans="1:17">
      <c r="A3" t="s">
        <v>9</v>
      </c>
      <c r="B3" t="s">
        <v>10</v>
      </c>
      <c r="C3" s="49">
        <v>43527</v>
      </c>
      <c r="D3" t="s">
        <v>11</v>
      </c>
      <c r="E3">
        <v>1</v>
      </c>
      <c r="G3" t="str">
        <f t="shared" ref="G3:G11" si="0">CONCATENATE("INSERT INTO CHITIETSANPHAM VALUES('",O3,"','",P3,"','",C3,"','",Q3,"',1)")</f>
        <v>INSERT INTO CHITIETSANPHAM VALUES('HD002','KH02','43527','NV002',1)</v>
      </c>
      <c r="O3" t="str">
        <f t="shared" ref="O3:O11" si="1">UPPER(A3)</f>
        <v>HD002</v>
      </c>
      <c r="P3" t="str">
        <f t="shared" ref="P3:P11" si="2">UPPER(B3)</f>
        <v>KH02</v>
      </c>
      <c r="Q3" t="str">
        <f t="shared" ref="Q3:Q11" si="3">UPPER(D3)</f>
        <v>NV002</v>
      </c>
    </row>
    <row r="4" spans="1:17">
      <c r="A4" t="s">
        <v>12</v>
      </c>
      <c r="B4" t="s">
        <v>6</v>
      </c>
      <c r="C4" s="50" t="s">
        <v>13</v>
      </c>
      <c r="D4" t="s">
        <v>11</v>
      </c>
      <c r="E4">
        <v>1</v>
      </c>
      <c r="G4" t="str">
        <f t="shared" si="0"/>
        <v>INSERT INTO CHITIETSANPHAM VALUES('HD003','KH01','16/3/2019','NV002',1)</v>
      </c>
      <c r="O4" t="str">
        <f t="shared" si="1"/>
        <v>HD003</v>
      </c>
      <c r="P4" t="str">
        <f t="shared" si="2"/>
        <v>KH01</v>
      </c>
      <c r="Q4" t="str">
        <f t="shared" si="3"/>
        <v>NV002</v>
      </c>
    </row>
    <row r="5" spans="1:17">
      <c r="A5" t="s">
        <v>14</v>
      </c>
      <c r="B5" t="s">
        <v>15</v>
      </c>
      <c r="C5" s="50" t="s">
        <v>13</v>
      </c>
      <c r="D5" t="s">
        <v>11</v>
      </c>
      <c r="E5">
        <v>1</v>
      </c>
      <c r="G5" t="str">
        <f t="shared" si="0"/>
        <v>INSERT INTO CHITIETSANPHAM VALUES('HD004','KH04','16/3/2019','NV002',1)</v>
      </c>
      <c r="O5" t="str">
        <f t="shared" si="1"/>
        <v>HD004</v>
      </c>
      <c r="P5" t="str">
        <f t="shared" si="2"/>
        <v>KH04</v>
      </c>
      <c r="Q5" t="str">
        <f t="shared" si="3"/>
        <v>NV002</v>
      </c>
    </row>
    <row r="6" spans="1:17">
      <c r="A6" t="s">
        <v>16</v>
      </c>
      <c r="B6" t="s">
        <v>17</v>
      </c>
      <c r="C6" s="50" t="s">
        <v>18</v>
      </c>
      <c r="D6" t="s">
        <v>19</v>
      </c>
      <c r="E6">
        <v>1</v>
      </c>
      <c r="G6" t="str">
        <f t="shared" si="0"/>
        <v>INSERT INTO CHITIETSANPHAM VALUES('HD005','KH03','25/3/2019','NV003',1)</v>
      </c>
      <c r="O6" t="str">
        <f t="shared" si="1"/>
        <v>HD005</v>
      </c>
      <c r="P6" t="str">
        <f t="shared" si="2"/>
        <v>KH03</v>
      </c>
      <c r="Q6" t="str">
        <f t="shared" si="3"/>
        <v>NV003</v>
      </c>
    </row>
    <row r="7" spans="1:17">
      <c r="A7" t="s">
        <v>20</v>
      </c>
      <c r="B7" t="s">
        <v>21</v>
      </c>
      <c r="C7" s="51" t="s">
        <v>22</v>
      </c>
      <c r="D7" t="s">
        <v>8</v>
      </c>
      <c r="E7">
        <v>1</v>
      </c>
      <c r="G7" t="str">
        <f t="shared" si="0"/>
        <v>INSERT INTO CHITIETSANPHAM VALUES('HD006','KH05','15/5/2019','NV001',1)</v>
      </c>
      <c r="O7" t="str">
        <f t="shared" si="1"/>
        <v>HD006</v>
      </c>
      <c r="P7" t="str">
        <f t="shared" si="2"/>
        <v>KH05</v>
      </c>
      <c r="Q7" t="str">
        <f t="shared" si="3"/>
        <v>NV001</v>
      </c>
    </row>
    <row r="8" spans="1:17">
      <c r="A8" t="s">
        <v>23</v>
      </c>
      <c r="B8" t="s">
        <v>6</v>
      </c>
      <c r="C8" s="49">
        <v>43471</v>
      </c>
      <c r="D8" t="s">
        <v>19</v>
      </c>
      <c r="E8">
        <v>1</v>
      </c>
      <c r="G8" t="str">
        <f t="shared" si="0"/>
        <v>INSERT INTO CHITIETSANPHAM VALUES('HD007','KH01','43471','NV003',1)</v>
      </c>
      <c r="O8" t="str">
        <f t="shared" si="1"/>
        <v>HD007</v>
      </c>
      <c r="P8" t="str">
        <f t="shared" si="2"/>
        <v>KH01</v>
      </c>
      <c r="Q8" t="str">
        <f t="shared" si="3"/>
        <v>NV003</v>
      </c>
    </row>
    <row r="9" spans="1:17">
      <c r="A9" t="s">
        <v>24</v>
      </c>
      <c r="B9" t="s">
        <v>10</v>
      </c>
      <c r="C9" s="50" t="s">
        <v>25</v>
      </c>
      <c r="D9" t="s">
        <v>26</v>
      </c>
      <c r="E9">
        <v>1</v>
      </c>
      <c r="G9" t="str">
        <f t="shared" si="0"/>
        <v>INSERT INTO CHITIETSANPHAM VALUES('HD008','KH02','20/9/2019','NV004',1)</v>
      </c>
      <c r="O9" t="str">
        <f t="shared" si="1"/>
        <v>HD008</v>
      </c>
      <c r="P9" t="str">
        <f t="shared" si="2"/>
        <v>KH02</v>
      </c>
      <c r="Q9" t="str">
        <f t="shared" si="3"/>
        <v>NV004</v>
      </c>
    </row>
    <row r="10" spans="1:17">
      <c r="A10" t="s">
        <v>27</v>
      </c>
      <c r="B10" t="s">
        <v>21</v>
      </c>
      <c r="C10" s="49">
        <v>43535</v>
      </c>
      <c r="D10" t="s">
        <v>26</v>
      </c>
      <c r="E10">
        <v>1</v>
      </c>
      <c r="G10" t="str">
        <f t="shared" si="0"/>
        <v>INSERT INTO CHITIETSANPHAM VALUES('HD009','KH05','43535','NV004',1)</v>
      </c>
      <c r="O10" t="str">
        <f t="shared" si="1"/>
        <v>HD009</v>
      </c>
      <c r="P10" t="str">
        <f t="shared" si="2"/>
        <v>KH05</v>
      </c>
      <c r="Q10" t="str">
        <f t="shared" si="3"/>
        <v>NV004</v>
      </c>
    </row>
    <row r="11" spans="1:17">
      <c r="A11" t="s">
        <v>28</v>
      </c>
      <c r="B11" t="s">
        <v>15</v>
      </c>
      <c r="C11" s="49">
        <v>43811</v>
      </c>
      <c r="D11" t="s">
        <v>29</v>
      </c>
      <c r="E11">
        <v>1</v>
      </c>
      <c r="G11" t="str">
        <f t="shared" si="0"/>
        <v>INSERT INTO CHITIETSANPHAM VALUES('HD010','KH04','43811','NV005',1)</v>
      </c>
      <c r="O11" t="str">
        <f t="shared" si="1"/>
        <v>HD010</v>
      </c>
      <c r="P11" t="str">
        <f t="shared" si="2"/>
        <v>KH04</v>
      </c>
      <c r="Q11" t="str">
        <f t="shared" si="3"/>
        <v>NV005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G2" sqref="G2:G20"/>
    </sheetView>
  </sheetViews>
  <sheetFormatPr defaultColWidth="8.77734375" defaultRowHeight="14.4"/>
  <cols>
    <col min="2" max="2" width="12.33203125" customWidth="1"/>
    <col min="3" max="3" width="15.6640625" customWidth="1"/>
    <col min="4" max="4" width="13.77734375" customWidth="1"/>
    <col min="5" max="5" width="14" customWidth="1"/>
  </cols>
  <sheetData>
    <row r="1" spans="1:13">
      <c r="A1" t="s">
        <v>0</v>
      </c>
      <c r="B1" t="s">
        <v>30</v>
      </c>
      <c r="C1" t="s">
        <v>31</v>
      </c>
      <c r="D1" t="s">
        <v>32</v>
      </c>
      <c r="E1" t="s">
        <v>33</v>
      </c>
    </row>
    <row r="2" spans="1:13">
      <c r="A2" t="s">
        <v>5</v>
      </c>
      <c r="B2" s="6" t="s">
        <v>34</v>
      </c>
      <c r="C2">
        <v>3</v>
      </c>
      <c r="D2" s="47">
        <v>220</v>
      </c>
      <c r="E2" s="48">
        <f t="shared" ref="E2:E20" si="0">C2*D2</f>
        <v>660</v>
      </c>
      <c r="G2" t="str">
        <f>CONCATENATE("INSERT INTO CHITIETHOADON VALUES('",M2,"','",B2,"','",C2,"','",D2,"')")</f>
        <v>INSERT INTO CHITIETHOADON VALUES('HD001','SP06','3','220')</v>
      </c>
      <c r="M2" t="str">
        <f>UPPER(A2)</f>
        <v>HD001</v>
      </c>
    </row>
    <row r="3" spans="1:13">
      <c r="A3" t="s">
        <v>5</v>
      </c>
      <c r="B3" s="6" t="s">
        <v>35</v>
      </c>
      <c r="C3">
        <v>2</v>
      </c>
      <c r="D3" s="47">
        <v>320</v>
      </c>
      <c r="E3" s="48">
        <f t="shared" si="0"/>
        <v>640</v>
      </c>
      <c r="G3" t="str">
        <f t="shared" ref="G3:G20" si="1">CONCATENATE("INSERT INTO CHITIETHOADON VALUES('",M3,"','",B3,"','",C3,"','",D3,"')")</f>
        <v>INSERT INTO CHITIETHOADON VALUES('HD001','SP69','2','320')</v>
      </c>
      <c r="M3" t="str">
        <f t="shared" ref="M3:M20" si="2">UPPER(A3)</f>
        <v>HD001</v>
      </c>
    </row>
    <row r="4" spans="1:13">
      <c r="A4" t="s">
        <v>5</v>
      </c>
      <c r="B4" s="6" t="s">
        <v>36</v>
      </c>
      <c r="C4">
        <v>2</v>
      </c>
      <c r="D4" s="47">
        <v>164</v>
      </c>
      <c r="E4" s="48">
        <f t="shared" si="0"/>
        <v>328</v>
      </c>
      <c r="G4" t="str">
        <f t="shared" si="1"/>
        <v>INSERT INTO CHITIETHOADON VALUES('HD001','SP91','2','164')</v>
      </c>
      <c r="M4" t="str">
        <f t="shared" si="2"/>
        <v>HD001</v>
      </c>
    </row>
    <row r="5" spans="1:13">
      <c r="A5" t="s">
        <v>9</v>
      </c>
      <c r="B5" s="6" t="s">
        <v>37</v>
      </c>
      <c r="C5">
        <v>4</v>
      </c>
      <c r="D5" s="47">
        <v>239</v>
      </c>
      <c r="E5" s="48">
        <f t="shared" si="0"/>
        <v>956</v>
      </c>
      <c r="G5" t="str">
        <f t="shared" si="1"/>
        <v>INSERT INTO CHITIETHOADON VALUES('HD002','SP40','4','239')</v>
      </c>
      <c r="M5" t="str">
        <f t="shared" si="2"/>
        <v>HD002</v>
      </c>
    </row>
    <row r="6" spans="1:13">
      <c r="A6" t="s">
        <v>12</v>
      </c>
      <c r="B6" s="6" t="s">
        <v>38</v>
      </c>
      <c r="C6">
        <v>2</v>
      </c>
      <c r="D6" s="47">
        <v>320</v>
      </c>
      <c r="E6" s="48">
        <f t="shared" si="0"/>
        <v>640</v>
      </c>
      <c r="G6" t="str">
        <f t="shared" si="1"/>
        <v>INSERT INTO CHITIETHOADON VALUES('HD003','SP21','2','320')</v>
      </c>
      <c r="M6" t="str">
        <f t="shared" si="2"/>
        <v>HD003</v>
      </c>
    </row>
    <row r="7" spans="1:13">
      <c r="A7" t="s">
        <v>12</v>
      </c>
      <c r="B7" s="6" t="s">
        <v>39</v>
      </c>
      <c r="C7">
        <v>1</v>
      </c>
      <c r="D7" s="47">
        <v>260</v>
      </c>
      <c r="E7" s="48">
        <f t="shared" si="0"/>
        <v>260</v>
      </c>
      <c r="G7" t="str">
        <f t="shared" si="1"/>
        <v>INSERT INTO CHITIETHOADON VALUES('HD003','SP09','1','260')</v>
      </c>
      <c r="M7" t="str">
        <f t="shared" si="2"/>
        <v>HD003</v>
      </c>
    </row>
    <row r="8" spans="1:13">
      <c r="A8" t="s">
        <v>14</v>
      </c>
      <c r="B8" s="6" t="s">
        <v>40</v>
      </c>
      <c r="C8">
        <v>10</v>
      </c>
      <c r="D8" s="47">
        <v>400</v>
      </c>
      <c r="E8" s="48">
        <f t="shared" si="0"/>
        <v>4000</v>
      </c>
      <c r="G8" t="str">
        <f t="shared" si="1"/>
        <v>INSERT INTO CHITIETHOADON VALUES('HD004','SP79','10','400')</v>
      </c>
      <c r="M8" t="str">
        <f t="shared" si="2"/>
        <v>HD004</v>
      </c>
    </row>
    <row r="9" spans="1:13">
      <c r="A9" t="s">
        <v>16</v>
      </c>
      <c r="B9" s="6" t="s">
        <v>41</v>
      </c>
      <c r="C9">
        <v>6</v>
      </c>
      <c r="D9" s="47">
        <v>290</v>
      </c>
      <c r="E9" s="48">
        <f t="shared" si="0"/>
        <v>1740</v>
      </c>
      <c r="G9" t="str">
        <f t="shared" si="1"/>
        <v>INSERT INTO CHITIETHOADON VALUES('HD005','SP86','6','290')</v>
      </c>
      <c r="M9" t="str">
        <f t="shared" si="2"/>
        <v>HD005</v>
      </c>
    </row>
    <row r="10" spans="1:13">
      <c r="A10" t="s">
        <v>16</v>
      </c>
      <c r="B10" s="6" t="s">
        <v>42</v>
      </c>
      <c r="C10">
        <v>11</v>
      </c>
      <c r="D10" s="47">
        <v>330</v>
      </c>
      <c r="E10" s="48">
        <f t="shared" si="0"/>
        <v>3630</v>
      </c>
      <c r="G10" t="str">
        <f t="shared" si="1"/>
        <v>INSERT INTO CHITIETHOADON VALUES('HD005','SP65','11','330')</v>
      </c>
      <c r="M10" t="str">
        <f t="shared" si="2"/>
        <v>HD005</v>
      </c>
    </row>
    <row r="11" spans="1:13">
      <c r="A11" t="s">
        <v>20</v>
      </c>
      <c r="B11" s="6" t="s">
        <v>43</v>
      </c>
      <c r="C11">
        <v>2</v>
      </c>
      <c r="D11" s="47">
        <v>225</v>
      </c>
      <c r="E11" s="48">
        <f t="shared" si="0"/>
        <v>450</v>
      </c>
      <c r="G11" t="str">
        <f t="shared" si="1"/>
        <v>INSERT INTO CHITIETHOADON VALUES('HD006','SP18','2','225')</v>
      </c>
      <c r="M11" t="str">
        <f t="shared" si="2"/>
        <v>HD006</v>
      </c>
    </row>
    <row r="12" spans="1:13">
      <c r="A12" t="s">
        <v>20</v>
      </c>
      <c r="B12" s="6" t="s">
        <v>44</v>
      </c>
      <c r="C12">
        <v>5</v>
      </c>
      <c r="D12" s="47">
        <v>200</v>
      </c>
      <c r="E12" s="48">
        <f t="shared" si="0"/>
        <v>1000</v>
      </c>
      <c r="G12" t="str">
        <f t="shared" si="1"/>
        <v>INSERT INTO CHITIETHOADON VALUES('HD006','SP53','5','200')</v>
      </c>
      <c r="M12" t="str">
        <f t="shared" si="2"/>
        <v>HD006</v>
      </c>
    </row>
    <row r="13" spans="1:13">
      <c r="A13" t="s">
        <v>20</v>
      </c>
      <c r="B13" s="6" t="s">
        <v>45</v>
      </c>
      <c r="C13">
        <v>9</v>
      </c>
      <c r="D13" s="47">
        <v>150</v>
      </c>
      <c r="E13" s="48">
        <f t="shared" si="0"/>
        <v>1350</v>
      </c>
      <c r="G13" t="str">
        <f t="shared" si="1"/>
        <v>INSERT INTO CHITIETHOADON VALUES('HD006','SP61','9','150')</v>
      </c>
      <c r="M13" t="str">
        <f t="shared" si="2"/>
        <v>HD006</v>
      </c>
    </row>
    <row r="14" spans="1:13">
      <c r="A14" t="s">
        <v>23</v>
      </c>
      <c r="B14" s="6" t="s">
        <v>44</v>
      </c>
      <c r="C14">
        <v>3</v>
      </c>
      <c r="D14" s="47">
        <v>320</v>
      </c>
      <c r="E14" s="48">
        <f t="shared" si="0"/>
        <v>960</v>
      </c>
      <c r="G14" t="str">
        <f t="shared" si="1"/>
        <v>INSERT INTO CHITIETHOADON VALUES('HD007','SP53','3','320')</v>
      </c>
      <c r="M14" t="str">
        <f t="shared" si="2"/>
        <v>HD007</v>
      </c>
    </row>
    <row r="15" spans="1:13">
      <c r="A15" t="s">
        <v>23</v>
      </c>
      <c r="B15" s="6" t="s">
        <v>46</v>
      </c>
      <c r="C15">
        <v>4</v>
      </c>
      <c r="D15" s="47">
        <v>150</v>
      </c>
      <c r="E15" s="48">
        <f t="shared" si="0"/>
        <v>600</v>
      </c>
      <c r="G15" t="str">
        <f t="shared" si="1"/>
        <v>INSERT INTO CHITIETHOADON VALUES('HD007','SP100','4','150')</v>
      </c>
      <c r="M15" t="str">
        <f t="shared" si="2"/>
        <v>HD007</v>
      </c>
    </row>
    <row r="16" spans="1:13">
      <c r="A16" t="s">
        <v>24</v>
      </c>
      <c r="B16" s="6" t="s">
        <v>47</v>
      </c>
      <c r="C16">
        <v>8</v>
      </c>
      <c r="D16" s="47">
        <v>275</v>
      </c>
      <c r="E16" s="48">
        <f t="shared" si="0"/>
        <v>2200</v>
      </c>
      <c r="G16" t="str">
        <f t="shared" si="1"/>
        <v>INSERT INTO CHITIETHOADON VALUES('HD008','SP31','8','275')</v>
      </c>
      <c r="M16" t="str">
        <f t="shared" si="2"/>
        <v>HD008</v>
      </c>
    </row>
    <row r="17" spans="1:13">
      <c r="A17" t="s">
        <v>24</v>
      </c>
      <c r="B17" s="6" t="s">
        <v>48</v>
      </c>
      <c r="C17">
        <v>1</v>
      </c>
      <c r="D17" s="47">
        <v>429</v>
      </c>
      <c r="E17" s="48">
        <f t="shared" si="0"/>
        <v>429</v>
      </c>
      <c r="G17" t="str">
        <f t="shared" si="1"/>
        <v>INSERT INTO CHITIETHOADON VALUES('HD008','SP43','1','429')</v>
      </c>
      <c r="M17" t="str">
        <f t="shared" si="2"/>
        <v>HD008</v>
      </c>
    </row>
    <row r="18" spans="1:13">
      <c r="A18" t="s">
        <v>27</v>
      </c>
      <c r="B18" s="6" t="s">
        <v>49</v>
      </c>
      <c r="C18">
        <v>7</v>
      </c>
      <c r="D18" s="47">
        <v>195</v>
      </c>
      <c r="E18" s="48">
        <f t="shared" si="0"/>
        <v>1365</v>
      </c>
      <c r="G18" t="str">
        <f t="shared" si="1"/>
        <v>INSERT INTO CHITIETHOADON VALUES('HD009','SP28','7','195')</v>
      </c>
      <c r="M18" t="str">
        <f t="shared" si="2"/>
        <v>HD009</v>
      </c>
    </row>
    <row r="19" spans="1:13">
      <c r="A19" t="s">
        <v>28</v>
      </c>
      <c r="B19" t="s">
        <v>50</v>
      </c>
      <c r="C19">
        <v>6</v>
      </c>
      <c r="D19" s="47">
        <v>250</v>
      </c>
      <c r="E19" s="48">
        <f t="shared" si="0"/>
        <v>1500</v>
      </c>
      <c r="G19" t="str">
        <f t="shared" si="1"/>
        <v>INSERT INTO CHITIETHOADON VALUES('HD010','SP01','6','250')</v>
      </c>
      <c r="M19" t="str">
        <f t="shared" si="2"/>
        <v>HD010</v>
      </c>
    </row>
    <row r="20" spans="1:13">
      <c r="A20" t="s">
        <v>28</v>
      </c>
      <c r="B20" s="6" t="s">
        <v>51</v>
      </c>
      <c r="C20">
        <v>2</v>
      </c>
      <c r="D20" s="47">
        <v>350</v>
      </c>
      <c r="E20" s="48">
        <f t="shared" si="0"/>
        <v>700</v>
      </c>
      <c r="G20" t="str">
        <f t="shared" si="1"/>
        <v>INSERT INTO CHITIETHOADON VALUES('HD010','SP88','2','350')</v>
      </c>
      <c r="M20" t="str">
        <f t="shared" si="2"/>
        <v>HD010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1"/>
  <sheetViews>
    <sheetView tabSelected="1" topLeftCell="A26" zoomScale="58" zoomScaleNormal="58" workbookViewId="0">
      <selection activeCell="P2" sqref="P2:P101"/>
    </sheetView>
  </sheetViews>
  <sheetFormatPr defaultColWidth="8.77734375" defaultRowHeight="14.4"/>
  <cols>
    <col min="1" max="1" width="12.44140625" customWidth="1"/>
    <col min="2" max="2" width="38.33203125" style="21" customWidth="1"/>
    <col min="3" max="3" width="10.109375" style="22" customWidth="1"/>
    <col min="4" max="4" width="17.21875" style="23" customWidth="1"/>
    <col min="5" max="5" width="12" style="24" customWidth="1"/>
    <col min="6" max="7" width="12.44140625" style="23" customWidth="1"/>
    <col min="8" max="8" width="13.5546875" style="52" customWidth="1"/>
    <col min="9" max="9" width="18.44140625" style="23" customWidth="1"/>
    <col min="10" max="10" width="19.5546875" customWidth="1"/>
    <col min="11" max="11" width="20.44140625" customWidth="1"/>
    <col min="12" max="13" width="8.77734375" style="23"/>
    <col min="14" max="14" width="10.109375" style="23" customWidth="1"/>
  </cols>
  <sheetData>
    <row r="1" spans="1:16">
      <c r="A1" s="25" t="s">
        <v>30</v>
      </c>
      <c r="B1" s="26" t="s">
        <v>52</v>
      </c>
      <c r="C1" s="27" t="s">
        <v>53</v>
      </c>
      <c r="D1" s="23" t="s">
        <v>32</v>
      </c>
      <c r="E1" s="28"/>
      <c r="F1" s="23" t="s">
        <v>31</v>
      </c>
      <c r="G1" s="53" t="s">
        <v>54</v>
      </c>
      <c r="I1" s="23" t="s">
        <v>55</v>
      </c>
      <c r="J1" s="25" t="s">
        <v>56</v>
      </c>
      <c r="K1" s="25" t="s">
        <v>57</v>
      </c>
      <c r="L1" s="23" t="s">
        <v>4</v>
      </c>
      <c r="M1" s="23" t="s">
        <v>58</v>
      </c>
      <c r="N1" s="23" t="s">
        <v>59</v>
      </c>
      <c r="P1" s="25"/>
    </row>
    <row r="2" spans="1:16" s="18" customFormat="1">
      <c r="A2" s="29" t="s">
        <v>60</v>
      </c>
      <c r="B2" s="30" t="s">
        <v>61</v>
      </c>
      <c r="C2" s="31" t="s">
        <v>62</v>
      </c>
      <c r="D2" s="32" t="str">
        <f t="shared" ref="D2:D33" si="0">CONCATENATE(E2,"000")</f>
        <v>250000</v>
      </c>
      <c r="E2" s="33">
        <v>250</v>
      </c>
      <c r="F2" s="34">
        <v>20</v>
      </c>
      <c r="G2" s="34" t="str">
        <f>RIGHT(H2,1)</f>
        <v>1</v>
      </c>
      <c r="H2" s="52" t="s">
        <v>63</v>
      </c>
      <c r="I2" s="23" t="s">
        <v>64</v>
      </c>
      <c r="J2" s="43" t="s">
        <v>65</v>
      </c>
      <c r="K2" s="44" t="s">
        <v>66</v>
      </c>
      <c r="L2" s="23">
        <v>1</v>
      </c>
      <c r="M2" s="23" t="s">
        <v>50</v>
      </c>
      <c r="N2" s="23" t="s">
        <v>67</v>
      </c>
      <c r="O2" s="18" t="str">
        <f>RIGHT(N2,1)</f>
        <v>1</v>
      </c>
      <c r="P2" s="29" t="str">
        <f>CONCATENATE("INSERT INTO SANPHAM VALUES(N'",B2,"','",O2,"','",D2,"','",F2,"','",G2,"','",I2,"',1);")</f>
        <v>INSERT INTO SANPHAM VALUES(N'Flare jeans','1','250000','20','1','flare.png',1);</v>
      </c>
    </row>
    <row r="3" spans="1:16" s="18" customFormat="1">
      <c r="A3" s="29" t="s">
        <v>68</v>
      </c>
      <c r="B3" s="35" t="s">
        <v>69</v>
      </c>
      <c r="C3" s="31" t="s">
        <v>62</v>
      </c>
      <c r="D3" s="32" t="str">
        <f t="shared" si="0"/>
        <v>260000</v>
      </c>
      <c r="E3" s="33">
        <v>260</v>
      </c>
      <c r="F3" s="34">
        <v>20</v>
      </c>
      <c r="G3" s="34" t="str">
        <f t="shared" ref="G3:G66" si="1">RIGHT(H3,1)</f>
        <v>1</v>
      </c>
      <c r="H3" s="52" t="s">
        <v>63</v>
      </c>
      <c r="I3" s="23" t="s">
        <v>70</v>
      </c>
      <c r="J3" s="43" t="s">
        <v>65</v>
      </c>
      <c r="K3" s="44" t="s">
        <v>66</v>
      </c>
      <c r="L3" s="23">
        <v>1</v>
      </c>
      <c r="M3" s="23" t="s">
        <v>71</v>
      </c>
      <c r="N3" s="23" t="s">
        <v>67</v>
      </c>
      <c r="O3" s="18" t="str">
        <f t="shared" ref="O3:O66" si="2">RIGHT(N3,1)</f>
        <v>1</v>
      </c>
      <c r="P3" s="29" t="str">
        <f t="shared" ref="P3:P66" si="3">CONCATENATE("INSERT INTO SANPHAM VALUES(N'",B3,"','",O3,"','",D3,"','",F3,"','",G3,"','",I3,"',1);")</f>
        <v>INSERT INTO SANPHAM VALUES(N'Mia jeans','1','260000','20','1','mia.png',1);</v>
      </c>
    </row>
    <row r="4" spans="1:16" s="18" customFormat="1">
      <c r="A4" s="29" t="s">
        <v>72</v>
      </c>
      <c r="B4" s="30" t="s">
        <v>73</v>
      </c>
      <c r="C4" s="31" t="s">
        <v>62</v>
      </c>
      <c r="D4" s="32" t="str">
        <f t="shared" si="0"/>
        <v>250000</v>
      </c>
      <c r="E4" s="33">
        <v>250</v>
      </c>
      <c r="F4" s="34">
        <v>20</v>
      </c>
      <c r="G4" s="34" t="str">
        <f t="shared" si="1"/>
        <v>1</v>
      </c>
      <c r="H4" s="52" t="s">
        <v>63</v>
      </c>
      <c r="I4" s="23" t="s">
        <v>74</v>
      </c>
      <c r="J4" s="43" t="s">
        <v>75</v>
      </c>
      <c r="K4" s="44" t="s">
        <v>66</v>
      </c>
      <c r="L4" s="23">
        <v>1</v>
      </c>
      <c r="M4" s="23" t="s">
        <v>76</v>
      </c>
      <c r="N4" s="23" t="s">
        <v>67</v>
      </c>
      <c r="O4" s="18" t="str">
        <f t="shared" si="2"/>
        <v>1</v>
      </c>
      <c r="P4" s="29" t="str">
        <f t="shared" si="3"/>
        <v>INSERT INTO SANPHAM VALUES(N'Lisa Jeans','1','250000','20','1','lisa.png',1);</v>
      </c>
    </row>
    <row r="5" spans="1:16" s="18" customFormat="1">
      <c r="A5" s="29" t="s">
        <v>77</v>
      </c>
      <c r="B5" s="30" t="s">
        <v>78</v>
      </c>
      <c r="C5" s="31" t="s">
        <v>62</v>
      </c>
      <c r="D5" s="32" t="str">
        <f t="shared" si="0"/>
        <v>320000</v>
      </c>
      <c r="E5" s="33">
        <v>320</v>
      </c>
      <c r="F5" s="34">
        <v>20</v>
      </c>
      <c r="G5" s="34" t="str">
        <f t="shared" si="1"/>
        <v>1</v>
      </c>
      <c r="H5" s="52" t="s">
        <v>63</v>
      </c>
      <c r="I5" s="23" t="s">
        <v>79</v>
      </c>
      <c r="J5" s="43" t="s">
        <v>80</v>
      </c>
      <c r="K5" s="44" t="s">
        <v>66</v>
      </c>
      <c r="L5" s="23">
        <v>1</v>
      </c>
      <c r="M5" s="23" t="s">
        <v>81</v>
      </c>
      <c r="N5" s="23" t="s">
        <v>67</v>
      </c>
      <c r="O5" s="18" t="str">
        <f t="shared" si="2"/>
        <v>1</v>
      </c>
      <c r="P5" s="29" t="str">
        <f t="shared" si="3"/>
        <v>INSERT INTO SANPHAM VALUES(N'Long Jeans-850','1','320000','20','1','longjean-850.png',1);</v>
      </c>
    </row>
    <row r="6" spans="1:16" s="18" customFormat="1">
      <c r="A6" s="29" t="s">
        <v>82</v>
      </c>
      <c r="B6" s="30" t="s">
        <v>83</v>
      </c>
      <c r="C6" s="31" t="s">
        <v>62</v>
      </c>
      <c r="D6" s="32" t="str">
        <f t="shared" si="0"/>
        <v>320000</v>
      </c>
      <c r="E6" s="33">
        <v>320</v>
      </c>
      <c r="F6" s="34">
        <v>20</v>
      </c>
      <c r="G6" s="34" t="str">
        <f t="shared" si="1"/>
        <v>1</v>
      </c>
      <c r="H6" s="52" t="s">
        <v>63</v>
      </c>
      <c r="I6" s="23" t="s">
        <v>84</v>
      </c>
      <c r="J6" s="43" t="s">
        <v>85</v>
      </c>
      <c r="K6" s="44" t="s">
        <v>66</v>
      </c>
      <c r="L6" s="23">
        <v>1</v>
      </c>
      <c r="M6" s="23" t="s">
        <v>86</v>
      </c>
      <c r="N6" s="23" t="s">
        <v>67</v>
      </c>
      <c r="O6" s="18" t="str">
        <f t="shared" si="2"/>
        <v>1</v>
      </c>
      <c r="P6" s="29" t="str">
        <f t="shared" si="3"/>
        <v>INSERT INTO SANPHAM VALUES(N'Long Jeans-7507','1','320000','20','1','longjean-7507.png',1);</v>
      </c>
    </row>
    <row r="7" spans="1:16" s="18" customFormat="1">
      <c r="A7" s="29" t="s">
        <v>87</v>
      </c>
      <c r="B7" s="30" t="s">
        <v>88</v>
      </c>
      <c r="C7" s="31" t="s">
        <v>62</v>
      </c>
      <c r="D7" s="32" t="str">
        <f t="shared" si="0"/>
        <v>220000</v>
      </c>
      <c r="E7" s="33">
        <v>220</v>
      </c>
      <c r="F7" s="34">
        <v>20</v>
      </c>
      <c r="G7" s="34" t="str">
        <f t="shared" si="1"/>
        <v>1</v>
      </c>
      <c r="H7" s="52" t="s">
        <v>63</v>
      </c>
      <c r="I7" s="23" t="s">
        <v>89</v>
      </c>
      <c r="J7" s="43" t="s">
        <v>90</v>
      </c>
      <c r="K7" s="44" t="s">
        <v>91</v>
      </c>
      <c r="L7" s="23">
        <v>1</v>
      </c>
      <c r="M7" s="23" t="s">
        <v>34</v>
      </c>
      <c r="N7" s="23" t="s">
        <v>67</v>
      </c>
      <c r="O7" s="18" t="str">
        <f t="shared" si="2"/>
        <v>1</v>
      </c>
      <c r="P7" s="29" t="str">
        <f t="shared" si="3"/>
        <v>INSERT INTO SANPHAM VALUES(N'Lya jeans','1','220000','20','1','lya-be.jpg',1);</v>
      </c>
    </row>
    <row r="8" spans="1:16" s="18" customFormat="1">
      <c r="A8" s="29" t="s">
        <v>92</v>
      </c>
      <c r="B8" s="30" t="s">
        <v>93</v>
      </c>
      <c r="C8" s="31" t="s">
        <v>62</v>
      </c>
      <c r="D8" s="32" t="str">
        <f t="shared" si="0"/>
        <v>260000</v>
      </c>
      <c r="E8" s="33">
        <v>260</v>
      </c>
      <c r="F8" s="34">
        <v>20</v>
      </c>
      <c r="G8" s="34" t="str">
        <f t="shared" si="1"/>
        <v>1</v>
      </c>
      <c r="H8" s="52" t="s">
        <v>63</v>
      </c>
      <c r="I8" s="23" t="s">
        <v>94</v>
      </c>
      <c r="J8" s="43" t="s">
        <v>65</v>
      </c>
      <c r="K8" s="44" t="s">
        <v>91</v>
      </c>
      <c r="L8" s="23">
        <v>1</v>
      </c>
      <c r="M8" s="23" t="s">
        <v>95</v>
      </c>
      <c r="N8" s="23" t="s">
        <v>67</v>
      </c>
      <c r="O8" s="18" t="str">
        <f t="shared" si="2"/>
        <v>1</v>
      </c>
      <c r="P8" s="29" t="str">
        <f t="shared" si="3"/>
        <v>INSERT INTO SANPHAM VALUES(N'Zoe jeans','1','260000','20','1','zoe.jpg',1);</v>
      </c>
    </row>
    <row r="9" spans="1:16" s="18" customFormat="1">
      <c r="A9" s="29" t="s">
        <v>96</v>
      </c>
      <c r="B9" s="30" t="s">
        <v>97</v>
      </c>
      <c r="C9" s="31" t="s">
        <v>62</v>
      </c>
      <c r="D9" s="32" t="str">
        <f t="shared" si="0"/>
        <v>150000</v>
      </c>
      <c r="E9" s="33">
        <v>150</v>
      </c>
      <c r="F9" s="34">
        <v>20</v>
      </c>
      <c r="G9" s="34" t="str">
        <f t="shared" si="1"/>
        <v>1</v>
      </c>
      <c r="H9" s="52" t="s">
        <v>63</v>
      </c>
      <c r="I9" s="23" t="s">
        <v>98</v>
      </c>
      <c r="J9" s="43" t="s">
        <v>65</v>
      </c>
      <c r="K9" s="44" t="s">
        <v>66</v>
      </c>
      <c r="L9" s="23">
        <v>1</v>
      </c>
      <c r="M9" s="23" t="s">
        <v>99</v>
      </c>
      <c r="N9" s="23" t="s">
        <v>67</v>
      </c>
      <c r="O9" s="18" t="str">
        <f t="shared" si="2"/>
        <v>1</v>
      </c>
      <c r="P9" s="29" t="str">
        <f t="shared" si="3"/>
        <v>INSERT INTO SANPHAM VALUES(N'Baggy Vải','1','150000','20','1','baggyvai.jpg',1);</v>
      </c>
    </row>
    <row r="10" spans="1:16" s="18" customFormat="1">
      <c r="A10" s="29" t="s">
        <v>100</v>
      </c>
      <c r="B10" s="30" t="s">
        <v>101</v>
      </c>
      <c r="C10" s="31" t="s">
        <v>62</v>
      </c>
      <c r="D10" s="32" t="str">
        <f t="shared" si="0"/>
        <v>260000</v>
      </c>
      <c r="E10" s="33">
        <v>260</v>
      </c>
      <c r="F10" s="34">
        <v>20</v>
      </c>
      <c r="G10" s="34" t="str">
        <f t="shared" si="1"/>
        <v>1</v>
      </c>
      <c r="H10" s="52" t="s">
        <v>63</v>
      </c>
      <c r="I10" s="23" t="s">
        <v>102</v>
      </c>
      <c r="J10" s="43" t="s">
        <v>103</v>
      </c>
      <c r="K10" s="44" t="s">
        <v>91</v>
      </c>
      <c r="L10" s="23">
        <v>1</v>
      </c>
      <c r="M10" s="23" t="s">
        <v>39</v>
      </c>
      <c r="N10" s="23" t="s">
        <v>67</v>
      </c>
      <c r="O10" s="18" t="str">
        <f t="shared" si="2"/>
        <v>1</v>
      </c>
      <c r="P10" s="29" t="str">
        <f t="shared" si="3"/>
        <v>INSERT INTO SANPHAM VALUES(N'Roise jeans','1','260000','20','1','rose.jpg',1);</v>
      </c>
    </row>
    <row r="11" spans="1:16" s="18" customFormat="1">
      <c r="A11" s="29" t="s">
        <v>104</v>
      </c>
      <c r="B11" s="30" t="s">
        <v>105</v>
      </c>
      <c r="C11" s="31" t="s">
        <v>62</v>
      </c>
      <c r="D11" s="32" t="str">
        <f t="shared" si="0"/>
        <v>255000</v>
      </c>
      <c r="E11" s="33">
        <v>255</v>
      </c>
      <c r="F11" s="34">
        <v>20</v>
      </c>
      <c r="G11" s="34" t="str">
        <f t="shared" si="1"/>
        <v>1</v>
      </c>
      <c r="H11" s="52" t="s">
        <v>63</v>
      </c>
      <c r="I11" s="23" t="s">
        <v>106</v>
      </c>
      <c r="J11" s="43" t="s">
        <v>103</v>
      </c>
      <c r="K11" s="44" t="s">
        <v>91</v>
      </c>
      <c r="L11" s="23">
        <v>1</v>
      </c>
      <c r="M11" s="23" t="s">
        <v>107</v>
      </c>
      <c r="N11" s="23" t="s">
        <v>67</v>
      </c>
      <c r="O11" s="18" t="str">
        <f t="shared" si="2"/>
        <v>1</v>
      </c>
      <c r="P11" s="29" t="str">
        <f t="shared" si="3"/>
        <v>INSERT INTO SANPHAM VALUES(N'Hana jeans','1','255000','20','1','hana.jpg',1);</v>
      </c>
    </row>
    <row r="12" spans="1:16" s="18" customFormat="1">
      <c r="A12" s="29" t="s">
        <v>108</v>
      </c>
      <c r="B12" s="30" t="s">
        <v>109</v>
      </c>
      <c r="C12" s="31" t="s">
        <v>62</v>
      </c>
      <c r="D12" s="32" t="str">
        <f t="shared" si="0"/>
        <v>300000</v>
      </c>
      <c r="E12" s="33">
        <v>300</v>
      </c>
      <c r="F12" s="34">
        <v>20</v>
      </c>
      <c r="G12" s="34" t="str">
        <f t="shared" si="1"/>
        <v>1</v>
      </c>
      <c r="H12" s="52" t="s">
        <v>63</v>
      </c>
      <c r="I12" s="23" t="s">
        <v>110</v>
      </c>
      <c r="J12" s="43" t="s">
        <v>111</v>
      </c>
      <c r="K12" s="44" t="s">
        <v>91</v>
      </c>
      <c r="L12" s="23">
        <v>1</v>
      </c>
      <c r="M12" s="23" t="s">
        <v>112</v>
      </c>
      <c r="N12" s="23" t="s">
        <v>67</v>
      </c>
      <c r="O12" s="18" t="str">
        <f t="shared" si="2"/>
        <v>1</v>
      </c>
      <c r="P12" s="29" t="str">
        <f t="shared" si="3"/>
        <v>INSERT INTO SANPHAM VALUES(N'Kaki Trousers','1','300000','20','1','kaki.jpg',1);</v>
      </c>
    </row>
    <row r="13" spans="1:16" s="18" customFormat="1">
      <c r="A13" s="29" t="s">
        <v>113</v>
      </c>
      <c r="B13" s="30" t="s">
        <v>114</v>
      </c>
      <c r="C13" s="31" t="s">
        <v>62</v>
      </c>
      <c r="D13" s="32" t="str">
        <f t="shared" si="0"/>
        <v>175000</v>
      </c>
      <c r="E13" s="33">
        <v>175</v>
      </c>
      <c r="F13" s="34">
        <v>20</v>
      </c>
      <c r="G13" s="34" t="str">
        <f t="shared" si="1"/>
        <v>1</v>
      </c>
      <c r="H13" s="52" t="s">
        <v>63</v>
      </c>
      <c r="I13" s="23" t="s">
        <v>115</v>
      </c>
      <c r="J13" s="43" t="s">
        <v>116</v>
      </c>
      <c r="K13" s="44" t="s">
        <v>117</v>
      </c>
      <c r="L13" s="23">
        <v>1</v>
      </c>
      <c r="M13" s="23" t="s">
        <v>118</v>
      </c>
      <c r="N13" s="23" t="s">
        <v>67</v>
      </c>
      <c r="O13" s="18" t="str">
        <f t="shared" si="2"/>
        <v>1</v>
      </c>
      <c r="P13" s="29" t="str">
        <f t="shared" si="3"/>
        <v>INSERT INTO SANPHAM VALUES(N'Caro pants','1','175000','20','1','caro.jpg',1);</v>
      </c>
    </row>
    <row r="14" spans="1:16" s="18" customFormat="1">
      <c r="A14" s="29" t="s">
        <v>119</v>
      </c>
      <c r="B14" s="30" t="s">
        <v>120</v>
      </c>
      <c r="C14" s="31" t="s">
        <v>62</v>
      </c>
      <c r="D14" s="32" t="str">
        <f t="shared" si="0"/>
        <v>150000</v>
      </c>
      <c r="E14" s="33">
        <v>150</v>
      </c>
      <c r="F14" s="34">
        <v>20</v>
      </c>
      <c r="G14" s="34" t="str">
        <f t="shared" si="1"/>
        <v>1</v>
      </c>
      <c r="H14" s="52" t="s">
        <v>63</v>
      </c>
      <c r="I14" s="23" t="s">
        <v>121</v>
      </c>
      <c r="J14" s="43" t="s">
        <v>122</v>
      </c>
      <c r="K14" s="44" t="s">
        <v>123</v>
      </c>
      <c r="L14" s="23">
        <v>1</v>
      </c>
      <c r="M14" s="23" t="s">
        <v>124</v>
      </c>
      <c r="N14" s="23" t="s">
        <v>67</v>
      </c>
      <c r="O14" s="18" t="str">
        <f t="shared" si="2"/>
        <v>1</v>
      </c>
      <c r="P14" s="29" t="str">
        <f t="shared" si="3"/>
        <v>INSERT INTO SANPHAM VALUES(N'Quần ba sọc','1','150000','20','1','3soc.jpg',1);</v>
      </c>
    </row>
    <row r="15" spans="1:16" s="18" customFormat="1">
      <c r="A15" s="29" t="s">
        <v>125</v>
      </c>
      <c r="B15" s="30" t="s">
        <v>126</v>
      </c>
      <c r="C15" s="31" t="s">
        <v>62</v>
      </c>
      <c r="D15" s="32" t="str">
        <f t="shared" si="0"/>
        <v>240000</v>
      </c>
      <c r="E15" s="33">
        <v>240</v>
      </c>
      <c r="F15" s="34">
        <v>20</v>
      </c>
      <c r="G15" s="34" t="str">
        <f t="shared" si="1"/>
        <v>1</v>
      </c>
      <c r="H15" s="52" t="s">
        <v>63</v>
      </c>
      <c r="I15" s="23" t="s">
        <v>127</v>
      </c>
      <c r="J15" s="43" t="s">
        <v>103</v>
      </c>
      <c r="K15" s="44" t="s">
        <v>66</v>
      </c>
      <c r="L15" s="23">
        <v>1</v>
      </c>
      <c r="M15" s="23" t="s">
        <v>128</v>
      </c>
      <c r="N15" s="23" t="s">
        <v>67</v>
      </c>
      <c r="O15" s="18" t="str">
        <f t="shared" si="2"/>
        <v>1</v>
      </c>
      <c r="P15" s="29" t="str">
        <f t="shared" si="3"/>
        <v>INSERT INTO SANPHAM VALUES(N'Jeans bó - 9223','1','240000','20','1','jean-9223.jpg',1);</v>
      </c>
    </row>
    <row r="16" spans="1:16" s="18" customFormat="1">
      <c r="A16" s="29" t="s">
        <v>129</v>
      </c>
      <c r="B16" s="30" t="s">
        <v>130</v>
      </c>
      <c r="C16" s="31" t="s">
        <v>62</v>
      </c>
      <c r="D16" s="32" t="str">
        <f t="shared" si="0"/>
        <v>195000</v>
      </c>
      <c r="E16" s="33">
        <v>195</v>
      </c>
      <c r="F16" s="34">
        <v>20</v>
      </c>
      <c r="G16" s="34" t="str">
        <f t="shared" si="1"/>
        <v>1</v>
      </c>
      <c r="H16" s="52" t="s">
        <v>63</v>
      </c>
      <c r="I16" s="23" t="s">
        <v>131</v>
      </c>
      <c r="J16" s="43" t="s">
        <v>65</v>
      </c>
      <c r="K16" s="44" t="s">
        <v>117</v>
      </c>
      <c r="L16" s="23">
        <v>1</v>
      </c>
      <c r="M16" s="23" t="s">
        <v>132</v>
      </c>
      <c r="N16" s="23" t="s">
        <v>67</v>
      </c>
      <c r="O16" s="18" t="str">
        <f t="shared" si="2"/>
        <v>1</v>
      </c>
      <c r="P16" s="29" t="str">
        <f t="shared" si="3"/>
        <v>INSERT INTO SANPHAM VALUES(N'Skinny jeans rách gối','1','195000','20','1','rach-goi.jpg',1);</v>
      </c>
    </row>
    <row r="17" spans="1:16" s="18" customFormat="1">
      <c r="A17" s="29" t="s">
        <v>133</v>
      </c>
      <c r="B17" s="30" t="s">
        <v>134</v>
      </c>
      <c r="C17" s="31" t="s">
        <v>62</v>
      </c>
      <c r="D17" s="32" t="str">
        <f t="shared" si="0"/>
        <v>180000</v>
      </c>
      <c r="E17" s="33">
        <v>180</v>
      </c>
      <c r="F17" s="34">
        <v>20</v>
      </c>
      <c r="G17" s="34" t="str">
        <f t="shared" si="1"/>
        <v>1</v>
      </c>
      <c r="H17" s="52" t="s">
        <v>63</v>
      </c>
      <c r="I17" s="23" t="s">
        <v>135</v>
      </c>
      <c r="J17" s="43" t="s">
        <v>136</v>
      </c>
      <c r="K17" s="44" t="s">
        <v>123</v>
      </c>
      <c r="L17" s="23">
        <v>1</v>
      </c>
      <c r="M17" s="23" t="s">
        <v>137</v>
      </c>
      <c r="N17" s="23" t="s">
        <v>67</v>
      </c>
      <c r="O17" s="18" t="str">
        <f t="shared" si="2"/>
        <v>1</v>
      </c>
      <c r="P17" s="29" t="str">
        <f t="shared" si="3"/>
        <v>INSERT INTO SANPHAM VALUES(N'Linen Culttens','1','180000','20','1','linen.jpg',1);</v>
      </c>
    </row>
    <row r="18" spans="1:16" s="18" customFormat="1">
      <c r="A18" s="29" t="s">
        <v>138</v>
      </c>
      <c r="B18" s="30" t="s">
        <v>139</v>
      </c>
      <c r="C18" s="31" t="s">
        <v>62</v>
      </c>
      <c r="D18" s="32" t="str">
        <f t="shared" si="0"/>
        <v>290000</v>
      </c>
      <c r="E18" s="33">
        <v>290</v>
      </c>
      <c r="F18" s="34">
        <v>20</v>
      </c>
      <c r="G18" s="34" t="str">
        <f t="shared" si="1"/>
        <v>1</v>
      </c>
      <c r="H18" s="52" t="s">
        <v>63</v>
      </c>
      <c r="I18" s="23" t="s">
        <v>140</v>
      </c>
      <c r="J18" s="43" t="s">
        <v>65</v>
      </c>
      <c r="K18" s="44" t="s">
        <v>117</v>
      </c>
      <c r="L18" s="23">
        <v>1</v>
      </c>
      <c r="M18" s="23" t="s">
        <v>141</v>
      </c>
      <c r="N18" s="23" t="s">
        <v>67</v>
      </c>
      <c r="O18" s="18" t="str">
        <f t="shared" si="2"/>
        <v>1</v>
      </c>
      <c r="P18" s="29" t="str">
        <f t="shared" si="3"/>
        <v>INSERT INTO SANPHAM VALUES(N'Quần dài loang','1','290000','20','1','loangdai.jpeg',1);</v>
      </c>
    </row>
    <row r="19" spans="1:16" s="18" customFormat="1">
      <c r="A19" s="29" t="s">
        <v>142</v>
      </c>
      <c r="B19" s="30" t="s">
        <v>143</v>
      </c>
      <c r="C19" s="31" t="s">
        <v>62</v>
      </c>
      <c r="D19" s="32" t="str">
        <f t="shared" si="0"/>
        <v>225000</v>
      </c>
      <c r="E19" s="33">
        <v>225</v>
      </c>
      <c r="F19" s="34">
        <v>20</v>
      </c>
      <c r="G19" s="34" t="str">
        <f t="shared" si="1"/>
        <v>1</v>
      </c>
      <c r="H19" s="52" t="s">
        <v>63</v>
      </c>
      <c r="I19" s="23" t="s">
        <v>144</v>
      </c>
      <c r="J19" s="43" t="s">
        <v>145</v>
      </c>
      <c r="K19" s="44" t="s">
        <v>117</v>
      </c>
      <c r="L19" s="23">
        <v>1</v>
      </c>
      <c r="M19" s="23" t="s">
        <v>43</v>
      </c>
      <c r="N19" s="23" t="s">
        <v>67</v>
      </c>
      <c r="O19" s="18" t="str">
        <f t="shared" si="2"/>
        <v>1</v>
      </c>
      <c r="P19" s="29" t="str">
        <f t="shared" si="3"/>
        <v>INSERT INTO SANPHAM VALUES(N'Ống rộng sọc','1','225000','20','1','ong-rong-soc.jpg',1);</v>
      </c>
    </row>
    <row r="20" spans="1:16" s="18" customFormat="1">
      <c r="A20" s="29" t="s">
        <v>146</v>
      </c>
      <c r="B20" s="30" t="s">
        <v>147</v>
      </c>
      <c r="C20" s="31" t="s">
        <v>62</v>
      </c>
      <c r="D20" s="32" t="str">
        <f t="shared" si="0"/>
        <v>320000</v>
      </c>
      <c r="E20" s="33">
        <v>320</v>
      </c>
      <c r="F20" s="34">
        <v>20</v>
      </c>
      <c r="G20" s="34" t="str">
        <f t="shared" si="1"/>
        <v>1</v>
      </c>
      <c r="H20" s="52" t="s">
        <v>63</v>
      </c>
      <c r="I20" s="23" t="s">
        <v>148</v>
      </c>
      <c r="J20" s="29" t="s">
        <v>149</v>
      </c>
      <c r="K20" s="44" t="s">
        <v>117</v>
      </c>
      <c r="L20" s="23">
        <v>1</v>
      </c>
      <c r="M20" s="23" t="s">
        <v>150</v>
      </c>
      <c r="N20" s="23" t="s">
        <v>67</v>
      </c>
      <c r="O20" s="18" t="str">
        <f t="shared" si="2"/>
        <v>1</v>
      </c>
      <c r="P20" s="29" t="str">
        <f t="shared" si="3"/>
        <v>INSERT INTO SANPHAM VALUES(N'Bobby jeans','1','320000','20','1','bobby.jpg',1);</v>
      </c>
    </row>
    <row r="21" spans="1:16" s="18" customFormat="1">
      <c r="A21" s="29" t="s">
        <v>151</v>
      </c>
      <c r="B21" s="30" t="s">
        <v>152</v>
      </c>
      <c r="C21" s="31" t="s">
        <v>62</v>
      </c>
      <c r="D21" s="32" t="str">
        <f t="shared" si="0"/>
        <v>300000</v>
      </c>
      <c r="E21" s="33">
        <v>300</v>
      </c>
      <c r="F21" s="34">
        <v>20</v>
      </c>
      <c r="G21" s="34" t="str">
        <f t="shared" si="1"/>
        <v>1</v>
      </c>
      <c r="H21" s="52" t="s">
        <v>63</v>
      </c>
      <c r="I21" s="23" t="s">
        <v>153</v>
      </c>
      <c r="J21" s="29" t="s">
        <v>65</v>
      </c>
      <c r="K21" s="44" t="s">
        <v>117</v>
      </c>
      <c r="L21" s="23">
        <v>1</v>
      </c>
      <c r="M21" s="23" t="s">
        <v>154</v>
      </c>
      <c r="N21" s="23" t="s">
        <v>67</v>
      </c>
      <c r="O21" s="18" t="str">
        <f t="shared" si="2"/>
        <v>1</v>
      </c>
      <c r="P21" s="29" t="str">
        <f t="shared" si="3"/>
        <v>INSERT INTO SANPHAM VALUES(N'Bion Pants','1','300000','20','1','bion.jpg',1);</v>
      </c>
    </row>
    <row r="22" spans="1:16" s="18" customFormat="1">
      <c r="A22" s="29" t="s">
        <v>155</v>
      </c>
      <c r="B22" s="30" t="s">
        <v>156</v>
      </c>
      <c r="C22" s="31" t="s">
        <v>62</v>
      </c>
      <c r="D22" s="32" t="str">
        <f t="shared" si="0"/>
        <v>320000</v>
      </c>
      <c r="E22" s="33">
        <v>320</v>
      </c>
      <c r="F22" s="34">
        <v>20</v>
      </c>
      <c r="G22" s="34" t="str">
        <f t="shared" si="1"/>
        <v>1</v>
      </c>
      <c r="H22" s="52" t="s">
        <v>63</v>
      </c>
      <c r="I22" s="23" t="s">
        <v>157</v>
      </c>
      <c r="J22" s="29" t="s">
        <v>158</v>
      </c>
      <c r="K22" s="44" t="s">
        <v>117</v>
      </c>
      <c r="L22" s="23">
        <v>1</v>
      </c>
      <c r="M22" s="23" t="s">
        <v>38</v>
      </c>
      <c r="N22" s="23" t="s">
        <v>67</v>
      </c>
      <c r="O22" s="18" t="str">
        <f t="shared" si="2"/>
        <v>1</v>
      </c>
      <c r="P22" s="29" t="str">
        <f t="shared" si="3"/>
        <v>INSERT INTO SANPHAM VALUES(N'Ocean jeans','1','320000','20','1','ocean.jpg',1);</v>
      </c>
    </row>
    <row r="23" spans="1:16" s="18" customFormat="1">
      <c r="A23" s="29" t="s">
        <v>159</v>
      </c>
      <c r="B23" s="30" t="s">
        <v>160</v>
      </c>
      <c r="C23" s="31" t="s">
        <v>62</v>
      </c>
      <c r="D23" s="32" t="str">
        <f t="shared" si="0"/>
        <v>320000</v>
      </c>
      <c r="E23" s="33">
        <v>320</v>
      </c>
      <c r="F23" s="34">
        <v>20</v>
      </c>
      <c r="G23" s="34" t="str">
        <f t="shared" si="1"/>
        <v>1</v>
      </c>
      <c r="H23" s="52" t="s">
        <v>63</v>
      </c>
      <c r="I23" s="23" t="s">
        <v>161</v>
      </c>
      <c r="J23" s="29" t="s">
        <v>162</v>
      </c>
      <c r="K23" s="44" t="s">
        <v>117</v>
      </c>
      <c r="L23" s="23">
        <v>1</v>
      </c>
      <c r="M23" s="23" t="s">
        <v>163</v>
      </c>
      <c r="N23" s="23" t="s">
        <v>67</v>
      </c>
      <c r="O23" s="18" t="str">
        <f t="shared" si="2"/>
        <v>1</v>
      </c>
      <c r="P23" s="29" t="str">
        <f t="shared" si="3"/>
        <v>INSERT INTO SANPHAM VALUES(N'Miru Pants','1','320000','20','1','miru.jpg',1);</v>
      </c>
    </row>
    <row r="24" spans="1:16" s="18" customFormat="1">
      <c r="A24" s="29" t="s">
        <v>164</v>
      </c>
      <c r="B24" s="30" t="s">
        <v>165</v>
      </c>
      <c r="C24" s="31" t="s">
        <v>62</v>
      </c>
      <c r="D24" s="32" t="str">
        <f t="shared" si="0"/>
        <v>275000</v>
      </c>
      <c r="E24" s="33">
        <v>275</v>
      </c>
      <c r="F24" s="34">
        <v>20</v>
      </c>
      <c r="G24" s="34" t="str">
        <f t="shared" si="1"/>
        <v>1</v>
      </c>
      <c r="H24" s="52" t="s">
        <v>63</v>
      </c>
      <c r="I24" s="23" t="s">
        <v>166</v>
      </c>
      <c r="J24" s="29" t="s">
        <v>167</v>
      </c>
      <c r="K24" s="44" t="s">
        <v>117</v>
      </c>
      <c r="L24" s="23">
        <v>1</v>
      </c>
      <c r="M24" s="23" t="s">
        <v>168</v>
      </c>
      <c r="N24" s="23" t="s">
        <v>67</v>
      </c>
      <c r="O24" s="18" t="str">
        <f t="shared" si="2"/>
        <v>1</v>
      </c>
      <c r="P24" s="29" t="str">
        <f t="shared" si="3"/>
        <v>INSERT INTO SANPHAM VALUES(N'Gody pants','1','275000','20','1','gody-pants.jpg',1);</v>
      </c>
    </row>
    <row r="25" spans="1:16" s="18" customFormat="1">
      <c r="A25" s="29" t="s">
        <v>169</v>
      </c>
      <c r="B25" s="30" t="s">
        <v>170</v>
      </c>
      <c r="C25" s="31" t="s">
        <v>62</v>
      </c>
      <c r="D25" s="32" t="str">
        <f t="shared" si="0"/>
        <v>320000</v>
      </c>
      <c r="E25" s="33">
        <v>320</v>
      </c>
      <c r="F25" s="34">
        <v>20</v>
      </c>
      <c r="G25" s="34" t="str">
        <f t="shared" si="1"/>
        <v>1</v>
      </c>
      <c r="H25" s="52" t="s">
        <v>63</v>
      </c>
      <c r="I25" s="23" t="s">
        <v>171</v>
      </c>
      <c r="J25" s="29" t="s">
        <v>158</v>
      </c>
      <c r="K25" s="44" t="s">
        <v>117</v>
      </c>
      <c r="L25" s="23">
        <v>1</v>
      </c>
      <c r="M25" s="23" t="s">
        <v>172</v>
      </c>
      <c r="N25" s="23" t="s">
        <v>67</v>
      </c>
      <c r="O25" s="18" t="str">
        <f t="shared" si="2"/>
        <v>1</v>
      </c>
      <c r="P25" s="29" t="str">
        <f t="shared" si="3"/>
        <v>INSERT INTO SANPHAM VALUES(N'Cullottes Jeans','1','320000','20','1','cullottes-jeans.JPG',1);</v>
      </c>
    </row>
    <row r="26" spans="1:16" s="19" customFormat="1">
      <c r="A26" s="36" t="s">
        <v>173</v>
      </c>
      <c r="B26" s="30" t="s">
        <v>174</v>
      </c>
      <c r="C26" s="37" t="s">
        <v>175</v>
      </c>
      <c r="D26" s="32" t="str">
        <f t="shared" si="0"/>
        <v>180000</v>
      </c>
      <c r="E26" s="38">
        <v>180</v>
      </c>
      <c r="F26" s="34">
        <v>20</v>
      </c>
      <c r="G26" s="34" t="str">
        <f t="shared" si="1"/>
        <v>1</v>
      </c>
      <c r="H26" s="52" t="s">
        <v>63</v>
      </c>
      <c r="I26" s="23" t="s">
        <v>176</v>
      </c>
      <c r="J26" s="36" t="s">
        <v>136</v>
      </c>
      <c r="K26" s="45" t="s">
        <v>117</v>
      </c>
      <c r="L26" s="23">
        <v>1</v>
      </c>
      <c r="M26" s="23" t="s">
        <v>177</v>
      </c>
      <c r="N26" s="23" t="s">
        <v>178</v>
      </c>
      <c r="O26" s="18" t="str">
        <f t="shared" si="2"/>
        <v>2</v>
      </c>
      <c r="P26" s="29" t="str">
        <f t="shared" si="3"/>
        <v>INSERT INTO SANPHAM VALUES(N'Simply Short','2','180000','20','1','simply.jpg',1);</v>
      </c>
    </row>
    <row r="27" spans="1:16" s="19" customFormat="1">
      <c r="A27" s="36" t="s">
        <v>179</v>
      </c>
      <c r="B27" s="30" t="s">
        <v>180</v>
      </c>
      <c r="C27" s="37" t="s">
        <v>175</v>
      </c>
      <c r="D27" s="32" t="str">
        <f t="shared" si="0"/>
        <v>180000</v>
      </c>
      <c r="E27" s="38">
        <v>180</v>
      </c>
      <c r="F27" s="34">
        <v>20</v>
      </c>
      <c r="G27" s="34" t="str">
        <f t="shared" si="1"/>
        <v>1</v>
      </c>
      <c r="H27" s="52" t="s">
        <v>63</v>
      </c>
      <c r="I27" s="23" t="s">
        <v>181</v>
      </c>
      <c r="J27" s="36" t="s">
        <v>122</v>
      </c>
      <c r="K27" s="45" t="s">
        <v>117</v>
      </c>
      <c r="L27" s="23">
        <v>1</v>
      </c>
      <c r="M27" s="23" t="s">
        <v>182</v>
      </c>
      <c r="N27" s="23" t="s">
        <v>178</v>
      </c>
      <c r="O27" s="18" t="str">
        <f t="shared" si="2"/>
        <v>2</v>
      </c>
      <c r="P27" s="29" t="str">
        <f t="shared" si="3"/>
        <v>INSERT INTO SANPHAM VALUES(N'Short Jeans','2','180000','20','1','shortjeans.jpg',1);</v>
      </c>
    </row>
    <row r="28" spans="1:16" s="19" customFormat="1">
      <c r="A28" s="36" t="s">
        <v>183</v>
      </c>
      <c r="B28" s="30" t="s">
        <v>184</v>
      </c>
      <c r="C28" s="37" t="s">
        <v>175</v>
      </c>
      <c r="D28" s="32" t="str">
        <f t="shared" si="0"/>
        <v>300000</v>
      </c>
      <c r="E28" s="38">
        <v>300</v>
      </c>
      <c r="F28" s="34">
        <v>20</v>
      </c>
      <c r="G28" s="34" t="str">
        <f t="shared" si="1"/>
        <v>1</v>
      </c>
      <c r="H28" s="52" t="s">
        <v>63</v>
      </c>
      <c r="I28" s="23" t="s">
        <v>185</v>
      </c>
      <c r="J28" s="36" t="s">
        <v>65</v>
      </c>
      <c r="K28" s="45" t="s">
        <v>117</v>
      </c>
      <c r="L28" s="23">
        <v>1</v>
      </c>
      <c r="M28" s="23" t="s">
        <v>186</v>
      </c>
      <c r="N28" s="23" t="s">
        <v>178</v>
      </c>
      <c r="O28" s="18" t="str">
        <f t="shared" si="2"/>
        <v>2</v>
      </c>
      <c r="P28" s="29" t="str">
        <f t="shared" si="3"/>
        <v>INSERT INTO SANPHAM VALUES(N'Quần ngắn vải dù','2','300000','20','1','short-du.jpg',1);</v>
      </c>
    </row>
    <row r="29" spans="1:16" s="19" customFormat="1">
      <c r="A29" s="36" t="s">
        <v>187</v>
      </c>
      <c r="B29" s="30" t="s">
        <v>188</v>
      </c>
      <c r="C29" s="37" t="s">
        <v>175</v>
      </c>
      <c r="D29" s="32" t="str">
        <f t="shared" si="0"/>
        <v>195000</v>
      </c>
      <c r="E29" s="38">
        <v>195</v>
      </c>
      <c r="F29" s="34">
        <v>20</v>
      </c>
      <c r="G29" s="34" t="str">
        <f t="shared" si="1"/>
        <v>1</v>
      </c>
      <c r="H29" s="52" t="s">
        <v>63</v>
      </c>
      <c r="I29" s="23" t="s">
        <v>189</v>
      </c>
      <c r="J29" s="36" t="s">
        <v>65</v>
      </c>
      <c r="K29" s="45" t="s">
        <v>117</v>
      </c>
      <c r="L29" s="23">
        <v>1</v>
      </c>
      <c r="M29" s="23" t="s">
        <v>49</v>
      </c>
      <c r="N29" s="23" t="s">
        <v>178</v>
      </c>
      <c r="O29" s="18" t="str">
        <f t="shared" si="2"/>
        <v>2</v>
      </c>
      <c r="P29" s="29" t="str">
        <f t="shared" si="3"/>
        <v>INSERT INTO SANPHAM VALUES(N'Short vạt chéo - Pure short','2','195000','20','1','short-cheo.jpg',1);</v>
      </c>
    </row>
    <row r="30" spans="1:16" s="19" customFormat="1">
      <c r="A30" s="36" t="s">
        <v>190</v>
      </c>
      <c r="B30" s="30" t="s">
        <v>191</v>
      </c>
      <c r="C30" s="37" t="s">
        <v>175</v>
      </c>
      <c r="D30" s="32" t="str">
        <f t="shared" si="0"/>
        <v>170000</v>
      </c>
      <c r="E30" s="38">
        <v>170</v>
      </c>
      <c r="F30" s="34">
        <v>20</v>
      </c>
      <c r="G30" s="34" t="str">
        <f t="shared" si="1"/>
        <v>1</v>
      </c>
      <c r="H30" s="52" t="s">
        <v>63</v>
      </c>
      <c r="I30" s="23" t="s">
        <v>192</v>
      </c>
      <c r="J30" s="36" t="s">
        <v>158</v>
      </c>
      <c r="K30" s="36" t="s">
        <v>123</v>
      </c>
      <c r="L30" s="23">
        <v>1</v>
      </c>
      <c r="M30" s="23" t="s">
        <v>193</v>
      </c>
      <c r="N30" s="23" t="s">
        <v>178</v>
      </c>
      <c r="O30" s="18" t="str">
        <f t="shared" si="2"/>
        <v>2</v>
      </c>
      <c r="P30" s="29" t="str">
        <f t="shared" si="3"/>
        <v>INSERT INTO SANPHAM VALUES(N'Unicorn short','2','170000','20','1','unicorn.jpg',1);</v>
      </c>
    </row>
    <row r="31" spans="1:16" s="19" customFormat="1">
      <c r="A31" s="36" t="s">
        <v>194</v>
      </c>
      <c r="B31" s="30" t="s">
        <v>195</v>
      </c>
      <c r="C31" s="37" t="s">
        <v>175</v>
      </c>
      <c r="D31" s="32" t="str">
        <f t="shared" si="0"/>
        <v>300000</v>
      </c>
      <c r="E31" s="38">
        <v>300</v>
      </c>
      <c r="F31" s="34">
        <v>20</v>
      </c>
      <c r="G31" s="34" t="str">
        <f t="shared" si="1"/>
        <v>1</v>
      </c>
      <c r="H31" s="52" t="s">
        <v>63</v>
      </c>
      <c r="I31" s="23" t="s">
        <v>196</v>
      </c>
      <c r="J31" s="36" t="s">
        <v>197</v>
      </c>
      <c r="K31" s="36" t="s">
        <v>123</v>
      </c>
      <c r="L31" s="23">
        <v>1</v>
      </c>
      <c r="M31" s="23" t="s">
        <v>198</v>
      </c>
      <c r="N31" s="23" t="s">
        <v>178</v>
      </c>
      <c r="O31" s="18" t="str">
        <f t="shared" si="2"/>
        <v>2</v>
      </c>
      <c r="P31" s="29" t="str">
        <f t="shared" si="3"/>
        <v>INSERT INTO SANPHAM VALUES(N'Vico Short','2','300000','20','1','vico-short.jpg',1);</v>
      </c>
    </row>
    <row r="32" spans="1:16" s="19" customFormat="1">
      <c r="A32" s="36" t="s">
        <v>199</v>
      </c>
      <c r="B32" s="30" t="s">
        <v>200</v>
      </c>
      <c r="C32" s="37" t="s">
        <v>175</v>
      </c>
      <c r="D32" s="32" t="str">
        <f t="shared" si="0"/>
        <v>275000</v>
      </c>
      <c r="E32" s="38">
        <v>275</v>
      </c>
      <c r="F32" s="34">
        <v>20</v>
      </c>
      <c r="G32" s="34" t="str">
        <f t="shared" si="1"/>
        <v>1</v>
      </c>
      <c r="H32" s="52" t="s">
        <v>63</v>
      </c>
      <c r="I32" s="23" t="s">
        <v>201</v>
      </c>
      <c r="J32" s="36" t="s">
        <v>202</v>
      </c>
      <c r="K32" s="45" t="s">
        <v>117</v>
      </c>
      <c r="L32" s="23">
        <v>1</v>
      </c>
      <c r="M32" s="23" t="s">
        <v>47</v>
      </c>
      <c r="N32" s="23" t="s">
        <v>178</v>
      </c>
      <c r="O32" s="18" t="str">
        <f t="shared" si="2"/>
        <v>2</v>
      </c>
      <c r="P32" s="29" t="str">
        <f t="shared" si="3"/>
        <v>INSERT INTO SANPHAM VALUES(N'Ali Short','2','275000','20','1','ali-short.jpg',1);</v>
      </c>
    </row>
    <row r="33" spans="1:16" s="19" customFormat="1">
      <c r="A33" s="36" t="s">
        <v>203</v>
      </c>
      <c r="B33" s="30" t="s">
        <v>204</v>
      </c>
      <c r="C33" s="37" t="s">
        <v>175</v>
      </c>
      <c r="D33" s="32" t="str">
        <f t="shared" si="0"/>
        <v>200000</v>
      </c>
      <c r="E33" s="38">
        <v>200</v>
      </c>
      <c r="F33" s="34">
        <v>20</v>
      </c>
      <c r="G33" s="34" t="str">
        <f t="shared" si="1"/>
        <v>1</v>
      </c>
      <c r="H33" s="52" t="s">
        <v>63</v>
      </c>
      <c r="I33" s="23" t="s">
        <v>205</v>
      </c>
      <c r="J33" s="36" t="s">
        <v>206</v>
      </c>
      <c r="K33" s="45" t="s">
        <v>117</v>
      </c>
      <c r="L33" s="23">
        <v>1</v>
      </c>
      <c r="M33" s="23" t="s">
        <v>207</v>
      </c>
      <c r="N33" s="23" t="s">
        <v>178</v>
      </c>
      <c r="O33" s="18" t="str">
        <f t="shared" si="2"/>
        <v>2</v>
      </c>
      <c r="P33" s="29" t="str">
        <f t="shared" si="3"/>
        <v>INSERT INTO SANPHAM VALUES(N'Moti Short ','2','200000','20','1','moti-short.jpg',1);</v>
      </c>
    </row>
    <row r="34" spans="1:16" s="19" customFormat="1">
      <c r="A34" s="36" t="s">
        <v>208</v>
      </c>
      <c r="B34" s="30" t="s">
        <v>209</v>
      </c>
      <c r="C34" s="37" t="s">
        <v>175</v>
      </c>
      <c r="D34" s="32" t="str">
        <f t="shared" ref="D34:D65" si="4">CONCATENATE(E34,"000")</f>
        <v>210000</v>
      </c>
      <c r="E34" s="38">
        <v>210</v>
      </c>
      <c r="F34" s="34">
        <v>20</v>
      </c>
      <c r="G34" s="34" t="str">
        <f t="shared" si="1"/>
        <v>1</v>
      </c>
      <c r="H34" s="52" t="s">
        <v>63</v>
      </c>
      <c r="I34" s="23" t="s">
        <v>210</v>
      </c>
      <c r="J34" s="36" t="s">
        <v>211</v>
      </c>
      <c r="K34" s="45" t="s">
        <v>117</v>
      </c>
      <c r="L34" s="23">
        <v>1</v>
      </c>
      <c r="M34" s="23" t="s">
        <v>212</v>
      </c>
      <c r="N34" s="23" t="s">
        <v>178</v>
      </c>
      <c r="O34" s="18" t="str">
        <f t="shared" si="2"/>
        <v>2</v>
      </c>
      <c r="P34" s="29" t="str">
        <f t="shared" si="3"/>
        <v>INSERT INTO SANPHAM VALUES(N'Mochi short','2','210000','20','1','mochi-short.jpg',1);</v>
      </c>
    </row>
    <row r="35" spans="1:16" s="20" customFormat="1">
      <c r="A35" s="39" t="s">
        <v>213</v>
      </c>
      <c r="B35" s="30" t="s">
        <v>214</v>
      </c>
      <c r="C35" s="40" t="s">
        <v>215</v>
      </c>
      <c r="D35" s="32" t="str">
        <f t="shared" si="4"/>
        <v>150000</v>
      </c>
      <c r="E35" s="41">
        <v>150</v>
      </c>
      <c r="F35" s="34">
        <v>20</v>
      </c>
      <c r="G35" s="34" t="str">
        <f t="shared" si="1"/>
        <v>2</v>
      </c>
      <c r="H35" s="52" t="s">
        <v>216</v>
      </c>
      <c r="I35" s="23" t="s">
        <v>217</v>
      </c>
      <c r="J35" s="39" t="s">
        <v>218</v>
      </c>
      <c r="K35" s="46" t="s">
        <v>123</v>
      </c>
      <c r="L35" s="23">
        <v>1</v>
      </c>
      <c r="M35" s="23" t="s">
        <v>219</v>
      </c>
      <c r="N35" s="23" t="s">
        <v>220</v>
      </c>
      <c r="O35" s="18" t="str">
        <f t="shared" si="2"/>
        <v>3</v>
      </c>
      <c r="P35" s="29" t="str">
        <f t="shared" si="3"/>
        <v>INSERT INTO SANPHAM VALUES(N'Váy đầm nữ trắng hai dây tay phồng','3','150000','20','2','dam-tay-phong.png',1);</v>
      </c>
    </row>
    <row r="36" spans="1:16" s="20" customFormat="1">
      <c r="A36" s="39" t="s">
        <v>221</v>
      </c>
      <c r="B36" s="30" t="s">
        <v>222</v>
      </c>
      <c r="C36" s="40" t="s">
        <v>215</v>
      </c>
      <c r="D36" s="32" t="str">
        <f t="shared" si="4"/>
        <v>200000</v>
      </c>
      <c r="E36" s="41">
        <v>200</v>
      </c>
      <c r="F36" s="34">
        <v>20</v>
      </c>
      <c r="G36" s="34" t="str">
        <f t="shared" si="1"/>
        <v>2</v>
      </c>
      <c r="H36" s="52" t="s">
        <v>216</v>
      </c>
      <c r="I36" s="23" t="s">
        <v>223</v>
      </c>
      <c r="J36" s="39" t="s">
        <v>65</v>
      </c>
      <c r="K36" s="46" t="s">
        <v>117</v>
      </c>
      <c r="L36" s="23">
        <v>1</v>
      </c>
      <c r="M36" s="23" t="s">
        <v>224</v>
      </c>
      <c r="N36" s="23" t="s">
        <v>220</v>
      </c>
      <c r="O36" s="18" t="str">
        <f t="shared" si="2"/>
        <v>3</v>
      </c>
      <c r="P36" s="29" t="str">
        <f t="shared" si="3"/>
        <v>INSERT INTO SANPHAM VALUES(N'Set váy yếm kẻ vintage','3','200000','20','2','yem-vintage.png',1);</v>
      </c>
    </row>
    <row r="37" spans="1:16" s="20" customFormat="1">
      <c r="A37" s="39" t="s">
        <v>225</v>
      </c>
      <c r="B37" s="30" t="s">
        <v>226</v>
      </c>
      <c r="C37" s="40" t="s">
        <v>215</v>
      </c>
      <c r="D37" s="32" t="str">
        <f t="shared" si="4"/>
        <v>420000</v>
      </c>
      <c r="E37" s="41">
        <v>420</v>
      </c>
      <c r="F37" s="34">
        <v>20</v>
      </c>
      <c r="G37" s="34" t="str">
        <f t="shared" si="1"/>
        <v>2</v>
      </c>
      <c r="H37" s="52" t="s">
        <v>216</v>
      </c>
      <c r="I37" s="23" t="s">
        <v>227</v>
      </c>
      <c r="J37" s="39" t="s">
        <v>218</v>
      </c>
      <c r="K37" s="46" t="s">
        <v>123</v>
      </c>
      <c r="L37" s="23">
        <v>1</v>
      </c>
      <c r="M37" s="23" t="s">
        <v>228</v>
      </c>
      <c r="N37" s="23" t="s">
        <v>220</v>
      </c>
      <c r="O37" s="18" t="str">
        <f t="shared" si="2"/>
        <v>3</v>
      </c>
      <c r="P37" s="29" t="str">
        <f t="shared" si="3"/>
        <v>INSERT INTO SANPHAM VALUES(N'Đầm ôm nữ GUMAC cổ U','3','420000','20','2','o-U.png',1);</v>
      </c>
    </row>
    <row r="38" spans="1:16" s="20" customFormat="1">
      <c r="A38" s="39" t="s">
        <v>229</v>
      </c>
      <c r="B38" s="30" t="s">
        <v>230</v>
      </c>
      <c r="C38" s="40" t="s">
        <v>215</v>
      </c>
      <c r="D38" s="32" t="str">
        <f t="shared" si="4"/>
        <v>150000</v>
      </c>
      <c r="E38" s="41">
        <v>150</v>
      </c>
      <c r="F38" s="34">
        <v>20</v>
      </c>
      <c r="G38" s="34" t="str">
        <f t="shared" si="1"/>
        <v>2</v>
      </c>
      <c r="H38" s="52" t="s">
        <v>216</v>
      </c>
      <c r="I38" s="23" t="s">
        <v>231</v>
      </c>
      <c r="J38" s="39" t="s">
        <v>65</v>
      </c>
      <c r="K38" s="46" t="s">
        <v>123</v>
      </c>
      <c r="L38" s="23">
        <v>1</v>
      </c>
      <c r="M38" s="23" t="s">
        <v>232</v>
      </c>
      <c r="N38" s="23" t="s">
        <v>220</v>
      </c>
      <c r="O38" s="18" t="str">
        <f t="shared" si="2"/>
        <v>3</v>
      </c>
      <c r="P38" s="29" t="str">
        <f t="shared" si="3"/>
        <v>INSERT INTO SANPHAM VALUES(N'Váy đầm nữ dáng xòe tay lưới dài','3','150000','20','2','tay-luoi-dai.png',1);</v>
      </c>
    </row>
    <row r="39" spans="1:16" s="20" customFormat="1">
      <c r="A39" s="39" t="s">
        <v>233</v>
      </c>
      <c r="B39" s="30" t="s">
        <v>234</v>
      </c>
      <c r="C39" s="40" t="s">
        <v>215</v>
      </c>
      <c r="D39" s="32" t="str">
        <f t="shared" si="4"/>
        <v>150000</v>
      </c>
      <c r="E39" s="41">
        <v>150</v>
      </c>
      <c r="F39" s="34">
        <v>20</v>
      </c>
      <c r="G39" s="34" t="str">
        <f t="shared" si="1"/>
        <v>2</v>
      </c>
      <c r="H39" s="52" t="s">
        <v>216</v>
      </c>
      <c r="I39" s="23" t="s">
        <v>235</v>
      </c>
      <c r="J39" s="39" t="s">
        <v>65</v>
      </c>
      <c r="K39" s="46" t="s">
        <v>123</v>
      </c>
      <c r="L39" s="23">
        <v>1</v>
      </c>
      <c r="M39" s="23" t="s">
        <v>236</v>
      </c>
      <c r="N39" s="23" t="s">
        <v>220</v>
      </c>
      <c r="O39" s="18" t="str">
        <f t="shared" si="2"/>
        <v>3</v>
      </c>
      <c r="P39" s="29" t="str">
        <f t="shared" si="3"/>
        <v>INSERT INTO SANPHAM VALUES(N'Váy Babydoll Nữ Dài Tay Cổ Sen','3','150000','20','2','babbydoll-co-sen.png',1);</v>
      </c>
    </row>
    <row r="40" spans="1:16" s="20" customFormat="1">
      <c r="A40" s="39" t="s">
        <v>237</v>
      </c>
      <c r="B40" s="30" t="s">
        <v>238</v>
      </c>
      <c r="C40" s="40" t="s">
        <v>215</v>
      </c>
      <c r="D40" s="32" t="str">
        <f t="shared" si="4"/>
        <v>250000</v>
      </c>
      <c r="E40" s="41">
        <v>250</v>
      </c>
      <c r="F40" s="34">
        <v>20</v>
      </c>
      <c r="G40" s="34" t="str">
        <f t="shared" si="1"/>
        <v>2</v>
      </c>
      <c r="H40" s="52" t="s">
        <v>216</v>
      </c>
      <c r="I40" s="23" t="s">
        <v>239</v>
      </c>
      <c r="J40" s="39" t="s">
        <v>65</v>
      </c>
      <c r="K40" s="46" t="s">
        <v>117</v>
      </c>
      <c r="L40" s="23">
        <v>1</v>
      </c>
      <c r="M40" s="23" t="s">
        <v>240</v>
      </c>
      <c r="N40" s="23" t="s">
        <v>220</v>
      </c>
      <c r="O40" s="18" t="str">
        <f t="shared" si="2"/>
        <v>3</v>
      </c>
      <c r="P40" s="29" t="str">
        <f t="shared" si="3"/>
        <v>INSERT INTO SANPHAM VALUES(N'Váy đen body tay ngực phối trắng','3','250000','20','2','body-den.png',1);</v>
      </c>
    </row>
    <row r="41" spans="1:16" s="20" customFormat="1">
      <c r="A41" s="39" t="s">
        <v>241</v>
      </c>
      <c r="B41" s="30" t="s">
        <v>242</v>
      </c>
      <c r="C41" s="40" t="s">
        <v>215</v>
      </c>
      <c r="D41" s="32" t="str">
        <f t="shared" si="4"/>
        <v>239000</v>
      </c>
      <c r="E41" s="41">
        <v>239</v>
      </c>
      <c r="F41" s="34">
        <v>20</v>
      </c>
      <c r="G41" s="34" t="str">
        <f t="shared" si="1"/>
        <v>2</v>
      </c>
      <c r="H41" s="52" t="s">
        <v>216</v>
      </c>
      <c r="I41" s="23" t="s">
        <v>243</v>
      </c>
      <c r="J41" s="39" t="s">
        <v>244</v>
      </c>
      <c r="K41" s="46" t="s">
        <v>117</v>
      </c>
      <c r="L41" s="23">
        <v>1</v>
      </c>
      <c r="M41" s="23" t="s">
        <v>37</v>
      </c>
      <c r="N41" s="23" t="s">
        <v>220</v>
      </c>
      <c r="O41" s="18" t="str">
        <f t="shared" si="2"/>
        <v>3</v>
      </c>
      <c r="P41" s="29" t="str">
        <f t="shared" si="3"/>
        <v>INSERT INTO SANPHAM VALUES(N'Đầm kẻ hai dây','3','239000','20','2','ke-hai-day.png',1);</v>
      </c>
    </row>
    <row r="42" spans="1:16" s="20" customFormat="1">
      <c r="A42" s="39" t="s">
        <v>245</v>
      </c>
      <c r="B42" s="30" t="s">
        <v>246</v>
      </c>
      <c r="C42" s="40" t="s">
        <v>215</v>
      </c>
      <c r="D42" s="32" t="str">
        <f t="shared" si="4"/>
        <v>429000</v>
      </c>
      <c r="E42" s="41">
        <v>429</v>
      </c>
      <c r="F42" s="34">
        <v>20</v>
      </c>
      <c r="G42" s="34" t="str">
        <f t="shared" si="1"/>
        <v>2</v>
      </c>
      <c r="H42" s="52" t="s">
        <v>216</v>
      </c>
      <c r="I42" s="23" t="s">
        <v>247</v>
      </c>
      <c r="J42" s="39" t="s">
        <v>248</v>
      </c>
      <c r="K42" s="46" t="s">
        <v>123</v>
      </c>
      <c r="L42" s="23">
        <v>1</v>
      </c>
      <c r="M42" s="23" t="s">
        <v>249</v>
      </c>
      <c r="N42" s="23" t="s">
        <v>220</v>
      </c>
      <c r="O42" s="18" t="str">
        <f t="shared" si="2"/>
        <v>3</v>
      </c>
      <c r="P42" s="29" t="str">
        <f t="shared" si="3"/>
        <v>INSERT INTO SANPHAM VALUES(N'Đầm suông milky','3','429000','20','2','milky.png',1);</v>
      </c>
    </row>
    <row r="43" spans="1:16" s="20" customFormat="1">
      <c r="A43" s="39" t="s">
        <v>250</v>
      </c>
      <c r="B43" s="30" t="s">
        <v>251</v>
      </c>
      <c r="C43" s="40" t="s">
        <v>215</v>
      </c>
      <c r="D43" s="32" t="str">
        <f t="shared" si="4"/>
        <v>239000</v>
      </c>
      <c r="E43" s="41">
        <v>239</v>
      </c>
      <c r="F43" s="34">
        <v>20</v>
      </c>
      <c r="G43" s="34" t="str">
        <f t="shared" si="1"/>
        <v>2</v>
      </c>
      <c r="H43" s="52" t="s">
        <v>216</v>
      </c>
      <c r="I43" s="23" t="s">
        <v>252</v>
      </c>
      <c r="J43" s="39" t="s">
        <v>218</v>
      </c>
      <c r="K43" s="46" t="s">
        <v>117</v>
      </c>
      <c r="L43" s="23">
        <v>1</v>
      </c>
      <c r="M43" s="23" t="s">
        <v>253</v>
      </c>
      <c r="N43" s="23" t="s">
        <v>220</v>
      </c>
      <c r="O43" s="18" t="str">
        <f t="shared" si="2"/>
        <v>3</v>
      </c>
      <c r="P43" s="29" t="str">
        <f t="shared" si="3"/>
        <v>INSERT INTO SANPHAM VALUES(N'Đầm trắng hoa vàng','3','239000','20','2','trang-hoa-vang.png',1);</v>
      </c>
    </row>
    <row r="44" spans="1:16" s="20" customFormat="1">
      <c r="A44" s="39" t="s">
        <v>254</v>
      </c>
      <c r="B44" s="30" t="s">
        <v>255</v>
      </c>
      <c r="C44" s="40" t="s">
        <v>215</v>
      </c>
      <c r="D44" s="32" t="str">
        <f t="shared" si="4"/>
        <v>429000</v>
      </c>
      <c r="E44" s="41">
        <v>429</v>
      </c>
      <c r="F44" s="34">
        <v>20</v>
      </c>
      <c r="G44" s="34" t="str">
        <f t="shared" si="1"/>
        <v>2</v>
      </c>
      <c r="H44" s="52" t="s">
        <v>216</v>
      </c>
      <c r="I44" s="23" t="s">
        <v>256</v>
      </c>
      <c r="J44" s="39" t="s">
        <v>257</v>
      </c>
      <c r="K44" s="46" t="s">
        <v>123</v>
      </c>
      <c r="L44" s="23">
        <v>1</v>
      </c>
      <c r="M44" s="23" t="s">
        <v>48</v>
      </c>
      <c r="N44" s="23" t="s">
        <v>220</v>
      </c>
      <c r="O44" s="18" t="str">
        <f t="shared" si="2"/>
        <v>3</v>
      </c>
      <c r="P44" s="29" t="str">
        <f t="shared" si="3"/>
        <v>INSERT INTO SANPHAM VALUES(N'Đầm pink đuôi cá','3','429000','20','2','pink-duoi-ca.png',1);</v>
      </c>
    </row>
    <row r="45" spans="1:16" s="20" customFormat="1">
      <c r="A45" s="39" t="s">
        <v>258</v>
      </c>
      <c r="B45" s="30" t="s">
        <v>259</v>
      </c>
      <c r="C45" s="40" t="s">
        <v>215</v>
      </c>
      <c r="D45" s="32" t="str">
        <f t="shared" si="4"/>
        <v>429000</v>
      </c>
      <c r="E45" s="41">
        <v>429</v>
      </c>
      <c r="F45" s="34">
        <v>20</v>
      </c>
      <c r="G45" s="34" t="str">
        <f t="shared" si="1"/>
        <v>2</v>
      </c>
      <c r="H45" s="52" t="s">
        <v>216</v>
      </c>
      <c r="I45" s="23" t="s">
        <v>260</v>
      </c>
      <c r="J45" s="39" t="s">
        <v>65</v>
      </c>
      <c r="K45" s="46" t="s">
        <v>117</v>
      </c>
      <c r="L45" s="23">
        <v>1</v>
      </c>
      <c r="M45" s="23" t="s">
        <v>261</v>
      </c>
      <c r="N45" s="23" t="s">
        <v>220</v>
      </c>
      <c r="O45" s="18" t="str">
        <f t="shared" si="2"/>
        <v>3</v>
      </c>
      <c r="P45" s="29" t="str">
        <f t="shared" si="3"/>
        <v>INSERT INTO SANPHAM VALUES(N'Đầm caro vitage','3','429000','20','2','caro.png',1);</v>
      </c>
    </row>
    <row r="46" spans="1:16" s="20" customFormat="1">
      <c r="A46" s="39" t="s">
        <v>262</v>
      </c>
      <c r="B46" s="30" t="s">
        <v>263</v>
      </c>
      <c r="C46" s="40" t="s">
        <v>215</v>
      </c>
      <c r="D46" s="32" t="str">
        <f t="shared" si="4"/>
        <v>320000</v>
      </c>
      <c r="E46" s="41">
        <v>320</v>
      </c>
      <c r="F46" s="34">
        <v>20</v>
      </c>
      <c r="G46" s="34" t="str">
        <f t="shared" si="1"/>
        <v>2</v>
      </c>
      <c r="H46" s="52" t="s">
        <v>216</v>
      </c>
      <c r="I46" s="23" t="s">
        <v>264</v>
      </c>
      <c r="J46" s="39" t="s">
        <v>265</v>
      </c>
      <c r="K46" s="46" t="s">
        <v>266</v>
      </c>
      <c r="L46" s="23">
        <v>1</v>
      </c>
      <c r="M46" s="23" t="s">
        <v>267</v>
      </c>
      <c r="N46" s="23" t="s">
        <v>220</v>
      </c>
      <c r="O46" s="18" t="str">
        <f t="shared" si="2"/>
        <v>3</v>
      </c>
      <c r="P46" s="29" t="str">
        <f t="shared" si="3"/>
        <v>INSERT INTO SANPHAM VALUES(N'Đầm miki tay bèo','3','320000','20','2','miki-tay-beo.png',1);</v>
      </c>
    </row>
    <row r="47" spans="1:16" s="20" customFormat="1">
      <c r="A47" s="39" t="s">
        <v>268</v>
      </c>
      <c r="B47" s="30" t="s">
        <v>269</v>
      </c>
      <c r="C47" s="40" t="s">
        <v>215</v>
      </c>
      <c r="D47" s="32" t="str">
        <f t="shared" si="4"/>
        <v>495000</v>
      </c>
      <c r="E47" s="41">
        <v>495</v>
      </c>
      <c r="F47" s="34">
        <v>20</v>
      </c>
      <c r="G47" s="34" t="str">
        <f t="shared" si="1"/>
        <v>2</v>
      </c>
      <c r="H47" s="52" t="s">
        <v>216</v>
      </c>
      <c r="I47" s="23" t="s">
        <v>270</v>
      </c>
      <c r="J47" s="39" t="s">
        <v>65</v>
      </c>
      <c r="K47" s="46" t="s">
        <v>117</v>
      </c>
      <c r="L47" s="23">
        <v>1</v>
      </c>
      <c r="M47" s="23" t="s">
        <v>271</v>
      </c>
      <c r="N47" s="23" t="s">
        <v>220</v>
      </c>
      <c r="O47" s="18" t="str">
        <f t="shared" si="2"/>
        <v>3</v>
      </c>
      <c r="P47" s="29" t="str">
        <f t="shared" si="3"/>
        <v>INSERT INTO SANPHAM VALUES(N'Đầm bẹt vai nhún','3','495000','20','2','bet-tay-nhun.png',1);</v>
      </c>
    </row>
    <row r="48" spans="1:16" s="20" customFormat="1">
      <c r="A48" s="39" t="s">
        <v>272</v>
      </c>
      <c r="B48" s="30" t="s">
        <v>273</v>
      </c>
      <c r="C48" s="40" t="s">
        <v>215</v>
      </c>
      <c r="D48" s="32" t="str">
        <f t="shared" si="4"/>
        <v>590000</v>
      </c>
      <c r="E48" s="41">
        <v>590</v>
      </c>
      <c r="F48" s="34">
        <v>20</v>
      </c>
      <c r="G48" s="34" t="str">
        <f t="shared" si="1"/>
        <v>2</v>
      </c>
      <c r="H48" s="52" t="s">
        <v>216</v>
      </c>
      <c r="I48" s="23" t="s">
        <v>274</v>
      </c>
      <c r="J48" s="39" t="s">
        <v>65</v>
      </c>
      <c r="K48" s="46" t="s">
        <v>117</v>
      </c>
      <c r="L48" s="23">
        <v>1</v>
      </c>
      <c r="M48" s="23" t="s">
        <v>275</v>
      </c>
      <c r="N48" s="23" t="s">
        <v>220</v>
      </c>
      <c r="O48" s="18" t="str">
        <f t="shared" si="2"/>
        <v>3</v>
      </c>
      <c r="P48" s="29" t="str">
        <f t="shared" si="3"/>
        <v>INSERT INTO SANPHAM VALUES(N'Đầm peplum tay dài','3','590000','20','2','peplum-tay-dai.png',1);</v>
      </c>
    </row>
    <row r="49" spans="1:16" s="20" customFormat="1">
      <c r="A49" s="39" t="s">
        <v>276</v>
      </c>
      <c r="B49" s="30" t="s">
        <v>277</v>
      </c>
      <c r="C49" s="40" t="s">
        <v>215</v>
      </c>
      <c r="D49" s="32" t="str">
        <f t="shared" si="4"/>
        <v>590000</v>
      </c>
      <c r="E49" s="41">
        <v>590</v>
      </c>
      <c r="F49" s="34">
        <v>20</v>
      </c>
      <c r="G49" s="34" t="str">
        <f t="shared" si="1"/>
        <v>2</v>
      </c>
      <c r="H49" s="52" t="s">
        <v>216</v>
      </c>
      <c r="I49" s="23" t="s">
        <v>278</v>
      </c>
      <c r="J49" s="39" t="s">
        <v>65</v>
      </c>
      <c r="K49" s="46" t="s">
        <v>117</v>
      </c>
      <c r="L49" s="23">
        <v>1</v>
      </c>
      <c r="M49" s="23" t="s">
        <v>279</v>
      </c>
      <c r="N49" s="23" t="s">
        <v>220</v>
      </c>
      <c r="O49" s="18" t="str">
        <f t="shared" si="2"/>
        <v>3</v>
      </c>
      <c r="P49" s="29" t="str">
        <f t="shared" si="3"/>
        <v>INSERT INTO SANPHAM VALUES(N'Đầm 2 dây đai eo','3','590000','20','2','2-day-dai-eo.png',1);</v>
      </c>
    </row>
    <row r="50" spans="1:16" s="20" customFormat="1">
      <c r="A50" s="39" t="s">
        <v>280</v>
      </c>
      <c r="B50" s="30" t="s">
        <v>281</v>
      </c>
      <c r="C50" s="40" t="s">
        <v>215</v>
      </c>
      <c r="D50" s="32" t="str">
        <f t="shared" si="4"/>
        <v>133000</v>
      </c>
      <c r="E50" s="41">
        <v>133</v>
      </c>
      <c r="F50" s="34">
        <v>20</v>
      </c>
      <c r="G50" s="34" t="str">
        <f t="shared" si="1"/>
        <v>2</v>
      </c>
      <c r="H50" s="52" t="s">
        <v>216</v>
      </c>
      <c r="I50" s="23" t="s">
        <v>282</v>
      </c>
      <c r="J50" s="39" t="s">
        <v>218</v>
      </c>
      <c r="K50" s="46" t="s">
        <v>123</v>
      </c>
      <c r="L50" s="23">
        <v>1</v>
      </c>
      <c r="M50" s="23" t="s">
        <v>283</v>
      </c>
      <c r="N50" s="23" t="s">
        <v>220</v>
      </c>
      <c r="O50" s="18" t="str">
        <f t="shared" si="2"/>
        <v>3</v>
      </c>
      <c r="P50" s="29" t="str">
        <f t="shared" si="3"/>
        <v>INSERT INTO SANPHAM VALUES(N'Váy công chúa trể vai','3','133000','20','2','congchua.png',1);</v>
      </c>
    </row>
    <row r="51" spans="1:16" s="20" customFormat="1">
      <c r="A51" s="39" t="s">
        <v>284</v>
      </c>
      <c r="B51" s="30" t="s">
        <v>285</v>
      </c>
      <c r="C51" s="40" t="s">
        <v>215</v>
      </c>
      <c r="D51" s="32" t="str">
        <f t="shared" si="4"/>
        <v>139000</v>
      </c>
      <c r="E51" s="41">
        <v>139</v>
      </c>
      <c r="F51" s="34">
        <v>20</v>
      </c>
      <c r="G51" s="34" t="str">
        <f t="shared" si="1"/>
        <v>2</v>
      </c>
      <c r="H51" s="52" t="s">
        <v>216</v>
      </c>
      <c r="I51" s="23" t="s">
        <v>286</v>
      </c>
      <c r="J51" s="39" t="s">
        <v>248</v>
      </c>
      <c r="K51" s="46" t="s">
        <v>117</v>
      </c>
      <c r="L51" s="23">
        <v>1</v>
      </c>
      <c r="M51" s="23" t="s">
        <v>287</v>
      </c>
      <c r="N51" s="23" t="s">
        <v>220</v>
      </c>
      <c r="O51" s="18" t="str">
        <f t="shared" si="2"/>
        <v>3</v>
      </c>
      <c r="P51" s="29" t="str">
        <f t="shared" si="3"/>
        <v>INSERT INTO SANPHAM VALUES(N'Váy Hai Dây Kẻ Ô','3','139000','20','2','ke-o.png',1);</v>
      </c>
    </row>
    <row r="52" spans="1:16" s="20" customFormat="1">
      <c r="A52" s="39" t="s">
        <v>288</v>
      </c>
      <c r="B52" s="30" t="s">
        <v>289</v>
      </c>
      <c r="C52" s="40" t="s">
        <v>215</v>
      </c>
      <c r="D52" s="32" t="str">
        <f t="shared" si="4"/>
        <v>139000</v>
      </c>
      <c r="E52" s="41">
        <v>139</v>
      </c>
      <c r="F52" s="34">
        <v>20</v>
      </c>
      <c r="G52" s="34" t="str">
        <f t="shared" si="1"/>
        <v>2</v>
      </c>
      <c r="H52" s="52" t="s">
        <v>216</v>
      </c>
      <c r="I52" s="23" t="s">
        <v>290</v>
      </c>
      <c r="J52" s="39" t="s">
        <v>218</v>
      </c>
      <c r="K52" s="46" t="s">
        <v>123</v>
      </c>
      <c r="L52" s="23">
        <v>1</v>
      </c>
      <c r="M52" s="23" t="s">
        <v>291</v>
      </c>
      <c r="N52" s="23" t="s">
        <v>220</v>
      </c>
      <c r="O52" s="18" t="str">
        <f t="shared" si="2"/>
        <v>3</v>
      </c>
      <c r="P52" s="29" t="str">
        <f t="shared" si="3"/>
        <v>INSERT INTO SANPHAM VALUES(N'Đầm thiết kế trắng dài tay','3','139000','20','2','trang-tay-dai.png',1);</v>
      </c>
    </row>
    <row r="53" spans="1:16" s="20" customFormat="1">
      <c r="A53" s="39" t="s">
        <v>292</v>
      </c>
      <c r="B53" s="30" t="s">
        <v>293</v>
      </c>
      <c r="C53" s="40" t="s">
        <v>215</v>
      </c>
      <c r="D53" s="32" t="str">
        <f t="shared" si="4"/>
        <v>150000</v>
      </c>
      <c r="E53" s="41">
        <v>150</v>
      </c>
      <c r="F53" s="34">
        <v>20</v>
      </c>
      <c r="G53" s="34" t="str">
        <f t="shared" si="1"/>
        <v>2</v>
      </c>
      <c r="H53" s="52" t="s">
        <v>216</v>
      </c>
      <c r="I53" s="23" t="s">
        <v>294</v>
      </c>
      <c r="J53" s="39" t="s">
        <v>295</v>
      </c>
      <c r="K53" s="46" t="s">
        <v>117</v>
      </c>
      <c r="L53" s="23">
        <v>1</v>
      </c>
      <c r="M53" s="23" t="s">
        <v>296</v>
      </c>
      <c r="N53" s="23" t="s">
        <v>220</v>
      </c>
      <c r="O53" s="18" t="str">
        <f t="shared" si="2"/>
        <v>3</v>
      </c>
      <c r="P53" s="29" t="str">
        <f t="shared" si="3"/>
        <v>INSERT INTO SANPHAM VALUES(N'Váy xếp ly cổ bèo','3','150000','20','2','xep-li-co-beo.png',1);</v>
      </c>
    </row>
    <row r="54" spans="1:16" s="20" customFormat="1">
      <c r="A54" s="39" t="s">
        <v>297</v>
      </c>
      <c r="B54" s="30" t="s">
        <v>298</v>
      </c>
      <c r="C54" s="40" t="s">
        <v>215</v>
      </c>
      <c r="D54" s="32" t="str">
        <f t="shared" si="4"/>
        <v>200000</v>
      </c>
      <c r="E54" s="41">
        <v>200</v>
      </c>
      <c r="F54" s="34">
        <v>20</v>
      </c>
      <c r="G54" s="34" t="str">
        <f t="shared" si="1"/>
        <v>2</v>
      </c>
      <c r="H54" s="52" t="s">
        <v>216</v>
      </c>
      <c r="I54" s="23" t="s">
        <v>299</v>
      </c>
      <c r="J54" s="39" t="s">
        <v>65</v>
      </c>
      <c r="K54" s="46" t="s">
        <v>117</v>
      </c>
      <c r="L54" s="23">
        <v>1</v>
      </c>
      <c r="M54" s="23" t="s">
        <v>44</v>
      </c>
      <c r="N54" s="23" t="s">
        <v>220</v>
      </c>
      <c r="O54" s="18" t="str">
        <f t="shared" si="2"/>
        <v>3</v>
      </c>
      <c r="P54" s="29" t="str">
        <f t="shared" si="3"/>
        <v>INSERT INTO SANPHAM VALUES(N'Set váy Hot Gin','3','200000','20','2','gin.png',1);</v>
      </c>
    </row>
    <row r="55" spans="1:16" s="20" customFormat="1">
      <c r="A55" s="39" t="s">
        <v>300</v>
      </c>
      <c r="B55" s="30" t="s">
        <v>301</v>
      </c>
      <c r="C55" s="40" t="s">
        <v>215</v>
      </c>
      <c r="D55" s="32" t="str">
        <f t="shared" si="4"/>
        <v>150000</v>
      </c>
      <c r="E55" s="41">
        <v>150</v>
      </c>
      <c r="F55" s="34">
        <v>20</v>
      </c>
      <c r="G55" s="34" t="str">
        <f t="shared" si="1"/>
        <v>2</v>
      </c>
      <c r="H55" s="52" t="s">
        <v>216</v>
      </c>
      <c r="I55" s="23" t="s">
        <v>302</v>
      </c>
      <c r="J55" s="39" t="s">
        <v>295</v>
      </c>
      <c r="K55" s="46" t="s">
        <v>117</v>
      </c>
      <c r="L55" s="23">
        <v>1</v>
      </c>
      <c r="M55" s="23" t="s">
        <v>303</v>
      </c>
      <c r="N55" s="23" t="s">
        <v>220</v>
      </c>
      <c r="O55" s="18" t="str">
        <f t="shared" si="2"/>
        <v>3</v>
      </c>
      <c r="P55" s="29" t="str">
        <f t="shared" si="3"/>
        <v>INSERT INTO SANPHAM VALUES(N'Đầm Baby doll','3','150000','20','2','babydoll.png',1);</v>
      </c>
    </row>
    <row r="56" spans="1:16" s="20" customFormat="1">
      <c r="A56" s="39" t="s">
        <v>304</v>
      </c>
      <c r="B56" s="30" t="s">
        <v>305</v>
      </c>
      <c r="C56" s="40" t="s">
        <v>215</v>
      </c>
      <c r="D56" s="32" t="str">
        <f t="shared" si="4"/>
        <v>250000</v>
      </c>
      <c r="E56" s="41">
        <v>250</v>
      </c>
      <c r="F56" s="34">
        <v>20</v>
      </c>
      <c r="G56" s="34" t="str">
        <f t="shared" si="1"/>
        <v>2</v>
      </c>
      <c r="H56" s="52" t="s">
        <v>216</v>
      </c>
      <c r="I56" s="23" t="s">
        <v>306</v>
      </c>
      <c r="J56" s="39" t="s">
        <v>218</v>
      </c>
      <c r="K56" s="46" t="s">
        <v>123</v>
      </c>
      <c r="L56" s="23">
        <v>1</v>
      </c>
      <c r="M56" s="23" t="s">
        <v>307</v>
      </c>
      <c r="N56" s="23" t="s">
        <v>220</v>
      </c>
      <c r="O56" s="18" t="str">
        <f t="shared" si="2"/>
        <v>3</v>
      </c>
      <c r="P56" s="29" t="str">
        <f t="shared" si="3"/>
        <v>INSERT INTO SANPHAM VALUES(N' Đầm Baby Doll Summer','3','250000','20','2','summer.png',1);</v>
      </c>
    </row>
    <row r="57" spans="1:16" s="20" customFormat="1">
      <c r="A57" s="39" t="s">
        <v>308</v>
      </c>
      <c r="B57" s="42" t="s">
        <v>309</v>
      </c>
      <c r="C57" s="40" t="s">
        <v>215</v>
      </c>
      <c r="D57" s="32" t="str">
        <f t="shared" si="4"/>
        <v>200000</v>
      </c>
      <c r="E57" s="41">
        <v>200</v>
      </c>
      <c r="F57" s="34">
        <v>20</v>
      </c>
      <c r="G57" s="34" t="str">
        <f t="shared" si="1"/>
        <v>2</v>
      </c>
      <c r="H57" s="52" t="s">
        <v>216</v>
      </c>
      <c r="I57" s="23" t="s">
        <v>310</v>
      </c>
      <c r="J57" s="39" t="s">
        <v>218</v>
      </c>
      <c r="K57" s="46" t="s">
        <v>311</v>
      </c>
      <c r="L57" s="23">
        <v>1</v>
      </c>
      <c r="M57" s="23" t="s">
        <v>312</v>
      </c>
      <c r="N57" s="23" t="s">
        <v>220</v>
      </c>
      <c r="O57" s="18" t="str">
        <f t="shared" si="2"/>
        <v>3</v>
      </c>
      <c r="P57" s="29" t="str">
        <f t="shared" si="3"/>
        <v>INSERT INTO SANPHAM VALUES(N'Đầm bigsize trắng cổ bèo xoè nhẹ','3','200000','20','2','bigsize.png',1);</v>
      </c>
    </row>
    <row r="58" spans="1:16" s="20" customFormat="1">
      <c r="A58" s="39" t="s">
        <v>313</v>
      </c>
      <c r="B58" s="30" t="s">
        <v>314</v>
      </c>
      <c r="C58" s="40" t="s">
        <v>215</v>
      </c>
      <c r="D58" s="32" t="str">
        <f t="shared" si="4"/>
        <v>390000</v>
      </c>
      <c r="E58" s="41">
        <v>390</v>
      </c>
      <c r="F58" s="34">
        <v>20</v>
      </c>
      <c r="G58" s="34" t="str">
        <f t="shared" si="1"/>
        <v>2</v>
      </c>
      <c r="H58" s="52" t="s">
        <v>216</v>
      </c>
      <c r="I58" s="23" t="s">
        <v>315</v>
      </c>
      <c r="J58" s="39" t="s">
        <v>316</v>
      </c>
      <c r="K58" s="46" t="s">
        <v>317</v>
      </c>
      <c r="L58" s="23">
        <v>1</v>
      </c>
      <c r="M58" s="23" t="s">
        <v>318</v>
      </c>
      <c r="N58" s="23" t="s">
        <v>220</v>
      </c>
      <c r="O58" s="18" t="str">
        <f t="shared" si="2"/>
        <v>3</v>
      </c>
      <c r="P58" s="29" t="str">
        <f t="shared" si="3"/>
        <v>INSERT INTO SANPHAM VALUES(N'Đầm xòe tay phồng rớt đi tiệc','3','390000','20','2','tay-phong.png',1);</v>
      </c>
    </row>
    <row r="59" spans="1:16" s="20" customFormat="1">
      <c r="A59" s="39" t="s">
        <v>319</v>
      </c>
      <c r="B59" s="30" t="s">
        <v>320</v>
      </c>
      <c r="C59" s="40" t="s">
        <v>215</v>
      </c>
      <c r="D59" s="32" t="str">
        <f t="shared" si="4"/>
        <v>150000</v>
      </c>
      <c r="E59" s="41">
        <v>150</v>
      </c>
      <c r="F59" s="34">
        <v>20</v>
      </c>
      <c r="G59" s="34" t="str">
        <f t="shared" si="1"/>
        <v>2</v>
      </c>
      <c r="H59" s="52" t="s">
        <v>216</v>
      </c>
      <c r="I59" s="23" t="s">
        <v>321</v>
      </c>
      <c r="J59" s="39" t="s">
        <v>218</v>
      </c>
      <c r="K59" s="46" t="s">
        <v>117</v>
      </c>
      <c r="L59" s="23">
        <v>1</v>
      </c>
      <c r="M59" s="23" t="s">
        <v>322</v>
      </c>
      <c r="N59" s="23" t="s">
        <v>220</v>
      </c>
      <c r="O59" s="18" t="str">
        <f t="shared" si="2"/>
        <v>3</v>
      </c>
      <c r="P59" s="29" t="str">
        <f t="shared" si="3"/>
        <v>INSERT INTO SANPHAM VALUES(N'Đầm tay phồng phối trắng','3','150000','20','2','phong-trang.png',1);</v>
      </c>
    </row>
    <row r="60" spans="1:16" s="19" customFormat="1">
      <c r="A60" s="36" t="s">
        <v>323</v>
      </c>
      <c r="B60" s="30" t="s">
        <v>324</v>
      </c>
      <c r="C60" s="37" t="s">
        <v>325</v>
      </c>
      <c r="D60" s="32" t="str">
        <f t="shared" si="4"/>
        <v>199000</v>
      </c>
      <c r="E60" s="38">
        <v>199</v>
      </c>
      <c r="F60" s="34">
        <v>20</v>
      </c>
      <c r="G60" s="34" t="str">
        <f t="shared" si="1"/>
        <v>2</v>
      </c>
      <c r="H60" s="52" t="s">
        <v>216</v>
      </c>
      <c r="I60" s="23" t="s">
        <v>326</v>
      </c>
      <c r="J60" s="36" t="s">
        <v>65</v>
      </c>
      <c r="K60" s="45" t="s">
        <v>117</v>
      </c>
      <c r="L60" s="23">
        <v>1</v>
      </c>
      <c r="M60" s="23" t="s">
        <v>327</v>
      </c>
      <c r="N60" s="23" t="s">
        <v>328</v>
      </c>
      <c r="O60" s="18" t="str">
        <f t="shared" si="2"/>
        <v>4</v>
      </c>
      <c r="P60" s="29" t="str">
        <f t="shared" si="3"/>
        <v>INSERT INTO SANPHAM VALUES(N'Chân Váy Chữ A Xếp Ly Lưng Cao','4','199000','20','2','vay-a.png',1);</v>
      </c>
    </row>
    <row r="61" spans="1:16" s="19" customFormat="1">
      <c r="A61" s="36" t="s">
        <v>329</v>
      </c>
      <c r="B61" s="30" t="s">
        <v>330</v>
      </c>
      <c r="C61" s="37" t="s">
        <v>325</v>
      </c>
      <c r="D61" s="32" t="str">
        <f t="shared" si="4"/>
        <v>170000</v>
      </c>
      <c r="E61" s="38">
        <v>170</v>
      </c>
      <c r="F61" s="34">
        <v>20</v>
      </c>
      <c r="G61" s="34" t="str">
        <f t="shared" si="1"/>
        <v>2</v>
      </c>
      <c r="H61" s="52" t="s">
        <v>216</v>
      </c>
      <c r="I61" s="23" t="s">
        <v>331</v>
      </c>
      <c r="J61" s="36" t="s">
        <v>65</v>
      </c>
      <c r="K61" s="45" t="s">
        <v>117</v>
      </c>
      <c r="L61" s="23">
        <v>1</v>
      </c>
      <c r="M61" s="23" t="s">
        <v>332</v>
      </c>
      <c r="N61" s="23" t="s">
        <v>328</v>
      </c>
      <c r="O61" s="18" t="str">
        <f t="shared" si="2"/>
        <v>4</v>
      </c>
      <c r="P61" s="29" t="str">
        <f t="shared" si="3"/>
        <v>INSERT INTO SANPHAM VALUES(N'Chân váy a xẻ cạnh','4','170000','20','2','ulzzang.png',1);</v>
      </c>
    </row>
    <row r="62" spans="1:16" s="19" customFormat="1">
      <c r="A62" s="36" t="s">
        <v>333</v>
      </c>
      <c r="B62" s="30" t="s">
        <v>334</v>
      </c>
      <c r="C62" s="37" t="s">
        <v>325</v>
      </c>
      <c r="D62" s="32" t="str">
        <f t="shared" si="4"/>
        <v>150000</v>
      </c>
      <c r="E62" s="38">
        <v>150</v>
      </c>
      <c r="F62" s="34">
        <v>20</v>
      </c>
      <c r="G62" s="34" t="str">
        <f t="shared" si="1"/>
        <v>2</v>
      </c>
      <c r="H62" s="52" t="s">
        <v>216</v>
      </c>
      <c r="I62" s="23" t="s">
        <v>335</v>
      </c>
      <c r="J62" s="36" t="s">
        <v>336</v>
      </c>
      <c r="K62" s="45" t="s">
        <v>123</v>
      </c>
      <c r="L62" s="23">
        <v>1</v>
      </c>
      <c r="M62" s="23" t="s">
        <v>45</v>
      </c>
      <c r="N62" s="23" t="s">
        <v>328</v>
      </c>
      <c r="O62" s="18" t="str">
        <f t="shared" si="2"/>
        <v>4</v>
      </c>
      <c r="P62" s="29" t="str">
        <f t="shared" si="3"/>
        <v>INSERT INTO SANPHAM VALUES(N'Chân váy kaki ôm lưng cao','4','150000','20','2','kaki-om.png',1);</v>
      </c>
    </row>
    <row r="63" spans="1:16" s="19" customFormat="1">
      <c r="A63" s="36" t="s">
        <v>337</v>
      </c>
      <c r="B63" s="30" t="s">
        <v>338</v>
      </c>
      <c r="C63" s="37" t="s">
        <v>325</v>
      </c>
      <c r="D63" s="32" t="str">
        <f t="shared" si="4"/>
        <v>175000</v>
      </c>
      <c r="E63" s="38">
        <v>175</v>
      </c>
      <c r="F63" s="34">
        <v>20</v>
      </c>
      <c r="G63" s="34" t="str">
        <f t="shared" si="1"/>
        <v>2</v>
      </c>
      <c r="H63" s="52" t="s">
        <v>216</v>
      </c>
      <c r="I63" s="23" t="s">
        <v>339</v>
      </c>
      <c r="J63" s="36" t="s">
        <v>340</v>
      </c>
      <c r="K63" s="45" t="s">
        <v>123</v>
      </c>
      <c r="L63" s="23">
        <v>1</v>
      </c>
      <c r="M63" s="23" t="s">
        <v>341</v>
      </c>
      <c r="N63" s="23" t="s">
        <v>328</v>
      </c>
      <c r="O63" s="18" t="str">
        <f t="shared" si="2"/>
        <v>4</v>
      </c>
      <c r="P63" s="29" t="str">
        <f t="shared" si="3"/>
        <v>INSERT INTO SANPHAM VALUES(N'Váy Nữ Ulzzang Cạp Chun','4','175000','20','2','ulzzang-chun.png',1);</v>
      </c>
    </row>
    <row r="64" spans="1:16" s="19" customFormat="1">
      <c r="A64" s="36" t="s">
        <v>342</v>
      </c>
      <c r="B64" s="30" t="s">
        <v>343</v>
      </c>
      <c r="C64" s="37" t="s">
        <v>325</v>
      </c>
      <c r="D64" s="32" t="str">
        <f t="shared" si="4"/>
        <v>150000</v>
      </c>
      <c r="E64" s="38">
        <v>150</v>
      </c>
      <c r="F64" s="34">
        <v>20</v>
      </c>
      <c r="G64" s="34" t="str">
        <f t="shared" si="1"/>
        <v>2</v>
      </c>
      <c r="H64" s="52" t="s">
        <v>216</v>
      </c>
      <c r="I64" s="23" t="s">
        <v>344</v>
      </c>
      <c r="J64" s="36" t="s">
        <v>65</v>
      </c>
      <c r="K64" s="45" t="s">
        <v>123</v>
      </c>
      <c r="L64" s="23">
        <v>1</v>
      </c>
      <c r="M64" s="23" t="s">
        <v>345</v>
      </c>
      <c r="N64" s="23" t="s">
        <v>328</v>
      </c>
      <c r="O64" s="18" t="str">
        <f t="shared" si="2"/>
        <v>4</v>
      </c>
      <c r="P64" s="29" t="str">
        <f t="shared" si="3"/>
        <v>INSERT INTO SANPHAM VALUES(N'Chân váy xếp li dài','4','150000','20','2','xep-li.png',1);</v>
      </c>
    </row>
    <row r="65" spans="1:16" s="19" customFormat="1">
      <c r="A65" s="36" t="s">
        <v>346</v>
      </c>
      <c r="B65" s="30" t="s">
        <v>347</v>
      </c>
      <c r="C65" s="37" t="s">
        <v>325</v>
      </c>
      <c r="D65" s="32" t="str">
        <f t="shared" si="4"/>
        <v>150000</v>
      </c>
      <c r="E65" s="38">
        <v>150</v>
      </c>
      <c r="F65" s="34">
        <v>20</v>
      </c>
      <c r="G65" s="34" t="str">
        <f t="shared" si="1"/>
        <v>2</v>
      </c>
      <c r="H65" s="52" t="s">
        <v>216</v>
      </c>
      <c r="I65" s="23" t="s">
        <v>348</v>
      </c>
      <c r="J65" s="36" t="s">
        <v>65</v>
      </c>
      <c r="K65" s="45" t="s">
        <v>123</v>
      </c>
      <c r="L65" s="23">
        <v>1</v>
      </c>
      <c r="M65" s="23" t="s">
        <v>349</v>
      </c>
      <c r="N65" s="23" t="s">
        <v>328</v>
      </c>
      <c r="O65" s="18" t="str">
        <f t="shared" si="2"/>
        <v>4</v>
      </c>
      <c r="P65" s="29" t="str">
        <f t="shared" si="3"/>
        <v>INSERT INTO SANPHAM VALUES(N'Chân váy xòe vạt lệch phối đen trắng','4','150000','20','2','xoe-vat-let.png',1);</v>
      </c>
    </row>
    <row r="66" spans="1:16" s="20" customFormat="1">
      <c r="A66" s="39" t="s">
        <v>350</v>
      </c>
      <c r="B66" s="30" t="s">
        <v>351</v>
      </c>
      <c r="C66" s="40" t="s">
        <v>352</v>
      </c>
      <c r="D66" s="32" t="str">
        <f t="shared" ref="D66:D97" si="5">CONCATENATE(E66,"000")</f>
        <v>330000</v>
      </c>
      <c r="E66" s="41">
        <v>330</v>
      </c>
      <c r="F66" s="34">
        <v>20</v>
      </c>
      <c r="G66" s="34" t="str">
        <f t="shared" si="1"/>
        <v>3</v>
      </c>
      <c r="H66" s="52" t="s">
        <v>353</v>
      </c>
      <c r="I66" s="23" t="s">
        <v>354</v>
      </c>
      <c r="J66" s="39" t="s">
        <v>65</v>
      </c>
      <c r="K66" s="46" t="s">
        <v>117</v>
      </c>
      <c r="L66" s="23">
        <v>1</v>
      </c>
      <c r="M66" s="23" t="s">
        <v>42</v>
      </c>
      <c r="N66" s="23" t="s">
        <v>355</v>
      </c>
      <c r="O66" s="18" t="str">
        <f t="shared" si="2"/>
        <v>5</v>
      </c>
      <c r="P66" s="29" t="str">
        <f t="shared" si="3"/>
        <v>INSERT INTO SANPHAM VALUES(N' Áo thun Toy brown','5','330000','20','3','toy-brown.jpg',1);</v>
      </c>
    </row>
    <row r="67" spans="1:16" s="20" customFormat="1">
      <c r="A67" s="39" t="s">
        <v>356</v>
      </c>
      <c r="B67" s="30" t="s">
        <v>357</v>
      </c>
      <c r="C67" s="40" t="s">
        <v>352</v>
      </c>
      <c r="D67" s="32" t="str">
        <f t="shared" si="5"/>
        <v>380000</v>
      </c>
      <c r="E67" s="41">
        <v>380</v>
      </c>
      <c r="F67" s="34">
        <v>20</v>
      </c>
      <c r="G67" s="34" t="str">
        <f t="shared" ref="G67:G101" si="6">RIGHT(H67,1)</f>
        <v>3</v>
      </c>
      <c r="H67" s="52" t="s">
        <v>353</v>
      </c>
      <c r="I67" s="23" t="s">
        <v>358</v>
      </c>
      <c r="J67" s="39" t="s">
        <v>65</v>
      </c>
      <c r="K67" s="46" t="s">
        <v>117</v>
      </c>
      <c r="L67" s="23">
        <v>1</v>
      </c>
      <c r="M67" s="23" t="s">
        <v>359</v>
      </c>
      <c r="N67" s="23" t="s">
        <v>355</v>
      </c>
      <c r="O67" s="18" t="str">
        <f t="shared" ref="O67:O101" si="7">RIGHT(N67,1)</f>
        <v>5</v>
      </c>
      <c r="P67" s="29" t="str">
        <f t="shared" ref="P67:P101" si="8">CONCATENATE("INSERT INTO SANPHAM VALUES(N'",B67,"','",O67,"','",D67,"','",F67,"','",G67,"','",I67,"',1);")</f>
        <v>INSERT INTO SANPHAM VALUES(N'Áo BadRabbit Rabbies','5','380000','20','3','rabbies.jpg',1);</v>
      </c>
    </row>
    <row r="68" spans="1:16" s="20" customFormat="1">
      <c r="A68" s="39" t="s">
        <v>360</v>
      </c>
      <c r="B68" s="30" t="s">
        <v>361</v>
      </c>
      <c r="C68" s="40" t="s">
        <v>352</v>
      </c>
      <c r="D68" s="32" t="str">
        <f t="shared" si="5"/>
        <v>330000</v>
      </c>
      <c r="E68" s="41">
        <v>330</v>
      </c>
      <c r="F68" s="34">
        <v>20</v>
      </c>
      <c r="G68" s="34" t="str">
        <f t="shared" si="6"/>
        <v>3</v>
      </c>
      <c r="H68" s="52" t="s">
        <v>353</v>
      </c>
      <c r="I68" s="23" t="s">
        <v>362</v>
      </c>
      <c r="J68" s="39" t="s">
        <v>316</v>
      </c>
      <c r="K68" s="46" t="s">
        <v>117</v>
      </c>
      <c r="L68" s="23">
        <v>1</v>
      </c>
      <c r="M68" s="23" t="s">
        <v>363</v>
      </c>
      <c r="N68" s="23" t="s">
        <v>355</v>
      </c>
      <c r="O68" s="18" t="str">
        <f t="shared" si="7"/>
        <v>5</v>
      </c>
      <c r="P68" s="29" t="str">
        <f t="shared" si="8"/>
        <v>INSERT INTO SANPHAM VALUES(N'Áo BadRabbit Masker','5','330000','20','3','masker.jpg',1);</v>
      </c>
    </row>
    <row r="69" spans="1:16" s="20" customFormat="1">
      <c r="A69" s="39" t="s">
        <v>364</v>
      </c>
      <c r="B69" s="30" t="s">
        <v>365</v>
      </c>
      <c r="C69" s="40" t="s">
        <v>352</v>
      </c>
      <c r="D69" s="32" t="str">
        <f t="shared" si="5"/>
        <v>320000</v>
      </c>
      <c r="E69" s="41">
        <v>320</v>
      </c>
      <c r="F69" s="34">
        <v>20</v>
      </c>
      <c r="G69" s="34" t="str">
        <f t="shared" si="6"/>
        <v>3</v>
      </c>
      <c r="H69" s="52" t="s">
        <v>353</v>
      </c>
      <c r="I69" s="23" t="s">
        <v>366</v>
      </c>
      <c r="J69" s="39" t="s">
        <v>218</v>
      </c>
      <c r="K69" s="46" t="s">
        <v>117</v>
      </c>
      <c r="L69" s="23">
        <v>1</v>
      </c>
      <c r="M69" s="23" t="s">
        <v>367</v>
      </c>
      <c r="N69" s="23" t="s">
        <v>355</v>
      </c>
      <c r="O69" s="18" t="str">
        <f t="shared" si="7"/>
        <v>5</v>
      </c>
      <c r="P69" s="29" t="str">
        <f t="shared" si="8"/>
        <v>INSERT INTO SANPHAM VALUES(N'Áo BadRabbit Iconic Camo','5','320000','20','3','iconic-camo.jpg',1);</v>
      </c>
    </row>
    <row r="70" spans="1:16" s="20" customFormat="1">
      <c r="A70" s="39" t="s">
        <v>368</v>
      </c>
      <c r="B70" s="30" t="s">
        <v>369</v>
      </c>
      <c r="C70" s="40" t="s">
        <v>352</v>
      </c>
      <c r="D70" s="32" t="str">
        <f t="shared" si="5"/>
        <v>320000</v>
      </c>
      <c r="E70" s="41">
        <v>320</v>
      </c>
      <c r="F70" s="34">
        <v>20</v>
      </c>
      <c r="G70" s="34" t="str">
        <f t="shared" si="6"/>
        <v>3</v>
      </c>
      <c r="H70" s="52" t="s">
        <v>353</v>
      </c>
      <c r="I70" s="23" t="s">
        <v>370</v>
      </c>
      <c r="J70" s="39" t="s">
        <v>65</v>
      </c>
      <c r="K70" s="46" t="s">
        <v>117</v>
      </c>
      <c r="L70" s="23">
        <v>1</v>
      </c>
      <c r="M70" s="23" t="s">
        <v>35</v>
      </c>
      <c r="N70" s="23" t="s">
        <v>355</v>
      </c>
      <c r="O70" s="18" t="str">
        <f t="shared" si="7"/>
        <v>5</v>
      </c>
      <c r="P70" s="29" t="str">
        <f t="shared" si="8"/>
        <v>INSERT INTO SANPHAM VALUES(N'Áo BadRabbit Pocky','5','320000','20','3','pocky.jpg',1);</v>
      </c>
    </row>
    <row r="71" spans="1:16" s="20" customFormat="1">
      <c r="A71" s="39" t="s">
        <v>371</v>
      </c>
      <c r="B71" s="30" t="s">
        <v>372</v>
      </c>
      <c r="C71" s="40" t="s">
        <v>352</v>
      </c>
      <c r="D71" s="32" t="str">
        <f t="shared" si="5"/>
        <v>150000</v>
      </c>
      <c r="E71" s="41">
        <v>150</v>
      </c>
      <c r="F71" s="34">
        <v>20</v>
      </c>
      <c r="G71" s="34" t="str">
        <f t="shared" si="6"/>
        <v>3</v>
      </c>
      <c r="H71" s="52" t="s">
        <v>353</v>
      </c>
      <c r="I71" s="23" t="s">
        <v>373</v>
      </c>
      <c r="J71" s="39" t="s">
        <v>374</v>
      </c>
      <c r="K71" s="46" t="s">
        <v>117</v>
      </c>
      <c r="L71" s="23">
        <v>1</v>
      </c>
      <c r="M71" s="23" t="s">
        <v>375</v>
      </c>
      <c r="N71" s="23" t="s">
        <v>355</v>
      </c>
      <c r="O71" s="18" t="str">
        <f t="shared" si="7"/>
        <v>5</v>
      </c>
      <c r="P71" s="29" t="str">
        <f t="shared" si="8"/>
        <v>INSERT INTO SANPHAM VALUES(N'Áo thun Twenti','5','150000','20','3','twenti-tee.jpg',1);</v>
      </c>
    </row>
    <row r="72" spans="1:16" s="20" customFormat="1">
      <c r="A72" s="39" t="s">
        <v>376</v>
      </c>
      <c r="B72" s="30" t="s">
        <v>377</v>
      </c>
      <c r="C72" s="40" t="s">
        <v>352</v>
      </c>
      <c r="D72" s="32" t="str">
        <f t="shared" si="5"/>
        <v>320000</v>
      </c>
      <c r="E72" s="41">
        <v>320</v>
      </c>
      <c r="F72" s="34">
        <v>20</v>
      </c>
      <c r="G72" s="34" t="str">
        <f t="shared" si="6"/>
        <v>3</v>
      </c>
      <c r="H72" s="52" t="s">
        <v>353</v>
      </c>
      <c r="I72" s="23" t="s">
        <v>378</v>
      </c>
      <c r="J72" s="39" t="s">
        <v>218</v>
      </c>
      <c r="K72" s="46" t="s">
        <v>117</v>
      </c>
      <c r="L72" s="23">
        <v>1</v>
      </c>
      <c r="M72" s="23" t="s">
        <v>379</v>
      </c>
      <c r="N72" s="23" t="s">
        <v>355</v>
      </c>
      <c r="O72" s="18" t="str">
        <f t="shared" si="7"/>
        <v>5</v>
      </c>
      <c r="P72" s="29" t="str">
        <f t="shared" si="8"/>
        <v>INSERT INTO SANPHAM VALUES(N'Áo TSUN xương rồng','5','320000','20','3','cactus-tsun.jpg',1);</v>
      </c>
    </row>
    <row r="73" spans="1:16" s="20" customFormat="1">
      <c r="A73" s="39" t="s">
        <v>380</v>
      </c>
      <c r="B73" s="30" t="s">
        <v>381</v>
      </c>
      <c r="C73" s="40" t="s">
        <v>352</v>
      </c>
      <c r="D73" s="32" t="str">
        <f t="shared" si="5"/>
        <v>320000</v>
      </c>
      <c r="E73" s="41">
        <v>320</v>
      </c>
      <c r="F73" s="34">
        <v>20</v>
      </c>
      <c r="G73" s="34" t="str">
        <f t="shared" si="6"/>
        <v>3</v>
      </c>
      <c r="H73" s="52" t="s">
        <v>353</v>
      </c>
      <c r="I73" s="23" t="s">
        <v>382</v>
      </c>
      <c r="J73" s="39" t="s">
        <v>218</v>
      </c>
      <c r="K73" s="46" t="s">
        <v>117</v>
      </c>
      <c r="L73" s="23">
        <v>1</v>
      </c>
      <c r="M73" s="23" t="s">
        <v>383</v>
      </c>
      <c r="N73" s="23" t="s">
        <v>355</v>
      </c>
      <c r="O73" s="18" t="str">
        <f t="shared" si="7"/>
        <v>5</v>
      </c>
      <c r="P73" s="29" t="str">
        <f t="shared" si="8"/>
        <v>INSERT INTO SANPHAM VALUES(N'Áo TSUN dưa hấu','5','320000','20','3','wtml-tsun.jpg',1);</v>
      </c>
    </row>
    <row r="74" spans="1:16" s="20" customFormat="1">
      <c r="A74" s="39" t="s">
        <v>384</v>
      </c>
      <c r="B74" s="30" t="s">
        <v>385</v>
      </c>
      <c r="C74" s="40" t="s">
        <v>352</v>
      </c>
      <c r="D74" s="32" t="str">
        <f t="shared" si="5"/>
        <v>320000</v>
      </c>
      <c r="E74" s="41">
        <v>320</v>
      </c>
      <c r="F74" s="34">
        <v>20</v>
      </c>
      <c r="G74" s="34" t="str">
        <f t="shared" si="6"/>
        <v>3</v>
      </c>
      <c r="H74" s="52" t="s">
        <v>353</v>
      </c>
      <c r="I74" s="23" t="s">
        <v>386</v>
      </c>
      <c r="J74" s="39" t="s">
        <v>257</v>
      </c>
      <c r="K74" s="46" t="s">
        <v>117</v>
      </c>
      <c r="L74" s="23">
        <v>1</v>
      </c>
      <c r="M74" s="23" t="s">
        <v>387</v>
      </c>
      <c r="N74" s="23" t="s">
        <v>355</v>
      </c>
      <c r="O74" s="18" t="str">
        <f t="shared" si="7"/>
        <v>5</v>
      </c>
      <c r="P74" s="29" t="str">
        <f t="shared" si="8"/>
        <v>INSERT INTO SANPHAM VALUES(N'Áo TSUN candy','5','320000','20','3','candy-tsun.jpg',1);</v>
      </c>
    </row>
    <row r="75" spans="1:16" s="20" customFormat="1">
      <c r="A75" s="39" t="s">
        <v>388</v>
      </c>
      <c r="B75" s="30" t="s">
        <v>389</v>
      </c>
      <c r="C75" s="40" t="s">
        <v>352</v>
      </c>
      <c r="D75" s="32" t="str">
        <f t="shared" si="5"/>
        <v>360000</v>
      </c>
      <c r="E75" s="41">
        <v>360</v>
      </c>
      <c r="F75" s="34">
        <v>20</v>
      </c>
      <c r="G75" s="34" t="str">
        <f t="shared" si="6"/>
        <v>3</v>
      </c>
      <c r="H75" s="52" t="s">
        <v>353</v>
      </c>
      <c r="I75" s="23" t="s">
        <v>390</v>
      </c>
      <c r="J75" s="39" t="s">
        <v>391</v>
      </c>
      <c r="K75" s="46" t="s">
        <v>117</v>
      </c>
      <c r="L75" s="23">
        <v>1</v>
      </c>
      <c r="M75" s="23" t="s">
        <v>392</v>
      </c>
      <c r="N75" s="23" t="s">
        <v>355</v>
      </c>
      <c r="O75" s="18" t="str">
        <f t="shared" si="7"/>
        <v>5</v>
      </c>
      <c r="P75" s="29" t="str">
        <f t="shared" si="8"/>
        <v>INSERT INTO SANPHAM VALUES(N'Áo thun Polo basic','5','360000','20','3','polo-basic.jpg',1);</v>
      </c>
    </row>
    <row r="76" spans="1:16" s="20" customFormat="1">
      <c r="A76" s="39" t="s">
        <v>393</v>
      </c>
      <c r="B76" s="30" t="s">
        <v>394</v>
      </c>
      <c r="C76" s="40" t="s">
        <v>352</v>
      </c>
      <c r="D76" s="32" t="str">
        <f t="shared" si="5"/>
        <v>150000</v>
      </c>
      <c r="E76" s="41">
        <v>150</v>
      </c>
      <c r="F76" s="34">
        <v>20</v>
      </c>
      <c r="G76" s="34" t="str">
        <f t="shared" si="6"/>
        <v>3</v>
      </c>
      <c r="H76" s="52" t="s">
        <v>353</v>
      </c>
      <c r="I76" s="23" t="s">
        <v>395</v>
      </c>
      <c r="J76" s="39" t="s">
        <v>396</v>
      </c>
      <c r="K76" s="46" t="s">
        <v>117</v>
      </c>
      <c r="L76" s="23">
        <v>1</v>
      </c>
      <c r="M76" s="23" t="s">
        <v>397</v>
      </c>
      <c r="N76" s="23" t="s">
        <v>355</v>
      </c>
      <c r="O76" s="18" t="str">
        <f t="shared" si="7"/>
        <v>5</v>
      </c>
      <c r="P76" s="29" t="str">
        <f t="shared" si="8"/>
        <v>INSERT INTO SANPHAM VALUES(N'Áo thun tay ngắn thêu','5','150000','20','3','theu.jpg',1);</v>
      </c>
    </row>
    <row r="77" spans="1:16" s="20" customFormat="1">
      <c r="A77" s="39" t="s">
        <v>398</v>
      </c>
      <c r="B77" s="30" t="s">
        <v>399</v>
      </c>
      <c r="C77" s="40" t="s">
        <v>352</v>
      </c>
      <c r="D77" s="32" t="str">
        <f t="shared" si="5"/>
        <v>150000</v>
      </c>
      <c r="E77" s="41">
        <v>150</v>
      </c>
      <c r="F77" s="34">
        <v>20</v>
      </c>
      <c r="G77" s="34" t="str">
        <f t="shared" si="6"/>
        <v>3</v>
      </c>
      <c r="H77" s="52" t="s">
        <v>353</v>
      </c>
      <c r="I77" s="23" t="s">
        <v>400</v>
      </c>
      <c r="J77" s="39" t="s">
        <v>65</v>
      </c>
      <c r="K77" s="46" t="s">
        <v>117</v>
      </c>
      <c r="L77" s="23">
        <v>1</v>
      </c>
      <c r="M77" s="23" t="s">
        <v>401</v>
      </c>
      <c r="N77" s="23" t="s">
        <v>355</v>
      </c>
      <c r="O77" s="18" t="str">
        <f t="shared" si="7"/>
        <v>5</v>
      </c>
      <c r="P77" s="29" t="str">
        <f t="shared" si="8"/>
        <v>INSERT INTO SANPHAM VALUES(N'Áo phông nelly- chillhood','5','150000','20','3','nelly.jpg',1);</v>
      </c>
    </row>
    <row r="78" spans="1:16" s="20" customFormat="1">
      <c r="A78" s="39" t="s">
        <v>402</v>
      </c>
      <c r="B78" s="30" t="s">
        <v>403</v>
      </c>
      <c r="C78" s="40" t="s">
        <v>352</v>
      </c>
      <c r="D78" s="32" t="str">
        <f t="shared" si="5"/>
        <v>130000</v>
      </c>
      <c r="E78" s="41">
        <v>130</v>
      </c>
      <c r="F78" s="34">
        <v>20</v>
      </c>
      <c r="G78" s="34" t="str">
        <f t="shared" si="6"/>
        <v>3</v>
      </c>
      <c r="H78" s="52" t="s">
        <v>353</v>
      </c>
      <c r="I78" s="23" t="s">
        <v>404</v>
      </c>
      <c r="J78" s="39" t="s">
        <v>405</v>
      </c>
      <c r="K78" s="46" t="s">
        <v>117</v>
      </c>
      <c r="L78" s="23">
        <v>1</v>
      </c>
      <c r="M78" s="23" t="s">
        <v>406</v>
      </c>
      <c r="N78" s="23" t="s">
        <v>355</v>
      </c>
      <c r="O78" s="18" t="str">
        <f t="shared" si="7"/>
        <v>5</v>
      </c>
      <c r="P78" s="29" t="str">
        <f t="shared" si="8"/>
        <v>INSERT INTO SANPHAM VALUES(N'Áo thun Nelly-poormon','5','130000','20','3','poormon.jpg',1);</v>
      </c>
    </row>
    <row r="79" spans="1:16" s="20" customFormat="1">
      <c r="A79" s="39" t="s">
        <v>407</v>
      </c>
      <c r="B79" s="30" t="s">
        <v>408</v>
      </c>
      <c r="C79" s="40" t="s">
        <v>352</v>
      </c>
      <c r="D79" s="32" t="str">
        <f t="shared" si="5"/>
        <v>154000</v>
      </c>
      <c r="E79" s="41">
        <v>154</v>
      </c>
      <c r="F79" s="34">
        <v>20</v>
      </c>
      <c r="G79" s="34" t="str">
        <f t="shared" si="6"/>
        <v>3</v>
      </c>
      <c r="H79" s="52" t="s">
        <v>353</v>
      </c>
      <c r="I79" s="23" t="s">
        <v>409</v>
      </c>
      <c r="J79" s="39" t="s">
        <v>257</v>
      </c>
      <c r="K79" s="46" t="s">
        <v>117</v>
      </c>
      <c r="L79" s="23">
        <v>1</v>
      </c>
      <c r="M79" s="23" t="s">
        <v>410</v>
      </c>
      <c r="N79" s="23" t="s">
        <v>355</v>
      </c>
      <c r="O79" s="18" t="str">
        <f t="shared" si="7"/>
        <v>5</v>
      </c>
      <c r="P79" s="29" t="str">
        <f t="shared" si="8"/>
        <v>INSERT INTO SANPHAM VALUES(N'Áo thun cộc tay Fukuoka','5','154000','20','3','fukuoka.jpg',1);</v>
      </c>
    </row>
    <row r="80" spans="1:16" s="20" customFormat="1">
      <c r="A80" s="39" t="s">
        <v>411</v>
      </c>
      <c r="B80" s="30" t="s">
        <v>412</v>
      </c>
      <c r="C80" s="40" t="s">
        <v>352</v>
      </c>
      <c r="D80" s="32" t="str">
        <f t="shared" si="5"/>
        <v>400000</v>
      </c>
      <c r="E80" s="41">
        <v>400</v>
      </c>
      <c r="F80" s="34">
        <v>20</v>
      </c>
      <c r="G80" s="34" t="str">
        <f t="shared" si="6"/>
        <v>3</v>
      </c>
      <c r="H80" s="52" t="s">
        <v>353</v>
      </c>
      <c r="I80" s="23" t="s">
        <v>413</v>
      </c>
      <c r="J80" s="39" t="s">
        <v>218</v>
      </c>
      <c r="K80" s="46" t="s">
        <v>117</v>
      </c>
      <c r="L80" s="23">
        <v>1</v>
      </c>
      <c r="M80" s="23" t="s">
        <v>40</v>
      </c>
      <c r="N80" s="23" t="s">
        <v>355</v>
      </c>
      <c r="O80" s="18" t="str">
        <f t="shared" si="7"/>
        <v>5</v>
      </c>
      <c r="P80" s="29" t="str">
        <f t="shared" si="8"/>
        <v>INSERT INTO SANPHAM VALUES(N'Áo thun Levent ','5','400000','20','3','levent.jpg',1);</v>
      </c>
    </row>
    <row r="81" spans="1:16" s="20" customFormat="1">
      <c r="A81" s="39" t="s">
        <v>414</v>
      </c>
      <c r="B81" s="30" t="s">
        <v>415</v>
      </c>
      <c r="C81" s="40" t="s">
        <v>352</v>
      </c>
      <c r="D81" s="32" t="str">
        <f t="shared" si="5"/>
        <v>340000</v>
      </c>
      <c r="E81" s="41">
        <v>340</v>
      </c>
      <c r="F81" s="34">
        <v>20</v>
      </c>
      <c r="G81" s="34" t="str">
        <f t="shared" si="6"/>
        <v>3</v>
      </c>
      <c r="H81" s="52" t="s">
        <v>353</v>
      </c>
      <c r="I81" s="23" t="s">
        <v>416</v>
      </c>
      <c r="J81" s="39" t="s">
        <v>65</v>
      </c>
      <c r="K81" s="46" t="s">
        <v>117</v>
      </c>
      <c r="L81" s="23">
        <v>1</v>
      </c>
      <c r="M81" s="23" t="s">
        <v>417</v>
      </c>
      <c r="N81" s="23" t="s">
        <v>355</v>
      </c>
      <c r="O81" s="18" t="str">
        <f t="shared" si="7"/>
        <v>5</v>
      </c>
      <c r="P81" s="29" t="str">
        <f t="shared" si="8"/>
        <v>INSERT INTO SANPHAM VALUES(N'Áo thun badrabbit power','5','340000','20','3','power.jpg',1);</v>
      </c>
    </row>
    <row r="82" spans="1:16" s="20" customFormat="1">
      <c r="A82" s="39" t="s">
        <v>418</v>
      </c>
      <c r="B82" s="30" t="s">
        <v>419</v>
      </c>
      <c r="C82" s="40" t="s">
        <v>352</v>
      </c>
      <c r="D82" s="32" t="str">
        <f t="shared" si="5"/>
        <v>334000</v>
      </c>
      <c r="E82" s="41">
        <v>334</v>
      </c>
      <c r="F82" s="34">
        <v>20</v>
      </c>
      <c r="G82" s="34" t="str">
        <f t="shared" si="6"/>
        <v>3</v>
      </c>
      <c r="H82" s="52" t="s">
        <v>353</v>
      </c>
      <c r="I82" s="23" t="s">
        <v>420</v>
      </c>
      <c r="J82" s="39" t="s">
        <v>396</v>
      </c>
      <c r="K82" s="46" t="s">
        <v>117</v>
      </c>
      <c r="L82" s="23">
        <v>1</v>
      </c>
      <c r="M82" s="23" t="s">
        <v>421</v>
      </c>
      <c r="N82" s="23" t="s">
        <v>355</v>
      </c>
      <c r="O82" s="18" t="str">
        <f t="shared" si="7"/>
        <v>5</v>
      </c>
      <c r="P82" s="29" t="str">
        <f t="shared" si="8"/>
        <v>INSERT INTO SANPHAM VALUES(N'Áo thun Ice-Cream ','5','334000','20','3','ice-cream.jpg',1);</v>
      </c>
    </row>
    <row r="83" spans="1:16" s="20" customFormat="1">
      <c r="A83" s="39" t="s">
        <v>422</v>
      </c>
      <c r="B83" s="30" t="s">
        <v>423</v>
      </c>
      <c r="C83" s="40" t="s">
        <v>352</v>
      </c>
      <c r="D83" s="32" t="str">
        <f t="shared" si="5"/>
        <v>335000</v>
      </c>
      <c r="E83" s="41">
        <v>335</v>
      </c>
      <c r="F83" s="34">
        <v>20</v>
      </c>
      <c r="G83" s="34" t="str">
        <f t="shared" si="6"/>
        <v>3</v>
      </c>
      <c r="H83" s="52" t="s">
        <v>353</v>
      </c>
      <c r="I83" s="23" t="s">
        <v>424</v>
      </c>
      <c r="J83" s="39" t="s">
        <v>425</v>
      </c>
      <c r="K83" s="46" t="s">
        <v>117</v>
      </c>
      <c r="L83" s="23">
        <v>1</v>
      </c>
      <c r="M83" s="23" t="s">
        <v>426</v>
      </c>
      <c r="N83" s="23" t="s">
        <v>355</v>
      </c>
      <c r="O83" s="18" t="str">
        <f t="shared" si="7"/>
        <v>5</v>
      </c>
      <c r="P83" s="29" t="str">
        <f t="shared" si="8"/>
        <v>INSERT INTO SANPHAM VALUES(N'Áo thun hoa CLICK','5','335000','20','3','hoa.jpg',1);</v>
      </c>
    </row>
    <row r="84" spans="1:16" s="19" customFormat="1">
      <c r="A84" s="36" t="s">
        <v>427</v>
      </c>
      <c r="B84" s="30" t="s">
        <v>428</v>
      </c>
      <c r="C84" s="37" t="s">
        <v>429</v>
      </c>
      <c r="D84" s="32" t="str">
        <f t="shared" si="5"/>
        <v>360000</v>
      </c>
      <c r="E84" s="38">
        <v>360</v>
      </c>
      <c r="F84" s="34">
        <v>20</v>
      </c>
      <c r="G84" s="34" t="str">
        <f t="shared" si="6"/>
        <v>4</v>
      </c>
      <c r="H84" s="52" t="s">
        <v>430</v>
      </c>
      <c r="I84" s="23" t="s">
        <v>431</v>
      </c>
      <c r="J84" s="36" t="s">
        <v>65</v>
      </c>
      <c r="K84" s="45" t="s">
        <v>117</v>
      </c>
      <c r="L84" s="23">
        <v>1</v>
      </c>
      <c r="M84" s="23" t="s">
        <v>432</v>
      </c>
      <c r="N84" s="23" t="s">
        <v>433</v>
      </c>
      <c r="O84" s="18" t="str">
        <f t="shared" si="7"/>
        <v>6</v>
      </c>
      <c r="P84" s="29" t="str">
        <f t="shared" si="8"/>
        <v>INSERT INTO SANPHAM VALUES(N'Áo thun mặt trăng ','6','360000','20','4','moon.jpg',1);</v>
      </c>
    </row>
    <row r="85" spans="1:16" s="19" customFormat="1">
      <c r="A85" s="36" t="s">
        <v>434</v>
      </c>
      <c r="B85" s="30" t="s">
        <v>435</v>
      </c>
      <c r="C85" s="37" t="s">
        <v>429</v>
      </c>
      <c r="D85" s="32" t="str">
        <f t="shared" si="5"/>
        <v>129000</v>
      </c>
      <c r="E85" s="38">
        <v>129</v>
      </c>
      <c r="F85" s="34">
        <v>20</v>
      </c>
      <c r="G85" s="34" t="str">
        <f t="shared" si="6"/>
        <v>5</v>
      </c>
      <c r="H85" s="52" t="s">
        <v>436</v>
      </c>
      <c r="I85" s="23" t="s">
        <v>437</v>
      </c>
      <c r="J85" s="36" t="s">
        <v>396</v>
      </c>
      <c r="K85" s="45" t="s">
        <v>117</v>
      </c>
      <c r="L85" s="23">
        <v>1</v>
      </c>
      <c r="M85" s="23" t="s">
        <v>438</v>
      </c>
      <c r="N85" s="23" t="s">
        <v>433</v>
      </c>
      <c r="O85" s="18" t="str">
        <f t="shared" si="7"/>
        <v>6</v>
      </c>
      <c r="P85" s="29" t="str">
        <f t="shared" si="8"/>
        <v>INSERT INTO SANPHAM VALUES(N'Áo sơ mi trơn cổ vest','6','129000','20','5','somi-co-tron.jpg',1);</v>
      </c>
    </row>
    <row r="86" spans="1:16" s="19" customFormat="1">
      <c r="A86" s="36" t="s">
        <v>439</v>
      </c>
      <c r="B86" s="30" t="s">
        <v>440</v>
      </c>
      <c r="C86" s="37" t="s">
        <v>429</v>
      </c>
      <c r="D86" s="32" t="str">
        <f t="shared" si="5"/>
        <v>265000</v>
      </c>
      <c r="E86" s="38">
        <v>265</v>
      </c>
      <c r="F86" s="34">
        <v>20</v>
      </c>
      <c r="G86" s="34" t="str">
        <f t="shared" si="6"/>
        <v>5</v>
      </c>
      <c r="H86" s="52" t="s">
        <v>436</v>
      </c>
      <c r="I86" s="23" t="s">
        <v>441</v>
      </c>
      <c r="J86" s="36" t="s">
        <v>442</v>
      </c>
      <c r="K86" s="45" t="s">
        <v>117</v>
      </c>
      <c r="L86" s="23">
        <v>1</v>
      </c>
      <c r="M86" s="23" t="s">
        <v>443</v>
      </c>
      <c r="N86" s="23" t="s">
        <v>433</v>
      </c>
      <c r="O86" s="18" t="str">
        <f t="shared" si="7"/>
        <v>6</v>
      </c>
      <c r="P86" s="29" t="str">
        <f t="shared" si="8"/>
        <v>INSERT INTO SANPHAM VALUES(N'Áo sơ mi Logo MND','6','265000','20','5','mnd-xanh.jpg',1);</v>
      </c>
    </row>
    <row r="87" spans="1:16" s="19" customFormat="1">
      <c r="A87" s="36" t="s">
        <v>444</v>
      </c>
      <c r="B87" s="30" t="s">
        <v>445</v>
      </c>
      <c r="C87" s="37" t="s">
        <v>429</v>
      </c>
      <c r="D87" s="32" t="str">
        <f t="shared" si="5"/>
        <v>290000</v>
      </c>
      <c r="E87" s="38">
        <v>290</v>
      </c>
      <c r="F87" s="34">
        <v>20</v>
      </c>
      <c r="G87" s="34" t="str">
        <f t="shared" si="6"/>
        <v>5</v>
      </c>
      <c r="H87" s="52" t="s">
        <v>436</v>
      </c>
      <c r="I87" s="23" t="s">
        <v>446</v>
      </c>
      <c r="J87" s="36" t="s">
        <v>103</v>
      </c>
      <c r="K87" s="45" t="s">
        <v>117</v>
      </c>
      <c r="L87" s="23">
        <v>1</v>
      </c>
      <c r="M87" s="23" t="s">
        <v>41</v>
      </c>
      <c r="N87" s="23" t="s">
        <v>433</v>
      </c>
      <c r="O87" s="18" t="str">
        <f t="shared" si="7"/>
        <v>6</v>
      </c>
      <c r="P87" s="29" t="str">
        <f t="shared" si="8"/>
        <v>INSERT INTO SANPHAM VALUES(N'Áo sơ mi mende thunder shirt','6','290000','20','5','thunder-shirt.jpeg',1);</v>
      </c>
    </row>
    <row r="88" spans="1:16" s="19" customFormat="1">
      <c r="A88" s="36" t="s">
        <v>447</v>
      </c>
      <c r="B88" s="30" t="s">
        <v>448</v>
      </c>
      <c r="C88" s="37" t="s">
        <v>429</v>
      </c>
      <c r="D88" s="32" t="str">
        <f t="shared" si="5"/>
        <v>350000</v>
      </c>
      <c r="E88" s="38">
        <v>350</v>
      </c>
      <c r="F88" s="34">
        <v>20</v>
      </c>
      <c r="G88" s="34" t="str">
        <f t="shared" si="6"/>
        <v>5</v>
      </c>
      <c r="H88" s="52" t="s">
        <v>436</v>
      </c>
      <c r="I88" s="23" t="s">
        <v>449</v>
      </c>
      <c r="J88" s="36" t="s">
        <v>218</v>
      </c>
      <c r="K88" s="45" t="s">
        <v>117</v>
      </c>
      <c r="L88" s="23">
        <v>1</v>
      </c>
      <c r="M88" s="23" t="s">
        <v>450</v>
      </c>
      <c r="N88" s="23" t="s">
        <v>433</v>
      </c>
      <c r="O88" s="18" t="str">
        <f t="shared" si="7"/>
        <v>6</v>
      </c>
      <c r="P88" s="29" t="str">
        <f t="shared" si="8"/>
        <v>INSERT INTO SANPHAM VALUES(N'Áo sơ mi mende cartoon shirt','6','350000','20','5','cartoon.jpeg',1);</v>
      </c>
    </row>
    <row r="89" spans="1:16" s="19" customFormat="1">
      <c r="A89" s="36" t="s">
        <v>451</v>
      </c>
      <c r="B89" s="30" t="s">
        <v>452</v>
      </c>
      <c r="C89" s="37" t="s">
        <v>429</v>
      </c>
      <c r="D89" s="32" t="str">
        <f t="shared" si="5"/>
        <v>350000</v>
      </c>
      <c r="E89" s="38">
        <v>350</v>
      </c>
      <c r="F89" s="34">
        <v>20</v>
      </c>
      <c r="G89" s="34" t="str">
        <f t="shared" si="6"/>
        <v>5</v>
      </c>
      <c r="H89" s="52" t="s">
        <v>436</v>
      </c>
      <c r="I89" s="23" t="s">
        <v>453</v>
      </c>
      <c r="J89" s="36" t="s">
        <v>103</v>
      </c>
      <c r="K89" s="45" t="s">
        <v>117</v>
      </c>
      <c r="L89" s="23">
        <v>1</v>
      </c>
      <c r="M89" s="23" t="s">
        <v>51</v>
      </c>
      <c r="N89" s="23" t="s">
        <v>433</v>
      </c>
      <c r="O89" s="18" t="str">
        <f t="shared" si="7"/>
        <v>6</v>
      </c>
      <c r="P89" s="29" t="str">
        <f t="shared" si="8"/>
        <v>INSERT INTO SANPHAM VALUES(N'Áo sơ mi mende dark sky','6','350000','20','5','dark-sky.jpeg',1);</v>
      </c>
    </row>
    <row r="90" spans="1:16" s="20" customFormat="1">
      <c r="A90" s="39" t="s">
        <v>454</v>
      </c>
      <c r="B90" s="30" t="s">
        <v>455</v>
      </c>
      <c r="C90" s="40" t="s">
        <v>456</v>
      </c>
      <c r="D90" s="32" t="str">
        <f t="shared" si="5"/>
        <v>260000</v>
      </c>
      <c r="E90" s="41">
        <v>260</v>
      </c>
      <c r="F90" s="34">
        <v>20</v>
      </c>
      <c r="G90" s="34" t="str">
        <f t="shared" si="6"/>
        <v>4</v>
      </c>
      <c r="H90" s="52" t="s">
        <v>430</v>
      </c>
      <c r="I90" s="23" t="s">
        <v>457</v>
      </c>
      <c r="J90" s="39" t="s">
        <v>218</v>
      </c>
      <c r="K90" s="46" t="s">
        <v>123</v>
      </c>
      <c r="L90" s="23">
        <v>1</v>
      </c>
      <c r="M90" s="23" t="s">
        <v>458</v>
      </c>
      <c r="N90" s="23" t="s">
        <v>459</v>
      </c>
      <c r="O90" s="18" t="str">
        <f t="shared" si="7"/>
        <v>7</v>
      </c>
      <c r="P90" s="29" t="str">
        <f t="shared" si="8"/>
        <v>INSERT INTO SANPHAM VALUES(N'Hoodie zip twenty  xám camo','7','260000','20','4','zip-twenti.jpg',1);</v>
      </c>
    </row>
    <row r="91" spans="1:16" s="20" customFormat="1">
      <c r="A91" s="39" t="s">
        <v>460</v>
      </c>
      <c r="B91" s="30" t="s">
        <v>461</v>
      </c>
      <c r="C91" s="40" t="s">
        <v>456</v>
      </c>
      <c r="D91" s="32" t="str">
        <f t="shared" si="5"/>
        <v>520000</v>
      </c>
      <c r="E91" s="41">
        <v>520</v>
      </c>
      <c r="F91" s="34">
        <v>20</v>
      </c>
      <c r="G91" s="34" t="str">
        <f t="shared" si="6"/>
        <v>4</v>
      </c>
      <c r="H91" s="52" t="s">
        <v>430</v>
      </c>
      <c r="I91" s="23" t="s">
        <v>462</v>
      </c>
      <c r="J91" s="39" t="s">
        <v>65</v>
      </c>
      <c r="K91" s="46" t="s">
        <v>123</v>
      </c>
      <c r="L91" s="23">
        <v>1</v>
      </c>
      <c r="M91" s="23" t="s">
        <v>463</v>
      </c>
      <c r="N91" s="23" t="s">
        <v>459</v>
      </c>
      <c r="O91" s="18" t="str">
        <f t="shared" si="7"/>
        <v>7</v>
      </c>
      <c r="P91" s="29" t="str">
        <f t="shared" si="8"/>
        <v>INSERT INTO SANPHAM VALUES(N'Hoodie Smiley logo missout','7','520000','20','4','smiley.jpg',1);</v>
      </c>
    </row>
    <row r="92" spans="1:16" s="20" customFormat="1">
      <c r="A92" s="39" t="s">
        <v>464</v>
      </c>
      <c r="B92" s="30" t="s">
        <v>465</v>
      </c>
      <c r="C92" s="40" t="s">
        <v>456</v>
      </c>
      <c r="D92" s="32" t="str">
        <f t="shared" si="5"/>
        <v>164000</v>
      </c>
      <c r="E92" s="41">
        <v>164</v>
      </c>
      <c r="F92" s="34">
        <v>20</v>
      </c>
      <c r="G92" s="34" t="str">
        <f t="shared" si="6"/>
        <v>4</v>
      </c>
      <c r="H92" s="52" t="s">
        <v>430</v>
      </c>
      <c r="I92" s="23" t="s">
        <v>466</v>
      </c>
      <c r="J92" s="39" t="s">
        <v>467</v>
      </c>
      <c r="K92" s="46" t="s">
        <v>123</v>
      </c>
      <c r="L92" s="23">
        <v>1</v>
      </c>
      <c r="M92" s="23" t="s">
        <v>36</v>
      </c>
      <c r="N92" s="23" t="s">
        <v>459</v>
      </c>
      <c r="O92" s="18" t="str">
        <f t="shared" si="7"/>
        <v>7</v>
      </c>
      <c r="P92" s="29" t="str">
        <f t="shared" si="8"/>
        <v>INSERT INTO SANPHAM VALUES(N'Áo khoác Aness ','7','164000','20','4','aness.jpg',1);</v>
      </c>
    </row>
    <row r="93" spans="1:16" s="20" customFormat="1">
      <c r="A93" s="39" t="s">
        <v>468</v>
      </c>
      <c r="B93" s="30" t="s">
        <v>469</v>
      </c>
      <c r="C93" s="40" t="s">
        <v>456</v>
      </c>
      <c r="D93" s="32" t="str">
        <f t="shared" si="5"/>
        <v>157000</v>
      </c>
      <c r="E93" s="41">
        <v>157</v>
      </c>
      <c r="F93" s="34">
        <v>20</v>
      </c>
      <c r="G93" s="34" t="str">
        <f t="shared" si="6"/>
        <v>4</v>
      </c>
      <c r="H93" s="52" t="s">
        <v>430</v>
      </c>
      <c r="I93" s="23" t="s">
        <v>470</v>
      </c>
      <c r="J93" s="39" t="s">
        <v>218</v>
      </c>
      <c r="K93" s="46" t="s">
        <v>123</v>
      </c>
      <c r="L93" s="23">
        <v>1</v>
      </c>
      <c r="M93" s="23" t="s">
        <v>471</v>
      </c>
      <c r="N93" s="23" t="s">
        <v>459</v>
      </c>
      <c r="O93" s="18" t="str">
        <f t="shared" si="7"/>
        <v>7</v>
      </c>
      <c r="P93" s="29" t="str">
        <f t="shared" si="8"/>
        <v>INSERT INTO SANPHAM VALUES(N'Áo khoác Banana','7','157000','20','4','banana.jpg',1);</v>
      </c>
    </row>
    <row r="94" spans="1:16" s="20" customFormat="1">
      <c r="A94" s="39" t="s">
        <v>472</v>
      </c>
      <c r="B94" s="30" t="s">
        <v>473</v>
      </c>
      <c r="C94" s="40" t="s">
        <v>456</v>
      </c>
      <c r="D94" s="32" t="str">
        <f t="shared" si="5"/>
        <v>189000</v>
      </c>
      <c r="E94" s="41">
        <v>189</v>
      </c>
      <c r="F94" s="34">
        <v>20</v>
      </c>
      <c r="G94" s="34" t="str">
        <f t="shared" si="6"/>
        <v>4</v>
      </c>
      <c r="H94" s="52" t="s">
        <v>430</v>
      </c>
      <c r="I94" s="23" t="s">
        <v>474</v>
      </c>
      <c r="J94" s="39" t="s">
        <v>65</v>
      </c>
      <c r="K94" s="46" t="s">
        <v>123</v>
      </c>
      <c r="L94" s="23">
        <v>1</v>
      </c>
      <c r="M94" s="23" t="s">
        <v>475</v>
      </c>
      <c r="N94" s="23" t="s">
        <v>459</v>
      </c>
      <c r="O94" s="18" t="str">
        <f t="shared" si="7"/>
        <v>7</v>
      </c>
      <c r="P94" s="29" t="str">
        <f t="shared" si="8"/>
        <v>INSERT INTO SANPHAM VALUES(N'Áo bomber face','7','189000','20','4','bomber-face.jpg',1);</v>
      </c>
    </row>
    <row r="95" spans="1:16" s="20" customFormat="1">
      <c r="A95" s="39" t="s">
        <v>476</v>
      </c>
      <c r="B95" s="30" t="s">
        <v>477</v>
      </c>
      <c r="C95" s="40" t="s">
        <v>456</v>
      </c>
      <c r="D95" s="32" t="str">
        <f t="shared" si="5"/>
        <v>495000</v>
      </c>
      <c r="E95" s="41">
        <v>495</v>
      </c>
      <c r="F95" s="34">
        <v>20</v>
      </c>
      <c r="G95" s="34" t="str">
        <f t="shared" si="6"/>
        <v>4</v>
      </c>
      <c r="H95" s="52" t="s">
        <v>430</v>
      </c>
      <c r="I95" s="23" t="s">
        <v>478</v>
      </c>
      <c r="J95" s="39" t="s">
        <v>65</v>
      </c>
      <c r="K95" s="46" t="s">
        <v>123</v>
      </c>
      <c r="L95" s="23">
        <v>1</v>
      </c>
      <c r="M95" s="23" t="s">
        <v>479</v>
      </c>
      <c r="N95" s="23" t="s">
        <v>459</v>
      </c>
      <c r="O95" s="18" t="str">
        <f t="shared" si="7"/>
        <v>7</v>
      </c>
      <c r="P95" s="29" t="str">
        <f t="shared" si="8"/>
        <v>INSERT INTO SANPHAM VALUES(N'Jacket P logo sau','7','495000','20','4','plogosau.png',1);</v>
      </c>
    </row>
    <row r="96" spans="1:16" s="20" customFormat="1">
      <c r="A96" s="39" t="s">
        <v>480</v>
      </c>
      <c r="B96" s="30" t="s">
        <v>481</v>
      </c>
      <c r="C96" s="40" t="s">
        <v>456</v>
      </c>
      <c r="D96" s="32" t="str">
        <f t="shared" si="5"/>
        <v>400000</v>
      </c>
      <c r="E96" s="41">
        <v>400</v>
      </c>
      <c r="F96" s="34">
        <v>20</v>
      </c>
      <c r="G96" s="34" t="str">
        <f t="shared" si="6"/>
        <v>4</v>
      </c>
      <c r="H96" s="52" t="s">
        <v>430</v>
      </c>
      <c r="I96" s="23" t="s">
        <v>482</v>
      </c>
      <c r="J96" s="39" t="s">
        <v>65</v>
      </c>
      <c r="K96" s="46" t="s">
        <v>123</v>
      </c>
      <c r="L96" s="23">
        <v>1</v>
      </c>
      <c r="M96" s="23" t="s">
        <v>483</v>
      </c>
      <c r="N96" s="23" t="s">
        <v>459</v>
      </c>
      <c r="O96" s="18" t="str">
        <f t="shared" si="7"/>
        <v>7</v>
      </c>
      <c r="P96" s="29" t="str">
        <f t="shared" si="8"/>
        <v>INSERT INTO SANPHAM VALUES(N'Jacket icon ant','7','400000','20','4','coach-jacket-icon-ant_black.jpg',1);</v>
      </c>
    </row>
    <row r="97" spans="1:16" s="20" customFormat="1">
      <c r="A97" s="39" t="s">
        <v>484</v>
      </c>
      <c r="B97" s="30" t="s">
        <v>485</v>
      </c>
      <c r="C97" s="40" t="s">
        <v>456</v>
      </c>
      <c r="D97" s="32" t="str">
        <f t="shared" si="5"/>
        <v>440000</v>
      </c>
      <c r="E97" s="41">
        <v>440</v>
      </c>
      <c r="F97" s="34">
        <v>20</v>
      </c>
      <c r="G97" s="34" t="str">
        <f t="shared" si="6"/>
        <v>4</v>
      </c>
      <c r="H97" s="52" t="s">
        <v>430</v>
      </c>
      <c r="I97" s="23" t="s">
        <v>486</v>
      </c>
      <c r="J97" s="39" t="s">
        <v>65</v>
      </c>
      <c r="K97" s="46" t="s">
        <v>123</v>
      </c>
      <c r="L97" s="23">
        <v>1</v>
      </c>
      <c r="M97" s="23" t="s">
        <v>487</v>
      </c>
      <c r="N97" s="23" t="s">
        <v>459</v>
      </c>
      <c r="O97" s="18" t="str">
        <f t="shared" si="7"/>
        <v>7</v>
      </c>
      <c r="P97" s="29" t="str">
        <f t="shared" si="8"/>
        <v>INSERT INTO SANPHAM VALUES(N'jacket bad rabbit','7','440000','20','4','jacket-bad.jpg',1);</v>
      </c>
    </row>
    <row r="98" spans="1:16" s="20" customFormat="1">
      <c r="A98" s="39" t="s">
        <v>488</v>
      </c>
      <c r="B98" s="30" t="s">
        <v>489</v>
      </c>
      <c r="C98" s="40" t="s">
        <v>456</v>
      </c>
      <c r="D98" s="32" t="str">
        <f t="shared" ref="D98:D101" si="9">CONCATENATE(E98,"000")</f>
        <v>455000</v>
      </c>
      <c r="E98" s="41">
        <v>455</v>
      </c>
      <c r="F98" s="34">
        <v>20</v>
      </c>
      <c r="G98" s="34" t="str">
        <f t="shared" si="6"/>
        <v>4</v>
      </c>
      <c r="H98" s="52" t="s">
        <v>430</v>
      </c>
      <c r="I98" s="23" t="s">
        <v>490</v>
      </c>
      <c r="J98" s="39" t="s">
        <v>491</v>
      </c>
      <c r="K98" s="46" t="s">
        <v>123</v>
      </c>
      <c r="L98" s="23">
        <v>1</v>
      </c>
      <c r="M98" s="23" t="s">
        <v>492</v>
      </c>
      <c r="N98" s="23" t="s">
        <v>459</v>
      </c>
      <c r="O98" s="18" t="str">
        <f t="shared" si="7"/>
        <v>7</v>
      </c>
      <c r="P98" s="29" t="str">
        <f t="shared" si="8"/>
        <v>INSERT INTO SANPHAM VALUES(N'hoddie click','7','455000','20','4','hoddie-click.jpg',1);</v>
      </c>
    </row>
    <row r="99" spans="1:16" s="20" customFormat="1">
      <c r="A99" s="39" t="s">
        <v>493</v>
      </c>
      <c r="B99" s="30" t="s">
        <v>494</v>
      </c>
      <c r="C99" s="40" t="s">
        <v>456</v>
      </c>
      <c r="D99" s="32" t="str">
        <f t="shared" si="9"/>
        <v>455000</v>
      </c>
      <c r="E99" s="41">
        <v>455</v>
      </c>
      <c r="F99" s="34">
        <v>20</v>
      </c>
      <c r="G99" s="34" t="str">
        <f t="shared" si="6"/>
        <v>4</v>
      </c>
      <c r="H99" s="52" t="s">
        <v>430</v>
      </c>
      <c r="I99" s="23" t="s">
        <v>495</v>
      </c>
      <c r="J99" s="39" t="s">
        <v>65</v>
      </c>
      <c r="K99" s="46" t="s">
        <v>123</v>
      </c>
      <c r="L99" s="23">
        <v>1</v>
      </c>
      <c r="M99" s="23" t="s">
        <v>496</v>
      </c>
      <c r="N99" s="23" t="s">
        <v>459</v>
      </c>
      <c r="O99" s="18" t="str">
        <f t="shared" si="7"/>
        <v>7</v>
      </c>
      <c r="P99" s="29" t="str">
        <f t="shared" si="8"/>
        <v>INSERT INTO SANPHAM VALUES(N'Áo khoác dây kéo CLK','7','455000','20','4','keo-click.jpg',1);</v>
      </c>
    </row>
    <row r="100" spans="1:16" s="20" customFormat="1">
      <c r="A100" s="39" t="s">
        <v>497</v>
      </c>
      <c r="B100" s="30" t="s">
        <v>498</v>
      </c>
      <c r="C100" s="40" t="s">
        <v>456</v>
      </c>
      <c r="D100" s="32" t="str">
        <f t="shared" si="9"/>
        <v>220000</v>
      </c>
      <c r="E100" s="41">
        <v>220</v>
      </c>
      <c r="F100" s="34">
        <v>20</v>
      </c>
      <c r="G100" s="34" t="str">
        <f t="shared" si="6"/>
        <v>4</v>
      </c>
      <c r="H100" s="52" t="s">
        <v>430</v>
      </c>
      <c r="I100" s="23" t="s">
        <v>499</v>
      </c>
      <c r="J100" s="39" t="s">
        <v>316</v>
      </c>
      <c r="K100" s="46" t="s">
        <v>123</v>
      </c>
      <c r="L100" s="23">
        <v>1</v>
      </c>
      <c r="M100" s="23" t="s">
        <v>500</v>
      </c>
      <c r="N100" s="23" t="s">
        <v>459</v>
      </c>
      <c r="O100" s="18" t="str">
        <f t="shared" si="7"/>
        <v>7</v>
      </c>
      <c r="P100" s="29" t="str">
        <f t="shared" si="8"/>
        <v>INSERT INTO SANPHAM VALUES(N'Blazer trơn','7','220000','20','4','blazer.jpg',1);</v>
      </c>
    </row>
    <row r="101" spans="1:16" s="20" customFormat="1">
      <c r="A101" s="39" t="s">
        <v>501</v>
      </c>
      <c r="B101" s="30" t="s">
        <v>502</v>
      </c>
      <c r="C101" s="40" t="s">
        <v>456</v>
      </c>
      <c r="D101" s="32" t="str">
        <f t="shared" si="9"/>
        <v>150000</v>
      </c>
      <c r="E101" s="41">
        <v>150</v>
      </c>
      <c r="F101" s="34">
        <v>20</v>
      </c>
      <c r="G101" s="34" t="str">
        <f t="shared" si="6"/>
        <v>4</v>
      </c>
      <c r="H101" s="52" t="s">
        <v>430</v>
      </c>
      <c r="I101" s="23" t="s">
        <v>503</v>
      </c>
      <c r="J101" s="39" t="s">
        <v>65</v>
      </c>
      <c r="K101" s="46" t="s">
        <v>123</v>
      </c>
      <c r="L101" s="23">
        <v>1</v>
      </c>
      <c r="M101" s="23" t="s">
        <v>46</v>
      </c>
      <c r="N101" s="23" t="s">
        <v>459</v>
      </c>
      <c r="O101" s="18" t="str">
        <f t="shared" si="7"/>
        <v>7</v>
      </c>
      <c r="P101" s="29" t="str">
        <f t="shared" si="8"/>
        <v>INSERT INTO SANPHAM VALUES(N'Áo khoác nút nón rộng','7','150000','20','4','non-rong.jpg',1);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72"/>
  <sheetViews>
    <sheetView topLeftCell="A175" zoomScale="78" zoomScaleNormal="78" workbookViewId="0">
      <selection activeCell="M2" sqref="M2:M271"/>
    </sheetView>
  </sheetViews>
  <sheetFormatPr defaultColWidth="8.88671875" defaultRowHeight="14.4"/>
  <cols>
    <col min="1" max="1" width="12.44140625" style="7" customWidth="1"/>
    <col min="2" max="3" width="8.88671875" style="6"/>
    <col min="4" max="4" width="10.33203125" style="6" customWidth="1"/>
    <col min="5" max="5" width="8.88671875" style="6"/>
    <col min="6" max="6" width="8.88671875" style="8"/>
    <col min="7" max="7" width="13.21875" style="9" customWidth="1"/>
    <col min="8" max="8" width="13.88671875" style="10" customWidth="1"/>
    <col min="9" max="9" width="15.33203125" style="9" customWidth="1"/>
    <col min="10" max="10" width="24.44140625" style="6" customWidth="1"/>
    <col min="11" max="11" width="14.77734375" style="6" customWidth="1"/>
    <col min="12" max="16384" width="8.88671875" style="6"/>
  </cols>
  <sheetData>
    <row r="1" spans="1:24">
      <c r="A1" s="7" t="s">
        <v>30</v>
      </c>
      <c r="B1" s="7" t="s">
        <v>504</v>
      </c>
      <c r="C1" s="7" t="s">
        <v>505</v>
      </c>
      <c r="D1" s="11"/>
      <c r="E1" s="11"/>
      <c r="J1" s="6" t="s">
        <v>30</v>
      </c>
    </row>
    <row r="2" spans="1:24">
      <c r="A2" s="12" t="str">
        <f>LEFT(J2,4)</f>
        <v>SP01</v>
      </c>
      <c r="B2" s="7" t="str">
        <f>RIGHT(H2,LEN(H2)-SEARCH("-",H2))</f>
        <v>đen</v>
      </c>
      <c r="C2" s="13" t="str">
        <f>MID(J2,SEARCH("-",J2)+1,SEARCH("-",J2,SEARCH("-",J2)+1)-SEARCH("-",J2)-1)</f>
        <v>S</v>
      </c>
      <c r="D2" s="11"/>
      <c r="E2" s="11"/>
      <c r="F2" s="8" t="str">
        <f>LEFT(J2,4)</f>
        <v>SP01</v>
      </c>
      <c r="G2" s="9" t="str">
        <f>MID(J2,6,2)</f>
        <v>S-</v>
      </c>
      <c r="H2" s="10" t="str">
        <f>RIGHT(J2,LEN(J2)-SEARCH("-",J2))</f>
        <v>S-đen</v>
      </c>
      <c r="I2" s="9" t="str">
        <f>RIGHT(H2,LEN(H2)-SEARCH("-",H2))</f>
        <v>đen</v>
      </c>
      <c r="J2" s="15" t="s">
        <v>506</v>
      </c>
      <c r="K2" s="8" t="str">
        <f>PROPER(I2)</f>
        <v>Đen</v>
      </c>
      <c r="M2" s="6" t="str">
        <f>CONCATENATE("INSERT INTO CHITIETSANPHAM VALUES('",A2,"','",C2,"',N'",B2,"')")</f>
        <v>INSERT INTO CHITIETSANPHAM VALUES('SP01','S',N'đen')</v>
      </c>
      <c r="T2" s="17" t="str">
        <f>MID(J2,SEARCH("-",J2)+1,SEARCH("-",J2,SEARCH("-",J2)+1)-SEARCH("-",J2)-1)</f>
        <v>S</v>
      </c>
      <c r="U2" s="8" t="str">
        <f>UPPER(T2)</f>
        <v>S</v>
      </c>
      <c r="W2" s="6" t="str">
        <f>PROPER(X2)</f>
        <v>Đen</v>
      </c>
      <c r="X2" s="6" t="s">
        <v>65</v>
      </c>
    </row>
    <row r="3" spans="1:24">
      <c r="A3" s="12" t="str">
        <f t="shared" ref="A3:A66" si="0">LEFT(J3,4)</f>
        <v>SP01</v>
      </c>
      <c r="B3" s="7" t="str">
        <f t="shared" ref="B3:B66" si="1">RIGHT(H3,LEN(H3)-SEARCH("-",H3))</f>
        <v>đen</v>
      </c>
      <c r="C3" s="13" t="str">
        <f t="shared" ref="C3:C66" si="2">MID(J3,SEARCH("-",J3)+1,SEARCH("-",J3,SEARCH("-",J3)+1)-SEARCH("-",J3)-1)</f>
        <v>M</v>
      </c>
      <c r="D3" s="11"/>
      <c r="E3" s="11"/>
      <c r="F3" s="8" t="str">
        <f t="shared" ref="F3:F66" si="3">LEFT(J3,4)</f>
        <v>SP01</v>
      </c>
      <c r="G3" s="9" t="str">
        <f t="shared" ref="G3:G66" si="4">MID(J3,7,2)</f>
        <v>-đ</v>
      </c>
      <c r="H3" s="10" t="str">
        <f t="shared" ref="H3:H66" si="5">RIGHT(J3,LEN(J3)-SEARCH("-",J3))</f>
        <v>M-đen</v>
      </c>
      <c r="I3" s="9" t="str">
        <f t="shared" ref="I3:I66" si="6">RIGHT(H3,LEN(H3)-SEARCH("-",H3))</f>
        <v>đen</v>
      </c>
      <c r="J3" s="6" t="s">
        <v>507</v>
      </c>
      <c r="K3" s="8" t="str">
        <f t="shared" ref="K3:K66" si="7">PROPER(I3)</f>
        <v>Đen</v>
      </c>
      <c r="M3" s="6" t="str">
        <f t="shared" ref="M3:M66" si="8">CONCATENATE("INSERT INTO CHITIETSANPHAM VALUES('",A3,"','",C3,"',N'",B3,"')")</f>
        <v>INSERT INTO CHITIETSANPHAM VALUES('SP01','M',N'đen')</v>
      </c>
      <c r="T3" s="17" t="str">
        <f t="shared" ref="T3:T66" si="9">MID(J3,SEARCH("-",J3)+1,SEARCH("-",J3,SEARCH("-",J3)+1)-SEARCH("-",J3)-1)</f>
        <v>M</v>
      </c>
      <c r="U3" s="8" t="str">
        <f t="shared" ref="U3:U66" si="10">UPPER(T3)</f>
        <v>M</v>
      </c>
      <c r="W3" s="6" t="str">
        <f t="shared" ref="W3:W16" si="11">PROPER(X3)</f>
        <v>Xanh</v>
      </c>
      <c r="X3" s="6" t="s">
        <v>244</v>
      </c>
    </row>
    <row r="4" spans="1:24">
      <c r="A4" s="12" t="str">
        <f t="shared" si="0"/>
        <v>SP01</v>
      </c>
      <c r="B4" s="7" t="str">
        <f t="shared" si="1"/>
        <v>đen</v>
      </c>
      <c r="C4" s="13" t="str">
        <f t="shared" si="2"/>
        <v>L</v>
      </c>
      <c r="D4" s="11"/>
      <c r="E4" s="11"/>
      <c r="F4" s="8" t="str">
        <f t="shared" si="3"/>
        <v>SP01</v>
      </c>
      <c r="G4" s="9" t="str">
        <f t="shared" si="4"/>
        <v>-đ</v>
      </c>
      <c r="H4" s="10" t="str">
        <f t="shared" si="5"/>
        <v>L-đen</v>
      </c>
      <c r="I4" s="9" t="str">
        <f t="shared" si="6"/>
        <v>đen</v>
      </c>
      <c r="J4" s="6" t="s">
        <v>508</v>
      </c>
      <c r="K4" s="8" t="str">
        <f t="shared" si="7"/>
        <v>Đen</v>
      </c>
      <c r="M4" s="6" t="str">
        <f t="shared" si="8"/>
        <v>INSERT INTO CHITIETSANPHAM VALUES('SP01','L',N'đen')</v>
      </c>
      <c r="T4" s="17" t="str">
        <f t="shared" si="9"/>
        <v>L</v>
      </c>
      <c r="U4" s="8" t="str">
        <f t="shared" si="10"/>
        <v>L</v>
      </c>
      <c r="W4" s="6" t="str">
        <f t="shared" si="11"/>
        <v>Xanh Nhạt</v>
      </c>
      <c r="X4" s="6" t="s">
        <v>80</v>
      </c>
    </row>
    <row r="5" spans="1:24">
      <c r="A5" s="12" t="str">
        <f t="shared" si="0"/>
        <v>SP02</v>
      </c>
      <c r="B5" s="7" t="str">
        <f t="shared" si="1"/>
        <v>đen</v>
      </c>
      <c r="C5" s="13" t="str">
        <f t="shared" si="2"/>
        <v>S</v>
      </c>
      <c r="D5" s="11"/>
      <c r="E5" s="11"/>
      <c r="F5" s="8" t="str">
        <f t="shared" si="3"/>
        <v>SP02</v>
      </c>
      <c r="G5" s="9" t="str">
        <f t="shared" si="4"/>
        <v>-đ</v>
      </c>
      <c r="H5" s="10" t="str">
        <f t="shared" si="5"/>
        <v>S-đen</v>
      </c>
      <c r="I5" s="9" t="str">
        <f t="shared" si="6"/>
        <v>đen</v>
      </c>
      <c r="J5" s="15" t="s">
        <v>509</v>
      </c>
      <c r="K5" s="8" t="str">
        <f t="shared" si="7"/>
        <v>Đen</v>
      </c>
      <c r="M5" s="6" t="str">
        <f t="shared" si="8"/>
        <v>INSERT INTO CHITIETSANPHAM VALUES('SP02','S',N'đen')</v>
      </c>
      <c r="T5" s="17" t="str">
        <f t="shared" si="9"/>
        <v>S</v>
      </c>
      <c r="U5" s="8" t="str">
        <f t="shared" si="10"/>
        <v>S</v>
      </c>
      <c r="W5" s="6" t="str">
        <f t="shared" si="11"/>
        <v>Xanh Bạc</v>
      </c>
      <c r="X5" s="6" t="s">
        <v>85</v>
      </c>
    </row>
    <row r="6" spans="1:24">
      <c r="A6" s="12" t="str">
        <f t="shared" si="0"/>
        <v>SP02</v>
      </c>
      <c r="B6" s="7" t="str">
        <f t="shared" si="1"/>
        <v>đen</v>
      </c>
      <c r="C6" s="13" t="str">
        <f t="shared" si="2"/>
        <v>M</v>
      </c>
      <c r="D6" s="11"/>
      <c r="E6" s="11"/>
      <c r="F6" s="8" t="str">
        <f t="shared" si="3"/>
        <v>SP02</v>
      </c>
      <c r="G6" s="9" t="str">
        <f t="shared" si="4"/>
        <v>-đ</v>
      </c>
      <c r="H6" s="10" t="str">
        <f t="shared" si="5"/>
        <v>M-đen</v>
      </c>
      <c r="I6" s="9" t="str">
        <f t="shared" si="6"/>
        <v>đen</v>
      </c>
      <c r="J6" s="6" t="s">
        <v>510</v>
      </c>
      <c r="K6" s="8" t="str">
        <f t="shared" si="7"/>
        <v>Đen</v>
      </c>
      <c r="M6" s="6" t="str">
        <f t="shared" si="8"/>
        <v>INSERT INTO CHITIETSANPHAM VALUES('SP02','M',N'đen')</v>
      </c>
      <c r="T6" s="17" t="str">
        <f t="shared" si="9"/>
        <v>M</v>
      </c>
      <c r="U6" s="8" t="str">
        <f t="shared" si="10"/>
        <v>M</v>
      </c>
      <c r="W6" s="6" t="str">
        <f t="shared" si="11"/>
        <v>Be</v>
      </c>
      <c r="X6" s="6" t="s">
        <v>511</v>
      </c>
    </row>
    <row r="7" spans="1:24">
      <c r="A7" s="12" t="str">
        <f t="shared" si="0"/>
        <v>SP02</v>
      </c>
      <c r="B7" s="7" t="str">
        <f t="shared" si="1"/>
        <v>đen</v>
      </c>
      <c r="C7" s="13" t="str">
        <f t="shared" si="2"/>
        <v>L</v>
      </c>
      <c r="D7" s="11"/>
      <c r="E7" s="11"/>
      <c r="F7" s="8" t="str">
        <f t="shared" si="3"/>
        <v>SP02</v>
      </c>
      <c r="G7" s="9" t="str">
        <f t="shared" si="4"/>
        <v>-đ</v>
      </c>
      <c r="H7" s="10" t="str">
        <f t="shared" si="5"/>
        <v>L-đen</v>
      </c>
      <c r="I7" s="9" t="str">
        <f t="shared" si="6"/>
        <v>đen</v>
      </c>
      <c r="J7" s="6" t="s">
        <v>512</v>
      </c>
      <c r="K7" s="8" t="str">
        <f t="shared" si="7"/>
        <v>Đen</v>
      </c>
      <c r="M7" s="6" t="str">
        <f t="shared" si="8"/>
        <v>INSERT INTO CHITIETSANPHAM VALUES('SP02','L',N'đen')</v>
      </c>
      <c r="T7" s="17" t="str">
        <f t="shared" si="9"/>
        <v>L</v>
      </c>
      <c r="U7" s="8" t="str">
        <f t="shared" si="10"/>
        <v>L</v>
      </c>
      <c r="W7" s="6" t="str">
        <f t="shared" si="11"/>
        <v>Xanh Đậm</v>
      </c>
      <c r="X7" s="6" t="s">
        <v>103</v>
      </c>
    </row>
    <row r="8" spans="1:24">
      <c r="A8" s="12" t="str">
        <f t="shared" si="0"/>
        <v>SP03</v>
      </c>
      <c r="B8" s="7" t="str">
        <f t="shared" si="1"/>
        <v>xanh</v>
      </c>
      <c r="C8" s="13" t="str">
        <f t="shared" si="2"/>
        <v>S</v>
      </c>
      <c r="D8" s="11"/>
      <c r="E8" s="14"/>
      <c r="F8" s="8" t="str">
        <f t="shared" si="3"/>
        <v>SP03</v>
      </c>
      <c r="G8" s="9" t="str">
        <f t="shared" si="4"/>
        <v>-x</v>
      </c>
      <c r="H8" s="10" t="str">
        <f t="shared" si="5"/>
        <v>S-xanh</v>
      </c>
      <c r="I8" s="9" t="str">
        <f t="shared" si="6"/>
        <v>xanh</v>
      </c>
      <c r="J8" s="15" t="s">
        <v>513</v>
      </c>
      <c r="K8" s="8" t="str">
        <f t="shared" si="7"/>
        <v>Xanh</v>
      </c>
      <c r="M8" s="6" t="str">
        <f t="shared" si="8"/>
        <v>INSERT INTO CHITIETSANPHAM VALUES('SP03','S',N'xanh')</v>
      </c>
      <c r="T8" s="17" t="str">
        <f t="shared" si="9"/>
        <v>S</v>
      </c>
      <c r="U8" s="8" t="str">
        <f t="shared" si="10"/>
        <v>S</v>
      </c>
      <c r="W8" s="6" t="str">
        <f t="shared" si="11"/>
        <v>Vàng</v>
      </c>
      <c r="X8" s="6" t="s">
        <v>265</v>
      </c>
    </row>
    <row r="9" spans="1:24">
      <c r="A9" s="12" t="str">
        <f t="shared" si="0"/>
        <v>SP03</v>
      </c>
      <c r="B9" s="7" t="str">
        <f t="shared" si="1"/>
        <v>xanh</v>
      </c>
      <c r="C9" s="13" t="str">
        <f t="shared" si="2"/>
        <v>M</v>
      </c>
      <c r="D9" s="11"/>
      <c r="E9" s="14"/>
      <c r="F9" s="8" t="str">
        <f t="shared" si="3"/>
        <v>SP03</v>
      </c>
      <c r="G9" s="9" t="str">
        <f t="shared" si="4"/>
        <v>-x</v>
      </c>
      <c r="H9" s="10" t="str">
        <f t="shared" si="5"/>
        <v>M-xanh</v>
      </c>
      <c r="I9" s="9" t="str">
        <f t="shared" si="6"/>
        <v>xanh</v>
      </c>
      <c r="J9" s="6" t="s">
        <v>514</v>
      </c>
      <c r="K9" s="8" t="str">
        <f t="shared" si="7"/>
        <v>Xanh</v>
      </c>
      <c r="M9" s="6" t="str">
        <f t="shared" si="8"/>
        <v>INSERT INTO CHITIETSANPHAM VALUES('SP03','M',N'xanh')</v>
      </c>
      <c r="T9" s="17" t="str">
        <f t="shared" si="9"/>
        <v>M</v>
      </c>
      <c r="U9" s="8" t="str">
        <f t="shared" si="10"/>
        <v>M</v>
      </c>
      <c r="W9" s="6" t="str">
        <f t="shared" si="11"/>
        <v>Trắng</v>
      </c>
      <c r="X9" s="6" t="s">
        <v>218</v>
      </c>
    </row>
    <row r="10" spans="1:24">
      <c r="A10" s="12" t="str">
        <f t="shared" si="0"/>
        <v>SP03</v>
      </c>
      <c r="B10" s="7" t="str">
        <f t="shared" si="1"/>
        <v>xanh</v>
      </c>
      <c r="C10" s="13" t="str">
        <f t="shared" si="2"/>
        <v>L</v>
      </c>
      <c r="D10" s="11"/>
      <c r="E10" s="14"/>
      <c r="F10" s="8" t="str">
        <f t="shared" si="3"/>
        <v>SP03</v>
      </c>
      <c r="G10" s="9" t="str">
        <f t="shared" si="4"/>
        <v>-x</v>
      </c>
      <c r="H10" s="10" t="str">
        <f t="shared" si="5"/>
        <v>L-xanh</v>
      </c>
      <c r="I10" s="9" t="str">
        <f t="shared" si="6"/>
        <v>xanh</v>
      </c>
      <c r="J10" s="6" t="s">
        <v>515</v>
      </c>
      <c r="K10" s="8" t="str">
        <f t="shared" si="7"/>
        <v>Xanh</v>
      </c>
      <c r="M10" s="6" t="str">
        <f t="shared" si="8"/>
        <v>INSERT INTO CHITIETSANPHAM VALUES('SP03','L',N'xanh')</v>
      </c>
      <c r="T10" s="17" t="str">
        <f t="shared" si="9"/>
        <v>L</v>
      </c>
      <c r="U10" s="8" t="str">
        <f t="shared" si="10"/>
        <v>L</v>
      </c>
      <c r="W10" s="6" t="str">
        <f t="shared" si="11"/>
        <v>Xanh Lá</v>
      </c>
      <c r="X10" s="6" t="s">
        <v>467</v>
      </c>
    </row>
    <row r="11" spans="1:24">
      <c r="A11" s="12" t="str">
        <f t="shared" si="0"/>
        <v>SP04</v>
      </c>
      <c r="B11" s="7" t="str">
        <f t="shared" si="1"/>
        <v>xanh nhạt</v>
      </c>
      <c r="C11" s="13" t="str">
        <f t="shared" si="2"/>
        <v>S</v>
      </c>
      <c r="D11" s="11"/>
      <c r="E11" s="14"/>
      <c r="F11" s="8" t="str">
        <f t="shared" si="3"/>
        <v>SP04</v>
      </c>
      <c r="G11" s="9" t="str">
        <f t="shared" si="4"/>
        <v>-x</v>
      </c>
      <c r="H11" s="10" t="str">
        <f t="shared" si="5"/>
        <v>S-xanh nhạt</v>
      </c>
      <c r="I11" s="9" t="str">
        <f t="shared" si="6"/>
        <v>xanh nhạt</v>
      </c>
      <c r="J11" s="15" t="s">
        <v>516</v>
      </c>
      <c r="K11" s="8" t="str">
        <f t="shared" si="7"/>
        <v>Xanh Nhạt</v>
      </c>
      <c r="M11" s="6" t="str">
        <f t="shared" si="8"/>
        <v>INSERT INTO CHITIETSANPHAM VALUES('SP04','S',N'xanh nhạt')</v>
      </c>
      <c r="T11" s="17" t="str">
        <f t="shared" si="9"/>
        <v>S</v>
      </c>
      <c r="U11" s="8" t="str">
        <f t="shared" si="10"/>
        <v>S</v>
      </c>
      <c r="W11" s="6" t="str">
        <f t="shared" si="11"/>
        <v>Hồng</v>
      </c>
      <c r="X11" s="6" t="s">
        <v>257</v>
      </c>
    </row>
    <row r="12" spans="1:24">
      <c r="A12" s="12" t="str">
        <f t="shared" si="0"/>
        <v>SP04</v>
      </c>
      <c r="B12" s="7" t="str">
        <f t="shared" si="1"/>
        <v>xanh nhạt</v>
      </c>
      <c r="C12" s="13" t="str">
        <f t="shared" si="2"/>
        <v>M</v>
      </c>
      <c r="D12" s="11"/>
      <c r="E12" s="14"/>
      <c r="F12" s="8" t="str">
        <f t="shared" si="3"/>
        <v>SP04</v>
      </c>
      <c r="G12" s="9" t="str">
        <f t="shared" si="4"/>
        <v>-x</v>
      </c>
      <c r="H12" s="10" t="str">
        <f t="shared" si="5"/>
        <v>M-xanh nhạt</v>
      </c>
      <c r="I12" s="9" t="str">
        <f t="shared" si="6"/>
        <v>xanh nhạt</v>
      </c>
      <c r="J12" s="6" t="s">
        <v>517</v>
      </c>
      <c r="K12" s="8" t="str">
        <f t="shared" si="7"/>
        <v>Xanh Nhạt</v>
      </c>
      <c r="M12" s="6" t="str">
        <f t="shared" si="8"/>
        <v>INSERT INTO CHITIETSANPHAM VALUES('SP04','M',N'xanh nhạt')</v>
      </c>
      <c r="T12" s="17" t="str">
        <f t="shared" si="9"/>
        <v>M</v>
      </c>
      <c r="U12" s="8" t="str">
        <f t="shared" si="10"/>
        <v>M</v>
      </c>
      <c r="W12" s="6" t="str">
        <f t="shared" si="11"/>
        <v>Tím</v>
      </c>
      <c r="X12" s="6" t="s">
        <v>518</v>
      </c>
    </row>
    <row r="13" spans="1:24">
      <c r="A13" s="12" t="str">
        <f t="shared" si="0"/>
        <v>SP04</v>
      </c>
      <c r="B13" s="7" t="str">
        <f t="shared" si="1"/>
        <v>xanh nhạt</v>
      </c>
      <c r="C13" s="13" t="str">
        <f t="shared" si="2"/>
        <v>L</v>
      </c>
      <c r="D13" s="11"/>
      <c r="E13" s="14"/>
      <c r="F13" s="8" t="str">
        <f t="shared" si="3"/>
        <v>SP04</v>
      </c>
      <c r="G13" s="9" t="str">
        <f t="shared" si="4"/>
        <v>-x</v>
      </c>
      <c r="H13" s="10" t="str">
        <f t="shared" si="5"/>
        <v>L-xanh nhạt</v>
      </c>
      <c r="I13" s="9" t="str">
        <f t="shared" si="6"/>
        <v>xanh nhạt</v>
      </c>
      <c r="J13" s="16" t="s">
        <v>519</v>
      </c>
      <c r="K13" s="8" t="str">
        <f t="shared" si="7"/>
        <v>Xanh Nhạt</v>
      </c>
      <c r="M13" s="6" t="str">
        <f t="shared" si="8"/>
        <v>INSERT INTO CHITIETSANPHAM VALUES('SP04','L',N'xanh nhạt')</v>
      </c>
      <c r="T13" s="17" t="str">
        <f t="shared" si="9"/>
        <v>L</v>
      </c>
      <c r="U13" s="8" t="str">
        <f t="shared" si="10"/>
        <v>L</v>
      </c>
      <c r="W13" s="6" t="str">
        <f t="shared" si="11"/>
        <v>Bạc</v>
      </c>
      <c r="X13" s="6" t="s">
        <v>197</v>
      </c>
    </row>
    <row r="14" spans="1:24">
      <c r="A14" s="12" t="str">
        <f t="shared" si="0"/>
        <v>SP05</v>
      </c>
      <c r="B14" s="7" t="str">
        <f t="shared" si="1"/>
        <v>xanh bạc</v>
      </c>
      <c r="C14" s="13" t="str">
        <f t="shared" si="2"/>
        <v>S</v>
      </c>
      <c r="D14" s="11"/>
      <c r="E14" s="14"/>
      <c r="F14" s="8" t="str">
        <f t="shared" si="3"/>
        <v>SP05</v>
      </c>
      <c r="G14" s="9" t="str">
        <f t="shared" si="4"/>
        <v>-x</v>
      </c>
      <c r="H14" s="10" t="str">
        <f t="shared" si="5"/>
        <v>S-xanh bạc</v>
      </c>
      <c r="I14" s="9" t="str">
        <f t="shared" si="6"/>
        <v>xanh bạc</v>
      </c>
      <c r="J14" s="16" t="s">
        <v>520</v>
      </c>
      <c r="K14" s="8" t="str">
        <f t="shared" si="7"/>
        <v>Xanh Bạc</v>
      </c>
      <c r="M14" s="6" t="str">
        <f t="shared" si="8"/>
        <v>INSERT INTO CHITIETSANPHAM VALUES('SP05','S',N'xanh bạc')</v>
      </c>
      <c r="T14" s="17" t="str">
        <f t="shared" si="9"/>
        <v>S</v>
      </c>
      <c r="U14" s="8" t="str">
        <f t="shared" si="10"/>
        <v>S</v>
      </c>
      <c r="W14" s="6" t="str">
        <f t="shared" si="11"/>
        <v>Nude</v>
      </c>
      <c r="X14" s="6" t="s">
        <v>316</v>
      </c>
    </row>
    <row r="15" spans="1:24">
      <c r="A15" s="12" t="str">
        <f t="shared" si="0"/>
        <v>SP05</v>
      </c>
      <c r="B15" s="7" t="str">
        <f t="shared" si="1"/>
        <v>xanh bạc</v>
      </c>
      <c r="C15" s="13" t="str">
        <f t="shared" si="2"/>
        <v>M</v>
      </c>
      <c r="D15" s="11"/>
      <c r="E15" s="14"/>
      <c r="F15" s="8" t="str">
        <f t="shared" si="3"/>
        <v>SP05</v>
      </c>
      <c r="G15" s="9" t="str">
        <f t="shared" si="4"/>
        <v>-x</v>
      </c>
      <c r="H15" s="10" t="str">
        <f t="shared" si="5"/>
        <v>M-xanh bạc</v>
      </c>
      <c r="I15" s="9" t="str">
        <f t="shared" si="6"/>
        <v>xanh bạc</v>
      </c>
      <c r="J15" s="16" t="s">
        <v>521</v>
      </c>
      <c r="K15" s="8" t="str">
        <f t="shared" si="7"/>
        <v>Xanh Bạc</v>
      </c>
      <c r="M15" s="6" t="str">
        <f t="shared" si="8"/>
        <v>INSERT INTO CHITIETSANPHAM VALUES('SP05','M',N'xanh bạc')</v>
      </c>
      <c r="T15" s="17" t="str">
        <f t="shared" si="9"/>
        <v>M</v>
      </c>
      <c r="U15" s="8" t="str">
        <f t="shared" si="10"/>
        <v>M</v>
      </c>
      <c r="W15" s="6" t="str">
        <f t="shared" si="11"/>
        <v>Cam</v>
      </c>
      <c r="X15" s="6" t="s">
        <v>405</v>
      </c>
    </row>
    <row r="16" spans="1:24">
      <c r="A16" s="12" t="str">
        <f t="shared" si="0"/>
        <v>SP05</v>
      </c>
      <c r="B16" s="7" t="str">
        <f t="shared" si="1"/>
        <v>xanh bạc</v>
      </c>
      <c r="C16" s="13" t="str">
        <f t="shared" si="2"/>
        <v>L</v>
      </c>
      <c r="D16" s="11"/>
      <c r="E16" s="14"/>
      <c r="F16" s="8" t="str">
        <f t="shared" si="3"/>
        <v>SP05</v>
      </c>
      <c r="G16" s="9" t="str">
        <f t="shared" si="4"/>
        <v>-x</v>
      </c>
      <c r="H16" s="10" t="str">
        <f t="shared" si="5"/>
        <v>L-xanh bạc</v>
      </c>
      <c r="I16" s="9" t="str">
        <f t="shared" si="6"/>
        <v>xanh bạc</v>
      </c>
      <c r="J16" s="16" t="s">
        <v>522</v>
      </c>
      <c r="K16" s="8" t="str">
        <f t="shared" si="7"/>
        <v>Xanh Bạc</v>
      </c>
      <c r="M16" s="6" t="str">
        <f t="shared" si="8"/>
        <v>INSERT INTO CHITIETSANPHAM VALUES('SP05','L',N'xanh bạc')</v>
      </c>
      <c r="T16" s="17" t="str">
        <f t="shared" si="9"/>
        <v>L</v>
      </c>
      <c r="U16" s="8" t="str">
        <f t="shared" si="10"/>
        <v>L</v>
      </c>
      <c r="W16" s="6" t="str">
        <f t="shared" si="11"/>
        <v>Đỏ</v>
      </c>
      <c r="X16" s="6" t="s">
        <v>248</v>
      </c>
    </row>
    <row r="17" spans="1:21">
      <c r="A17" s="12" t="str">
        <f t="shared" si="0"/>
        <v>SP06</v>
      </c>
      <c r="B17" s="7" t="str">
        <f t="shared" si="1"/>
        <v>be</v>
      </c>
      <c r="C17" s="13" t="str">
        <f t="shared" si="2"/>
        <v>S</v>
      </c>
      <c r="D17" s="11"/>
      <c r="E17" s="14"/>
      <c r="F17" s="8" t="str">
        <f t="shared" si="3"/>
        <v>SP06</v>
      </c>
      <c r="G17" s="9" t="str">
        <f t="shared" si="4"/>
        <v>-b</v>
      </c>
      <c r="H17" s="10" t="str">
        <f t="shared" si="5"/>
        <v>S-be</v>
      </c>
      <c r="I17" s="9" t="str">
        <f t="shared" si="6"/>
        <v>be</v>
      </c>
      <c r="J17" s="16" t="s">
        <v>523</v>
      </c>
      <c r="K17" s="8" t="str">
        <f t="shared" si="7"/>
        <v>Be</v>
      </c>
      <c r="M17" s="6" t="str">
        <f t="shared" si="8"/>
        <v>INSERT INTO CHITIETSANPHAM VALUES('SP06','S',N'be')</v>
      </c>
      <c r="T17" s="17" t="str">
        <f t="shared" si="9"/>
        <v>S</v>
      </c>
      <c r="U17" s="8" t="str">
        <f t="shared" si="10"/>
        <v>S</v>
      </c>
    </row>
    <row r="18" spans="1:21">
      <c r="A18" s="12" t="str">
        <f t="shared" si="0"/>
        <v>SP06</v>
      </c>
      <c r="B18" s="7" t="str">
        <f t="shared" si="1"/>
        <v>be</v>
      </c>
      <c r="C18" s="13" t="str">
        <f t="shared" si="2"/>
        <v>M</v>
      </c>
      <c r="D18" s="11"/>
      <c r="E18" s="14"/>
      <c r="F18" s="8" t="str">
        <f t="shared" si="3"/>
        <v>SP06</v>
      </c>
      <c r="G18" s="9" t="str">
        <f t="shared" si="4"/>
        <v>-b</v>
      </c>
      <c r="H18" s="10" t="str">
        <f t="shared" si="5"/>
        <v>M-be</v>
      </c>
      <c r="I18" s="9" t="str">
        <f t="shared" si="6"/>
        <v>be</v>
      </c>
      <c r="J18" s="16" t="s">
        <v>524</v>
      </c>
      <c r="K18" s="8" t="str">
        <f t="shared" si="7"/>
        <v>Be</v>
      </c>
      <c r="M18" s="6" t="str">
        <f t="shared" si="8"/>
        <v>INSERT INTO CHITIETSANPHAM VALUES('SP06','M',N'be')</v>
      </c>
      <c r="T18" s="17" t="str">
        <f t="shared" si="9"/>
        <v>M</v>
      </c>
      <c r="U18" s="8" t="str">
        <f t="shared" si="10"/>
        <v>M</v>
      </c>
    </row>
    <row r="19" spans="1:21">
      <c r="A19" s="12" t="str">
        <f t="shared" si="0"/>
        <v>SP06</v>
      </c>
      <c r="B19" s="7" t="str">
        <f t="shared" si="1"/>
        <v>be</v>
      </c>
      <c r="C19" s="13" t="str">
        <f t="shared" si="2"/>
        <v>L</v>
      </c>
      <c r="D19" s="11"/>
      <c r="E19" s="14"/>
      <c r="F19" s="8" t="str">
        <f t="shared" si="3"/>
        <v>SP06</v>
      </c>
      <c r="G19" s="9" t="str">
        <f t="shared" si="4"/>
        <v>-b</v>
      </c>
      <c r="H19" s="10" t="str">
        <f t="shared" si="5"/>
        <v>L-be</v>
      </c>
      <c r="I19" s="9" t="str">
        <f t="shared" si="6"/>
        <v>be</v>
      </c>
      <c r="J19" s="16" t="s">
        <v>525</v>
      </c>
      <c r="K19" s="8" t="str">
        <f t="shared" si="7"/>
        <v>Be</v>
      </c>
      <c r="M19" s="6" t="str">
        <f t="shared" si="8"/>
        <v>INSERT INTO CHITIETSANPHAM VALUES('SP06','L',N'be')</v>
      </c>
      <c r="T19" s="17" t="str">
        <f t="shared" si="9"/>
        <v>L</v>
      </c>
      <c r="U19" s="8" t="str">
        <f t="shared" si="10"/>
        <v>L</v>
      </c>
    </row>
    <row r="20" spans="1:21">
      <c r="A20" s="12" t="str">
        <f t="shared" si="0"/>
        <v>SP06</v>
      </c>
      <c r="B20" s="7" t="str">
        <f t="shared" si="1"/>
        <v>be</v>
      </c>
      <c r="C20" s="13" t="str">
        <f t="shared" si="2"/>
        <v>XL</v>
      </c>
      <c r="D20" s="11"/>
      <c r="E20" s="14"/>
      <c r="F20" s="8" t="str">
        <f t="shared" si="3"/>
        <v>SP06</v>
      </c>
      <c r="G20" s="9" t="str">
        <f t="shared" si="4"/>
        <v>L-</v>
      </c>
      <c r="H20" s="10" t="str">
        <f t="shared" si="5"/>
        <v>XL-be</v>
      </c>
      <c r="I20" s="9" t="str">
        <f t="shared" si="6"/>
        <v>be</v>
      </c>
      <c r="J20" s="16" t="s">
        <v>526</v>
      </c>
      <c r="K20" s="8" t="str">
        <f t="shared" si="7"/>
        <v>Be</v>
      </c>
      <c r="M20" s="6" t="str">
        <f t="shared" si="8"/>
        <v>INSERT INTO CHITIETSANPHAM VALUES('SP06','XL',N'be')</v>
      </c>
      <c r="T20" s="17" t="str">
        <f t="shared" si="9"/>
        <v>XL</v>
      </c>
      <c r="U20" s="8" t="str">
        <f t="shared" si="10"/>
        <v>XL</v>
      </c>
    </row>
    <row r="21" spans="1:21">
      <c r="A21" s="12" t="str">
        <f t="shared" si="0"/>
        <v>SP06</v>
      </c>
      <c r="B21" s="7" t="str">
        <f t="shared" si="1"/>
        <v>xanh bạc</v>
      </c>
      <c r="C21" s="13" t="str">
        <f t="shared" si="2"/>
        <v>S</v>
      </c>
      <c r="D21" s="11"/>
      <c r="E21" s="14"/>
      <c r="F21" s="8" t="str">
        <f t="shared" si="3"/>
        <v>SP06</v>
      </c>
      <c r="G21" s="9" t="str">
        <f t="shared" si="4"/>
        <v>-x</v>
      </c>
      <c r="H21" s="10" t="str">
        <f t="shared" si="5"/>
        <v>S-xanh bạc</v>
      </c>
      <c r="I21" s="9" t="str">
        <f t="shared" si="6"/>
        <v>xanh bạc</v>
      </c>
      <c r="J21" s="16" t="s">
        <v>527</v>
      </c>
      <c r="K21" s="8" t="str">
        <f t="shared" si="7"/>
        <v>Xanh Bạc</v>
      </c>
      <c r="M21" s="6" t="str">
        <f t="shared" si="8"/>
        <v>INSERT INTO CHITIETSANPHAM VALUES('SP06','S',N'xanh bạc')</v>
      </c>
      <c r="T21" s="17" t="str">
        <f t="shared" si="9"/>
        <v>S</v>
      </c>
      <c r="U21" s="8" t="str">
        <f t="shared" si="10"/>
        <v>S</v>
      </c>
    </row>
    <row r="22" spans="1:21">
      <c r="A22" s="12" t="str">
        <f t="shared" si="0"/>
        <v>SP06</v>
      </c>
      <c r="B22" s="7" t="str">
        <f t="shared" si="1"/>
        <v>xanh bạc</v>
      </c>
      <c r="C22" s="13" t="str">
        <f t="shared" si="2"/>
        <v>M</v>
      </c>
      <c r="D22" s="11"/>
      <c r="E22" s="14"/>
      <c r="F22" s="8" t="str">
        <f t="shared" si="3"/>
        <v>SP06</v>
      </c>
      <c r="G22" s="9" t="str">
        <f t="shared" si="4"/>
        <v>-x</v>
      </c>
      <c r="H22" s="10" t="str">
        <f t="shared" si="5"/>
        <v>M-xanh bạc</v>
      </c>
      <c r="I22" s="9" t="str">
        <f t="shared" si="6"/>
        <v>xanh bạc</v>
      </c>
      <c r="J22" s="16" t="s">
        <v>528</v>
      </c>
      <c r="K22" s="8" t="str">
        <f t="shared" si="7"/>
        <v>Xanh Bạc</v>
      </c>
      <c r="M22" s="6" t="str">
        <f t="shared" si="8"/>
        <v>INSERT INTO CHITIETSANPHAM VALUES('SP06','M',N'xanh bạc')</v>
      </c>
      <c r="T22" s="17" t="str">
        <f t="shared" si="9"/>
        <v>M</v>
      </c>
      <c r="U22" s="8" t="str">
        <f t="shared" si="10"/>
        <v>M</v>
      </c>
    </row>
    <row r="23" spans="1:21">
      <c r="A23" s="12" t="str">
        <f t="shared" si="0"/>
        <v>SP06</v>
      </c>
      <c r="B23" s="7" t="str">
        <f t="shared" si="1"/>
        <v>xanh bạc</v>
      </c>
      <c r="C23" s="13" t="str">
        <f t="shared" si="2"/>
        <v>L</v>
      </c>
      <c r="D23" s="11"/>
      <c r="E23" s="14"/>
      <c r="F23" s="8" t="str">
        <f t="shared" si="3"/>
        <v>SP06</v>
      </c>
      <c r="G23" s="9" t="str">
        <f t="shared" si="4"/>
        <v>-x</v>
      </c>
      <c r="H23" s="10" t="str">
        <f t="shared" si="5"/>
        <v>L-xanh bạc</v>
      </c>
      <c r="I23" s="9" t="str">
        <f t="shared" si="6"/>
        <v>xanh bạc</v>
      </c>
      <c r="J23" s="16" t="s">
        <v>529</v>
      </c>
      <c r="K23" s="8" t="str">
        <f t="shared" si="7"/>
        <v>Xanh Bạc</v>
      </c>
      <c r="M23" s="6" t="str">
        <f t="shared" si="8"/>
        <v>INSERT INTO CHITIETSANPHAM VALUES('SP06','L',N'xanh bạc')</v>
      </c>
      <c r="T23" s="17" t="str">
        <f t="shared" si="9"/>
        <v>L</v>
      </c>
      <c r="U23" s="8" t="str">
        <f t="shared" si="10"/>
        <v>L</v>
      </c>
    </row>
    <row r="24" spans="1:21">
      <c r="A24" s="12" t="str">
        <f t="shared" si="0"/>
        <v>SP06</v>
      </c>
      <c r="B24" s="7" t="str">
        <f t="shared" si="1"/>
        <v>xanh bạc</v>
      </c>
      <c r="C24" s="13" t="str">
        <f t="shared" si="2"/>
        <v>XL</v>
      </c>
      <c r="D24" s="11"/>
      <c r="E24" s="14"/>
      <c r="F24" s="8" t="str">
        <f t="shared" si="3"/>
        <v>SP06</v>
      </c>
      <c r="G24" s="9" t="str">
        <f t="shared" si="4"/>
        <v>L-</v>
      </c>
      <c r="H24" s="10" t="str">
        <f t="shared" si="5"/>
        <v>XL-xanh bạc</v>
      </c>
      <c r="I24" s="9" t="str">
        <f t="shared" si="6"/>
        <v>xanh bạc</v>
      </c>
      <c r="J24" s="16" t="s">
        <v>530</v>
      </c>
      <c r="K24" s="8" t="str">
        <f t="shared" si="7"/>
        <v>Xanh Bạc</v>
      </c>
      <c r="M24" s="6" t="str">
        <f t="shared" si="8"/>
        <v>INSERT INTO CHITIETSANPHAM VALUES('SP06','XL',N'xanh bạc')</v>
      </c>
      <c r="T24" s="17" t="str">
        <f t="shared" si="9"/>
        <v>XL</v>
      </c>
      <c r="U24" s="8" t="str">
        <f t="shared" si="10"/>
        <v>XL</v>
      </c>
    </row>
    <row r="25" spans="1:21">
      <c r="A25" s="12" t="str">
        <f t="shared" si="0"/>
        <v>SP07</v>
      </c>
      <c r="B25" s="7" t="str">
        <f t="shared" si="1"/>
        <v>đen</v>
      </c>
      <c r="C25" s="13" t="str">
        <f t="shared" si="2"/>
        <v>S</v>
      </c>
      <c r="D25" s="11"/>
      <c r="E25" s="14"/>
      <c r="F25" s="8" t="str">
        <f t="shared" si="3"/>
        <v>SP07</v>
      </c>
      <c r="G25" s="9" t="str">
        <f t="shared" si="4"/>
        <v>-đ</v>
      </c>
      <c r="H25" s="10" t="str">
        <f t="shared" si="5"/>
        <v>S-đen</v>
      </c>
      <c r="I25" s="9" t="str">
        <f t="shared" si="6"/>
        <v>đen</v>
      </c>
      <c r="J25" s="16" t="s">
        <v>531</v>
      </c>
      <c r="K25" s="8" t="str">
        <f t="shared" si="7"/>
        <v>Đen</v>
      </c>
      <c r="M25" s="6" t="str">
        <f t="shared" si="8"/>
        <v>INSERT INTO CHITIETSANPHAM VALUES('SP07','S',N'đen')</v>
      </c>
      <c r="T25" s="17" t="str">
        <f t="shared" si="9"/>
        <v>S</v>
      </c>
      <c r="U25" s="8" t="str">
        <f t="shared" si="10"/>
        <v>S</v>
      </c>
    </row>
    <row r="26" spans="1:21">
      <c r="A26" s="12" t="str">
        <f t="shared" si="0"/>
        <v>SP07</v>
      </c>
      <c r="B26" s="7" t="str">
        <f t="shared" si="1"/>
        <v>đen</v>
      </c>
      <c r="C26" s="13" t="str">
        <f t="shared" si="2"/>
        <v>M</v>
      </c>
      <c r="D26" s="11"/>
      <c r="E26" s="14"/>
      <c r="F26" s="8" t="str">
        <f t="shared" si="3"/>
        <v>SP07</v>
      </c>
      <c r="G26" s="9" t="str">
        <f t="shared" si="4"/>
        <v>-đ</v>
      </c>
      <c r="H26" s="10" t="str">
        <f t="shared" si="5"/>
        <v>M-đen</v>
      </c>
      <c r="I26" s="9" t="str">
        <f t="shared" si="6"/>
        <v>đen</v>
      </c>
      <c r="J26" s="16" t="s">
        <v>532</v>
      </c>
      <c r="K26" s="8" t="str">
        <f t="shared" si="7"/>
        <v>Đen</v>
      </c>
      <c r="M26" s="6" t="str">
        <f t="shared" si="8"/>
        <v>INSERT INTO CHITIETSANPHAM VALUES('SP07','M',N'đen')</v>
      </c>
      <c r="T26" s="17" t="str">
        <f t="shared" si="9"/>
        <v>M</v>
      </c>
      <c r="U26" s="8" t="str">
        <f t="shared" si="10"/>
        <v>M</v>
      </c>
    </row>
    <row r="27" spans="1:21">
      <c r="A27" s="12" t="str">
        <f t="shared" si="0"/>
        <v>SP07</v>
      </c>
      <c r="B27" s="7" t="str">
        <f t="shared" si="1"/>
        <v>đen</v>
      </c>
      <c r="C27" s="13" t="str">
        <f t="shared" si="2"/>
        <v>L</v>
      </c>
      <c r="D27" s="11"/>
      <c r="E27" s="14"/>
      <c r="F27" s="8" t="str">
        <f t="shared" si="3"/>
        <v>SP07</v>
      </c>
      <c r="G27" s="9" t="str">
        <f t="shared" si="4"/>
        <v>-đ</v>
      </c>
      <c r="H27" s="10" t="str">
        <f t="shared" si="5"/>
        <v>L-đen</v>
      </c>
      <c r="I27" s="9" t="str">
        <f t="shared" si="6"/>
        <v>đen</v>
      </c>
      <c r="J27" s="16" t="s">
        <v>533</v>
      </c>
      <c r="K27" s="8" t="str">
        <f t="shared" si="7"/>
        <v>Đen</v>
      </c>
      <c r="M27" s="6" t="str">
        <f t="shared" si="8"/>
        <v>INSERT INTO CHITIETSANPHAM VALUES('SP07','L',N'đen')</v>
      </c>
      <c r="T27" s="17" t="str">
        <f t="shared" si="9"/>
        <v>L</v>
      </c>
      <c r="U27" s="8" t="str">
        <f t="shared" si="10"/>
        <v>L</v>
      </c>
    </row>
    <row r="28" spans="1:21">
      <c r="A28" s="12" t="str">
        <f t="shared" si="0"/>
        <v>SP07</v>
      </c>
      <c r="B28" s="7" t="str">
        <f t="shared" si="1"/>
        <v>đen</v>
      </c>
      <c r="C28" s="13" t="str">
        <f t="shared" si="2"/>
        <v>XL</v>
      </c>
      <c r="D28" s="11"/>
      <c r="E28" s="14"/>
      <c r="F28" s="8" t="str">
        <f t="shared" si="3"/>
        <v>SP07</v>
      </c>
      <c r="G28" s="9" t="str">
        <f t="shared" si="4"/>
        <v>L-</v>
      </c>
      <c r="H28" s="10" t="str">
        <f t="shared" si="5"/>
        <v>XL-đen</v>
      </c>
      <c r="I28" s="9" t="str">
        <f t="shared" si="6"/>
        <v>đen</v>
      </c>
      <c r="J28" s="16" t="s">
        <v>534</v>
      </c>
      <c r="K28" s="8" t="str">
        <f t="shared" si="7"/>
        <v>Đen</v>
      </c>
      <c r="M28" s="6" t="str">
        <f t="shared" si="8"/>
        <v>INSERT INTO CHITIETSANPHAM VALUES('SP07','XL',N'đen')</v>
      </c>
      <c r="T28" s="17" t="str">
        <f t="shared" si="9"/>
        <v>XL</v>
      </c>
      <c r="U28" s="8" t="str">
        <f t="shared" si="10"/>
        <v>XL</v>
      </c>
    </row>
    <row r="29" spans="1:21">
      <c r="A29" s="12" t="str">
        <f t="shared" si="0"/>
        <v>SP08</v>
      </c>
      <c r="B29" s="7" t="str">
        <f t="shared" si="1"/>
        <v>đen</v>
      </c>
      <c r="C29" s="13" t="str">
        <f t="shared" si="2"/>
        <v>S</v>
      </c>
      <c r="D29" s="11"/>
      <c r="E29" s="14"/>
      <c r="F29" s="8" t="str">
        <f t="shared" si="3"/>
        <v>SP08</v>
      </c>
      <c r="G29" s="9" t="str">
        <f t="shared" si="4"/>
        <v>-đ</v>
      </c>
      <c r="H29" s="10" t="str">
        <f t="shared" si="5"/>
        <v>S-đen</v>
      </c>
      <c r="I29" s="9" t="str">
        <f t="shared" si="6"/>
        <v>đen</v>
      </c>
      <c r="J29" s="16" t="s">
        <v>535</v>
      </c>
      <c r="K29" s="8" t="str">
        <f t="shared" si="7"/>
        <v>Đen</v>
      </c>
      <c r="M29" s="6" t="str">
        <f t="shared" si="8"/>
        <v>INSERT INTO CHITIETSANPHAM VALUES('SP08','S',N'đen')</v>
      </c>
      <c r="T29" s="17" t="str">
        <f t="shared" si="9"/>
        <v>S</v>
      </c>
      <c r="U29" s="8" t="str">
        <f t="shared" si="10"/>
        <v>S</v>
      </c>
    </row>
    <row r="30" spans="1:21">
      <c r="A30" s="12" t="str">
        <f t="shared" si="0"/>
        <v>SP08</v>
      </c>
      <c r="B30" s="7" t="str">
        <f t="shared" si="1"/>
        <v>đen</v>
      </c>
      <c r="C30" s="13" t="str">
        <f t="shared" si="2"/>
        <v>M</v>
      </c>
      <c r="D30" s="11"/>
      <c r="E30" s="14"/>
      <c r="F30" s="8" t="str">
        <f t="shared" si="3"/>
        <v>SP08</v>
      </c>
      <c r="G30" s="9" t="str">
        <f t="shared" si="4"/>
        <v>-đ</v>
      </c>
      <c r="H30" s="10" t="str">
        <f t="shared" si="5"/>
        <v>M-đen</v>
      </c>
      <c r="I30" s="9" t="str">
        <f t="shared" si="6"/>
        <v>đen</v>
      </c>
      <c r="J30" s="16" t="s">
        <v>536</v>
      </c>
      <c r="K30" s="8" t="str">
        <f t="shared" si="7"/>
        <v>Đen</v>
      </c>
      <c r="M30" s="6" t="str">
        <f t="shared" si="8"/>
        <v>INSERT INTO CHITIETSANPHAM VALUES('SP08','M',N'đen')</v>
      </c>
      <c r="T30" s="17" t="str">
        <f t="shared" si="9"/>
        <v>M</v>
      </c>
      <c r="U30" s="8" t="str">
        <f t="shared" si="10"/>
        <v>M</v>
      </c>
    </row>
    <row r="31" spans="1:21">
      <c r="A31" s="12" t="str">
        <f t="shared" si="0"/>
        <v>SP08</v>
      </c>
      <c r="B31" s="7" t="str">
        <f t="shared" si="1"/>
        <v>đen</v>
      </c>
      <c r="C31" s="13" t="str">
        <f t="shared" si="2"/>
        <v>L</v>
      </c>
      <c r="D31" s="11"/>
      <c r="E31" s="11"/>
      <c r="F31" s="8" t="str">
        <f t="shared" si="3"/>
        <v>SP08</v>
      </c>
      <c r="G31" s="9" t="str">
        <f t="shared" si="4"/>
        <v>-đ</v>
      </c>
      <c r="H31" s="10" t="str">
        <f t="shared" si="5"/>
        <v>L-đen</v>
      </c>
      <c r="I31" s="9" t="str">
        <f t="shared" si="6"/>
        <v>đen</v>
      </c>
      <c r="J31" s="16" t="s">
        <v>537</v>
      </c>
      <c r="K31" s="8" t="str">
        <f t="shared" si="7"/>
        <v>Đen</v>
      </c>
      <c r="M31" s="6" t="str">
        <f t="shared" si="8"/>
        <v>INSERT INTO CHITIETSANPHAM VALUES('SP08','L',N'đen')</v>
      </c>
      <c r="T31" s="17" t="str">
        <f t="shared" si="9"/>
        <v>L</v>
      </c>
      <c r="U31" s="8" t="str">
        <f t="shared" si="10"/>
        <v>L</v>
      </c>
    </row>
    <row r="32" spans="1:21">
      <c r="A32" s="12" t="str">
        <f t="shared" si="0"/>
        <v>SP09</v>
      </c>
      <c r="B32" s="7" t="str">
        <f t="shared" si="1"/>
        <v>xanh đậm</v>
      </c>
      <c r="C32" s="13" t="str">
        <f t="shared" si="2"/>
        <v>S</v>
      </c>
      <c r="F32" s="8" t="str">
        <f t="shared" si="3"/>
        <v>SP09</v>
      </c>
      <c r="G32" s="9" t="str">
        <f t="shared" si="4"/>
        <v>-x</v>
      </c>
      <c r="H32" s="10" t="str">
        <f t="shared" si="5"/>
        <v>S-xanh đậm</v>
      </c>
      <c r="I32" s="9" t="str">
        <f t="shared" si="6"/>
        <v>xanh đậm</v>
      </c>
      <c r="J32" s="15" t="s">
        <v>538</v>
      </c>
      <c r="K32" s="8" t="str">
        <f t="shared" si="7"/>
        <v>Xanh Đậm</v>
      </c>
      <c r="M32" s="6" t="str">
        <f t="shared" si="8"/>
        <v>INSERT INTO CHITIETSANPHAM VALUES('SP09','S',N'xanh đậm')</v>
      </c>
      <c r="T32" s="17" t="str">
        <f t="shared" si="9"/>
        <v>S</v>
      </c>
      <c r="U32" s="8" t="str">
        <f t="shared" si="10"/>
        <v>S</v>
      </c>
    </row>
    <row r="33" spans="1:21">
      <c r="A33" s="12" t="str">
        <f t="shared" si="0"/>
        <v>SP09</v>
      </c>
      <c r="B33" s="7" t="str">
        <f t="shared" si="1"/>
        <v>xanh đậm</v>
      </c>
      <c r="C33" s="13" t="str">
        <f t="shared" si="2"/>
        <v>M</v>
      </c>
      <c r="F33" s="8" t="str">
        <f t="shared" si="3"/>
        <v>SP09</v>
      </c>
      <c r="G33" s="9" t="str">
        <f t="shared" si="4"/>
        <v>-x</v>
      </c>
      <c r="H33" s="10" t="str">
        <f t="shared" si="5"/>
        <v>M-xanh đậm</v>
      </c>
      <c r="I33" s="9" t="str">
        <f t="shared" si="6"/>
        <v>xanh đậm</v>
      </c>
      <c r="J33" s="6" t="s">
        <v>539</v>
      </c>
      <c r="K33" s="8" t="str">
        <f t="shared" si="7"/>
        <v>Xanh Đậm</v>
      </c>
      <c r="M33" s="6" t="str">
        <f t="shared" si="8"/>
        <v>INSERT INTO CHITIETSANPHAM VALUES('SP09','M',N'xanh đậm')</v>
      </c>
      <c r="T33" s="17" t="str">
        <f t="shared" si="9"/>
        <v>M</v>
      </c>
      <c r="U33" s="8" t="str">
        <f t="shared" si="10"/>
        <v>M</v>
      </c>
    </row>
    <row r="34" spans="1:21">
      <c r="A34" s="12" t="str">
        <f t="shared" si="0"/>
        <v>SP09</v>
      </c>
      <c r="B34" s="7" t="str">
        <f t="shared" si="1"/>
        <v>xanh đậm</v>
      </c>
      <c r="C34" s="13" t="str">
        <f t="shared" si="2"/>
        <v>L</v>
      </c>
      <c r="F34" s="8" t="str">
        <f t="shared" si="3"/>
        <v>SP09</v>
      </c>
      <c r="G34" s="9" t="str">
        <f t="shared" si="4"/>
        <v>-x</v>
      </c>
      <c r="H34" s="10" t="str">
        <f t="shared" si="5"/>
        <v>L-xanh đậm</v>
      </c>
      <c r="I34" s="9" t="str">
        <f t="shared" si="6"/>
        <v>xanh đậm</v>
      </c>
      <c r="J34" s="6" t="s">
        <v>540</v>
      </c>
      <c r="K34" s="8" t="str">
        <f t="shared" si="7"/>
        <v>Xanh Đậm</v>
      </c>
      <c r="M34" s="6" t="str">
        <f t="shared" si="8"/>
        <v>INSERT INTO CHITIETSANPHAM VALUES('SP09','L',N'xanh đậm')</v>
      </c>
      <c r="T34" s="17" t="str">
        <f t="shared" si="9"/>
        <v>L</v>
      </c>
      <c r="U34" s="8" t="str">
        <f t="shared" si="10"/>
        <v>L</v>
      </c>
    </row>
    <row r="35" spans="1:21">
      <c r="A35" s="12" t="str">
        <f t="shared" si="0"/>
        <v>SP09</v>
      </c>
      <c r="B35" s="7" t="str">
        <f t="shared" si="1"/>
        <v>xanh đậm</v>
      </c>
      <c r="C35" s="13" t="str">
        <f t="shared" si="2"/>
        <v>XL</v>
      </c>
      <c r="F35" s="8" t="str">
        <f t="shared" si="3"/>
        <v>SP09</v>
      </c>
      <c r="G35" s="9" t="str">
        <f t="shared" si="4"/>
        <v>L-</v>
      </c>
      <c r="H35" s="10" t="str">
        <f t="shared" si="5"/>
        <v>XL-xanh đậm</v>
      </c>
      <c r="I35" s="9" t="str">
        <f t="shared" si="6"/>
        <v>xanh đậm</v>
      </c>
      <c r="J35" s="6" t="s">
        <v>541</v>
      </c>
      <c r="K35" s="8" t="str">
        <f t="shared" si="7"/>
        <v>Xanh Đậm</v>
      </c>
      <c r="M35" s="6" t="str">
        <f t="shared" si="8"/>
        <v>INSERT INTO CHITIETSANPHAM VALUES('SP09','XL',N'xanh đậm')</v>
      </c>
      <c r="T35" s="17" t="str">
        <f t="shared" si="9"/>
        <v>XL</v>
      </c>
      <c r="U35" s="8" t="str">
        <f t="shared" si="10"/>
        <v>XL</v>
      </c>
    </row>
    <row r="36" spans="1:21">
      <c r="A36" s="12" t="str">
        <f t="shared" si="0"/>
        <v>SP10</v>
      </c>
      <c r="B36" s="7" t="str">
        <f t="shared" si="1"/>
        <v>xanh đậm</v>
      </c>
      <c r="C36" s="13" t="str">
        <f t="shared" si="2"/>
        <v>S</v>
      </c>
      <c r="F36" s="8" t="str">
        <f t="shared" si="3"/>
        <v>SP10</v>
      </c>
      <c r="G36" s="9" t="str">
        <f t="shared" si="4"/>
        <v>-x</v>
      </c>
      <c r="H36" s="10" t="str">
        <f t="shared" si="5"/>
        <v>S-xanh đậm</v>
      </c>
      <c r="I36" s="9" t="str">
        <f t="shared" si="6"/>
        <v>xanh đậm</v>
      </c>
      <c r="J36" s="15" t="s">
        <v>542</v>
      </c>
      <c r="K36" s="8" t="str">
        <f t="shared" si="7"/>
        <v>Xanh Đậm</v>
      </c>
      <c r="M36" s="6" t="str">
        <f t="shared" si="8"/>
        <v>INSERT INTO CHITIETSANPHAM VALUES('SP10','S',N'xanh đậm')</v>
      </c>
      <c r="T36" s="17" t="str">
        <f t="shared" si="9"/>
        <v>S</v>
      </c>
      <c r="U36" s="8" t="str">
        <f t="shared" si="10"/>
        <v>S</v>
      </c>
    </row>
    <row r="37" spans="1:21">
      <c r="A37" s="12" t="str">
        <f t="shared" si="0"/>
        <v>SP10</v>
      </c>
      <c r="B37" s="7" t="str">
        <f t="shared" si="1"/>
        <v>xanh đậm</v>
      </c>
      <c r="C37" s="13" t="str">
        <f t="shared" si="2"/>
        <v>M</v>
      </c>
      <c r="F37" s="8" t="str">
        <f t="shared" si="3"/>
        <v>SP10</v>
      </c>
      <c r="G37" s="9" t="str">
        <f t="shared" si="4"/>
        <v>-x</v>
      </c>
      <c r="H37" s="10" t="str">
        <f t="shared" si="5"/>
        <v>M-xanh đậm</v>
      </c>
      <c r="I37" s="9" t="str">
        <f t="shared" si="6"/>
        <v>xanh đậm</v>
      </c>
      <c r="J37" s="6" t="s">
        <v>543</v>
      </c>
      <c r="K37" s="8" t="str">
        <f t="shared" si="7"/>
        <v>Xanh Đậm</v>
      </c>
      <c r="M37" s="6" t="str">
        <f t="shared" si="8"/>
        <v>INSERT INTO CHITIETSANPHAM VALUES('SP10','M',N'xanh đậm')</v>
      </c>
      <c r="T37" s="17" t="str">
        <f t="shared" si="9"/>
        <v>M</v>
      </c>
      <c r="U37" s="8" t="str">
        <f t="shared" si="10"/>
        <v>M</v>
      </c>
    </row>
    <row r="38" spans="1:21">
      <c r="A38" s="12" t="str">
        <f t="shared" si="0"/>
        <v>SP10</v>
      </c>
      <c r="B38" s="7" t="str">
        <f t="shared" si="1"/>
        <v>xanh đậm</v>
      </c>
      <c r="C38" s="13" t="str">
        <f t="shared" si="2"/>
        <v>L</v>
      </c>
      <c r="F38" s="8" t="str">
        <f t="shared" si="3"/>
        <v>SP10</v>
      </c>
      <c r="G38" s="9" t="str">
        <f t="shared" si="4"/>
        <v>-x</v>
      </c>
      <c r="H38" s="10" t="str">
        <f t="shared" si="5"/>
        <v>L-xanh đậm</v>
      </c>
      <c r="I38" s="9" t="str">
        <f t="shared" si="6"/>
        <v>xanh đậm</v>
      </c>
      <c r="J38" s="6" t="s">
        <v>544</v>
      </c>
      <c r="K38" s="8" t="str">
        <f t="shared" si="7"/>
        <v>Xanh Đậm</v>
      </c>
      <c r="M38" s="6" t="str">
        <f t="shared" si="8"/>
        <v>INSERT INTO CHITIETSANPHAM VALUES('SP10','L',N'xanh đậm')</v>
      </c>
      <c r="T38" s="17" t="str">
        <f t="shared" si="9"/>
        <v>L</v>
      </c>
      <c r="U38" s="8" t="str">
        <f t="shared" si="10"/>
        <v>L</v>
      </c>
    </row>
    <row r="39" spans="1:21">
      <c r="A39" s="12" t="str">
        <f t="shared" si="0"/>
        <v>SP10</v>
      </c>
      <c r="B39" s="7" t="str">
        <f t="shared" si="1"/>
        <v>xanh đậm</v>
      </c>
      <c r="C39" s="13" t="str">
        <f t="shared" si="2"/>
        <v>L</v>
      </c>
      <c r="F39" s="8" t="str">
        <f t="shared" si="3"/>
        <v>SP10</v>
      </c>
      <c r="G39" s="9" t="str">
        <f t="shared" si="4"/>
        <v>-x</v>
      </c>
      <c r="H39" s="10" t="str">
        <f t="shared" si="5"/>
        <v>L-xanh đậm</v>
      </c>
      <c r="I39" s="9" t="str">
        <f t="shared" si="6"/>
        <v>xanh đậm</v>
      </c>
      <c r="J39" s="6" t="s">
        <v>544</v>
      </c>
      <c r="K39" s="8" t="str">
        <f t="shared" si="7"/>
        <v>Xanh Đậm</v>
      </c>
      <c r="M39" s="6" t="str">
        <f t="shared" si="8"/>
        <v>INSERT INTO CHITIETSANPHAM VALUES('SP10','L',N'xanh đậm')</v>
      </c>
      <c r="T39" s="17" t="str">
        <f t="shared" si="9"/>
        <v>L</v>
      </c>
      <c r="U39" s="8" t="str">
        <f t="shared" si="10"/>
        <v>L</v>
      </c>
    </row>
    <row r="40" spans="1:21">
      <c r="A40" s="12" t="str">
        <f t="shared" si="0"/>
        <v>SP11</v>
      </c>
      <c r="B40" s="7" t="str">
        <f t="shared" si="1"/>
        <v>be</v>
      </c>
      <c r="C40" s="13" t="str">
        <f t="shared" si="2"/>
        <v>S</v>
      </c>
      <c r="F40" s="8" t="str">
        <f t="shared" si="3"/>
        <v>SP11</v>
      </c>
      <c r="G40" s="9" t="str">
        <f t="shared" si="4"/>
        <v>-b</v>
      </c>
      <c r="H40" s="10" t="str">
        <f t="shared" si="5"/>
        <v>S-be</v>
      </c>
      <c r="I40" s="9" t="str">
        <f t="shared" si="6"/>
        <v>be</v>
      </c>
      <c r="J40" s="15" t="s">
        <v>545</v>
      </c>
      <c r="K40" s="8" t="str">
        <f t="shared" si="7"/>
        <v>Be</v>
      </c>
      <c r="M40" s="6" t="str">
        <f t="shared" si="8"/>
        <v>INSERT INTO CHITIETSANPHAM VALUES('SP11','S',N'be')</v>
      </c>
      <c r="T40" s="17" t="str">
        <f t="shared" si="9"/>
        <v>S</v>
      </c>
      <c r="U40" s="8" t="str">
        <f t="shared" si="10"/>
        <v>S</v>
      </c>
    </row>
    <row r="41" spans="1:21">
      <c r="A41" s="12" t="str">
        <f t="shared" si="0"/>
        <v>SP11</v>
      </c>
      <c r="B41" s="7" t="str">
        <f t="shared" si="1"/>
        <v>be</v>
      </c>
      <c r="C41" s="13" t="str">
        <f t="shared" si="2"/>
        <v>M</v>
      </c>
      <c r="F41" s="8" t="str">
        <f t="shared" si="3"/>
        <v>SP11</v>
      </c>
      <c r="G41" s="9" t="str">
        <f t="shared" si="4"/>
        <v>-b</v>
      </c>
      <c r="H41" s="10" t="str">
        <f t="shared" si="5"/>
        <v>M-be</v>
      </c>
      <c r="I41" s="9" t="str">
        <f t="shared" si="6"/>
        <v>be</v>
      </c>
      <c r="J41" s="6" t="s">
        <v>546</v>
      </c>
      <c r="K41" s="8" t="str">
        <f t="shared" si="7"/>
        <v>Be</v>
      </c>
      <c r="M41" s="6" t="str">
        <f t="shared" si="8"/>
        <v>INSERT INTO CHITIETSANPHAM VALUES('SP11','M',N'be')</v>
      </c>
      <c r="T41" s="17" t="str">
        <f t="shared" si="9"/>
        <v>M</v>
      </c>
      <c r="U41" s="8" t="str">
        <f t="shared" si="10"/>
        <v>M</v>
      </c>
    </row>
    <row r="42" spans="1:21">
      <c r="A42" s="12" t="str">
        <f t="shared" si="0"/>
        <v>SP11</v>
      </c>
      <c r="B42" s="7" t="str">
        <f t="shared" si="1"/>
        <v>be</v>
      </c>
      <c r="C42" s="13" t="str">
        <f t="shared" si="2"/>
        <v>L</v>
      </c>
      <c r="F42" s="8" t="str">
        <f t="shared" si="3"/>
        <v>SP11</v>
      </c>
      <c r="G42" s="9" t="str">
        <f t="shared" si="4"/>
        <v>-b</v>
      </c>
      <c r="H42" s="10" t="str">
        <f t="shared" si="5"/>
        <v>L-be</v>
      </c>
      <c r="I42" s="9" t="str">
        <f t="shared" si="6"/>
        <v>be</v>
      </c>
      <c r="J42" s="6" t="s">
        <v>547</v>
      </c>
      <c r="K42" s="8" t="str">
        <f t="shared" si="7"/>
        <v>Be</v>
      </c>
      <c r="M42" s="6" t="str">
        <f t="shared" si="8"/>
        <v>INSERT INTO CHITIETSANPHAM VALUES('SP11','L',N'be')</v>
      </c>
      <c r="T42" s="17" t="str">
        <f t="shared" si="9"/>
        <v>L</v>
      </c>
      <c r="U42" s="8" t="str">
        <f t="shared" si="10"/>
        <v>L</v>
      </c>
    </row>
    <row r="43" spans="1:21">
      <c r="A43" s="12" t="str">
        <f t="shared" si="0"/>
        <v>SP11</v>
      </c>
      <c r="B43" s="7" t="str">
        <f t="shared" si="1"/>
        <v>be</v>
      </c>
      <c r="C43" s="13" t="str">
        <f t="shared" si="2"/>
        <v>XL</v>
      </c>
      <c r="F43" s="8" t="str">
        <f t="shared" si="3"/>
        <v>SP11</v>
      </c>
      <c r="G43" s="9" t="str">
        <f t="shared" si="4"/>
        <v>L-</v>
      </c>
      <c r="H43" s="10" t="str">
        <f t="shared" si="5"/>
        <v>XL-be</v>
      </c>
      <c r="I43" s="9" t="str">
        <f t="shared" si="6"/>
        <v>be</v>
      </c>
      <c r="J43" s="6" t="s">
        <v>548</v>
      </c>
      <c r="K43" s="8" t="str">
        <f t="shared" si="7"/>
        <v>Be</v>
      </c>
      <c r="M43" s="6" t="str">
        <f t="shared" si="8"/>
        <v>INSERT INTO CHITIETSANPHAM VALUES('SP11','XL',N'be')</v>
      </c>
      <c r="T43" s="17" t="str">
        <f t="shared" si="9"/>
        <v>XL</v>
      </c>
      <c r="U43" s="8" t="str">
        <f t="shared" si="10"/>
        <v>XL</v>
      </c>
    </row>
    <row r="44" spans="1:21">
      <c r="A44" s="12" t="str">
        <f t="shared" si="0"/>
        <v>SP12</v>
      </c>
      <c r="B44" s="7" t="str">
        <f t="shared" si="1"/>
        <v>vàng</v>
      </c>
      <c r="C44" s="13" t="str">
        <f t="shared" si="2"/>
        <v>S</v>
      </c>
      <c r="F44" s="8" t="str">
        <f t="shared" si="3"/>
        <v>SP12</v>
      </c>
      <c r="G44" s="9" t="str">
        <f t="shared" si="4"/>
        <v>-v</v>
      </c>
      <c r="H44" s="10" t="str">
        <f t="shared" si="5"/>
        <v>S-vàng</v>
      </c>
      <c r="I44" s="9" t="str">
        <f t="shared" si="6"/>
        <v>vàng</v>
      </c>
      <c r="J44" s="15" t="s">
        <v>549</v>
      </c>
      <c r="K44" s="8" t="str">
        <f t="shared" si="7"/>
        <v>Vàng</v>
      </c>
      <c r="M44" s="6" t="str">
        <f t="shared" si="8"/>
        <v>INSERT INTO CHITIETSANPHAM VALUES('SP12','S',N'vàng')</v>
      </c>
      <c r="T44" s="17" t="str">
        <f t="shared" si="9"/>
        <v>S</v>
      </c>
      <c r="U44" s="8" t="str">
        <f t="shared" si="10"/>
        <v>S</v>
      </c>
    </row>
    <row r="45" spans="1:21">
      <c r="A45" s="12" t="str">
        <f t="shared" si="0"/>
        <v>SP12</v>
      </c>
      <c r="B45" s="7" t="str">
        <f t="shared" si="1"/>
        <v>vàng</v>
      </c>
      <c r="C45" s="13" t="str">
        <f t="shared" si="2"/>
        <v>M</v>
      </c>
      <c r="F45" s="8" t="str">
        <f t="shared" si="3"/>
        <v>SP12</v>
      </c>
      <c r="G45" s="9" t="str">
        <f t="shared" si="4"/>
        <v>-v</v>
      </c>
      <c r="H45" s="10" t="str">
        <f t="shared" si="5"/>
        <v>M-vàng</v>
      </c>
      <c r="I45" s="9" t="str">
        <f t="shared" si="6"/>
        <v>vàng</v>
      </c>
      <c r="J45" s="6" t="s">
        <v>550</v>
      </c>
      <c r="K45" s="8" t="str">
        <f t="shared" si="7"/>
        <v>Vàng</v>
      </c>
      <c r="M45" s="6" t="str">
        <f t="shared" si="8"/>
        <v>INSERT INTO CHITIETSANPHAM VALUES('SP12','M',N'vàng')</v>
      </c>
      <c r="T45" s="17" t="str">
        <f t="shared" si="9"/>
        <v>M</v>
      </c>
      <c r="U45" s="8" t="str">
        <f t="shared" si="10"/>
        <v>M</v>
      </c>
    </row>
    <row r="46" spans="1:21">
      <c r="A46" s="12" t="str">
        <f t="shared" si="0"/>
        <v>SP12</v>
      </c>
      <c r="B46" s="7" t="str">
        <f t="shared" si="1"/>
        <v>vàng</v>
      </c>
      <c r="C46" s="13" t="str">
        <f t="shared" si="2"/>
        <v>L</v>
      </c>
      <c r="F46" s="8" t="str">
        <f t="shared" si="3"/>
        <v>SP12</v>
      </c>
      <c r="G46" s="9" t="str">
        <f t="shared" si="4"/>
        <v>-v</v>
      </c>
      <c r="H46" s="10" t="str">
        <f t="shared" si="5"/>
        <v>L-vàng</v>
      </c>
      <c r="I46" s="9" t="str">
        <f t="shared" si="6"/>
        <v>vàng</v>
      </c>
      <c r="J46" s="6" t="s">
        <v>551</v>
      </c>
      <c r="K46" s="8" t="str">
        <f t="shared" si="7"/>
        <v>Vàng</v>
      </c>
      <c r="M46" s="6" t="str">
        <f t="shared" si="8"/>
        <v>INSERT INTO CHITIETSANPHAM VALUES('SP12','L',N'vàng')</v>
      </c>
      <c r="T46" s="17" t="str">
        <f t="shared" si="9"/>
        <v>L</v>
      </c>
      <c r="U46" s="8" t="str">
        <f t="shared" si="10"/>
        <v>L</v>
      </c>
    </row>
    <row r="47" spans="1:21">
      <c r="A47" s="12" t="str">
        <f t="shared" si="0"/>
        <v>SP12</v>
      </c>
      <c r="B47" s="7" t="str">
        <f t="shared" si="1"/>
        <v xml:space="preserve">xanh </v>
      </c>
      <c r="C47" s="13" t="str">
        <f t="shared" si="2"/>
        <v>S</v>
      </c>
      <c r="F47" s="8" t="str">
        <f t="shared" si="3"/>
        <v>SP12</v>
      </c>
      <c r="G47" s="9" t="str">
        <f t="shared" si="4"/>
        <v>-x</v>
      </c>
      <c r="H47" s="10" t="str">
        <f t="shared" si="5"/>
        <v xml:space="preserve">S-xanh </v>
      </c>
      <c r="I47" s="9" t="str">
        <f t="shared" si="6"/>
        <v xml:space="preserve">xanh </v>
      </c>
      <c r="J47" s="6" t="s">
        <v>552</v>
      </c>
      <c r="K47" s="8" t="str">
        <f t="shared" si="7"/>
        <v xml:space="preserve">Xanh </v>
      </c>
      <c r="M47" s="6" t="str">
        <f t="shared" si="8"/>
        <v>INSERT INTO CHITIETSANPHAM VALUES('SP12','S',N'xanh ')</v>
      </c>
      <c r="T47" s="17" t="str">
        <f t="shared" si="9"/>
        <v>S</v>
      </c>
      <c r="U47" s="8" t="str">
        <f t="shared" si="10"/>
        <v>S</v>
      </c>
    </row>
    <row r="48" spans="1:21">
      <c r="A48" s="12" t="str">
        <f t="shared" si="0"/>
        <v>SP12</v>
      </c>
      <c r="B48" s="7" t="str">
        <f t="shared" si="1"/>
        <v xml:space="preserve">xanh </v>
      </c>
      <c r="C48" s="13" t="str">
        <f t="shared" si="2"/>
        <v>M</v>
      </c>
      <c r="F48" s="8" t="str">
        <f t="shared" si="3"/>
        <v>SP12</v>
      </c>
      <c r="G48" s="9" t="str">
        <f t="shared" si="4"/>
        <v>-x</v>
      </c>
      <c r="H48" s="10" t="str">
        <f t="shared" si="5"/>
        <v xml:space="preserve">M-xanh </v>
      </c>
      <c r="I48" s="9" t="str">
        <f t="shared" si="6"/>
        <v xml:space="preserve">xanh </v>
      </c>
      <c r="J48" s="6" t="s">
        <v>553</v>
      </c>
      <c r="K48" s="8" t="str">
        <f t="shared" si="7"/>
        <v xml:space="preserve">Xanh </v>
      </c>
      <c r="M48" s="6" t="str">
        <f t="shared" si="8"/>
        <v>INSERT INTO CHITIETSANPHAM VALUES('SP12','M',N'xanh ')</v>
      </c>
      <c r="T48" s="17" t="str">
        <f t="shared" si="9"/>
        <v>M</v>
      </c>
      <c r="U48" s="8" t="str">
        <f t="shared" si="10"/>
        <v>M</v>
      </c>
    </row>
    <row r="49" spans="1:21">
      <c r="A49" s="12" t="str">
        <f t="shared" si="0"/>
        <v>SP12</v>
      </c>
      <c r="B49" s="7" t="str">
        <f t="shared" si="1"/>
        <v xml:space="preserve">xanh </v>
      </c>
      <c r="C49" s="13" t="str">
        <f t="shared" si="2"/>
        <v>L</v>
      </c>
      <c r="F49" s="8" t="str">
        <f t="shared" si="3"/>
        <v>SP12</v>
      </c>
      <c r="G49" s="9" t="str">
        <f t="shared" si="4"/>
        <v>-x</v>
      </c>
      <c r="H49" s="10" t="str">
        <f t="shared" si="5"/>
        <v xml:space="preserve">L-xanh </v>
      </c>
      <c r="I49" s="9" t="str">
        <f t="shared" si="6"/>
        <v xml:space="preserve">xanh </v>
      </c>
      <c r="J49" s="6" t="s">
        <v>554</v>
      </c>
      <c r="K49" s="8" t="str">
        <f t="shared" si="7"/>
        <v xml:space="preserve">Xanh </v>
      </c>
      <c r="M49" s="6" t="str">
        <f t="shared" si="8"/>
        <v>INSERT INTO CHITIETSANPHAM VALUES('SP12','L',N'xanh ')</v>
      </c>
      <c r="T49" s="17" t="str">
        <f t="shared" si="9"/>
        <v>L</v>
      </c>
      <c r="U49" s="8" t="str">
        <f t="shared" si="10"/>
        <v>L</v>
      </c>
    </row>
    <row r="50" spans="1:21">
      <c r="A50" s="12" t="str">
        <f t="shared" si="0"/>
        <v>SP13</v>
      </c>
      <c r="B50" s="7" t="str">
        <f t="shared" si="1"/>
        <v>đen</v>
      </c>
      <c r="C50" s="13" t="str">
        <f t="shared" si="2"/>
        <v>F</v>
      </c>
      <c r="F50" s="8" t="str">
        <f t="shared" si="3"/>
        <v>SP13</v>
      </c>
      <c r="G50" s="9" t="str">
        <f t="shared" si="4"/>
        <v>-đ</v>
      </c>
      <c r="H50" s="10" t="str">
        <f t="shared" si="5"/>
        <v>F-đen</v>
      </c>
      <c r="I50" s="9" t="str">
        <f t="shared" si="6"/>
        <v>đen</v>
      </c>
      <c r="J50" s="15" t="s">
        <v>555</v>
      </c>
      <c r="K50" s="8" t="str">
        <f t="shared" si="7"/>
        <v>Đen</v>
      </c>
      <c r="M50" s="6" t="str">
        <f t="shared" si="8"/>
        <v>INSERT INTO CHITIETSANPHAM VALUES('SP13','F',N'đen')</v>
      </c>
      <c r="T50" s="17" t="str">
        <f t="shared" si="9"/>
        <v>F</v>
      </c>
      <c r="U50" s="8" t="str">
        <f t="shared" si="10"/>
        <v>F</v>
      </c>
    </row>
    <row r="51" spans="1:21">
      <c r="A51" s="12" t="str">
        <f t="shared" si="0"/>
        <v>SP13</v>
      </c>
      <c r="B51" s="7" t="str">
        <f t="shared" si="1"/>
        <v xml:space="preserve">xanh </v>
      </c>
      <c r="C51" s="13" t="str">
        <f t="shared" si="2"/>
        <v>F</v>
      </c>
      <c r="F51" s="8" t="str">
        <f t="shared" si="3"/>
        <v>SP13</v>
      </c>
      <c r="G51" s="9" t="str">
        <f t="shared" si="4"/>
        <v>-x</v>
      </c>
      <c r="H51" s="10" t="str">
        <f t="shared" si="5"/>
        <v xml:space="preserve">F-xanh </v>
      </c>
      <c r="I51" s="9" t="str">
        <f t="shared" si="6"/>
        <v xml:space="preserve">xanh </v>
      </c>
      <c r="J51" s="6" t="s">
        <v>556</v>
      </c>
      <c r="K51" s="8" t="str">
        <f t="shared" si="7"/>
        <v xml:space="preserve">Xanh </v>
      </c>
      <c r="M51" s="6" t="str">
        <f t="shared" si="8"/>
        <v>INSERT INTO CHITIETSANPHAM VALUES('SP13','F',N'xanh ')</v>
      </c>
      <c r="T51" s="17" t="str">
        <f t="shared" si="9"/>
        <v>F</v>
      </c>
      <c r="U51" s="8" t="str">
        <f t="shared" si="10"/>
        <v>F</v>
      </c>
    </row>
    <row r="52" spans="1:21">
      <c r="A52" s="12" t="str">
        <f t="shared" si="0"/>
        <v>SP14</v>
      </c>
      <c r="B52" s="7" t="str">
        <f t="shared" si="1"/>
        <v>xanh đậm</v>
      </c>
      <c r="C52" s="13" t="str">
        <f t="shared" si="2"/>
        <v>S</v>
      </c>
      <c r="F52" s="8" t="str">
        <f t="shared" si="3"/>
        <v>SP14</v>
      </c>
      <c r="G52" s="9" t="str">
        <f t="shared" si="4"/>
        <v>-x</v>
      </c>
      <c r="H52" s="10" t="str">
        <f t="shared" si="5"/>
        <v>S-xanh đậm</v>
      </c>
      <c r="I52" s="9" t="str">
        <f t="shared" si="6"/>
        <v>xanh đậm</v>
      </c>
      <c r="J52" s="15" t="s">
        <v>557</v>
      </c>
      <c r="K52" s="8" t="str">
        <f t="shared" si="7"/>
        <v>Xanh Đậm</v>
      </c>
      <c r="M52" s="6" t="str">
        <f t="shared" si="8"/>
        <v>INSERT INTO CHITIETSANPHAM VALUES('SP14','S',N'xanh đậm')</v>
      </c>
      <c r="T52" s="17" t="str">
        <f t="shared" si="9"/>
        <v>S</v>
      </c>
      <c r="U52" s="8" t="str">
        <f t="shared" si="10"/>
        <v>S</v>
      </c>
    </row>
    <row r="53" spans="1:21">
      <c r="A53" s="12" t="str">
        <f t="shared" si="0"/>
        <v>SP14</v>
      </c>
      <c r="B53" s="7" t="str">
        <f t="shared" si="1"/>
        <v>xanh đậm</v>
      </c>
      <c r="C53" s="13" t="str">
        <f t="shared" si="2"/>
        <v>M</v>
      </c>
      <c r="F53" s="8" t="str">
        <f t="shared" si="3"/>
        <v>SP14</v>
      </c>
      <c r="G53" s="9" t="str">
        <f t="shared" si="4"/>
        <v>-x</v>
      </c>
      <c r="H53" s="10" t="str">
        <f t="shared" si="5"/>
        <v>M-xanh đậm</v>
      </c>
      <c r="I53" s="9" t="str">
        <f t="shared" si="6"/>
        <v>xanh đậm</v>
      </c>
      <c r="J53" s="6" t="s">
        <v>558</v>
      </c>
      <c r="K53" s="8" t="str">
        <f t="shared" si="7"/>
        <v>Xanh Đậm</v>
      </c>
      <c r="M53" s="6" t="str">
        <f t="shared" si="8"/>
        <v>INSERT INTO CHITIETSANPHAM VALUES('SP14','M',N'xanh đậm')</v>
      </c>
      <c r="T53" s="17" t="str">
        <f t="shared" si="9"/>
        <v>M</v>
      </c>
      <c r="U53" s="8" t="str">
        <f t="shared" si="10"/>
        <v>M</v>
      </c>
    </row>
    <row r="54" spans="1:21">
      <c r="A54" s="12" t="str">
        <f t="shared" si="0"/>
        <v>SP14</v>
      </c>
      <c r="B54" s="7" t="str">
        <f t="shared" si="1"/>
        <v>xanh đậm</v>
      </c>
      <c r="C54" s="13" t="str">
        <f t="shared" si="2"/>
        <v>L</v>
      </c>
      <c r="F54" s="8" t="str">
        <f t="shared" si="3"/>
        <v>SP14</v>
      </c>
      <c r="G54" s="9" t="str">
        <f t="shared" si="4"/>
        <v>-x</v>
      </c>
      <c r="H54" s="10" t="str">
        <f t="shared" si="5"/>
        <v>L-xanh đậm</v>
      </c>
      <c r="I54" s="9" t="str">
        <f t="shared" si="6"/>
        <v>xanh đậm</v>
      </c>
      <c r="J54" s="6" t="s">
        <v>559</v>
      </c>
      <c r="K54" s="8" t="str">
        <f t="shared" si="7"/>
        <v>Xanh Đậm</v>
      </c>
      <c r="M54" s="6" t="str">
        <f t="shared" si="8"/>
        <v>INSERT INTO CHITIETSANPHAM VALUES('SP14','L',N'xanh đậm')</v>
      </c>
      <c r="T54" s="17" t="str">
        <f t="shared" si="9"/>
        <v>L</v>
      </c>
      <c r="U54" s="8" t="str">
        <f t="shared" si="10"/>
        <v>L</v>
      </c>
    </row>
    <row r="55" spans="1:21">
      <c r="A55" s="12" t="str">
        <f t="shared" si="0"/>
        <v>SP15</v>
      </c>
      <c r="B55" s="7" t="str">
        <f t="shared" si="1"/>
        <v>đen</v>
      </c>
      <c r="C55" s="13" t="str">
        <f t="shared" si="2"/>
        <v>S</v>
      </c>
      <c r="F55" s="8" t="str">
        <f t="shared" si="3"/>
        <v>SP15</v>
      </c>
      <c r="G55" s="9" t="str">
        <f t="shared" si="4"/>
        <v>-đ</v>
      </c>
      <c r="H55" s="10" t="str">
        <f t="shared" si="5"/>
        <v>S-đen</v>
      </c>
      <c r="I55" s="9" t="str">
        <f t="shared" si="6"/>
        <v>đen</v>
      </c>
      <c r="J55" s="15" t="s">
        <v>560</v>
      </c>
      <c r="K55" s="8" t="str">
        <f t="shared" si="7"/>
        <v>Đen</v>
      </c>
      <c r="M55" s="6" t="str">
        <f t="shared" si="8"/>
        <v>INSERT INTO CHITIETSANPHAM VALUES('SP15','S',N'đen')</v>
      </c>
      <c r="T55" s="17" t="str">
        <f t="shared" si="9"/>
        <v>S</v>
      </c>
      <c r="U55" s="8" t="str">
        <f t="shared" si="10"/>
        <v>S</v>
      </c>
    </row>
    <row r="56" spans="1:21">
      <c r="A56" s="12" t="str">
        <f t="shared" si="0"/>
        <v>SP15</v>
      </c>
      <c r="B56" s="7" t="str">
        <f t="shared" si="1"/>
        <v>đen</v>
      </c>
      <c r="C56" s="13" t="str">
        <f t="shared" si="2"/>
        <v>M</v>
      </c>
      <c r="F56" s="8" t="str">
        <f t="shared" si="3"/>
        <v>SP15</v>
      </c>
      <c r="G56" s="9" t="str">
        <f t="shared" si="4"/>
        <v>-đ</v>
      </c>
      <c r="H56" s="10" t="str">
        <f t="shared" si="5"/>
        <v>M-đen</v>
      </c>
      <c r="I56" s="9" t="str">
        <f t="shared" si="6"/>
        <v>đen</v>
      </c>
      <c r="J56" s="6" t="s">
        <v>561</v>
      </c>
      <c r="K56" s="8" t="str">
        <f t="shared" si="7"/>
        <v>Đen</v>
      </c>
      <c r="M56" s="6" t="str">
        <f t="shared" si="8"/>
        <v>INSERT INTO CHITIETSANPHAM VALUES('SP15','M',N'đen')</v>
      </c>
      <c r="T56" s="17" t="str">
        <f t="shared" si="9"/>
        <v>M</v>
      </c>
      <c r="U56" s="8" t="str">
        <f t="shared" si="10"/>
        <v>M</v>
      </c>
    </row>
    <row r="57" spans="1:21">
      <c r="A57" s="12" t="str">
        <f t="shared" si="0"/>
        <v>SP15</v>
      </c>
      <c r="B57" s="7" t="str">
        <f t="shared" si="1"/>
        <v>đen</v>
      </c>
      <c r="C57" s="13" t="str">
        <f t="shared" si="2"/>
        <v>L</v>
      </c>
      <c r="F57" s="8" t="str">
        <f t="shared" si="3"/>
        <v>SP15</v>
      </c>
      <c r="G57" s="9" t="str">
        <f t="shared" si="4"/>
        <v>-đ</v>
      </c>
      <c r="H57" s="10" t="str">
        <f t="shared" si="5"/>
        <v>L-đen</v>
      </c>
      <c r="I57" s="9" t="str">
        <f t="shared" si="6"/>
        <v>đen</v>
      </c>
      <c r="J57" s="6" t="s">
        <v>562</v>
      </c>
      <c r="K57" s="8" t="str">
        <f t="shared" si="7"/>
        <v>Đen</v>
      </c>
      <c r="M57" s="6" t="str">
        <f t="shared" si="8"/>
        <v>INSERT INTO CHITIETSANPHAM VALUES('SP15','L',N'đen')</v>
      </c>
      <c r="T57" s="17" t="str">
        <f t="shared" si="9"/>
        <v>L</v>
      </c>
      <c r="U57" s="8" t="str">
        <f t="shared" si="10"/>
        <v>L</v>
      </c>
    </row>
    <row r="58" spans="1:21">
      <c r="A58" s="12" t="str">
        <f t="shared" si="0"/>
        <v>SP16</v>
      </c>
      <c r="B58" s="7" t="str">
        <f t="shared" si="1"/>
        <v>be</v>
      </c>
      <c r="C58" s="13" t="str">
        <f t="shared" si="2"/>
        <v>F</v>
      </c>
      <c r="F58" s="8" t="str">
        <f t="shared" si="3"/>
        <v>SP16</v>
      </c>
      <c r="G58" s="9" t="str">
        <f t="shared" si="4"/>
        <v>-b</v>
      </c>
      <c r="H58" s="10" t="str">
        <f t="shared" si="5"/>
        <v>F-be</v>
      </c>
      <c r="I58" s="9" t="str">
        <f t="shared" si="6"/>
        <v>be</v>
      </c>
      <c r="J58" s="15" t="s">
        <v>563</v>
      </c>
      <c r="K58" s="8" t="str">
        <f t="shared" si="7"/>
        <v>Be</v>
      </c>
      <c r="M58" s="6" t="str">
        <f t="shared" si="8"/>
        <v>INSERT INTO CHITIETSANPHAM VALUES('SP16','F',N'be')</v>
      </c>
      <c r="T58" s="17" t="str">
        <f t="shared" si="9"/>
        <v>F</v>
      </c>
      <c r="U58" s="8" t="str">
        <f t="shared" si="10"/>
        <v>F</v>
      </c>
    </row>
    <row r="59" spans="1:21">
      <c r="A59" s="12" t="str">
        <f t="shared" si="0"/>
        <v>SP16</v>
      </c>
      <c r="B59" s="7" t="str">
        <f t="shared" si="1"/>
        <v>trắng</v>
      </c>
      <c r="C59" s="13" t="str">
        <f t="shared" si="2"/>
        <v>F</v>
      </c>
      <c r="F59" s="8" t="str">
        <f t="shared" si="3"/>
        <v>SP16</v>
      </c>
      <c r="G59" s="9" t="str">
        <f t="shared" si="4"/>
        <v>-t</v>
      </c>
      <c r="H59" s="10" t="str">
        <f t="shared" si="5"/>
        <v>F-trắng</v>
      </c>
      <c r="I59" s="9" t="str">
        <f t="shared" si="6"/>
        <v>trắng</v>
      </c>
      <c r="J59" s="6" t="s">
        <v>564</v>
      </c>
      <c r="K59" s="8" t="str">
        <f t="shared" si="7"/>
        <v>Trắng</v>
      </c>
      <c r="M59" s="6" t="str">
        <f t="shared" si="8"/>
        <v>INSERT INTO CHITIETSANPHAM VALUES('SP16','F',N'trắng')</v>
      </c>
      <c r="T59" s="17" t="str">
        <f t="shared" si="9"/>
        <v>F</v>
      </c>
      <c r="U59" s="8" t="str">
        <f t="shared" si="10"/>
        <v>F</v>
      </c>
    </row>
    <row r="60" spans="1:21">
      <c r="A60" s="12" t="str">
        <f t="shared" si="0"/>
        <v>SP16</v>
      </c>
      <c r="B60" s="7" t="str">
        <f t="shared" si="1"/>
        <v>đen</v>
      </c>
      <c r="C60" s="13" t="str">
        <f t="shared" si="2"/>
        <v>F</v>
      </c>
      <c r="F60" s="8" t="str">
        <f t="shared" si="3"/>
        <v>SP16</v>
      </c>
      <c r="G60" s="9" t="str">
        <f t="shared" si="4"/>
        <v>-đ</v>
      </c>
      <c r="H60" s="10" t="str">
        <f t="shared" si="5"/>
        <v>F-đen</v>
      </c>
      <c r="I60" s="9" t="str">
        <f t="shared" si="6"/>
        <v>đen</v>
      </c>
      <c r="J60" s="6" t="s">
        <v>565</v>
      </c>
      <c r="K60" s="8" t="str">
        <f t="shared" si="7"/>
        <v>Đen</v>
      </c>
      <c r="M60" s="6" t="str">
        <f t="shared" si="8"/>
        <v>INSERT INTO CHITIETSANPHAM VALUES('SP16','F',N'đen')</v>
      </c>
      <c r="T60" s="17" t="str">
        <f t="shared" si="9"/>
        <v>F</v>
      </c>
      <c r="U60" s="8" t="str">
        <f t="shared" si="10"/>
        <v>F</v>
      </c>
    </row>
    <row r="61" spans="1:21">
      <c r="A61" s="12" t="str">
        <f t="shared" si="0"/>
        <v>SP17</v>
      </c>
      <c r="B61" s="7" t="str">
        <f t="shared" si="1"/>
        <v>đen</v>
      </c>
      <c r="C61" s="13" t="str">
        <f t="shared" si="2"/>
        <v>S</v>
      </c>
      <c r="F61" s="8" t="str">
        <f t="shared" si="3"/>
        <v>SP17</v>
      </c>
      <c r="G61" s="9" t="str">
        <f t="shared" si="4"/>
        <v>-đ</v>
      </c>
      <c r="H61" s="10" t="str">
        <f t="shared" si="5"/>
        <v>S-đen</v>
      </c>
      <c r="I61" s="9" t="str">
        <f t="shared" si="6"/>
        <v>đen</v>
      </c>
      <c r="J61" s="15" t="s">
        <v>566</v>
      </c>
      <c r="K61" s="8" t="str">
        <f t="shared" si="7"/>
        <v>Đen</v>
      </c>
      <c r="M61" s="6" t="str">
        <f t="shared" si="8"/>
        <v>INSERT INTO CHITIETSANPHAM VALUES('SP17','S',N'đen')</v>
      </c>
      <c r="T61" s="17" t="str">
        <f t="shared" si="9"/>
        <v>S</v>
      </c>
      <c r="U61" s="8" t="str">
        <f t="shared" si="10"/>
        <v>S</v>
      </c>
    </row>
    <row r="62" spans="1:21">
      <c r="A62" s="12" t="str">
        <f t="shared" si="0"/>
        <v>SP17</v>
      </c>
      <c r="B62" s="7" t="str">
        <f t="shared" si="1"/>
        <v>đen</v>
      </c>
      <c r="C62" s="13" t="str">
        <f t="shared" si="2"/>
        <v>M</v>
      </c>
      <c r="F62" s="8" t="str">
        <f t="shared" si="3"/>
        <v>SP17</v>
      </c>
      <c r="G62" s="9" t="str">
        <f t="shared" si="4"/>
        <v>-đ</v>
      </c>
      <c r="H62" s="10" t="str">
        <f t="shared" si="5"/>
        <v>M-đen</v>
      </c>
      <c r="I62" s="9" t="str">
        <f t="shared" si="6"/>
        <v>đen</v>
      </c>
      <c r="J62" s="6" t="s">
        <v>567</v>
      </c>
      <c r="K62" s="8" t="str">
        <f t="shared" si="7"/>
        <v>Đen</v>
      </c>
      <c r="M62" s="6" t="str">
        <f t="shared" si="8"/>
        <v>INSERT INTO CHITIETSANPHAM VALUES('SP17','M',N'đen')</v>
      </c>
      <c r="T62" s="17" t="str">
        <f t="shared" si="9"/>
        <v>M</v>
      </c>
      <c r="U62" s="8" t="str">
        <f t="shared" si="10"/>
        <v>M</v>
      </c>
    </row>
    <row r="63" spans="1:21">
      <c r="A63" s="12" t="str">
        <f t="shared" si="0"/>
        <v>SP17</v>
      </c>
      <c r="B63" s="7" t="str">
        <f t="shared" si="1"/>
        <v>đen</v>
      </c>
      <c r="C63" s="13" t="str">
        <f t="shared" si="2"/>
        <v>L</v>
      </c>
      <c r="F63" s="8" t="str">
        <f t="shared" si="3"/>
        <v>SP17</v>
      </c>
      <c r="G63" s="9" t="str">
        <f t="shared" si="4"/>
        <v>-đ</v>
      </c>
      <c r="H63" s="10" t="str">
        <f t="shared" si="5"/>
        <v>L-đen</v>
      </c>
      <c r="I63" s="9" t="str">
        <f t="shared" si="6"/>
        <v>đen</v>
      </c>
      <c r="J63" s="6" t="s">
        <v>568</v>
      </c>
      <c r="K63" s="8" t="str">
        <f t="shared" si="7"/>
        <v>Đen</v>
      </c>
      <c r="M63" s="6" t="str">
        <f t="shared" si="8"/>
        <v>INSERT INTO CHITIETSANPHAM VALUES('SP17','L',N'đen')</v>
      </c>
      <c r="T63" s="17" t="str">
        <f t="shared" si="9"/>
        <v>L</v>
      </c>
      <c r="U63" s="8" t="str">
        <f t="shared" si="10"/>
        <v>L</v>
      </c>
    </row>
    <row r="64" spans="1:21">
      <c r="A64" s="12" t="str">
        <f t="shared" si="0"/>
        <v>SP18</v>
      </c>
      <c r="B64" s="7" t="str">
        <f t="shared" si="1"/>
        <v>tím</v>
      </c>
      <c r="C64" s="13" t="str">
        <f t="shared" si="2"/>
        <v>S</v>
      </c>
      <c r="F64" s="8" t="str">
        <f t="shared" si="3"/>
        <v>SP18</v>
      </c>
      <c r="G64" s="9" t="str">
        <f t="shared" si="4"/>
        <v>-t</v>
      </c>
      <c r="H64" s="10" t="str">
        <f t="shared" si="5"/>
        <v>S-tím</v>
      </c>
      <c r="I64" s="9" t="str">
        <f t="shared" si="6"/>
        <v>tím</v>
      </c>
      <c r="J64" s="15" t="s">
        <v>569</v>
      </c>
      <c r="K64" s="8" t="str">
        <f t="shared" si="7"/>
        <v>Tím</v>
      </c>
      <c r="M64" s="6" t="str">
        <f t="shared" si="8"/>
        <v>INSERT INTO CHITIETSANPHAM VALUES('SP18','S',N'tím')</v>
      </c>
      <c r="T64" s="17" t="str">
        <f t="shared" si="9"/>
        <v>S</v>
      </c>
      <c r="U64" s="8" t="str">
        <f t="shared" si="10"/>
        <v>S</v>
      </c>
    </row>
    <row r="65" spans="1:21">
      <c r="A65" s="12" t="str">
        <f t="shared" si="0"/>
        <v>SP18</v>
      </c>
      <c r="B65" s="7" t="str">
        <f t="shared" si="1"/>
        <v>tím</v>
      </c>
      <c r="C65" s="13" t="str">
        <f t="shared" si="2"/>
        <v>M</v>
      </c>
      <c r="F65" s="8" t="str">
        <f t="shared" si="3"/>
        <v>SP18</v>
      </c>
      <c r="G65" s="9" t="str">
        <f t="shared" si="4"/>
        <v>-t</v>
      </c>
      <c r="H65" s="10" t="str">
        <f t="shared" si="5"/>
        <v>M-tím</v>
      </c>
      <c r="I65" s="9" t="str">
        <f t="shared" si="6"/>
        <v>tím</v>
      </c>
      <c r="J65" s="6" t="s">
        <v>570</v>
      </c>
      <c r="K65" s="8" t="str">
        <f t="shared" si="7"/>
        <v>Tím</v>
      </c>
      <c r="M65" s="6" t="str">
        <f t="shared" si="8"/>
        <v>INSERT INTO CHITIETSANPHAM VALUES('SP18','M',N'tím')</v>
      </c>
      <c r="T65" s="17" t="str">
        <f t="shared" si="9"/>
        <v>M</v>
      </c>
      <c r="U65" s="8" t="str">
        <f t="shared" si="10"/>
        <v>M</v>
      </c>
    </row>
    <row r="66" spans="1:21">
      <c r="A66" s="12" t="str">
        <f t="shared" si="0"/>
        <v>SP18</v>
      </c>
      <c r="B66" s="7" t="str">
        <f t="shared" si="1"/>
        <v>tím</v>
      </c>
      <c r="C66" s="13" t="str">
        <f t="shared" si="2"/>
        <v>L</v>
      </c>
      <c r="F66" s="8" t="str">
        <f t="shared" si="3"/>
        <v>SP18</v>
      </c>
      <c r="G66" s="9" t="str">
        <f t="shared" si="4"/>
        <v>-t</v>
      </c>
      <c r="H66" s="10" t="str">
        <f t="shared" si="5"/>
        <v>L-tím</v>
      </c>
      <c r="I66" s="9" t="str">
        <f t="shared" si="6"/>
        <v>tím</v>
      </c>
      <c r="J66" s="6" t="s">
        <v>571</v>
      </c>
      <c r="K66" s="8" t="str">
        <f t="shared" si="7"/>
        <v>Tím</v>
      </c>
      <c r="M66" s="6" t="str">
        <f t="shared" si="8"/>
        <v>INSERT INTO CHITIETSANPHAM VALUES('SP18','L',N'tím')</v>
      </c>
      <c r="T66" s="17" t="str">
        <f t="shared" si="9"/>
        <v>L</v>
      </c>
      <c r="U66" s="8" t="str">
        <f t="shared" si="10"/>
        <v>L</v>
      </c>
    </row>
    <row r="67" spans="1:21">
      <c r="A67" s="12" t="str">
        <f t="shared" ref="A67:A130" si="12">LEFT(J67,4)</f>
        <v>SP18</v>
      </c>
      <c r="B67" s="7" t="str">
        <f t="shared" ref="B67:B130" si="13">RIGHT(H67,LEN(H67)-SEARCH("-",H67))</f>
        <v>xanh lá</v>
      </c>
      <c r="C67" s="13" t="str">
        <f t="shared" ref="C67:C130" si="14">MID(J67,SEARCH("-",J67)+1,SEARCH("-",J67,SEARCH("-",J67)+1)-SEARCH("-",J67)-1)</f>
        <v>S</v>
      </c>
      <c r="F67" s="8" t="str">
        <f t="shared" ref="F67:F130" si="15">LEFT(J67,4)</f>
        <v>SP18</v>
      </c>
      <c r="G67" s="9" t="str">
        <f t="shared" ref="G67:G115" si="16">MID(J67,7,2)</f>
        <v>-x</v>
      </c>
      <c r="H67" s="10" t="str">
        <f t="shared" ref="H67:H130" si="17">RIGHT(J67,LEN(J67)-SEARCH("-",J67))</f>
        <v>S-xanh lá</v>
      </c>
      <c r="I67" s="9" t="str">
        <f t="shared" ref="I67:I130" si="18">RIGHT(H67,LEN(H67)-SEARCH("-",H67))</f>
        <v>xanh lá</v>
      </c>
      <c r="J67" s="6" t="s">
        <v>572</v>
      </c>
      <c r="K67" s="8" t="str">
        <f t="shared" ref="K67:K130" si="19">PROPER(I67)</f>
        <v>Xanh Lá</v>
      </c>
      <c r="M67" s="6" t="str">
        <f t="shared" ref="M67:M130" si="20">CONCATENATE("INSERT INTO CHITIETSANPHAM VALUES('",A67,"','",C67,"',N'",B67,"')")</f>
        <v>INSERT INTO CHITIETSANPHAM VALUES('SP18','S',N'xanh lá')</v>
      </c>
      <c r="T67" s="17" t="str">
        <f t="shared" ref="T67:T130" si="21">MID(J67,SEARCH("-",J67)+1,SEARCH("-",J67,SEARCH("-",J67)+1)-SEARCH("-",J67)-1)</f>
        <v>S</v>
      </c>
      <c r="U67" s="8" t="str">
        <f t="shared" ref="U67:U130" si="22">UPPER(T67)</f>
        <v>S</v>
      </c>
    </row>
    <row r="68" spans="1:21">
      <c r="A68" s="12" t="str">
        <f t="shared" si="12"/>
        <v>SP18</v>
      </c>
      <c r="B68" s="7" t="str">
        <f t="shared" si="13"/>
        <v>xanh lá</v>
      </c>
      <c r="C68" s="13" t="str">
        <f t="shared" si="14"/>
        <v>M</v>
      </c>
      <c r="F68" s="8" t="str">
        <f t="shared" si="15"/>
        <v>SP18</v>
      </c>
      <c r="G68" s="9" t="str">
        <f t="shared" si="16"/>
        <v>-x</v>
      </c>
      <c r="H68" s="10" t="str">
        <f t="shared" si="17"/>
        <v>M-xanh lá</v>
      </c>
      <c r="I68" s="9" t="str">
        <f t="shared" si="18"/>
        <v>xanh lá</v>
      </c>
      <c r="J68" s="6" t="s">
        <v>573</v>
      </c>
      <c r="K68" s="8" t="str">
        <f t="shared" si="19"/>
        <v>Xanh Lá</v>
      </c>
      <c r="M68" s="6" t="str">
        <f t="shared" si="20"/>
        <v>INSERT INTO CHITIETSANPHAM VALUES('SP18','M',N'xanh lá')</v>
      </c>
      <c r="T68" s="17" t="str">
        <f t="shared" si="21"/>
        <v>M</v>
      </c>
      <c r="U68" s="8" t="str">
        <f t="shared" si="22"/>
        <v>M</v>
      </c>
    </row>
    <row r="69" spans="1:21">
      <c r="A69" s="12" t="str">
        <f t="shared" si="12"/>
        <v>SP18</v>
      </c>
      <c r="B69" s="7" t="str">
        <f t="shared" si="13"/>
        <v>xanh lá</v>
      </c>
      <c r="C69" s="13" t="str">
        <f t="shared" si="14"/>
        <v>L</v>
      </c>
      <c r="F69" s="8" t="str">
        <f t="shared" si="15"/>
        <v>SP18</v>
      </c>
      <c r="G69" s="9" t="str">
        <f t="shared" si="16"/>
        <v>-x</v>
      </c>
      <c r="H69" s="10" t="str">
        <f t="shared" si="17"/>
        <v>L-xanh lá</v>
      </c>
      <c r="I69" s="9" t="str">
        <f t="shared" si="18"/>
        <v>xanh lá</v>
      </c>
      <c r="J69" s="6" t="s">
        <v>574</v>
      </c>
      <c r="K69" s="8" t="str">
        <f t="shared" si="19"/>
        <v>Xanh Lá</v>
      </c>
      <c r="M69" s="6" t="str">
        <f t="shared" si="20"/>
        <v>INSERT INTO CHITIETSANPHAM VALUES('SP18','L',N'xanh lá')</v>
      </c>
      <c r="T69" s="17" t="str">
        <f t="shared" si="21"/>
        <v>L</v>
      </c>
      <c r="U69" s="8" t="str">
        <f t="shared" si="22"/>
        <v>L</v>
      </c>
    </row>
    <row r="70" spans="1:21">
      <c r="A70" s="12" t="str">
        <f t="shared" si="12"/>
        <v>SP19</v>
      </c>
      <c r="B70" s="7" t="str">
        <f t="shared" si="13"/>
        <v>đen</v>
      </c>
      <c r="C70" s="13" t="str">
        <f t="shared" si="14"/>
        <v>S</v>
      </c>
      <c r="F70" s="8" t="str">
        <f t="shared" si="15"/>
        <v>SP19</v>
      </c>
      <c r="G70" s="9" t="str">
        <f t="shared" si="16"/>
        <v>-đ</v>
      </c>
      <c r="H70" s="10" t="str">
        <f t="shared" si="17"/>
        <v>S-đen</v>
      </c>
      <c r="I70" s="9" t="str">
        <f t="shared" si="18"/>
        <v>đen</v>
      </c>
      <c r="J70" s="15" t="s">
        <v>575</v>
      </c>
      <c r="K70" s="8" t="str">
        <f t="shared" si="19"/>
        <v>Đen</v>
      </c>
      <c r="M70" s="6" t="str">
        <f t="shared" si="20"/>
        <v>INSERT INTO CHITIETSANPHAM VALUES('SP19','S',N'đen')</v>
      </c>
      <c r="T70" s="17" t="str">
        <f t="shared" si="21"/>
        <v>S</v>
      </c>
      <c r="U70" s="8" t="str">
        <f t="shared" si="22"/>
        <v>S</v>
      </c>
    </row>
    <row r="71" spans="1:21">
      <c r="A71" s="12" t="str">
        <f t="shared" si="12"/>
        <v>SP19</v>
      </c>
      <c r="B71" s="7" t="str">
        <f t="shared" si="13"/>
        <v>đen</v>
      </c>
      <c r="C71" s="13" t="str">
        <f t="shared" si="14"/>
        <v>M</v>
      </c>
      <c r="F71" s="8" t="str">
        <f t="shared" si="15"/>
        <v>SP19</v>
      </c>
      <c r="G71" s="9" t="str">
        <f t="shared" si="16"/>
        <v>-đ</v>
      </c>
      <c r="H71" s="10" t="str">
        <f t="shared" si="17"/>
        <v>M-đen</v>
      </c>
      <c r="I71" s="9" t="str">
        <f t="shared" si="18"/>
        <v>đen</v>
      </c>
      <c r="J71" s="6" t="s">
        <v>576</v>
      </c>
      <c r="K71" s="8" t="str">
        <f t="shared" si="19"/>
        <v>Đen</v>
      </c>
      <c r="M71" s="6" t="str">
        <f t="shared" si="20"/>
        <v>INSERT INTO CHITIETSANPHAM VALUES('SP19','M',N'đen')</v>
      </c>
      <c r="T71" s="17" t="str">
        <f t="shared" si="21"/>
        <v>M</v>
      </c>
      <c r="U71" s="8" t="str">
        <f t="shared" si="22"/>
        <v>M</v>
      </c>
    </row>
    <row r="72" spans="1:21">
      <c r="A72" s="12" t="str">
        <f t="shared" si="12"/>
        <v>SP19</v>
      </c>
      <c r="B72" s="7" t="str">
        <f t="shared" si="13"/>
        <v>đen</v>
      </c>
      <c r="C72" s="13" t="str">
        <f t="shared" si="14"/>
        <v>L</v>
      </c>
      <c r="F72" s="8" t="str">
        <f t="shared" si="15"/>
        <v>SP19</v>
      </c>
      <c r="G72" s="9" t="str">
        <f t="shared" si="16"/>
        <v>-đ</v>
      </c>
      <c r="H72" s="10" t="str">
        <f t="shared" si="17"/>
        <v>L-đen</v>
      </c>
      <c r="I72" s="9" t="str">
        <f t="shared" si="18"/>
        <v>đen</v>
      </c>
      <c r="J72" s="6" t="s">
        <v>577</v>
      </c>
      <c r="K72" s="8" t="str">
        <f t="shared" si="19"/>
        <v>Đen</v>
      </c>
      <c r="M72" s="6" t="str">
        <f t="shared" si="20"/>
        <v>INSERT INTO CHITIETSANPHAM VALUES('SP19','L',N'đen')</v>
      </c>
      <c r="T72" s="17" t="str">
        <f t="shared" si="21"/>
        <v>L</v>
      </c>
      <c r="U72" s="8" t="str">
        <f t="shared" si="22"/>
        <v>L</v>
      </c>
    </row>
    <row r="73" spans="1:21">
      <c r="A73" s="12" t="str">
        <f t="shared" si="12"/>
        <v>SP19</v>
      </c>
      <c r="B73" s="7" t="str">
        <f t="shared" si="13"/>
        <v>xanh đậm</v>
      </c>
      <c r="C73" s="13" t="str">
        <f t="shared" si="14"/>
        <v>S</v>
      </c>
      <c r="F73" s="8" t="str">
        <f t="shared" si="15"/>
        <v>SP19</v>
      </c>
      <c r="G73" s="9" t="str">
        <f t="shared" si="16"/>
        <v>-x</v>
      </c>
      <c r="H73" s="10" t="str">
        <f t="shared" si="17"/>
        <v>S-xanh đậm</v>
      </c>
      <c r="I73" s="9" t="str">
        <f t="shared" si="18"/>
        <v>xanh đậm</v>
      </c>
      <c r="J73" s="6" t="s">
        <v>578</v>
      </c>
      <c r="K73" s="8" t="str">
        <f t="shared" si="19"/>
        <v>Xanh Đậm</v>
      </c>
      <c r="M73" s="6" t="str">
        <f t="shared" si="20"/>
        <v>INSERT INTO CHITIETSANPHAM VALUES('SP19','S',N'xanh đậm')</v>
      </c>
      <c r="T73" s="17" t="str">
        <f t="shared" si="21"/>
        <v>S</v>
      </c>
      <c r="U73" s="8" t="str">
        <f t="shared" si="22"/>
        <v>S</v>
      </c>
    </row>
    <row r="74" spans="1:21">
      <c r="A74" s="12" t="str">
        <f t="shared" si="12"/>
        <v>SP19</v>
      </c>
      <c r="B74" s="7" t="str">
        <f t="shared" si="13"/>
        <v>xanh đậm</v>
      </c>
      <c r="C74" s="13" t="str">
        <f t="shared" si="14"/>
        <v>L</v>
      </c>
      <c r="F74" s="8" t="str">
        <f t="shared" si="15"/>
        <v>SP19</v>
      </c>
      <c r="G74" s="9" t="str">
        <f t="shared" si="16"/>
        <v>-x</v>
      </c>
      <c r="H74" s="10" t="str">
        <f t="shared" si="17"/>
        <v>L-xanh đậm</v>
      </c>
      <c r="I74" s="9" t="str">
        <f t="shared" si="18"/>
        <v>xanh đậm</v>
      </c>
      <c r="J74" s="6" t="s">
        <v>579</v>
      </c>
      <c r="K74" s="8" t="str">
        <f t="shared" si="19"/>
        <v>Xanh Đậm</v>
      </c>
      <c r="M74" s="6" t="str">
        <f t="shared" si="20"/>
        <v>INSERT INTO CHITIETSANPHAM VALUES('SP19','L',N'xanh đậm')</v>
      </c>
      <c r="T74" s="17" t="str">
        <f t="shared" si="21"/>
        <v>L</v>
      </c>
      <c r="U74" s="8" t="str">
        <f t="shared" si="22"/>
        <v>L</v>
      </c>
    </row>
    <row r="75" spans="1:21">
      <c r="A75" s="12" t="str">
        <f t="shared" si="12"/>
        <v>SP19</v>
      </c>
      <c r="B75" s="7" t="str">
        <f t="shared" si="13"/>
        <v>xanh đậm</v>
      </c>
      <c r="C75" s="13" t="str">
        <f t="shared" si="14"/>
        <v>L</v>
      </c>
      <c r="F75" s="8" t="str">
        <f t="shared" si="15"/>
        <v>SP19</v>
      </c>
      <c r="G75" s="9" t="str">
        <f t="shared" si="16"/>
        <v>-x</v>
      </c>
      <c r="H75" s="10" t="str">
        <f t="shared" si="17"/>
        <v>L-xanh đậm</v>
      </c>
      <c r="I75" s="9" t="str">
        <f t="shared" si="18"/>
        <v>xanh đậm</v>
      </c>
      <c r="J75" s="6" t="s">
        <v>579</v>
      </c>
      <c r="K75" s="8" t="str">
        <f t="shared" si="19"/>
        <v>Xanh Đậm</v>
      </c>
      <c r="M75" s="6" t="str">
        <f t="shared" si="20"/>
        <v>INSERT INTO CHITIETSANPHAM VALUES('SP19','L',N'xanh đậm')</v>
      </c>
      <c r="T75" s="17" t="str">
        <f t="shared" si="21"/>
        <v>L</v>
      </c>
      <c r="U75" s="8" t="str">
        <f t="shared" si="22"/>
        <v>L</v>
      </c>
    </row>
    <row r="76" spans="1:21">
      <c r="A76" s="12" t="str">
        <f t="shared" si="12"/>
        <v>SP20</v>
      </c>
      <c r="B76" s="7" t="str">
        <f t="shared" si="13"/>
        <v>đen</v>
      </c>
      <c r="C76" s="13" t="str">
        <f t="shared" si="14"/>
        <v>S</v>
      </c>
      <c r="F76" s="8" t="str">
        <f t="shared" si="15"/>
        <v>SP20</v>
      </c>
      <c r="G76" s="9" t="str">
        <f t="shared" si="16"/>
        <v>-đ</v>
      </c>
      <c r="H76" s="10" t="str">
        <f t="shared" si="17"/>
        <v>S-đen</v>
      </c>
      <c r="I76" s="9" t="str">
        <f t="shared" si="18"/>
        <v>đen</v>
      </c>
      <c r="J76" s="15" t="s">
        <v>580</v>
      </c>
      <c r="K76" s="8" t="str">
        <f t="shared" si="19"/>
        <v>Đen</v>
      </c>
      <c r="M76" s="6" t="str">
        <f t="shared" si="20"/>
        <v>INSERT INTO CHITIETSANPHAM VALUES('SP20','S',N'đen')</v>
      </c>
      <c r="T76" s="17" t="str">
        <f t="shared" si="21"/>
        <v>S</v>
      </c>
      <c r="U76" s="8" t="str">
        <f t="shared" si="22"/>
        <v>S</v>
      </c>
    </row>
    <row r="77" spans="1:21">
      <c r="A77" s="12" t="str">
        <f t="shared" si="12"/>
        <v>SP20</v>
      </c>
      <c r="B77" s="7" t="str">
        <f t="shared" si="13"/>
        <v>đen</v>
      </c>
      <c r="C77" s="13" t="str">
        <f t="shared" si="14"/>
        <v>M</v>
      </c>
      <c r="F77" s="8" t="str">
        <f t="shared" si="15"/>
        <v>SP20</v>
      </c>
      <c r="G77" s="9" t="str">
        <f t="shared" si="16"/>
        <v>-đ</v>
      </c>
      <c r="H77" s="10" t="str">
        <f t="shared" si="17"/>
        <v>M-đen</v>
      </c>
      <c r="I77" s="9" t="str">
        <f t="shared" si="18"/>
        <v>đen</v>
      </c>
      <c r="J77" s="6" t="s">
        <v>581</v>
      </c>
      <c r="K77" s="8" t="str">
        <f t="shared" si="19"/>
        <v>Đen</v>
      </c>
      <c r="M77" s="6" t="str">
        <f t="shared" si="20"/>
        <v>INSERT INTO CHITIETSANPHAM VALUES('SP20','M',N'đen')</v>
      </c>
      <c r="T77" s="17" t="str">
        <f t="shared" si="21"/>
        <v>M</v>
      </c>
      <c r="U77" s="8" t="str">
        <f t="shared" si="22"/>
        <v>M</v>
      </c>
    </row>
    <row r="78" spans="1:21">
      <c r="A78" s="12" t="str">
        <f t="shared" si="12"/>
        <v>SP20</v>
      </c>
      <c r="B78" s="7" t="str">
        <f t="shared" si="13"/>
        <v>đen</v>
      </c>
      <c r="C78" s="13" t="str">
        <f t="shared" si="14"/>
        <v>L</v>
      </c>
      <c r="F78" s="8" t="str">
        <f t="shared" si="15"/>
        <v>SP20</v>
      </c>
      <c r="G78" s="9" t="str">
        <f t="shared" si="16"/>
        <v>-đ</v>
      </c>
      <c r="H78" s="10" t="str">
        <f t="shared" si="17"/>
        <v>L-đen</v>
      </c>
      <c r="I78" s="9" t="str">
        <f t="shared" si="18"/>
        <v>đen</v>
      </c>
      <c r="J78" s="6" t="s">
        <v>582</v>
      </c>
      <c r="K78" s="8" t="str">
        <f t="shared" si="19"/>
        <v>Đen</v>
      </c>
      <c r="M78" s="6" t="str">
        <f t="shared" si="20"/>
        <v>INSERT INTO CHITIETSANPHAM VALUES('SP20','L',N'đen')</v>
      </c>
      <c r="T78" s="17" t="str">
        <f t="shared" si="21"/>
        <v>L</v>
      </c>
      <c r="U78" s="8" t="str">
        <f t="shared" si="22"/>
        <v>L</v>
      </c>
    </row>
    <row r="79" spans="1:21">
      <c r="A79" s="12" t="str">
        <f t="shared" si="12"/>
        <v>SP21</v>
      </c>
      <c r="B79" s="7" t="str">
        <f t="shared" si="13"/>
        <v>hồng</v>
      </c>
      <c r="C79" s="13" t="str">
        <f t="shared" si="14"/>
        <v>S</v>
      </c>
      <c r="F79" s="8" t="str">
        <f t="shared" si="15"/>
        <v>SP21</v>
      </c>
      <c r="G79" s="9" t="str">
        <f t="shared" si="16"/>
        <v>-h</v>
      </c>
      <c r="H79" s="10" t="str">
        <f t="shared" si="17"/>
        <v>S-hồng</v>
      </c>
      <c r="I79" s="9" t="str">
        <f t="shared" si="18"/>
        <v>hồng</v>
      </c>
      <c r="J79" s="15" t="s">
        <v>583</v>
      </c>
      <c r="K79" s="8" t="str">
        <f t="shared" si="19"/>
        <v>Hồng</v>
      </c>
      <c r="M79" s="6" t="str">
        <f t="shared" si="20"/>
        <v>INSERT INTO CHITIETSANPHAM VALUES('SP21','S',N'hồng')</v>
      </c>
      <c r="T79" s="17" t="str">
        <f t="shared" si="21"/>
        <v>S</v>
      </c>
      <c r="U79" s="8" t="str">
        <f t="shared" si="22"/>
        <v>S</v>
      </c>
    </row>
    <row r="80" spans="1:21">
      <c r="A80" s="12" t="str">
        <f t="shared" si="12"/>
        <v>SP21</v>
      </c>
      <c r="B80" s="7" t="str">
        <f t="shared" si="13"/>
        <v>hồng</v>
      </c>
      <c r="C80" s="13" t="str">
        <f t="shared" si="14"/>
        <v>M</v>
      </c>
      <c r="F80" s="8" t="str">
        <f t="shared" si="15"/>
        <v>SP21</v>
      </c>
      <c r="G80" s="9" t="str">
        <f t="shared" si="16"/>
        <v>-h</v>
      </c>
      <c r="H80" s="10" t="str">
        <f t="shared" si="17"/>
        <v>M-hồng</v>
      </c>
      <c r="I80" s="9" t="str">
        <f t="shared" si="18"/>
        <v>hồng</v>
      </c>
      <c r="J80" s="6" t="s">
        <v>584</v>
      </c>
      <c r="K80" s="8" t="str">
        <f t="shared" si="19"/>
        <v>Hồng</v>
      </c>
      <c r="M80" s="6" t="str">
        <f t="shared" si="20"/>
        <v>INSERT INTO CHITIETSANPHAM VALUES('SP21','M',N'hồng')</v>
      </c>
      <c r="T80" s="17" t="str">
        <f t="shared" si="21"/>
        <v>M</v>
      </c>
      <c r="U80" s="8" t="str">
        <f t="shared" si="22"/>
        <v>M</v>
      </c>
    </row>
    <row r="81" spans="1:21">
      <c r="A81" s="12" t="str">
        <f t="shared" si="12"/>
        <v>SP21</v>
      </c>
      <c r="B81" s="7" t="str">
        <f t="shared" si="13"/>
        <v>hồng</v>
      </c>
      <c r="C81" s="13" t="str">
        <f t="shared" si="14"/>
        <v>XL</v>
      </c>
      <c r="F81" s="8" t="str">
        <f t="shared" si="15"/>
        <v>SP21</v>
      </c>
      <c r="G81" s="9" t="str">
        <f t="shared" si="16"/>
        <v>L-</v>
      </c>
      <c r="H81" s="10" t="str">
        <f t="shared" si="17"/>
        <v>XL-hồng</v>
      </c>
      <c r="I81" s="9" t="str">
        <f t="shared" si="18"/>
        <v>hồng</v>
      </c>
      <c r="J81" s="6" t="s">
        <v>585</v>
      </c>
      <c r="K81" s="8" t="str">
        <f t="shared" si="19"/>
        <v>Hồng</v>
      </c>
      <c r="M81" s="6" t="str">
        <f t="shared" si="20"/>
        <v>INSERT INTO CHITIETSANPHAM VALUES('SP21','XL',N'hồng')</v>
      </c>
      <c r="T81" s="17" t="str">
        <f t="shared" si="21"/>
        <v>XL</v>
      </c>
      <c r="U81" s="8" t="str">
        <f t="shared" si="22"/>
        <v>XL</v>
      </c>
    </row>
    <row r="82" spans="1:21">
      <c r="A82" s="12" t="str">
        <f t="shared" si="12"/>
        <v>SP21</v>
      </c>
      <c r="B82" s="7" t="str">
        <f t="shared" si="13"/>
        <v>trắng</v>
      </c>
      <c r="C82" s="13" t="str">
        <f t="shared" si="14"/>
        <v>S</v>
      </c>
      <c r="F82" s="8" t="str">
        <f t="shared" si="15"/>
        <v>SP21</v>
      </c>
      <c r="G82" s="9" t="str">
        <f t="shared" si="16"/>
        <v>-t</v>
      </c>
      <c r="H82" s="10" t="str">
        <f t="shared" si="17"/>
        <v>S-trắng</v>
      </c>
      <c r="I82" s="9" t="str">
        <f t="shared" si="18"/>
        <v>trắng</v>
      </c>
      <c r="J82" s="6" t="s">
        <v>586</v>
      </c>
      <c r="K82" s="8" t="str">
        <f t="shared" si="19"/>
        <v>Trắng</v>
      </c>
      <c r="M82" s="6" t="str">
        <f t="shared" si="20"/>
        <v>INSERT INTO CHITIETSANPHAM VALUES('SP21','S',N'trắng')</v>
      </c>
      <c r="T82" s="17" t="str">
        <f t="shared" si="21"/>
        <v>S</v>
      </c>
      <c r="U82" s="8" t="str">
        <f t="shared" si="22"/>
        <v>S</v>
      </c>
    </row>
    <row r="83" spans="1:21">
      <c r="A83" s="12" t="str">
        <f t="shared" si="12"/>
        <v>SP21</v>
      </c>
      <c r="B83" s="7" t="str">
        <f t="shared" si="13"/>
        <v>trắng</v>
      </c>
      <c r="C83" s="13" t="str">
        <f t="shared" si="14"/>
        <v>M</v>
      </c>
      <c r="F83" s="8" t="str">
        <f t="shared" si="15"/>
        <v>SP21</v>
      </c>
      <c r="G83" s="9" t="str">
        <f t="shared" si="16"/>
        <v>-t</v>
      </c>
      <c r="H83" s="10" t="str">
        <f t="shared" si="17"/>
        <v>M-trắng</v>
      </c>
      <c r="I83" s="9" t="str">
        <f t="shared" si="18"/>
        <v>trắng</v>
      </c>
      <c r="J83" s="6" t="s">
        <v>587</v>
      </c>
      <c r="K83" s="8" t="str">
        <f t="shared" si="19"/>
        <v>Trắng</v>
      </c>
      <c r="M83" s="6" t="str">
        <f t="shared" si="20"/>
        <v>INSERT INTO CHITIETSANPHAM VALUES('SP21','M',N'trắng')</v>
      </c>
      <c r="T83" s="17" t="str">
        <f t="shared" si="21"/>
        <v>M</v>
      </c>
      <c r="U83" s="8" t="str">
        <f t="shared" si="22"/>
        <v>M</v>
      </c>
    </row>
    <row r="84" spans="1:21">
      <c r="A84" s="12" t="str">
        <f t="shared" si="12"/>
        <v>SP21</v>
      </c>
      <c r="B84" s="7" t="str">
        <f t="shared" si="13"/>
        <v>trắng</v>
      </c>
      <c r="C84" s="13" t="str">
        <f t="shared" si="14"/>
        <v>L</v>
      </c>
      <c r="F84" s="8" t="str">
        <f t="shared" si="15"/>
        <v>SP21</v>
      </c>
      <c r="G84" s="9" t="str">
        <f t="shared" si="16"/>
        <v>-t</v>
      </c>
      <c r="H84" s="10" t="str">
        <f t="shared" si="17"/>
        <v>L-trắng</v>
      </c>
      <c r="I84" s="9" t="str">
        <f t="shared" si="18"/>
        <v>trắng</v>
      </c>
      <c r="J84" s="6" t="s">
        <v>588</v>
      </c>
      <c r="K84" s="8" t="str">
        <f t="shared" si="19"/>
        <v>Trắng</v>
      </c>
      <c r="M84" s="6" t="str">
        <f t="shared" si="20"/>
        <v>INSERT INTO CHITIETSANPHAM VALUES('SP21','L',N'trắng')</v>
      </c>
      <c r="T84" s="17" t="str">
        <f t="shared" si="21"/>
        <v>L</v>
      </c>
      <c r="U84" s="8" t="str">
        <f t="shared" si="22"/>
        <v>L</v>
      </c>
    </row>
    <row r="85" spans="1:21">
      <c r="A85" s="12" t="str">
        <f t="shared" si="12"/>
        <v>SP22</v>
      </c>
      <c r="B85" s="7" t="str">
        <f t="shared" si="13"/>
        <v>đen</v>
      </c>
      <c r="C85" s="13" t="str">
        <f t="shared" si="14"/>
        <v>S</v>
      </c>
      <c r="F85" s="8" t="str">
        <f t="shared" si="15"/>
        <v>SP22</v>
      </c>
      <c r="G85" s="9" t="str">
        <f t="shared" si="16"/>
        <v>-đ</v>
      </c>
      <c r="H85" s="10" t="str">
        <f t="shared" si="17"/>
        <v>S-đen</v>
      </c>
      <c r="I85" s="9" t="str">
        <f t="shared" si="18"/>
        <v>đen</v>
      </c>
      <c r="J85" s="15" t="s">
        <v>589</v>
      </c>
      <c r="K85" s="8" t="str">
        <f t="shared" si="19"/>
        <v>Đen</v>
      </c>
      <c r="M85" s="6" t="str">
        <f t="shared" si="20"/>
        <v>INSERT INTO CHITIETSANPHAM VALUES('SP22','S',N'đen')</v>
      </c>
      <c r="T85" s="17" t="str">
        <f t="shared" si="21"/>
        <v>S</v>
      </c>
      <c r="U85" s="8" t="str">
        <f t="shared" si="22"/>
        <v>S</v>
      </c>
    </row>
    <row r="86" spans="1:21">
      <c r="A86" s="12" t="str">
        <f t="shared" si="12"/>
        <v>SP22</v>
      </c>
      <c r="B86" s="7" t="str">
        <f t="shared" si="13"/>
        <v>đen</v>
      </c>
      <c r="C86" s="13" t="str">
        <f t="shared" si="14"/>
        <v>M</v>
      </c>
      <c r="F86" s="8" t="str">
        <f t="shared" si="15"/>
        <v>SP22</v>
      </c>
      <c r="G86" s="9" t="str">
        <f t="shared" si="16"/>
        <v>-đ</v>
      </c>
      <c r="H86" s="10" t="str">
        <f t="shared" si="17"/>
        <v>M-đen</v>
      </c>
      <c r="I86" s="9" t="str">
        <f t="shared" si="18"/>
        <v>đen</v>
      </c>
      <c r="J86" s="6" t="s">
        <v>590</v>
      </c>
      <c r="K86" s="8" t="str">
        <f t="shared" si="19"/>
        <v>Đen</v>
      </c>
      <c r="M86" s="6" t="str">
        <f t="shared" si="20"/>
        <v>INSERT INTO CHITIETSANPHAM VALUES('SP22','M',N'đen')</v>
      </c>
      <c r="T86" s="17" t="str">
        <f t="shared" si="21"/>
        <v>M</v>
      </c>
      <c r="U86" s="8" t="str">
        <f t="shared" si="22"/>
        <v>M</v>
      </c>
    </row>
    <row r="87" spans="1:21">
      <c r="A87" s="12" t="str">
        <f t="shared" si="12"/>
        <v>SP22</v>
      </c>
      <c r="B87" s="7" t="str">
        <f t="shared" si="13"/>
        <v>đen</v>
      </c>
      <c r="C87" s="13" t="str">
        <f t="shared" si="14"/>
        <v>L</v>
      </c>
      <c r="F87" s="8" t="str">
        <f t="shared" si="15"/>
        <v>SP22</v>
      </c>
      <c r="G87" s="9" t="str">
        <f t="shared" si="16"/>
        <v>-đ</v>
      </c>
      <c r="H87" s="10" t="str">
        <f t="shared" si="17"/>
        <v>L-đen</v>
      </c>
      <c r="I87" s="9" t="str">
        <f t="shared" si="18"/>
        <v>đen</v>
      </c>
      <c r="J87" s="6" t="s">
        <v>591</v>
      </c>
      <c r="K87" s="8" t="str">
        <f t="shared" si="19"/>
        <v>Đen</v>
      </c>
      <c r="M87" s="6" t="str">
        <f t="shared" si="20"/>
        <v>INSERT INTO CHITIETSANPHAM VALUES('SP22','L',N'đen')</v>
      </c>
      <c r="T87" s="17" t="str">
        <f t="shared" si="21"/>
        <v>L</v>
      </c>
      <c r="U87" s="8" t="str">
        <f t="shared" si="22"/>
        <v>L</v>
      </c>
    </row>
    <row r="88" spans="1:21">
      <c r="A88" s="12" t="str">
        <f t="shared" si="12"/>
        <v>SP23</v>
      </c>
      <c r="B88" s="7" t="str">
        <f t="shared" si="13"/>
        <v>đen</v>
      </c>
      <c r="C88" s="13" t="str">
        <f t="shared" si="14"/>
        <v>S</v>
      </c>
      <c r="F88" s="8" t="str">
        <f t="shared" si="15"/>
        <v>SP23</v>
      </c>
      <c r="G88" s="9" t="str">
        <f t="shared" si="16"/>
        <v>-đ</v>
      </c>
      <c r="H88" s="10" t="str">
        <f t="shared" si="17"/>
        <v>S-đen</v>
      </c>
      <c r="I88" s="9" t="str">
        <f t="shared" si="18"/>
        <v>đen</v>
      </c>
      <c r="J88" s="15" t="s">
        <v>592</v>
      </c>
      <c r="K88" s="8" t="str">
        <f t="shared" si="19"/>
        <v>Đen</v>
      </c>
      <c r="M88" s="6" t="str">
        <f t="shared" si="20"/>
        <v>INSERT INTO CHITIETSANPHAM VALUES('SP23','S',N'đen')</v>
      </c>
      <c r="T88" s="17" t="str">
        <f t="shared" si="21"/>
        <v>S</v>
      </c>
      <c r="U88" s="8" t="str">
        <f t="shared" si="22"/>
        <v>S</v>
      </c>
    </row>
    <row r="89" spans="1:21">
      <c r="A89" s="12" t="str">
        <f t="shared" si="12"/>
        <v>SP23</v>
      </c>
      <c r="B89" s="7" t="str">
        <f t="shared" si="13"/>
        <v>đen</v>
      </c>
      <c r="C89" s="13" t="str">
        <f t="shared" si="14"/>
        <v>M</v>
      </c>
      <c r="F89" s="8" t="str">
        <f t="shared" si="15"/>
        <v>SP23</v>
      </c>
      <c r="G89" s="9" t="str">
        <f t="shared" si="16"/>
        <v>-đ</v>
      </c>
      <c r="H89" s="10" t="str">
        <f t="shared" si="17"/>
        <v>M-đen</v>
      </c>
      <c r="I89" s="9" t="str">
        <f t="shared" si="18"/>
        <v>đen</v>
      </c>
      <c r="J89" s="6" t="s">
        <v>593</v>
      </c>
      <c r="K89" s="8" t="str">
        <f t="shared" si="19"/>
        <v>Đen</v>
      </c>
      <c r="M89" s="6" t="str">
        <f t="shared" si="20"/>
        <v>INSERT INTO CHITIETSANPHAM VALUES('SP23','M',N'đen')</v>
      </c>
      <c r="T89" s="17" t="str">
        <f t="shared" si="21"/>
        <v>M</v>
      </c>
      <c r="U89" s="8" t="str">
        <f t="shared" si="22"/>
        <v>M</v>
      </c>
    </row>
    <row r="90" spans="1:21">
      <c r="A90" s="12" t="str">
        <f t="shared" si="12"/>
        <v>SP23</v>
      </c>
      <c r="B90" s="7" t="str">
        <f t="shared" si="13"/>
        <v>đen</v>
      </c>
      <c r="C90" s="13" t="str">
        <f t="shared" si="14"/>
        <v>L</v>
      </c>
      <c r="F90" s="8" t="str">
        <f t="shared" si="15"/>
        <v>SP23</v>
      </c>
      <c r="G90" s="9" t="str">
        <f t="shared" si="16"/>
        <v>-đ</v>
      </c>
      <c r="H90" s="10" t="str">
        <f t="shared" si="17"/>
        <v>L-đen</v>
      </c>
      <c r="I90" s="9" t="str">
        <f t="shared" si="18"/>
        <v>đen</v>
      </c>
      <c r="J90" s="6" t="s">
        <v>594</v>
      </c>
      <c r="K90" s="8" t="str">
        <f t="shared" si="19"/>
        <v>Đen</v>
      </c>
      <c r="M90" s="6" t="str">
        <f t="shared" si="20"/>
        <v>INSERT INTO CHITIETSANPHAM VALUES('SP23','L',N'đen')</v>
      </c>
      <c r="T90" s="17" t="str">
        <f t="shared" si="21"/>
        <v>L</v>
      </c>
      <c r="U90" s="8" t="str">
        <f t="shared" si="22"/>
        <v>L</v>
      </c>
    </row>
    <row r="91" spans="1:21">
      <c r="A91" s="12" t="str">
        <f t="shared" si="12"/>
        <v>SP24</v>
      </c>
      <c r="B91" s="7" t="str">
        <f t="shared" si="13"/>
        <v xml:space="preserve">xanh </v>
      </c>
      <c r="C91" s="13" t="str">
        <f t="shared" si="14"/>
        <v>S</v>
      </c>
      <c r="F91" s="8" t="str">
        <f t="shared" si="15"/>
        <v>SP24</v>
      </c>
      <c r="G91" s="9" t="str">
        <f t="shared" si="16"/>
        <v>-x</v>
      </c>
      <c r="H91" s="10" t="str">
        <f t="shared" si="17"/>
        <v xml:space="preserve">S-xanh </v>
      </c>
      <c r="I91" s="9" t="str">
        <f t="shared" si="18"/>
        <v xml:space="preserve">xanh </v>
      </c>
      <c r="J91" s="15" t="s">
        <v>595</v>
      </c>
      <c r="K91" s="8" t="str">
        <f t="shared" si="19"/>
        <v xml:space="preserve">Xanh </v>
      </c>
      <c r="M91" s="6" t="str">
        <f t="shared" si="20"/>
        <v>INSERT INTO CHITIETSANPHAM VALUES('SP24','S',N'xanh ')</v>
      </c>
      <c r="T91" s="17" t="str">
        <f t="shared" si="21"/>
        <v>S</v>
      </c>
      <c r="U91" s="8" t="str">
        <f t="shared" si="22"/>
        <v>S</v>
      </c>
    </row>
    <row r="92" spans="1:21">
      <c r="A92" s="12" t="str">
        <f t="shared" si="12"/>
        <v>SP24</v>
      </c>
      <c r="B92" s="7" t="str">
        <f t="shared" si="13"/>
        <v xml:space="preserve">xanh </v>
      </c>
      <c r="C92" s="13" t="str">
        <f t="shared" si="14"/>
        <v>M</v>
      </c>
      <c r="F92" s="8" t="str">
        <f t="shared" si="15"/>
        <v>SP24</v>
      </c>
      <c r="G92" s="9" t="str">
        <f t="shared" si="16"/>
        <v>-x</v>
      </c>
      <c r="H92" s="10" t="str">
        <f t="shared" si="17"/>
        <v xml:space="preserve">M-xanh </v>
      </c>
      <c r="I92" s="9" t="str">
        <f t="shared" si="18"/>
        <v xml:space="preserve">xanh </v>
      </c>
      <c r="J92" s="6" t="s">
        <v>596</v>
      </c>
      <c r="K92" s="8" t="str">
        <f t="shared" si="19"/>
        <v xml:space="preserve">Xanh </v>
      </c>
      <c r="M92" s="6" t="str">
        <f t="shared" si="20"/>
        <v>INSERT INTO CHITIETSANPHAM VALUES('SP24','M',N'xanh ')</v>
      </c>
      <c r="T92" s="17" t="str">
        <f t="shared" si="21"/>
        <v>M</v>
      </c>
      <c r="U92" s="8" t="str">
        <f t="shared" si="22"/>
        <v>M</v>
      </c>
    </row>
    <row r="93" spans="1:21">
      <c r="A93" s="12" t="str">
        <f t="shared" si="12"/>
        <v>SP24</v>
      </c>
      <c r="B93" s="7" t="str">
        <f t="shared" si="13"/>
        <v>xanh</v>
      </c>
      <c r="C93" s="13" t="str">
        <f t="shared" si="14"/>
        <v>L</v>
      </c>
      <c r="F93" s="8" t="str">
        <f t="shared" si="15"/>
        <v>SP24</v>
      </c>
      <c r="G93" s="9" t="str">
        <f t="shared" si="16"/>
        <v>-x</v>
      </c>
      <c r="H93" s="10" t="str">
        <f t="shared" si="17"/>
        <v>L-xanh</v>
      </c>
      <c r="I93" s="9" t="str">
        <f t="shared" si="18"/>
        <v>xanh</v>
      </c>
      <c r="J93" s="6" t="s">
        <v>597</v>
      </c>
      <c r="K93" s="8" t="str">
        <f t="shared" si="19"/>
        <v>Xanh</v>
      </c>
      <c r="M93" s="6" t="str">
        <f t="shared" si="20"/>
        <v>INSERT INTO CHITIETSANPHAM VALUES('SP24','L',N'xanh')</v>
      </c>
      <c r="T93" s="17" t="str">
        <f t="shared" si="21"/>
        <v>L</v>
      </c>
      <c r="U93" s="8" t="str">
        <f t="shared" si="22"/>
        <v>L</v>
      </c>
    </row>
    <row r="94" spans="1:21">
      <c r="A94" s="12" t="str">
        <f t="shared" si="12"/>
        <v>SP25</v>
      </c>
      <c r="B94" s="7" t="str">
        <f t="shared" si="13"/>
        <v>be</v>
      </c>
      <c r="C94" s="13" t="str">
        <f t="shared" si="14"/>
        <v>M</v>
      </c>
      <c r="F94" s="8" t="str">
        <f t="shared" si="15"/>
        <v>SP25</v>
      </c>
      <c r="G94" s="9" t="str">
        <f t="shared" si="16"/>
        <v>-b</v>
      </c>
      <c r="H94" s="10" t="str">
        <f t="shared" si="17"/>
        <v>M-be</v>
      </c>
      <c r="I94" s="9" t="str">
        <f t="shared" si="18"/>
        <v>be</v>
      </c>
      <c r="J94" s="15" t="s">
        <v>598</v>
      </c>
      <c r="K94" s="8" t="str">
        <f t="shared" si="19"/>
        <v>Be</v>
      </c>
      <c r="M94" s="6" t="str">
        <f t="shared" si="20"/>
        <v>INSERT INTO CHITIETSANPHAM VALUES('SP25','M',N'be')</v>
      </c>
      <c r="T94" s="17" t="str">
        <f t="shared" si="21"/>
        <v>M</v>
      </c>
      <c r="U94" s="8" t="str">
        <f t="shared" si="22"/>
        <v>M</v>
      </c>
    </row>
    <row r="95" spans="1:21">
      <c r="A95" s="12" t="str">
        <f t="shared" si="12"/>
        <v>SP25</v>
      </c>
      <c r="B95" s="7" t="str">
        <f t="shared" si="13"/>
        <v>be</v>
      </c>
      <c r="C95" s="13" t="str">
        <f t="shared" si="14"/>
        <v>L</v>
      </c>
      <c r="F95" s="8" t="str">
        <f t="shared" si="15"/>
        <v>SP25</v>
      </c>
      <c r="G95" s="9" t="str">
        <f t="shared" si="16"/>
        <v>-b</v>
      </c>
      <c r="H95" s="10" t="str">
        <f t="shared" si="17"/>
        <v>L-be</v>
      </c>
      <c r="I95" s="9" t="str">
        <f t="shared" si="18"/>
        <v>be</v>
      </c>
      <c r="J95" s="6" t="s">
        <v>599</v>
      </c>
      <c r="K95" s="8" t="str">
        <f t="shared" si="19"/>
        <v>Be</v>
      </c>
      <c r="M95" s="6" t="str">
        <f t="shared" si="20"/>
        <v>INSERT INTO CHITIETSANPHAM VALUES('SP25','L',N'be')</v>
      </c>
      <c r="T95" s="17" t="str">
        <f t="shared" si="21"/>
        <v>L</v>
      </c>
      <c r="U95" s="8" t="str">
        <f t="shared" si="22"/>
        <v>L</v>
      </c>
    </row>
    <row r="96" spans="1:21">
      <c r="A96" s="12" t="str">
        <f t="shared" si="12"/>
        <v>SP25</v>
      </c>
      <c r="B96" s="7" t="str">
        <f t="shared" si="13"/>
        <v>be</v>
      </c>
      <c r="C96" s="13" t="str">
        <f t="shared" si="14"/>
        <v>S</v>
      </c>
      <c r="F96" s="8" t="str">
        <f t="shared" si="15"/>
        <v>SP25</v>
      </c>
      <c r="G96" s="9" t="str">
        <f t="shared" si="16"/>
        <v>-b</v>
      </c>
      <c r="H96" s="10" t="str">
        <f t="shared" si="17"/>
        <v>S-be</v>
      </c>
      <c r="I96" s="9" t="str">
        <f t="shared" si="18"/>
        <v>be</v>
      </c>
      <c r="J96" s="6" t="s">
        <v>600</v>
      </c>
      <c r="K96" s="8" t="str">
        <f t="shared" si="19"/>
        <v>Be</v>
      </c>
      <c r="M96" s="6" t="str">
        <f t="shared" si="20"/>
        <v>INSERT INTO CHITIETSANPHAM VALUES('SP25','S',N'be')</v>
      </c>
      <c r="T96" s="17" t="str">
        <f t="shared" si="21"/>
        <v>S</v>
      </c>
      <c r="U96" s="8" t="str">
        <f t="shared" si="22"/>
        <v>S</v>
      </c>
    </row>
    <row r="97" spans="1:21">
      <c r="A97" s="12" t="str">
        <f t="shared" si="12"/>
        <v>SP26</v>
      </c>
      <c r="B97" s="7" t="str">
        <f t="shared" si="13"/>
        <v>xanh</v>
      </c>
      <c r="C97" s="13" t="str">
        <f t="shared" si="14"/>
        <v>S</v>
      </c>
      <c r="F97" s="8" t="str">
        <f t="shared" si="15"/>
        <v>SP26</v>
      </c>
      <c r="G97" s="9" t="str">
        <f t="shared" si="16"/>
        <v>-x</v>
      </c>
      <c r="H97" s="10" t="str">
        <f t="shared" si="17"/>
        <v>S-xanh</v>
      </c>
      <c r="I97" s="9" t="str">
        <f t="shared" si="18"/>
        <v>xanh</v>
      </c>
      <c r="J97" s="15" t="s">
        <v>601</v>
      </c>
      <c r="K97" s="8" t="str">
        <f t="shared" si="19"/>
        <v>Xanh</v>
      </c>
      <c r="M97" s="6" t="str">
        <f t="shared" si="20"/>
        <v>INSERT INTO CHITIETSANPHAM VALUES('SP26','S',N'xanh')</v>
      </c>
      <c r="T97" s="17" t="str">
        <f t="shared" si="21"/>
        <v>S</v>
      </c>
      <c r="U97" s="8" t="str">
        <f t="shared" si="22"/>
        <v>S</v>
      </c>
    </row>
    <row r="98" spans="1:21">
      <c r="A98" s="12" t="str">
        <f t="shared" si="12"/>
        <v>SP26</v>
      </c>
      <c r="B98" s="7" t="str">
        <f t="shared" si="13"/>
        <v xml:space="preserve">xanh </v>
      </c>
      <c r="C98" s="13" t="str">
        <f t="shared" si="14"/>
        <v>M</v>
      </c>
      <c r="F98" s="8" t="str">
        <f t="shared" si="15"/>
        <v>SP26</v>
      </c>
      <c r="G98" s="9" t="str">
        <f t="shared" si="16"/>
        <v>-x</v>
      </c>
      <c r="H98" s="10" t="str">
        <f t="shared" si="17"/>
        <v xml:space="preserve">M-xanh </v>
      </c>
      <c r="I98" s="9" t="str">
        <f t="shared" si="18"/>
        <v xml:space="preserve">xanh </v>
      </c>
      <c r="J98" s="6" t="s">
        <v>602</v>
      </c>
      <c r="K98" s="8" t="str">
        <f t="shared" si="19"/>
        <v xml:space="preserve">Xanh </v>
      </c>
      <c r="M98" s="6" t="str">
        <f t="shared" si="20"/>
        <v>INSERT INTO CHITIETSANPHAM VALUES('SP26','M',N'xanh ')</v>
      </c>
      <c r="T98" s="17" t="str">
        <f t="shared" si="21"/>
        <v>M</v>
      </c>
      <c r="U98" s="8" t="str">
        <f t="shared" si="22"/>
        <v>M</v>
      </c>
    </row>
    <row r="99" spans="1:21">
      <c r="A99" s="12" t="str">
        <f t="shared" si="12"/>
        <v>SP26</v>
      </c>
      <c r="B99" s="7" t="str">
        <f t="shared" si="13"/>
        <v xml:space="preserve">xanh </v>
      </c>
      <c r="C99" s="13" t="str">
        <f t="shared" si="14"/>
        <v>L</v>
      </c>
      <c r="F99" s="8" t="str">
        <f t="shared" si="15"/>
        <v>SP26</v>
      </c>
      <c r="G99" s="9" t="str">
        <f t="shared" si="16"/>
        <v>-x</v>
      </c>
      <c r="H99" s="10" t="str">
        <f t="shared" si="17"/>
        <v xml:space="preserve">L-xanh </v>
      </c>
      <c r="I99" s="9" t="str">
        <f t="shared" si="18"/>
        <v xml:space="preserve">xanh </v>
      </c>
      <c r="J99" s="6" t="s">
        <v>603</v>
      </c>
      <c r="K99" s="8" t="str">
        <f t="shared" si="19"/>
        <v xml:space="preserve">Xanh </v>
      </c>
      <c r="M99" s="6" t="str">
        <f t="shared" si="20"/>
        <v>INSERT INTO CHITIETSANPHAM VALUES('SP26','L',N'xanh ')</v>
      </c>
      <c r="T99" s="17" t="str">
        <f t="shared" si="21"/>
        <v>L</v>
      </c>
      <c r="U99" s="8" t="str">
        <f t="shared" si="22"/>
        <v>L</v>
      </c>
    </row>
    <row r="100" spans="1:21">
      <c r="A100" s="12" t="str">
        <f t="shared" si="12"/>
        <v>SP27</v>
      </c>
      <c r="B100" s="7" t="str">
        <f t="shared" si="13"/>
        <v>đen</v>
      </c>
      <c r="C100" s="13" t="str">
        <f t="shared" si="14"/>
        <v>S</v>
      </c>
      <c r="F100" s="8" t="str">
        <f t="shared" si="15"/>
        <v>SP27</v>
      </c>
      <c r="G100" s="9" t="str">
        <f t="shared" si="16"/>
        <v>-đ</v>
      </c>
      <c r="H100" s="10" t="str">
        <f t="shared" si="17"/>
        <v>S-đen</v>
      </c>
      <c r="I100" s="9" t="str">
        <f t="shared" si="18"/>
        <v>đen</v>
      </c>
      <c r="J100" s="15" t="s">
        <v>604</v>
      </c>
      <c r="K100" s="8" t="str">
        <f t="shared" si="19"/>
        <v>Đen</v>
      </c>
      <c r="M100" s="6" t="str">
        <f t="shared" si="20"/>
        <v>INSERT INTO CHITIETSANPHAM VALUES('SP27','S',N'đen')</v>
      </c>
      <c r="T100" s="17" t="str">
        <f t="shared" si="21"/>
        <v>S</v>
      </c>
      <c r="U100" s="8" t="str">
        <f t="shared" si="22"/>
        <v>S</v>
      </c>
    </row>
    <row r="101" spans="1:21">
      <c r="A101" s="12" t="str">
        <f t="shared" si="12"/>
        <v>SP27</v>
      </c>
      <c r="B101" s="7" t="str">
        <f t="shared" si="13"/>
        <v>đen</v>
      </c>
      <c r="C101" s="13" t="str">
        <f t="shared" si="14"/>
        <v>M</v>
      </c>
      <c r="F101" s="8" t="str">
        <f t="shared" si="15"/>
        <v>SP27</v>
      </c>
      <c r="G101" s="9" t="str">
        <f t="shared" si="16"/>
        <v>-đ</v>
      </c>
      <c r="H101" s="10" t="str">
        <f t="shared" si="17"/>
        <v>M-đen</v>
      </c>
      <c r="I101" s="9" t="str">
        <f t="shared" si="18"/>
        <v>đen</v>
      </c>
      <c r="J101" s="6" t="s">
        <v>605</v>
      </c>
      <c r="K101" s="8" t="str">
        <f t="shared" si="19"/>
        <v>Đen</v>
      </c>
      <c r="M101" s="6" t="str">
        <f t="shared" si="20"/>
        <v>INSERT INTO CHITIETSANPHAM VALUES('SP27','M',N'đen')</v>
      </c>
      <c r="T101" s="17" t="str">
        <f t="shared" si="21"/>
        <v>M</v>
      </c>
      <c r="U101" s="8" t="str">
        <f t="shared" si="22"/>
        <v>M</v>
      </c>
    </row>
    <row r="102" spans="1:21">
      <c r="A102" s="12" t="str">
        <f t="shared" si="12"/>
        <v>SP27</v>
      </c>
      <c r="B102" s="7" t="str">
        <f t="shared" si="13"/>
        <v>đen</v>
      </c>
      <c r="C102" s="13" t="str">
        <f t="shared" si="14"/>
        <v>L</v>
      </c>
      <c r="F102" s="8" t="str">
        <f t="shared" si="15"/>
        <v>SP27</v>
      </c>
      <c r="G102" s="9" t="str">
        <f t="shared" si="16"/>
        <v>-đ</v>
      </c>
      <c r="H102" s="10" t="str">
        <f t="shared" si="17"/>
        <v>L-đen</v>
      </c>
      <c r="I102" s="9" t="str">
        <f t="shared" si="18"/>
        <v>đen</v>
      </c>
      <c r="J102" s="6" t="s">
        <v>606</v>
      </c>
      <c r="K102" s="8" t="str">
        <f t="shared" si="19"/>
        <v>Đen</v>
      </c>
      <c r="M102" s="6" t="str">
        <f t="shared" si="20"/>
        <v>INSERT INTO CHITIETSANPHAM VALUES('SP27','L',N'đen')</v>
      </c>
      <c r="T102" s="17" t="str">
        <f t="shared" si="21"/>
        <v>L</v>
      </c>
      <c r="U102" s="8" t="str">
        <f t="shared" si="22"/>
        <v>L</v>
      </c>
    </row>
    <row r="103" spans="1:21">
      <c r="A103" s="12" t="str">
        <f t="shared" si="12"/>
        <v>SP28</v>
      </c>
      <c r="B103" s="7" t="str">
        <f t="shared" si="13"/>
        <v>đen</v>
      </c>
      <c r="C103" s="13" t="str">
        <f t="shared" si="14"/>
        <v>S</v>
      </c>
      <c r="F103" s="8" t="str">
        <f t="shared" si="15"/>
        <v>SP28</v>
      </c>
      <c r="G103" s="9" t="str">
        <f t="shared" si="16"/>
        <v>-đ</v>
      </c>
      <c r="H103" s="10" t="str">
        <f t="shared" si="17"/>
        <v>S-đen</v>
      </c>
      <c r="I103" s="9" t="str">
        <f t="shared" si="18"/>
        <v>đen</v>
      </c>
      <c r="J103" s="15" t="s">
        <v>607</v>
      </c>
      <c r="K103" s="8" t="str">
        <f t="shared" si="19"/>
        <v>Đen</v>
      </c>
      <c r="M103" s="6" t="str">
        <f t="shared" si="20"/>
        <v>INSERT INTO CHITIETSANPHAM VALUES('SP28','S',N'đen')</v>
      </c>
      <c r="T103" s="17" t="str">
        <f t="shared" si="21"/>
        <v>S</v>
      </c>
      <c r="U103" s="8" t="str">
        <f t="shared" si="22"/>
        <v>S</v>
      </c>
    </row>
    <row r="104" spans="1:21">
      <c r="A104" s="12" t="str">
        <f t="shared" si="12"/>
        <v>SP28</v>
      </c>
      <c r="B104" s="7" t="str">
        <f t="shared" si="13"/>
        <v>đen</v>
      </c>
      <c r="C104" s="13" t="str">
        <f t="shared" si="14"/>
        <v>M</v>
      </c>
      <c r="F104" s="8" t="str">
        <f t="shared" si="15"/>
        <v>SP28</v>
      </c>
      <c r="G104" s="9" t="str">
        <f t="shared" si="16"/>
        <v>-đ</v>
      </c>
      <c r="H104" s="10" t="str">
        <f t="shared" si="17"/>
        <v>M-đen</v>
      </c>
      <c r="I104" s="9" t="str">
        <f t="shared" si="18"/>
        <v>đen</v>
      </c>
      <c r="J104" s="6" t="s">
        <v>608</v>
      </c>
      <c r="K104" s="8" t="str">
        <f t="shared" si="19"/>
        <v>Đen</v>
      </c>
      <c r="M104" s="6" t="str">
        <f t="shared" si="20"/>
        <v>INSERT INTO CHITIETSANPHAM VALUES('SP28','M',N'đen')</v>
      </c>
      <c r="T104" s="17" t="str">
        <f t="shared" si="21"/>
        <v>M</v>
      </c>
      <c r="U104" s="8" t="str">
        <f t="shared" si="22"/>
        <v>M</v>
      </c>
    </row>
    <row r="105" spans="1:21">
      <c r="A105" s="12" t="str">
        <f t="shared" si="12"/>
        <v>SP28</v>
      </c>
      <c r="B105" s="7" t="str">
        <f t="shared" si="13"/>
        <v>đen</v>
      </c>
      <c r="C105" s="13" t="str">
        <f t="shared" si="14"/>
        <v>L</v>
      </c>
      <c r="F105" s="8" t="str">
        <f t="shared" si="15"/>
        <v>SP28</v>
      </c>
      <c r="G105" s="9" t="str">
        <f t="shared" si="16"/>
        <v>-đ</v>
      </c>
      <c r="H105" s="10" t="str">
        <f t="shared" si="17"/>
        <v>L-đen</v>
      </c>
      <c r="I105" s="9" t="str">
        <f t="shared" si="18"/>
        <v>đen</v>
      </c>
      <c r="J105" s="6" t="s">
        <v>609</v>
      </c>
      <c r="K105" s="8" t="str">
        <f t="shared" si="19"/>
        <v>Đen</v>
      </c>
      <c r="M105" s="6" t="str">
        <f t="shared" si="20"/>
        <v>INSERT INTO CHITIETSANPHAM VALUES('SP28','L',N'đen')</v>
      </c>
      <c r="T105" s="17" t="str">
        <f t="shared" si="21"/>
        <v>L</v>
      </c>
      <c r="U105" s="8" t="str">
        <f t="shared" si="22"/>
        <v>L</v>
      </c>
    </row>
    <row r="106" spans="1:21">
      <c r="A106" s="12" t="str">
        <f t="shared" si="12"/>
        <v>SP29</v>
      </c>
      <c r="B106" s="7" t="str">
        <f t="shared" si="13"/>
        <v>đen</v>
      </c>
      <c r="C106" s="13" t="str">
        <f t="shared" si="14"/>
        <v>F</v>
      </c>
      <c r="F106" s="8" t="str">
        <f t="shared" si="15"/>
        <v>SP29</v>
      </c>
      <c r="G106" s="9" t="str">
        <f t="shared" si="16"/>
        <v>-đ</v>
      </c>
      <c r="H106" s="10" t="str">
        <f t="shared" si="17"/>
        <v>F-đen</v>
      </c>
      <c r="I106" s="9" t="str">
        <f t="shared" si="18"/>
        <v>đen</v>
      </c>
      <c r="J106" s="15" t="s">
        <v>610</v>
      </c>
      <c r="K106" s="8" t="str">
        <f t="shared" si="19"/>
        <v>Đen</v>
      </c>
      <c r="M106" s="6" t="str">
        <f t="shared" si="20"/>
        <v>INSERT INTO CHITIETSANPHAM VALUES('SP29','F',N'đen')</v>
      </c>
      <c r="T106" s="17" t="str">
        <f t="shared" si="21"/>
        <v>F</v>
      </c>
      <c r="U106" s="8" t="str">
        <f t="shared" si="22"/>
        <v>F</v>
      </c>
    </row>
    <row r="107" spans="1:21">
      <c r="A107" s="12" t="str">
        <f t="shared" si="12"/>
        <v>SP29</v>
      </c>
      <c r="B107" s="7" t="str">
        <f t="shared" si="13"/>
        <v>hồng</v>
      </c>
      <c r="C107" s="13" t="str">
        <f t="shared" si="14"/>
        <v>F</v>
      </c>
      <c r="F107" s="8" t="str">
        <f t="shared" si="15"/>
        <v>SP29</v>
      </c>
      <c r="G107" s="9" t="str">
        <f t="shared" si="16"/>
        <v>-h</v>
      </c>
      <c r="H107" s="10" t="str">
        <f t="shared" si="17"/>
        <v>F-hồng</v>
      </c>
      <c r="I107" s="9" t="str">
        <f t="shared" si="18"/>
        <v>hồng</v>
      </c>
      <c r="J107" s="6" t="s">
        <v>611</v>
      </c>
      <c r="K107" s="8" t="str">
        <f t="shared" si="19"/>
        <v>Hồng</v>
      </c>
      <c r="M107" s="6" t="str">
        <f t="shared" si="20"/>
        <v>INSERT INTO CHITIETSANPHAM VALUES('SP29','F',N'hồng')</v>
      </c>
      <c r="T107" s="17" t="str">
        <f t="shared" si="21"/>
        <v>F</v>
      </c>
      <c r="U107" s="8" t="str">
        <f t="shared" si="22"/>
        <v>F</v>
      </c>
    </row>
    <row r="108" spans="1:21">
      <c r="A108" s="12" t="str">
        <f t="shared" si="12"/>
        <v>SP29</v>
      </c>
      <c r="B108" s="7" t="str">
        <f t="shared" si="13"/>
        <v>trắng</v>
      </c>
      <c r="C108" s="13" t="str">
        <f t="shared" si="14"/>
        <v>F</v>
      </c>
      <c r="F108" s="8" t="str">
        <f t="shared" si="15"/>
        <v>SP29</v>
      </c>
      <c r="G108" s="9" t="str">
        <f t="shared" si="16"/>
        <v>-t</v>
      </c>
      <c r="H108" s="10" t="str">
        <f t="shared" si="17"/>
        <v>F-trắng</v>
      </c>
      <c r="I108" s="9" t="str">
        <f t="shared" si="18"/>
        <v>trắng</v>
      </c>
      <c r="J108" s="6" t="s">
        <v>612</v>
      </c>
      <c r="K108" s="8" t="str">
        <f t="shared" si="19"/>
        <v>Trắng</v>
      </c>
      <c r="M108" s="6" t="str">
        <f t="shared" si="20"/>
        <v>INSERT INTO CHITIETSANPHAM VALUES('SP29','F',N'trắng')</v>
      </c>
      <c r="T108" s="17" t="str">
        <f t="shared" si="21"/>
        <v>F</v>
      </c>
      <c r="U108" s="8" t="str">
        <f t="shared" si="22"/>
        <v>F</v>
      </c>
    </row>
    <row r="109" spans="1:21">
      <c r="A109" s="12" t="str">
        <f t="shared" si="12"/>
        <v>SP30</v>
      </c>
      <c r="B109" s="7" t="str">
        <f t="shared" si="13"/>
        <v>bạc</v>
      </c>
      <c r="C109" s="13" t="str">
        <f t="shared" si="14"/>
        <v>F</v>
      </c>
      <c r="F109" s="8" t="str">
        <f t="shared" si="15"/>
        <v>SP30</v>
      </c>
      <c r="G109" s="9" t="str">
        <f t="shared" si="16"/>
        <v>-b</v>
      </c>
      <c r="H109" s="10" t="str">
        <f t="shared" si="17"/>
        <v>F-bạc</v>
      </c>
      <c r="I109" s="9" t="str">
        <f t="shared" si="18"/>
        <v>bạc</v>
      </c>
      <c r="J109" s="15" t="s">
        <v>613</v>
      </c>
      <c r="K109" s="8" t="str">
        <f t="shared" si="19"/>
        <v>Bạc</v>
      </c>
      <c r="M109" s="6" t="str">
        <f t="shared" si="20"/>
        <v>INSERT INTO CHITIETSANPHAM VALUES('SP30','F',N'bạc')</v>
      </c>
      <c r="T109" s="17" t="str">
        <f t="shared" si="21"/>
        <v>F</v>
      </c>
      <c r="U109" s="8" t="str">
        <f t="shared" si="22"/>
        <v>F</v>
      </c>
    </row>
    <row r="110" spans="1:21">
      <c r="A110" s="12" t="str">
        <f t="shared" si="12"/>
        <v>SP30</v>
      </c>
      <c r="B110" s="7" t="str">
        <f t="shared" si="13"/>
        <v>đen</v>
      </c>
      <c r="C110" s="13" t="str">
        <f t="shared" si="14"/>
        <v>S</v>
      </c>
      <c r="F110" s="8" t="str">
        <f t="shared" si="15"/>
        <v>SP30</v>
      </c>
      <c r="G110" s="9" t="str">
        <f t="shared" si="16"/>
        <v>-đ</v>
      </c>
      <c r="H110" s="10" t="str">
        <f t="shared" si="17"/>
        <v>S-đen</v>
      </c>
      <c r="I110" s="9" t="str">
        <f t="shared" si="18"/>
        <v>đen</v>
      </c>
      <c r="J110" s="6" t="s">
        <v>614</v>
      </c>
      <c r="K110" s="8" t="str">
        <f t="shared" si="19"/>
        <v>Đen</v>
      </c>
      <c r="M110" s="6" t="str">
        <f t="shared" si="20"/>
        <v>INSERT INTO CHITIETSANPHAM VALUES('SP30','S',N'đen')</v>
      </c>
      <c r="T110" s="17" t="str">
        <f t="shared" si="21"/>
        <v>S</v>
      </c>
      <c r="U110" s="8" t="str">
        <f t="shared" si="22"/>
        <v>S</v>
      </c>
    </row>
    <row r="111" spans="1:21">
      <c r="A111" s="12" t="str">
        <f t="shared" si="12"/>
        <v>SP30</v>
      </c>
      <c r="B111" s="7" t="str">
        <f t="shared" si="13"/>
        <v>đen</v>
      </c>
      <c r="C111" s="13" t="str">
        <f t="shared" si="14"/>
        <v>M</v>
      </c>
      <c r="F111" s="8" t="str">
        <f t="shared" si="15"/>
        <v>SP30</v>
      </c>
      <c r="G111" s="9" t="str">
        <f t="shared" si="16"/>
        <v>-đ</v>
      </c>
      <c r="H111" s="10" t="str">
        <f t="shared" si="17"/>
        <v>M-đen</v>
      </c>
      <c r="I111" s="9" t="str">
        <f t="shared" si="18"/>
        <v>đen</v>
      </c>
      <c r="J111" s="6" t="s">
        <v>615</v>
      </c>
      <c r="K111" s="8" t="str">
        <f t="shared" si="19"/>
        <v>Đen</v>
      </c>
      <c r="M111" s="6" t="str">
        <f t="shared" si="20"/>
        <v>INSERT INTO CHITIETSANPHAM VALUES('SP30','M',N'đen')</v>
      </c>
      <c r="T111" s="17" t="str">
        <f t="shared" si="21"/>
        <v>M</v>
      </c>
      <c r="U111" s="8" t="str">
        <f t="shared" si="22"/>
        <v>M</v>
      </c>
    </row>
    <row r="112" spans="1:21">
      <c r="A112" s="12" t="str">
        <f t="shared" si="12"/>
        <v>SP30</v>
      </c>
      <c r="B112" s="7" t="str">
        <f t="shared" si="13"/>
        <v>đen</v>
      </c>
      <c r="C112" s="13" t="str">
        <f t="shared" si="14"/>
        <v>L</v>
      </c>
      <c r="F112" s="8" t="str">
        <f t="shared" si="15"/>
        <v>SP30</v>
      </c>
      <c r="G112" s="9" t="str">
        <f t="shared" si="16"/>
        <v>-đ</v>
      </c>
      <c r="H112" s="10" t="str">
        <f t="shared" si="17"/>
        <v>L-đen</v>
      </c>
      <c r="I112" s="9" t="str">
        <f t="shared" si="18"/>
        <v>đen</v>
      </c>
      <c r="J112" s="6" t="s">
        <v>616</v>
      </c>
      <c r="K112" s="8" t="str">
        <f t="shared" si="19"/>
        <v>Đen</v>
      </c>
      <c r="M112" s="6" t="str">
        <f t="shared" si="20"/>
        <v>INSERT INTO CHITIETSANPHAM VALUES('SP30','L',N'đen')</v>
      </c>
      <c r="T112" s="17" t="str">
        <f t="shared" si="21"/>
        <v>L</v>
      </c>
      <c r="U112" s="8" t="str">
        <f t="shared" si="22"/>
        <v>L</v>
      </c>
    </row>
    <row r="113" spans="1:21">
      <c r="A113" s="12" t="str">
        <f t="shared" si="12"/>
        <v>SP31</v>
      </c>
      <c r="B113" s="7" t="str">
        <f t="shared" si="13"/>
        <v>đen</v>
      </c>
      <c r="C113" s="13" t="str">
        <f t="shared" si="14"/>
        <v>S</v>
      </c>
      <c r="F113" s="8" t="str">
        <f t="shared" si="15"/>
        <v>SP31</v>
      </c>
      <c r="G113" s="9" t="str">
        <f t="shared" si="16"/>
        <v>-đ</v>
      </c>
      <c r="H113" s="10" t="str">
        <f t="shared" si="17"/>
        <v>S-đen</v>
      </c>
      <c r="I113" s="9" t="str">
        <f t="shared" si="18"/>
        <v>đen</v>
      </c>
      <c r="J113" s="15" t="s">
        <v>617</v>
      </c>
      <c r="K113" s="8" t="str">
        <f t="shared" si="19"/>
        <v>Đen</v>
      </c>
      <c r="M113" s="6" t="str">
        <f t="shared" si="20"/>
        <v>INSERT INTO CHITIETSANPHAM VALUES('SP31','S',N'đen')</v>
      </c>
      <c r="T113" s="17" t="str">
        <f t="shared" si="21"/>
        <v>S</v>
      </c>
      <c r="U113" s="8" t="str">
        <f t="shared" si="22"/>
        <v>S</v>
      </c>
    </row>
    <row r="114" spans="1:21">
      <c r="A114" s="12" t="str">
        <f t="shared" si="12"/>
        <v>SP31</v>
      </c>
      <c r="B114" s="7" t="str">
        <f t="shared" si="13"/>
        <v>đen</v>
      </c>
      <c r="C114" s="13" t="str">
        <f t="shared" si="14"/>
        <v>M</v>
      </c>
      <c r="F114" s="8" t="str">
        <f t="shared" si="15"/>
        <v>SP31</v>
      </c>
      <c r="G114" s="9" t="str">
        <f t="shared" si="16"/>
        <v>-đ</v>
      </c>
      <c r="H114" s="10" t="str">
        <f t="shared" si="17"/>
        <v>M-đen</v>
      </c>
      <c r="I114" s="9" t="str">
        <f t="shared" si="18"/>
        <v>đen</v>
      </c>
      <c r="J114" s="6" t="s">
        <v>618</v>
      </c>
      <c r="K114" s="8" t="str">
        <f t="shared" si="19"/>
        <v>Đen</v>
      </c>
      <c r="M114" s="6" t="str">
        <f t="shared" si="20"/>
        <v>INSERT INTO CHITIETSANPHAM VALUES('SP31','M',N'đen')</v>
      </c>
      <c r="T114" s="17" t="str">
        <f t="shared" si="21"/>
        <v>M</v>
      </c>
      <c r="U114" s="8" t="str">
        <f t="shared" si="22"/>
        <v>M</v>
      </c>
    </row>
    <row r="115" spans="1:21">
      <c r="A115" s="12" t="str">
        <f t="shared" si="12"/>
        <v>SP31</v>
      </c>
      <c r="B115" s="7" t="str">
        <f t="shared" si="13"/>
        <v>đen</v>
      </c>
      <c r="C115" s="13" t="str">
        <f t="shared" si="14"/>
        <v>L</v>
      </c>
      <c r="F115" s="8" t="str">
        <f t="shared" si="15"/>
        <v>SP31</v>
      </c>
      <c r="G115" s="9" t="str">
        <f t="shared" si="16"/>
        <v>-đ</v>
      </c>
      <c r="H115" s="10" t="str">
        <f t="shared" si="17"/>
        <v>L-đen</v>
      </c>
      <c r="I115" s="9" t="str">
        <f t="shared" si="18"/>
        <v>đen</v>
      </c>
      <c r="J115" s="6" t="s">
        <v>619</v>
      </c>
      <c r="K115" s="8" t="str">
        <f t="shared" si="19"/>
        <v>Đen</v>
      </c>
      <c r="M115" s="6" t="str">
        <f t="shared" si="20"/>
        <v>INSERT INTO CHITIETSANPHAM VALUES('SP31','L',N'đen')</v>
      </c>
      <c r="T115" s="17" t="str">
        <f t="shared" si="21"/>
        <v>L</v>
      </c>
      <c r="U115" s="8" t="str">
        <f t="shared" si="22"/>
        <v>L</v>
      </c>
    </row>
    <row r="116" spans="1:21">
      <c r="A116" s="12" t="str">
        <f t="shared" si="12"/>
        <v>SP32</v>
      </c>
      <c r="B116" s="7" t="str">
        <f t="shared" si="13"/>
        <v>Vàng</v>
      </c>
      <c r="C116" s="13" t="str">
        <f t="shared" si="14"/>
        <v>S</v>
      </c>
      <c r="F116" s="8" t="str">
        <f t="shared" si="15"/>
        <v>SP32</v>
      </c>
      <c r="G116" s="9" t="str">
        <f t="shared" ref="G116:G147" si="23">MID(J119,7,2)</f>
        <v>-đ</v>
      </c>
      <c r="H116" s="10" t="str">
        <f t="shared" si="17"/>
        <v>S-Vàng</v>
      </c>
      <c r="I116" s="9" t="str">
        <f t="shared" si="18"/>
        <v>Vàng</v>
      </c>
      <c r="J116" s="6" t="s">
        <v>620</v>
      </c>
      <c r="K116" s="8" t="str">
        <f t="shared" si="19"/>
        <v>Vàng</v>
      </c>
      <c r="M116" s="6" t="str">
        <f t="shared" si="20"/>
        <v>INSERT INTO CHITIETSANPHAM VALUES('SP32','S',N'Vàng')</v>
      </c>
      <c r="T116" s="17" t="str">
        <f t="shared" si="21"/>
        <v>S</v>
      </c>
      <c r="U116" s="8" t="str">
        <f t="shared" si="22"/>
        <v>S</v>
      </c>
    </row>
    <row r="117" spans="1:21">
      <c r="A117" s="12" t="str">
        <f t="shared" si="12"/>
        <v>SP32</v>
      </c>
      <c r="B117" s="7" t="str">
        <f t="shared" si="13"/>
        <v>Vàng</v>
      </c>
      <c r="C117" s="13" t="str">
        <f t="shared" si="14"/>
        <v>M</v>
      </c>
      <c r="F117" s="8" t="str">
        <f t="shared" si="15"/>
        <v>SP32</v>
      </c>
      <c r="G117" s="9" t="str">
        <f t="shared" si="23"/>
        <v>-đ</v>
      </c>
      <c r="H117" s="10" t="str">
        <f t="shared" si="17"/>
        <v>M-Vàng</v>
      </c>
      <c r="I117" s="9" t="str">
        <f t="shared" si="18"/>
        <v>Vàng</v>
      </c>
      <c r="J117" s="6" t="s">
        <v>621</v>
      </c>
      <c r="K117" s="8" t="str">
        <f t="shared" si="19"/>
        <v>Vàng</v>
      </c>
      <c r="M117" s="6" t="str">
        <f t="shared" si="20"/>
        <v>INSERT INTO CHITIETSANPHAM VALUES('SP32','M',N'Vàng')</v>
      </c>
      <c r="T117" s="17" t="str">
        <f t="shared" si="21"/>
        <v>M</v>
      </c>
      <c r="U117" s="8" t="str">
        <f t="shared" si="22"/>
        <v>M</v>
      </c>
    </row>
    <row r="118" spans="1:21">
      <c r="A118" s="12" t="str">
        <f t="shared" si="12"/>
        <v>SP32</v>
      </c>
      <c r="B118" s="7" t="str">
        <f t="shared" si="13"/>
        <v>Vàng</v>
      </c>
      <c r="C118" s="13" t="str">
        <f t="shared" si="14"/>
        <v>L</v>
      </c>
      <c r="F118" s="8" t="str">
        <f t="shared" si="15"/>
        <v>SP32</v>
      </c>
      <c r="G118" s="9" t="str">
        <f t="shared" si="23"/>
        <v>-đ</v>
      </c>
      <c r="H118" s="10" t="str">
        <f t="shared" si="17"/>
        <v>L-Vàng</v>
      </c>
      <c r="I118" s="9" t="str">
        <f t="shared" si="18"/>
        <v>Vàng</v>
      </c>
      <c r="J118" s="6" t="s">
        <v>622</v>
      </c>
      <c r="K118" s="8" t="str">
        <f t="shared" si="19"/>
        <v>Vàng</v>
      </c>
      <c r="M118" s="6" t="str">
        <f t="shared" si="20"/>
        <v>INSERT INTO CHITIETSANPHAM VALUES('SP32','L',N'Vàng')</v>
      </c>
      <c r="T118" s="17" t="str">
        <f t="shared" si="21"/>
        <v>L</v>
      </c>
      <c r="U118" s="8" t="str">
        <f t="shared" si="22"/>
        <v>L</v>
      </c>
    </row>
    <row r="119" spans="1:21">
      <c r="A119" s="12" t="str">
        <f t="shared" si="12"/>
        <v>SP33</v>
      </c>
      <c r="B119" s="7" t="str">
        <f t="shared" si="13"/>
        <v>đen</v>
      </c>
      <c r="C119" s="13" t="str">
        <f t="shared" si="14"/>
        <v>S</v>
      </c>
      <c r="F119" s="8" t="str">
        <f t="shared" si="15"/>
        <v>SP33</v>
      </c>
      <c r="G119" s="9" t="str">
        <f t="shared" si="23"/>
        <v>-t</v>
      </c>
      <c r="H119" s="10" t="str">
        <f t="shared" si="17"/>
        <v>S-đen</v>
      </c>
      <c r="I119" s="9" t="str">
        <f t="shared" si="18"/>
        <v>đen</v>
      </c>
      <c r="J119" s="15" t="s">
        <v>623</v>
      </c>
      <c r="K119" s="8" t="str">
        <f t="shared" si="19"/>
        <v>Đen</v>
      </c>
      <c r="M119" s="6" t="str">
        <f t="shared" si="20"/>
        <v>INSERT INTO CHITIETSANPHAM VALUES('SP33','S',N'đen')</v>
      </c>
      <c r="T119" s="17" t="str">
        <f t="shared" si="21"/>
        <v>S</v>
      </c>
      <c r="U119" s="8" t="str">
        <f t="shared" si="22"/>
        <v>S</v>
      </c>
    </row>
    <row r="120" spans="1:21">
      <c r="A120" s="12" t="str">
        <f t="shared" si="12"/>
        <v>SP33</v>
      </c>
      <c r="B120" s="7" t="str">
        <f t="shared" si="13"/>
        <v>đen</v>
      </c>
      <c r="C120" s="13" t="str">
        <f t="shared" si="14"/>
        <v>M</v>
      </c>
      <c r="F120" s="8" t="str">
        <f t="shared" si="15"/>
        <v>SP33</v>
      </c>
      <c r="G120" s="9" t="str">
        <f t="shared" si="23"/>
        <v>-đ</v>
      </c>
      <c r="H120" s="10" t="str">
        <f t="shared" si="17"/>
        <v>M-đen</v>
      </c>
      <c r="I120" s="9" t="str">
        <f t="shared" si="18"/>
        <v>đen</v>
      </c>
      <c r="J120" s="6" t="s">
        <v>624</v>
      </c>
      <c r="K120" s="8" t="str">
        <f t="shared" si="19"/>
        <v>Đen</v>
      </c>
      <c r="M120" s="6" t="str">
        <f t="shared" si="20"/>
        <v>INSERT INTO CHITIETSANPHAM VALUES('SP33','M',N'đen')</v>
      </c>
      <c r="T120" s="17" t="str">
        <f t="shared" si="21"/>
        <v>M</v>
      </c>
      <c r="U120" s="8" t="str">
        <f t="shared" si="22"/>
        <v>M</v>
      </c>
    </row>
    <row r="121" spans="1:21">
      <c r="A121" s="12" t="str">
        <f t="shared" si="12"/>
        <v>SP33</v>
      </c>
      <c r="B121" s="7" t="str">
        <f t="shared" si="13"/>
        <v>đen</v>
      </c>
      <c r="C121" s="13" t="str">
        <f t="shared" si="14"/>
        <v>L</v>
      </c>
      <c r="F121" s="8" t="str">
        <f t="shared" si="15"/>
        <v>SP33</v>
      </c>
      <c r="G121" s="9" t="str">
        <f t="shared" si="23"/>
        <v>-đ</v>
      </c>
      <c r="H121" s="10" t="str">
        <f t="shared" si="17"/>
        <v>L-đen</v>
      </c>
      <c r="I121" s="9" t="str">
        <f t="shared" si="18"/>
        <v>đen</v>
      </c>
      <c r="J121" s="6" t="s">
        <v>625</v>
      </c>
      <c r="K121" s="8" t="str">
        <f t="shared" si="19"/>
        <v>Đen</v>
      </c>
      <c r="M121" s="6" t="str">
        <f t="shared" si="20"/>
        <v>INSERT INTO CHITIETSANPHAM VALUES('SP33','L',N'đen')</v>
      </c>
      <c r="T121" s="17" t="str">
        <f t="shared" si="21"/>
        <v>L</v>
      </c>
      <c r="U121" s="8" t="str">
        <f t="shared" si="22"/>
        <v>L</v>
      </c>
    </row>
    <row r="122" spans="1:21">
      <c r="A122" s="12" t="str">
        <f t="shared" si="12"/>
        <v>SP34</v>
      </c>
      <c r="B122" s="7" t="str">
        <f t="shared" si="13"/>
        <v>trắng</v>
      </c>
      <c r="C122" s="13" t="str">
        <f t="shared" si="14"/>
        <v>F</v>
      </c>
      <c r="F122" s="8" t="str">
        <f t="shared" si="15"/>
        <v>SP34</v>
      </c>
      <c r="G122" s="9" t="str">
        <f t="shared" si="23"/>
        <v>-đ</v>
      </c>
      <c r="H122" s="10" t="str">
        <f t="shared" si="17"/>
        <v>F-trắng</v>
      </c>
      <c r="I122" s="9" t="str">
        <f t="shared" si="18"/>
        <v>trắng</v>
      </c>
      <c r="J122" s="15" t="s">
        <v>626</v>
      </c>
      <c r="K122" s="8" t="str">
        <f t="shared" si="19"/>
        <v>Trắng</v>
      </c>
      <c r="M122" s="6" t="str">
        <f t="shared" si="20"/>
        <v>INSERT INTO CHITIETSANPHAM VALUES('SP34','F',N'trắng')</v>
      </c>
      <c r="T122" s="17" t="str">
        <f t="shared" si="21"/>
        <v>F</v>
      </c>
      <c r="U122" s="8" t="str">
        <f t="shared" si="22"/>
        <v>F</v>
      </c>
    </row>
    <row r="123" spans="1:21">
      <c r="A123" s="12" t="str">
        <f t="shared" si="12"/>
        <v>SP35</v>
      </c>
      <c r="B123" s="7" t="str">
        <f t="shared" si="13"/>
        <v>đen</v>
      </c>
      <c r="C123" s="13" t="str">
        <f t="shared" si="14"/>
        <v>S</v>
      </c>
      <c r="F123" s="8" t="str">
        <f t="shared" si="15"/>
        <v>SP35</v>
      </c>
      <c r="G123" s="9" t="str">
        <f t="shared" si="23"/>
        <v>-t</v>
      </c>
      <c r="H123" s="10" t="str">
        <f t="shared" si="17"/>
        <v>S-đen</v>
      </c>
      <c r="I123" s="9" t="str">
        <f t="shared" si="18"/>
        <v>đen</v>
      </c>
      <c r="J123" s="15" t="s">
        <v>627</v>
      </c>
      <c r="K123" s="8" t="str">
        <f t="shared" si="19"/>
        <v>Đen</v>
      </c>
      <c r="M123" s="6" t="str">
        <f t="shared" si="20"/>
        <v>INSERT INTO CHITIETSANPHAM VALUES('SP35','S',N'đen')</v>
      </c>
      <c r="T123" s="17" t="str">
        <f t="shared" si="21"/>
        <v>S</v>
      </c>
      <c r="U123" s="8" t="str">
        <f t="shared" si="22"/>
        <v>S</v>
      </c>
    </row>
    <row r="124" spans="1:21">
      <c r="A124" s="12" t="str">
        <f t="shared" si="12"/>
        <v>SP35</v>
      </c>
      <c r="B124" s="7" t="str">
        <f t="shared" si="13"/>
        <v>đen</v>
      </c>
      <c r="C124" s="13" t="str">
        <f t="shared" si="14"/>
        <v>M</v>
      </c>
      <c r="F124" s="8" t="str">
        <f t="shared" si="15"/>
        <v>SP35</v>
      </c>
      <c r="G124" s="9" t="str">
        <f t="shared" si="23"/>
        <v>-đ</v>
      </c>
      <c r="H124" s="10" t="str">
        <f t="shared" si="17"/>
        <v>M-đen</v>
      </c>
      <c r="I124" s="9" t="str">
        <f t="shared" si="18"/>
        <v>đen</v>
      </c>
      <c r="J124" s="6" t="s">
        <v>628</v>
      </c>
      <c r="K124" s="8" t="str">
        <f t="shared" si="19"/>
        <v>Đen</v>
      </c>
      <c r="M124" s="6" t="str">
        <f t="shared" si="20"/>
        <v>INSERT INTO CHITIETSANPHAM VALUES('SP35','M',N'đen')</v>
      </c>
      <c r="T124" s="17" t="str">
        <f t="shared" si="21"/>
        <v>M</v>
      </c>
      <c r="U124" s="8" t="str">
        <f t="shared" si="22"/>
        <v>M</v>
      </c>
    </row>
    <row r="125" spans="1:21">
      <c r="A125" s="12" t="str">
        <f t="shared" si="12"/>
        <v>SP35</v>
      </c>
      <c r="B125" s="7" t="str">
        <f t="shared" si="13"/>
        <v>đen</v>
      </c>
      <c r="C125" s="13" t="str">
        <f t="shared" si="14"/>
        <v>L</v>
      </c>
      <c r="F125" s="8" t="str">
        <f t="shared" si="15"/>
        <v>SP35</v>
      </c>
      <c r="G125" s="9" t="str">
        <f t="shared" si="23"/>
        <v>-đ</v>
      </c>
      <c r="H125" s="10" t="str">
        <f t="shared" si="17"/>
        <v>L-đen</v>
      </c>
      <c r="I125" s="9" t="str">
        <f t="shared" si="18"/>
        <v>đen</v>
      </c>
      <c r="J125" s="6" t="s">
        <v>629</v>
      </c>
      <c r="K125" s="8" t="str">
        <f t="shared" si="19"/>
        <v>Đen</v>
      </c>
      <c r="M125" s="6" t="str">
        <f t="shared" si="20"/>
        <v>INSERT INTO CHITIETSANPHAM VALUES('SP35','L',N'đen')</v>
      </c>
      <c r="T125" s="17" t="str">
        <f t="shared" si="21"/>
        <v>L</v>
      </c>
      <c r="U125" s="8" t="str">
        <f t="shared" si="22"/>
        <v>L</v>
      </c>
    </row>
    <row r="126" spans="1:21">
      <c r="A126" s="12" t="str">
        <f t="shared" si="12"/>
        <v>SP36</v>
      </c>
      <c r="B126" s="7" t="str">
        <f t="shared" si="13"/>
        <v>trắng</v>
      </c>
      <c r="C126" s="13" t="str">
        <f t="shared" si="14"/>
        <v>F</v>
      </c>
      <c r="F126" s="8" t="str">
        <f t="shared" si="15"/>
        <v>SP36</v>
      </c>
      <c r="G126" s="9" t="str">
        <f t="shared" si="23"/>
        <v>-đ</v>
      </c>
      <c r="H126" s="10" t="str">
        <f t="shared" si="17"/>
        <v>F-trắng</v>
      </c>
      <c r="I126" s="9" t="str">
        <f t="shared" si="18"/>
        <v>trắng</v>
      </c>
      <c r="J126" s="15" t="s">
        <v>630</v>
      </c>
      <c r="K126" s="8" t="str">
        <f t="shared" si="19"/>
        <v>Trắng</v>
      </c>
      <c r="M126" s="6" t="str">
        <f t="shared" si="20"/>
        <v>INSERT INTO CHITIETSANPHAM VALUES('SP36','F',N'trắng')</v>
      </c>
      <c r="T126" s="17" t="str">
        <f t="shared" si="21"/>
        <v>F</v>
      </c>
      <c r="U126" s="8" t="str">
        <f t="shared" si="22"/>
        <v>F</v>
      </c>
    </row>
    <row r="127" spans="1:21">
      <c r="A127" s="12" t="str">
        <f t="shared" si="12"/>
        <v>SP37</v>
      </c>
      <c r="B127" s="7" t="str">
        <f t="shared" si="13"/>
        <v>đen</v>
      </c>
      <c r="C127" s="13" t="str">
        <f t="shared" si="14"/>
        <v>F</v>
      </c>
      <c r="F127" s="8" t="str">
        <f t="shared" si="15"/>
        <v>SP37</v>
      </c>
      <c r="G127" s="9" t="str">
        <f t="shared" si="23"/>
        <v>-đ</v>
      </c>
      <c r="H127" s="10" t="str">
        <f t="shared" si="17"/>
        <v>F-đen</v>
      </c>
      <c r="I127" s="9" t="str">
        <f t="shared" si="18"/>
        <v>đen</v>
      </c>
      <c r="J127" s="15" t="s">
        <v>631</v>
      </c>
      <c r="K127" s="8" t="str">
        <f t="shared" si="19"/>
        <v>Đen</v>
      </c>
      <c r="M127" s="6" t="str">
        <f t="shared" si="20"/>
        <v>INSERT INTO CHITIETSANPHAM VALUES('SP37','F',N'đen')</v>
      </c>
      <c r="T127" s="17" t="str">
        <f t="shared" si="21"/>
        <v>F</v>
      </c>
      <c r="U127" s="8" t="str">
        <f t="shared" si="22"/>
        <v>F</v>
      </c>
    </row>
    <row r="128" spans="1:21">
      <c r="A128" s="12" t="str">
        <f t="shared" si="12"/>
        <v>SP38</v>
      </c>
      <c r="B128" s="7" t="str">
        <f t="shared" si="13"/>
        <v>đen</v>
      </c>
      <c r="C128" s="13" t="str">
        <f t="shared" si="14"/>
        <v>F</v>
      </c>
      <c r="F128" s="8" t="str">
        <f t="shared" si="15"/>
        <v>SP38</v>
      </c>
      <c r="G128" s="9" t="str">
        <f t="shared" si="23"/>
        <v>-đ</v>
      </c>
      <c r="H128" s="10" t="str">
        <f t="shared" si="17"/>
        <v>F-đen</v>
      </c>
      <c r="I128" s="9" t="str">
        <f t="shared" si="18"/>
        <v>đen</v>
      </c>
      <c r="J128" s="15" t="s">
        <v>632</v>
      </c>
      <c r="K128" s="8" t="str">
        <f t="shared" si="19"/>
        <v>Đen</v>
      </c>
      <c r="M128" s="6" t="str">
        <f t="shared" si="20"/>
        <v>INSERT INTO CHITIETSANPHAM VALUES('SP38','F',N'đen')</v>
      </c>
      <c r="T128" s="17" t="str">
        <f t="shared" si="21"/>
        <v>F</v>
      </c>
      <c r="U128" s="8" t="str">
        <f t="shared" si="22"/>
        <v>F</v>
      </c>
    </row>
    <row r="129" spans="1:21">
      <c r="A129" s="12" t="str">
        <f t="shared" si="12"/>
        <v>SP39</v>
      </c>
      <c r="B129" s="7" t="str">
        <f t="shared" si="13"/>
        <v>đen</v>
      </c>
      <c r="C129" s="13" t="str">
        <f t="shared" si="14"/>
        <v>S</v>
      </c>
      <c r="F129" s="8" t="str">
        <f t="shared" si="15"/>
        <v>SP39</v>
      </c>
      <c r="G129" s="9" t="str">
        <f t="shared" si="23"/>
        <v>-x</v>
      </c>
      <c r="H129" s="10" t="str">
        <f t="shared" si="17"/>
        <v>S-đen</v>
      </c>
      <c r="I129" s="9" t="str">
        <f t="shared" si="18"/>
        <v>đen</v>
      </c>
      <c r="J129" s="15" t="s">
        <v>633</v>
      </c>
      <c r="K129" s="8" t="str">
        <f t="shared" si="19"/>
        <v>Đen</v>
      </c>
      <c r="M129" s="6" t="str">
        <f t="shared" si="20"/>
        <v>INSERT INTO CHITIETSANPHAM VALUES('SP39','S',N'đen')</v>
      </c>
      <c r="T129" s="17" t="str">
        <f t="shared" si="21"/>
        <v>S</v>
      </c>
      <c r="U129" s="8" t="str">
        <f t="shared" si="22"/>
        <v>S</v>
      </c>
    </row>
    <row r="130" spans="1:21">
      <c r="A130" s="12" t="str">
        <f t="shared" si="12"/>
        <v>SP39</v>
      </c>
      <c r="B130" s="7" t="str">
        <f t="shared" si="13"/>
        <v>đen</v>
      </c>
      <c r="C130" s="13" t="str">
        <f t="shared" si="14"/>
        <v>M</v>
      </c>
      <c r="F130" s="8" t="str">
        <f t="shared" si="15"/>
        <v>SP39</v>
      </c>
      <c r="G130" s="9" t="str">
        <f t="shared" si="23"/>
        <v>-x</v>
      </c>
      <c r="H130" s="10" t="str">
        <f t="shared" si="17"/>
        <v>M-đen</v>
      </c>
      <c r="I130" s="9" t="str">
        <f t="shared" si="18"/>
        <v>đen</v>
      </c>
      <c r="J130" s="6" t="s">
        <v>634</v>
      </c>
      <c r="K130" s="8" t="str">
        <f t="shared" si="19"/>
        <v>Đen</v>
      </c>
      <c r="M130" s="6" t="str">
        <f t="shared" si="20"/>
        <v>INSERT INTO CHITIETSANPHAM VALUES('SP39','M',N'đen')</v>
      </c>
      <c r="T130" s="17" t="str">
        <f t="shared" si="21"/>
        <v>M</v>
      </c>
      <c r="U130" s="8" t="str">
        <f t="shared" si="22"/>
        <v>M</v>
      </c>
    </row>
    <row r="131" spans="1:21">
      <c r="A131" s="12" t="str">
        <f t="shared" ref="A131:A194" si="24">LEFT(J131,4)</f>
        <v>SP39</v>
      </c>
      <c r="B131" s="7" t="str">
        <f t="shared" ref="B131:B194" si="25">RIGHT(H131,LEN(H131)-SEARCH("-",H131))</f>
        <v>đen</v>
      </c>
      <c r="C131" s="13" t="str">
        <f t="shared" ref="C131:C194" si="26">MID(J131,SEARCH("-",J131)+1,SEARCH("-",J131,SEARCH("-",J131)+1)-SEARCH("-",J131)-1)</f>
        <v>L</v>
      </c>
      <c r="F131" s="8" t="str">
        <f t="shared" ref="F131:F194" si="27">LEFT(J131,4)</f>
        <v>SP39</v>
      </c>
      <c r="G131" s="9" t="str">
        <f t="shared" si="23"/>
        <v>-x</v>
      </c>
      <c r="H131" s="10" t="str">
        <f t="shared" ref="H131:H194" si="28">RIGHT(J131,LEN(J131)-SEARCH("-",J131))</f>
        <v>L-đen</v>
      </c>
      <c r="I131" s="9" t="str">
        <f t="shared" ref="I131:I161" si="29">RIGHT(H131,LEN(H131)-SEARCH("-",H131))</f>
        <v>đen</v>
      </c>
      <c r="J131" s="6" t="s">
        <v>635</v>
      </c>
      <c r="K131" s="8" t="str">
        <f t="shared" ref="K131:K194" si="30">PROPER(I131)</f>
        <v>Đen</v>
      </c>
      <c r="M131" s="6" t="str">
        <f t="shared" ref="M131:M194" si="31">CONCATENATE("INSERT INTO CHITIETSANPHAM VALUES('",A131,"','",C131,"',N'",B131,"')")</f>
        <v>INSERT INTO CHITIETSANPHAM VALUES('SP39','L',N'đen')</v>
      </c>
      <c r="T131" s="17" t="str">
        <f t="shared" ref="T131:T194" si="32">MID(J131,SEARCH("-",J131)+1,SEARCH("-",J131,SEARCH("-",J131)+1)-SEARCH("-",J131)-1)</f>
        <v>L</v>
      </c>
      <c r="U131" s="8" t="str">
        <f t="shared" ref="U131:U194" si="33">UPPER(T131)</f>
        <v>L</v>
      </c>
    </row>
    <row r="132" spans="1:21">
      <c r="A132" s="12" t="str">
        <f t="shared" si="24"/>
        <v>SP40</v>
      </c>
      <c r="B132" s="7" t="str">
        <f t="shared" si="25"/>
        <v>xanh</v>
      </c>
      <c r="C132" s="13" t="str">
        <f t="shared" si="26"/>
        <v>S</v>
      </c>
      <c r="F132" s="8" t="str">
        <f t="shared" si="27"/>
        <v>SP40</v>
      </c>
      <c r="G132" s="9" t="str">
        <f t="shared" si="23"/>
        <v>-đ</v>
      </c>
      <c r="H132" s="10" t="str">
        <f t="shared" si="28"/>
        <v>S-xanh</v>
      </c>
      <c r="I132" s="9" t="str">
        <f t="shared" si="29"/>
        <v>xanh</v>
      </c>
      <c r="J132" s="15" t="s">
        <v>636</v>
      </c>
      <c r="K132" s="8" t="str">
        <f t="shared" si="30"/>
        <v>Xanh</v>
      </c>
      <c r="M132" s="6" t="str">
        <f t="shared" si="31"/>
        <v>INSERT INTO CHITIETSANPHAM VALUES('SP40','S',N'xanh')</v>
      </c>
      <c r="T132" s="17" t="str">
        <f t="shared" si="32"/>
        <v>S</v>
      </c>
      <c r="U132" s="8" t="str">
        <f t="shared" si="33"/>
        <v>S</v>
      </c>
    </row>
    <row r="133" spans="1:21">
      <c r="A133" s="12" t="str">
        <f t="shared" si="24"/>
        <v>SP40</v>
      </c>
      <c r="B133" s="7" t="str">
        <f t="shared" si="25"/>
        <v>xanh</v>
      </c>
      <c r="C133" s="13" t="str">
        <f t="shared" si="26"/>
        <v>M</v>
      </c>
      <c r="F133" s="8" t="str">
        <f t="shared" si="27"/>
        <v>SP40</v>
      </c>
      <c r="G133" s="9" t="str">
        <f t="shared" si="23"/>
        <v>-t</v>
      </c>
      <c r="H133" s="10" t="str">
        <f t="shared" si="28"/>
        <v>M-xanh</v>
      </c>
      <c r="I133" s="9" t="str">
        <f t="shared" si="29"/>
        <v>xanh</v>
      </c>
      <c r="J133" s="6" t="s">
        <v>637</v>
      </c>
      <c r="K133" s="8" t="str">
        <f t="shared" si="30"/>
        <v>Xanh</v>
      </c>
      <c r="M133" s="6" t="str">
        <f t="shared" si="31"/>
        <v>INSERT INTO CHITIETSANPHAM VALUES('SP40','M',N'xanh')</v>
      </c>
      <c r="T133" s="17" t="str">
        <f t="shared" si="32"/>
        <v>M</v>
      </c>
      <c r="U133" s="8" t="str">
        <f t="shared" si="33"/>
        <v>M</v>
      </c>
    </row>
    <row r="134" spans="1:21">
      <c r="A134" s="12" t="str">
        <f t="shared" si="24"/>
        <v>SP40</v>
      </c>
      <c r="B134" s="7" t="str">
        <f t="shared" si="25"/>
        <v>xanh</v>
      </c>
      <c r="C134" s="13" t="str">
        <f t="shared" si="26"/>
        <v>L</v>
      </c>
      <c r="F134" s="8" t="str">
        <f t="shared" si="27"/>
        <v>SP40</v>
      </c>
      <c r="G134" s="9" t="str">
        <f t="shared" si="23"/>
        <v>-t</v>
      </c>
      <c r="H134" s="10" t="str">
        <f t="shared" si="28"/>
        <v>L-xanh</v>
      </c>
      <c r="I134" s="9" t="str">
        <f t="shared" si="29"/>
        <v>xanh</v>
      </c>
      <c r="J134" s="6" t="s">
        <v>638</v>
      </c>
      <c r="K134" s="8" t="str">
        <f t="shared" si="30"/>
        <v>Xanh</v>
      </c>
      <c r="M134" s="6" t="str">
        <f t="shared" si="31"/>
        <v>INSERT INTO CHITIETSANPHAM VALUES('SP40','L',N'xanh')</v>
      </c>
      <c r="T134" s="17" t="str">
        <f t="shared" si="32"/>
        <v>L</v>
      </c>
      <c r="U134" s="8" t="str">
        <f t="shared" si="33"/>
        <v>L</v>
      </c>
    </row>
    <row r="135" spans="1:21">
      <c r="A135" s="12" t="str">
        <f t="shared" si="24"/>
        <v>SP41</v>
      </c>
      <c r="B135" s="7" t="str">
        <f t="shared" si="25"/>
        <v>đỏ</v>
      </c>
      <c r="C135" s="13" t="str">
        <f t="shared" si="26"/>
        <v>F</v>
      </c>
      <c r="F135" s="8" t="str">
        <f t="shared" si="27"/>
        <v>SP41</v>
      </c>
      <c r="G135" s="9" t="str">
        <f t="shared" si="23"/>
        <v>-t</v>
      </c>
      <c r="H135" s="10" t="str">
        <f t="shared" si="28"/>
        <v>F-đỏ</v>
      </c>
      <c r="I135" s="9" t="str">
        <f t="shared" si="29"/>
        <v>đỏ</v>
      </c>
      <c r="J135" s="15" t="s">
        <v>639</v>
      </c>
      <c r="K135" s="8" t="str">
        <f t="shared" si="30"/>
        <v>Đỏ</v>
      </c>
      <c r="M135" s="6" t="str">
        <f t="shared" si="31"/>
        <v>INSERT INTO CHITIETSANPHAM VALUES('SP41','F',N'đỏ')</v>
      </c>
      <c r="T135" s="17" t="str">
        <f t="shared" si="32"/>
        <v>F</v>
      </c>
      <c r="U135" s="8" t="str">
        <f t="shared" si="33"/>
        <v>F</v>
      </c>
    </row>
    <row r="136" spans="1:21">
      <c r="A136" s="12" t="str">
        <f t="shared" si="24"/>
        <v>SP42</v>
      </c>
      <c r="B136" s="7" t="str">
        <f t="shared" si="25"/>
        <v>trắng</v>
      </c>
      <c r="C136" s="13" t="str">
        <f t="shared" si="26"/>
        <v>S</v>
      </c>
      <c r="F136" s="8" t="str">
        <f t="shared" si="27"/>
        <v>SP42</v>
      </c>
      <c r="G136" s="9" t="str">
        <f t="shared" si="23"/>
        <v>-h</v>
      </c>
      <c r="H136" s="10" t="str">
        <f t="shared" si="28"/>
        <v>S-trắng</v>
      </c>
      <c r="I136" s="9" t="str">
        <f t="shared" si="29"/>
        <v>trắng</v>
      </c>
      <c r="J136" s="15" t="s">
        <v>640</v>
      </c>
      <c r="K136" s="8" t="str">
        <f t="shared" si="30"/>
        <v>Trắng</v>
      </c>
      <c r="M136" s="6" t="str">
        <f t="shared" si="31"/>
        <v>INSERT INTO CHITIETSANPHAM VALUES('SP42','S',N'trắng')</v>
      </c>
      <c r="T136" s="17" t="str">
        <f t="shared" si="32"/>
        <v>S</v>
      </c>
      <c r="U136" s="8" t="str">
        <f t="shared" si="33"/>
        <v>S</v>
      </c>
    </row>
    <row r="137" spans="1:21">
      <c r="A137" s="12" t="str">
        <f t="shared" si="24"/>
        <v>SP42</v>
      </c>
      <c r="B137" s="7" t="str">
        <f t="shared" si="25"/>
        <v>trắng</v>
      </c>
      <c r="C137" s="13" t="str">
        <f t="shared" si="26"/>
        <v>M</v>
      </c>
      <c r="F137" s="8" t="str">
        <f t="shared" si="27"/>
        <v>SP42</v>
      </c>
      <c r="G137" s="9" t="str">
        <f t="shared" si="23"/>
        <v>-đ</v>
      </c>
      <c r="H137" s="10" t="str">
        <f t="shared" si="28"/>
        <v>M-trắng</v>
      </c>
      <c r="I137" s="9" t="str">
        <f t="shared" si="29"/>
        <v>trắng</v>
      </c>
      <c r="J137" s="6" t="s">
        <v>641</v>
      </c>
      <c r="K137" s="8" t="str">
        <f t="shared" si="30"/>
        <v>Trắng</v>
      </c>
      <c r="M137" s="6" t="str">
        <f t="shared" si="31"/>
        <v>INSERT INTO CHITIETSANPHAM VALUES('SP42','M',N'trắng')</v>
      </c>
      <c r="T137" s="17" t="str">
        <f t="shared" si="32"/>
        <v>M</v>
      </c>
      <c r="U137" s="8" t="str">
        <f t="shared" si="33"/>
        <v>M</v>
      </c>
    </row>
    <row r="138" spans="1:21">
      <c r="A138" s="12" t="str">
        <f t="shared" si="24"/>
        <v>SP42</v>
      </c>
      <c r="B138" s="7" t="str">
        <f t="shared" si="25"/>
        <v>trắng</v>
      </c>
      <c r="C138" s="13" t="str">
        <f t="shared" si="26"/>
        <v>l</v>
      </c>
      <c r="F138" s="8" t="str">
        <f t="shared" si="27"/>
        <v>SP42</v>
      </c>
      <c r="G138" s="9" t="str">
        <f t="shared" si="23"/>
        <v>-đ</v>
      </c>
      <c r="H138" s="10" t="str">
        <f t="shared" si="28"/>
        <v>l-trắng</v>
      </c>
      <c r="I138" s="9" t="str">
        <f t="shared" si="29"/>
        <v>trắng</v>
      </c>
      <c r="J138" s="6" t="s">
        <v>642</v>
      </c>
      <c r="K138" s="8" t="str">
        <f t="shared" si="30"/>
        <v>Trắng</v>
      </c>
      <c r="M138" s="6" t="str">
        <f t="shared" si="31"/>
        <v>INSERT INTO CHITIETSANPHAM VALUES('SP42','l',N'trắng')</v>
      </c>
      <c r="T138" s="17" t="str">
        <f t="shared" si="32"/>
        <v>l</v>
      </c>
      <c r="U138" s="8" t="str">
        <f t="shared" si="33"/>
        <v>L</v>
      </c>
    </row>
    <row r="139" spans="1:21">
      <c r="A139" s="12" t="str">
        <f t="shared" si="24"/>
        <v>SP43</v>
      </c>
      <c r="B139" s="7" t="str">
        <f t="shared" si="25"/>
        <v>hồng</v>
      </c>
      <c r="C139" s="13" t="str">
        <f t="shared" si="26"/>
        <v>F</v>
      </c>
      <c r="F139" s="8" t="str">
        <f t="shared" si="27"/>
        <v>SP43</v>
      </c>
      <c r="G139" s="9" t="str">
        <f t="shared" si="23"/>
        <v>-đ</v>
      </c>
      <c r="H139" s="10" t="str">
        <f t="shared" si="28"/>
        <v>F-hồng</v>
      </c>
      <c r="I139" s="9" t="str">
        <f t="shared" si="29"/>
        <v>hồng</v>
      </c>
      <c r="J139" s="15" t="s">
        <v>643</v>
      </c>
      <c r="K139" s="8" t="str">
        <f t="shared" si="30"/>
        <v>Hồng</v>
      </c>
      <c r="M139" s="6" t="str">
        <f t="shared" si="31"/>
        <v>INSERT INTO CHITIETSANPHAM VALUES('SP43','F',N'hồng')</v>
      </c>
      <c r="T139" s="17" t="str">
        <f t="shared" si="32"/>
        <v>F</v>
      </c>
      <c r="U139" s="8" t="str">
        <f t="shared" si="33"/>
        <v>F</v>
      </c>
    </row>
    <row r="140" spans="1:21">
      <c r="A140" s="12" t="str">
        <f t="shared" si="24"/>
        <v>SP44</v>
      </c>
      <c r="B140" s="7" t="str">
        <f t="shared" si="25"/>
        <v>đen</v>
      </c>
      <c r="C140" s="13" t="str">
        <f t="shared" si="26"/>
        <v>S</v>
      </c>
      <c r="F140" s="8" t="str">
        <f t="shared" si="27"/>
        <v>SP44</v>
      </c>
      <c r="G140" s="9" t="str">
        <f t="shared" si="23"/>
        <v>-v</v>
      </c>
      <c r="H140" s="10" t="str">
        <f t="shared" si="28"/>
        <v>S-đen</v>
      </c>
      <c r="I140" s="9" t="str">
        <f t="shared" si="29"/>
        <v>đen</v>
      </c>
      <c r="J140" s="15" t="s">
        <v>644</v>
      </c>
      <c r="K140" s="8" t="str">
        <f t="shared" si="30"/>
        <v>Đen</v>
      </c>
      <c r="M140" s="6" t="str">
        <f t="shared" si="31"/>
        <v>INSERT INTO CHITIETSANPHAM VALUES('SP44','S',N'đen')</v>
      </c>
      <c r="T140" s="17" t="str">
        <f t="shared" si="32"/>
        <v>S</v>
      </c>
      <c r="U140" s="8" t="str">
        <f t="shared" si="33"/>
        <v>S</v>
      </c>
    </row>
    <row r="141" spans="1:21">
      <c r="A141" s="12" t="str">
        <f t="shared" si="24"/>
        <v>SP44</v>
      </c>
      <c r="B141" s="7" t="str">
        <f t="shared" si="25"/>
        <v>đen</v>
      </c>
      <c r="C141" s="13" t="str">
        <f t="shared" si="26"/>
        <v>M</v>
      </c>
      <c r="F141" s="8" t="str">
        <f t="shared" si="27"/>
        <v>SP44</v>
      </c>
      <c r="G141" s="9" t="str">
        <f t="shared" si="23"/>
        <v>-v</v>
      </c>
      <c r="H141" s="10" t="str">
        <f t="shared" si="28"/>
        <v>M-đen</v>
      </c>
      <c r="I141" s="9" t="str">
        <f t="shared" si="29"/>
        <v>đen</v>
      </c>
      <c r="J141" s="6" t="s">
        <v>645</v>
      </c>
      <c r="K141" s="8" t="str">
        <f t="shared" si="30"/>
        <v>Đen</v>
      </c>
      <c r="M141" s="6" t="str">
        <f t="shared" si="31"/>
        <v>INSERT INTO CHITIETSANPHAM VALUES('SP44','M',N'đen')</v>
      </c>
      <c r="T141" s="17" t="str">
        <f t="shared" si="32"/>
        <v>M</v>
      </c>
      <c r="U141" s="8" t="str">
        <f t="shared" si="33"/>
        <v>M</v>
      </c>
    </row>
    <row r="142" spans="1:21">
      <c r="A142" s="12" t="str">
        <f t="shared" si="24"/>
        <v>SP44</v>
      </c>
      <c r="B142" s="7" t="str">
        <f t="shared" si="25"/>
        <v>đen</v>
      </c>
      <c r="C142" s="13" t="str">
        <f t="shared" si="26"/>
        <v>L</v>
      </c>
      <c r="F142" s="8" t="str">
        <f t="shared" si="27"/>
        <v>SP44</v>
      </c>
      <c r="G142" s="9" t="str">
        <f t="shared" si="23"/>
        <v>-đ</v>
      </c>
      <c r="H142" s="10" t="str">
        <f t="shared" si="28"/>
        <v>L-đen</v>
      </c>
      <c r="I142" s="9" t="str">
        <f t="shared" si="29"/>
        <v>đen</v>
      </c>
      <c r="J142" s="6" t="s">
        <v>646</v>
      </c>
      <c r="K142" s="8" t="str">
        <f t="shared" si="30"/>
        <v>Đen</v>
      </c>
      <c r="M142" s="6" t="str">
        <f t="shared" si="31"/>
        <v>INSERT INTO CHITIETSANPHAM VALUES('SP44','L',N'đen')</v>
      </c>
      <c r="T142" s="17" t="str">
        <f t="shared" si="32"/>
        <v>L</v>
      </c>
      <c r="U142" s="8" t="str">
        <f t="shared" si="33"/>
        <v>L</v>
      </c>
    </row>
    <row r="143" spans="1:21">
      <c r="A143" s="12" t="str">
        <f t="shared" si="24"/>
        <v>SP45</v>
      </c>
      <c r="B143" s="7" t="str">
        <f t="shared" si="25"/>
        <v>vàng</v>
      </c>
      <c r="C143" s="13" t="str">
        <f t="shared" si="26"/>
        <v>M</v>
      </c>
      <c r="F143" s="8" t="str">
        <f t="shared" si="27"/>
        <v>SP45</v>
      </c>
      <c r="G143" s="9" t="str">
        <f t="shared" si="23"/>
        <v>-đ</v>
      </c>
      <c r="H143" s="10" t="str">
        <f t="shared" si="28"/>
        <v>M-vàng</v>
      </c>
      <c r="I143" s="9" t="str">
        <f t="shared" si="29"/>
        <v>vàng</v>
      </c>
      <c r="J143" s="15" t="s">
        <v>647</v>
      </c>
      <c r="K143" s="8" t="str">
        <f t="shared" si="30"/>
        <v>Vàng</v>
      </c>
      <c r="M143" s="6" t="str">
        <f t="shared" si="31"/>
        <v>INSERT INTO CHITIETSANPHAM VALUES('SP45','M',N'vàng')</v>
      </c>
      <c r="T143" s="17" t="str">
        <f t="shared" si="32"/>
        <v>M</v>
      </c>
      <c r="U143" s="8" t="str">
        <f t="shared" si="33"/>
        <v>M</v>
      </c>
    </row>
    <row r="144" spans="1:21">
      <c r="A144" s="12" t="str">
        <f t="shared" si="24"/>
        <v>SP45</v>
      </c>
      <c r="B144" s="7" t="str">
        <f t="shared" si="25"/>
        <v>vàng</v>
      </c>
      <c r="C144" s="13" t="str">
        <f t="shared" si="26"/>
        <v>L</v>
      </c>
      <c r="F144" s="8" t="str">
        <f t="shared" si="27"/>
        <v>SP45</v>
      </c>
      <c r="G144" s="9" t="str">
        <f t="shared" si="23"/>
        <v>-đ</v>
      </c>
      <c r="H144" s="10" t="str">
        <f t="shared" si="28"/>
        <v>L-vàng</v>
      </c>
      <c r="I144" s="9" t="str">
        <f t="shared" si="29"/>
        <v>vàng</v>
      </c>
      <c r="J144" s="6" t="s">
        <v>648</v>
      </c>
      <c r="K144" s="8" t="str">
        <f t="shared" si="30"/>
        <v>Vàng</v>
      </c>
      <c r="M144" s="6" t="str">
        <f t="shared" si="31"/>
        <v>INSERT INTO CHITIETSANPHAM VALUES('SP45','L',N'vàng')</v>
      </c>
      <c r="T144" s="17" t="str">
        <f t="shared" si="32"/>
        <v>L</v>
      </c>
      <c r="U144" s="8" t="str">
        <f t="shared" si="33"/>
        <v>L</v>
      </c>
    </row>
    <row r="145" spans="1:21">
      <c r="A145" s="12" t="str">
        <f t="shared" si="24"/>
        <v>SP46</v>
      </c>
      <c r="B145" s="7" t="str">
        <f t="shared" si="25"/>
        <v>đen</v>
      </c>
      <c r="C145" s="13" t="str">
        <f t="shared" si="26"/>
        <v>S</v>
      </c>
      <c r="F145" s="8" t="str">
        <f t="shared" si="27"/>
        <v>SP46</v>
      </c>
      <c r="G145" s="9" t="str">
        <f t="shared" si="23"/>
        <v>-S</v>
      </c>
      <c r="H145" s="10" t="str">
        <f t="shared" si="28"/>
        <v>S-đen</v>
      </c>
      <c r="I145" s="9" t="str">
        <f t="shared" si="29"/>
        <v>đen</v>
      </c>
      <c r="J145" s="15" t="s">
        <v>649</v>
      </c>
      <c r="K145" s="8" t="str">
        <f t="shared" si="30"/>
        <v>Đen</v>
      </c>
      <c r="M145" s="6" t="str">
        <f t="shared" si="31"/>
        <v>INSERT INTO CHITIETSANPHAM VALUES('SP46','S',N'đen')</v>
      </c>
      <c r="T145" s="17" t="str">
        <f t="shared" si="32"/>
        <v>S</v>
      </c>
      <c r="U145" s="8" t="str">
        <f t="shared" si="33"/>
        <v>S</v>
      </c>
    </row>
    <row r="146" spans="1:21">
      <c r="A146" s="12" t="str">
        <f t="shared" si="24"/>
        <v>SP46</v>
      </c>
      <c r="B146" s="7" t="str">
        <f t="shared" si="25"/>
        <v>đen</v>
      </c>
      <c r="C146" s="13" t="str">
        <f t="shared" si="26"/>
        <v>M</v>
      </c>
      <c r="F146" s="8" t="str">
        <f t="shared" si="27"/>
        <v>SP46</v>
      </c>
      <c r="G146" s="9" t="str">
        <f t="shared" si="23"/>
        <v>-đ</v>
      </c>
      <c r="H146" s="10" t="str">
        <f t="shared" si="28"/>
        <v>M-đen</v>
      </c>
      <c r="I146" s="9" t="str">
        <f t="shared" si="29"/>
        <v>đen</v>
      </c>
      <c r="J146" s="6" t="s">
        <v>650</v>
      </c>
      <c r="K146" s="8" t="str">
        <f t="shared" si="30"/>
        <v>Đen</v>
      </c>
      <c r="M146" s="6" t="str">
        <f t="shared" si="31"/>
        <v>INSERT INTO CHITIETSANPHAM VALUES('SP46','M',N'đen')</v>
      </c>
      <c r="T146" s="17" t="str">
        <f t="shared" si="32"/>
        <v>M</v>
      </c>
      <c r="U146" s="8" t="str">
        <f t="shared" si="33"/>
        <v>M</v>
      </c>
    </row>
    <row r="147" spans="1:21">
      <c r="A147" s="12" t="str">
        <f t="shared" si="24"/>
        <v>SP46</v>
      </c>
      <c r="B147" s="7" t="str">
        <f t="shared" si="25"/>
        <v>đen</v>
      </c>
      <c r="C147" s="13" t="str">
        <f t="shared" si="26"/>
        <v>L</v>
      </c>
      <c r="F147" s="8" t="str">
        <f t="shared" si="27"/>
        <v>SP46</v>
      </c>
      <c r="G147" s="9" t="str">
        <f t="shared" si="23"/>
        <v>-đ</v>
      </c>
      <c r="H147" s="10" t="str">
        <f t="shared" si="28"/>
        <v>L-đen</v>
      </c>
      <c r="I147" s="9" t="str">
        <f t="shared" si="29"/>
        <v>đen</v>
      </c>
      <c r="J147" s="6" t="s">
        <v>651</v>
      </c>
      <c r="K147" s="8" t="str">
        <f t="shared" si="30"/>
        <v>Đen</v>
      </c>
      <c r="M147" s="6" t="str">
        <f t="shared" si="31"/>
        <v>INSERT INTO CHITIETSANPHAM VALUES('SP46','L',N'đen')</v>
      </c>
      <c r="T147" s="17" t="str">
        <f t="shared" si="32"/>
        <v>L</v>
      </c>
      <c r="U147" s="8" t="str">
        <f t="shared" si="33"/>
        <v>L</v>
      </c>
    </row>
    <row r="148" spans="1:21">
      <c r="A148" s="12" t="str">
        <f t="shared" si="24"/>
        <v>SP01</v>
      </c>
      <c r="B148" s="7" t="str">
        <f t="shared" si="25"/>
        <v>đen</v>
      </c>
      <c r="C148" s="13" t="str">
        <f t="shared" si="26"/>
        <v>S</v>
      </c>
      <c r="F148" s="8" t="str">
        <f t="shared" si="27"/>
        <v>SP01</v>
      </c>
      <c r="G148" s="9" t="str">
        <f t="shared" ref="G148:G179" si="34">MID(J151,7,2)</f>
        <v>-đ</v>
      </c>
      <c r="H148" s="10" t="str">
        <f t="shared" si="28"/>
        <v>S-đen</v>
      </c>
      <c r="I148" s="9" t="str">
        <f t="shared" si="29"/>
        <v>đen</v>
      </c>
      <c r="J148" s="15" t="s">
        <v>652</v>
      </c>
      <c r="K148" s="8" t="str">
        <f t="shared" si="30"/>
        <v>Đen</v>
      </c>
      <c r="M148" s="6" t="str">
        <f t="shared" si="31"/>
        <v>INSERT INTO CHITIETSANPHAM VALUES('SP01','S',N'đen')</v>
      </c>
      <c r="T148" s="17" t="str">
        <f t="shared" si="32"/>
        <v>S</v>
      </c>
      <c r="U148" s="8" t="str">
        <f t="shared" si="33"/>
        <v>S</v>
      </c>
    </row>
    <row r="149" spans="1:21">
      <c r="A149" s="12" t="str">
        <f t="shared" si="24"/>
        <v>SP47</v>
      </c>
      <c r="B149" s="7" t="str">
        <f t="shared" si="25"/>
        <v>đen</v>
      </c>
      <c r="C149" s="13" t="str">
        <f t="shared" si="26"/>
        <v>M</v>
      </c>
      <c r="F149" s="8" t="str">
        <f t="shared" si="27"/>
        <v>SP47</v>
      </c>
      <c r="G149" s="9" t="str">
        <f t="shared" si="34"/>
        <v>-đ</v>
      </c>
      <c r="H149" s="10" t="str">
        <f t="shared" si="28"/>
        <v>M-đen</v>
      </c>
      <c r="I149" s="9" t="str">
        <f t="shared" si="29"/>
        <v>đen</v>
      </c>
      <c r="J149" s="6" t="s">
        <v>653</v>
      </c>
      <c r="K149" s="8" t="str">
        <f t="shared" si="30"/>
        <v>Đen</v>
      </c>
      <c r="M149" s="6" t="str">
        <f t="shared" si="31"/>
        <v>INSERT INTO CHITIETSANPHAM VALUES('SP47','M',N'đen')</v>
      </c>
      <c r="T149" s="17" t="str">
        <f t="shared" si="32"/>
        <v>M</v>
      </c>
      <c r="U149" s="8" t="str">
        <f t="shared" si="33"/>
        <v>M</v>
      </c>
    </row>
    <row r="150" spans="1:21">
      <c r="A150" s="12" t="str">
        <f t="shared" si="24"/>
        <v>SP47</v>
      </c>
      <c r="B150" s="7" t="str">
        <f t="shared" si="25"/>
        <v>đen</v>
      </c>
      <c r="C150" s="13" t="str">
        <f t="shared" si="26"/>
        <v>L</v>
      </c>
      <c r="F150" s="8" t="str">
        <f t="shared" si="27"/>
        <v>SP47</v>
      </c>
      <c r="G150" s="9" t="str">
        <f t="shared" si="34"/>
        <v>-đ</v>
      </c>
      <c r="H150" s="10" t="str">
        <f t="shared" si="28"/>
        <v>L-đen</v>
      </c>
      <c r="I150" s="9" t="str">
        <f t="shared" si="29"/>
        <v>đen</v>
      </c>
      <c r="J150" s="6" t="s">
        <v>654</v>
      </c>
      <c r="K150" s="8" t="str">
        <f t="shared" si="30"/>
        <v>Đen</v>
      </c>
      <c r="M150" s="6" t="str">
        <f t="shared" si="31"/>
        <v>INSERT INTO CHITIETSANPHAM VALUES('SP47','L',N'đen')</v>
      </c>
      <c r="T150" s="17" t="str">
        <f t="shared" si="32"/>
        <v>L</v>
      </c>
      <c r="U150" s="8" t="str">
        <f t="shared" si="33"/>
        <v>L</v>
      </c>
    </row>
    <row r="151" spans="1:21">
      <c r="A151" s="12" t="str">
        <f t="shared" si="24"/>
        <v>SP48</v>
      </c>
      <c r="B151" s="7" t="str">
        <f t="shared" si="25"/>
        <v>đen</v>
      </c>
      <c r="C151" s="13" t="str">
        <f t="shared" si="26"/>
        <v>S</v>
      </c>
      <c r="F151" s="8" t="str">
        <f t="shared" si="27"/>
        <v>SP48</v>
      </c>
      <c r="G151" s="9" t="str">
        <f t="shared" si="34"/>
        <v>-t</v>
      </c>
      <c r="H151" s="10" t="str">
        <f t="shared" si="28"/>
        <v>S-đen</v>
      </c>
      <c r="I151" s="9" t="str">
        <f t="shared" si="29"/>
        <v>đen</v>
      </c>
      <c r="J151" s="15" t="s">
        <v>655</v>
      </c>
      <c r="K151" s="8" t="str">
        <f t="shared" si="30"/>
        <v>Đen</v>
      </c>
      <c r="M151" s="6" t="str">
        <f t="shared" si="31"/>
        <v>INSERT INTO CHITIETSANPHAM VALUES('SP48','S',N'đen')</v>
      </c>
      <c r="T151" s="17" t="str">
        <f t="shared" si="32"/>
        <v>S</v>
      </c>
      <c r="U151" s="8" t="str">
        <f t="shared" si="33"/>
        <v>S</v>
      </c>
    </row>
    <row r="152" spans="1:21">
      <c r="A152" s="12" t="str">
        <f t="shared" si="24"/>
        <v>SP48</v>
      </c>
      <c r="B152" s="7" t="str">
        <f t="shared" si="25"/>
        <v>đen</v>
      </c>
      <c r="C152" s="13" t="str">
        <f t="shared" si="26"/>
        <v>M</v>
      </c>
      <c r="F152" s="8" t="str">
        <f t="shared" si="27"/>
        <v>SP48</v>
      </c>
      <c r="G152" s="9" t="str">
        <f t="shared" si="34"/>
        <v>-đ</v>
      </c>
      <c r="H152" s="10" t="str">
        <f t="shared" si="28"/>
        <v>M-đen</v>
      </c>
      <c r="I152" s="9" t="str">
        <f t="shared" si="29"/>
        <v>đen</v>
      </c>
      <c r="J152" s="6" t="s">
        <v>656</v>
      </c>
      <c r="K152" s="8" t="str">
        <f t="shared" si="30"/>
        <v>Đen</v>
      </c>
      <c r="M152" s="6" t="str">
        <f t="shared" si="31"/>
        <v>INSERT INTO CHITIETSANPHAM VALUES('SP48','M',N'đen')</v>
      </c>
      <c r="T152" s="17" t="str">
        <f t="shared" si="32"/>
        <v>M</v>
      </c>
      <c r="U152" s="8" t="str">
        <f t="shared" si="33"/>
        <v>M</v>
      </c>
    </row>
    <row r="153" spans="1:21">
      <c r="A153" s="12" t="str">
        <f t="shared" si="24"/>
        <v>SP48</v>
      </c>
      <c r="B153" s="7" t="str">
        <f t="shared" si="25"/>
        <v>đen</v>
      </c>
      <c r="C153" s="13" t="str">
        <f t="shared" si="26"/>
        <v>L</v>
      </c>
      <c r="F153" s="8" t="str">
        <f t="shared" si="27"/>
        <v>SP48</v>
      </c>
      <c r="G153" s="9" t="str">
        <f t="shared" si="34"/>
        <v>-đ</v>
      </c>
      <c r="H153" s="10" t="str">
        <f t="shared" si="28"/>
        <v>L-đen</v>
      </c>
      <c r="I153" s="9" t="str">
        <f t="shared" si="29"/>
        <v>đen</v>
      </c>
      <c r="J153" s="6" t="s">
        <v>657</v>
      </c>
      <c r="K153" s="8" t="str">
        <f t="shared" si="30"/>
        <v>Đen</v>
      </c>
      <c r="M153" s="6" t="str">
        <f t="shared" si="31"/>
        <v>INSERT INTO CHITIETSANPHAM VALUES('SP48','L',N'đen')</v>
      </c>
      <c r="T153" s="17" t="str">
        <f t="shared" si="32"/>
        <v>L</v>
      </c>
      <c r="U153" s="8" t="str">
        <f t="shared" si="33"/>
        <v>L</v>
      </c>
    </row>
    <row r="154" spans="1:21">
      <c r="A154" s="12" t="str">
        <f t="shared" si="24"/>
        <v>SP49</v>
      </c>
      <c r="B154" s="7" t="str">
        <f t="shared" si="25"/>
        <v>trắng</v>
      </c>
      <c r="C154" s="13" t="str">
        <f t="shared" si="26"/>
        <v>F</v>
      </c>
      <c r="F154" s="8" t="str">
        <f t="shared" si="27"/>
        <v>SP49</v>
      </c>
      <c r="G154" s="9" t="str">
        <f t="shared" si="34"/>
        <v>-đ</v>
      </c>
      <c r="H154" s="10" t="str">
        <f t="shared" si="28"/>
        <v>F-trắng</v>
      </c>
      <c r="I154" s="9" t="str">
        <f t="shared" si="29"/>
        <v>trắng</v>
      </c>
      <c r="J154" s="15" t="s">
        <v>658</v>
      </c>
      <c r="K154" s="8" t="str">
        <f t="shared" si="30"/>
        <v>Trắng</v>
      </c>
      <c r="M154" s="6" t="str">
        <f t="shared" si="31"/>
        <v>INSERT INTO CHITIETSANPHAM VALUES('SP49','F',N'trắng')</v>
      </c>
      <c r="T154" s="17" t="str">
        <f t="shared" si="32"/>
        <v>F</v>
      </c>
      <c r="U154" s="8" t="str">
        <f t="shared" si="33"/>
        <v>F</v>
      </c>
    </row>
    <row r="155" spans="1:21">
      <c r="A155" s="12" t="str">
        <f t="shared" si="24"/>
        <v>SP50</v>
      </c>
      <c r="B155" s="7" t="str">
        <f t="shared" si="25"/>
        <v>đỏ</v>
      </c>
      <c r="C155" s="13" t="str">
        <f t="shared" si="26"/>
        <v>S</v>
      </c>
      <c r="F155" s="8" t="str">
        <f t="shared" si="27"/>
        <v>SP50</v>
      </c>
      <c r="G155" s="9" t="str">
        <f t="shared" si="34"/>
        <v>-t</v>
      </c>
      <c r="H155" s="10" t="str">
        <f t="shared" si="28"/>
        <v>S-đỏ</v>
      </c>
      <c r="I155" s="9" t="str">
        <f t="shared" si="29"/>
        <v>đỏ</v>
      </c>
      <c r="J155" s="15" t="s">
        <v>659</v>
      </c>
      <c r="K155" s="8" t="str">
        <f t="shared" si="30"/>
        <v>Đỏ</v>
      </c>
      <c r="M155" s="6" t="str">
        <f t="shared" si="31"/>
        <v>INSERT INTO CHITIETSANPHAM VALUES('SP50','S',N'đỏ')</v>
      </c>
      <c r="T155" s="17" t="str">
        <f t="shared" si="32"/>
        <v>S</v>
      </c>
      <c r="U155" s="8" t="str">
        <f t="shared" si="33"/>
        <v>S</v>
      </c>
    </row>
    <row r="156" spans="1:21">
      <c r="A156" s="12" t="str">
        <f t="shared" si="24"/>
        <v>SP50</v>
      </c>
      <c r="B156" s="7" t="str">
        <f t="shared" si="25"/>
        <v>đỏ</v>
      </c>
      <c r="C156" s="13" t="str">
        <f t="shared" si="26"/>
        <v>M</v>
      </c>
      <c r="F156" s="8" t="str">
        <f t="shared" si="27"/>
        <v>SP50</v>
      </c>
      <c r="G156" s="9" t="str">
        <f t="shared" si="34"/>
        <v>-đ</v>
      </c>
      <c r="H156" s="10" t="str">
        <f t="shared" si="28"/>
        <v>M-đỏ</v>
      </c>
      <c r="I156" s="9" t="str">
        <f t="shared" si="29"/>
        <v>đỏ</v>
      </c>
      <c r="J156" s="6" t="s">
        <v>660</v>
      </c>
      <c r="K156" s="8" t="str">
        <f t="shared" si="30"/>
        <v>Đỏ</v>
      </c>
      <c r="M156" s="6" t="str">
        <f t="shared" si="31"/>
        <v>INSERT INTO CHITIETSANPHAM VALUES('SP50','M',N'đỏ')</v>
      </c>
      <c r="T156" s="17" t="str">
        <f t="shared" si="32"/>
        <v>M</v>
      </c>
      <c r="U156" s="8" t="str">
        <f t="shared" si="33"/>
        <v>M</v>
      </c>
    </row>
    <row r="157" spans="1:21">
      <c r="A157" s="12" t="str">
        <f t="shared" si="24"/>
        <v>SP50</v>
      </c>
      <c r="B157" s="7" t="str">
        <f t="shared" si="25"/>
        <v>đỏ</v>
      </c>
      <c r="C157" s="13" t="str">
        <f t="shared" si="26"/>
        <v>L</v>
      </c>
      <c r="F157" s="8" t="str">
        <f t="shared" si="27"/>
        <v>SP50</v>
      </c>
      <c r="G157" s="9" t="str">
        <f t="shared" si="34"/>
        <v>-đ</v>
      </c>
      <c r="H157" s="10" t="str">
        <f t="shared" si="28"/>
        <v>L-đỏ</v>
      </c>
      <c r="I157" s="9" t="str">
        <f t="shared" si="29"/>
        <v>đỏ</v>
      </c>
      <c r="J157" s="6" t="s">
        <v>661</v>
      </c>
      <c r="K157" s="8" t="str">
        <f t="shared" si="30"/>
        <v>Đỏ</v>
      </c>
      <c r="M157" s="6" t="str">
        <f t="shared" si="31"/>
        <v>INSERT INTO CHITIETSANPHAM VALUES('SP50','L',N'đỏ')</v>
      </c>
      <c r="T157" s="17" t="str">
        <f t="shared" si="32"/>
        <v>L</v>
      </c>
      <c r="U157" s="8" t="str">
        <f t="shared" si="33"/>
        <v>L</v>
      </c>
    </row>
    <row r="158" spans="1:21">
      <c r="A158" s="12" t="str">
        <f t="shared" si="24"/>
        <v>SP51</v>
      </c>
      <c r="B158" s="7" t="str">
        <f t="shared" si="25"/>
        <v>trắng</v>
      </c>
      <c r="C158" s="13" t="str">
        <f t="shared" si="26"/>
        <v>F</v>
      </c>
      <c r="F158" s="8" t="str">
        <f t="shared" si="27"/>
        <v>SP51</v>
      </c>
      <c r="G158" s="9" t="str">
        <f t="shared" si="34"/>
        <v>-đ</v>
      </c>
      <c r="H158" s="10" t="str">
        <f t="shared" si="28"/>
        <v>F-trắng</v>
      </c>
      <c r="I158" s="9" t="str">
        <f t="shared" si="29"/>
        <v>trắng</v>
      </c>
      <c r="J158" s="15" t="s">
        <v>662</v>
      </c>
      <c r="K158" s="8" t="str">
        <f t="shared" si="30"/>
        <v>Trắng</v>
      </c>
      <c r="M158" s="6" t="str">
        <f t="shared" si="31"/>
        <v>INSERT INTO CHITIETSANPHAM VALUES('SP51','F',N'trắng')</v>
      </c>
      <c r="T158" s="17" t="str">
        <f t="shared" si="32"/>
        <v>F</v>
      </c>
      <c r="U158" s="8" t="str">
        <f t="shared" si="33"/>
        <v>F</v>
      </c>
    </row>
    <row r="159" spans="1:21">
      <c r="A159" s="12" t="str">
        <f t="shared" si="24"/>
        <v>SP52</v>
      </c>
      <c r="B159" s="7" t="str">
        <f t="shared" si="25"/>
        <v>đen</v>
      </c>
      <c r="C159" s="13" t="str">
        <f t="shared" si="26"/>
        <v>S</v>
      </c>
      <c r="F159" s="8" t="str">
        <f t="shared" si="27"/>
        <v>SP52</v>
      </c>
      <c r="G159" s="9" t="str">
        <f t="shared" si="34"/>
        <v>-đ</v>
      </c>
      <c r="H159" s="10" t="str">
        <f t="shared" si="28"/>
        <v>S-đen</v>
      </c>
      <c r="I159" s="9" t="str">
        <f t="shared" si="29"/>
        <v>đen</v>
      </c>
      <c r="J159" s="15" t="s">
        <v>663</v>
      </c>
      <c r="K159" s="8" t="str">
        <f t="shared" si="30"/>
        <v>Đen</v>
      </c>
      <c r="M159" s="6" t="str">
        <f t="shared" si="31"/>
        <v>INSERT INTO CHITIETSANPHAM VALUES('SP52','S',N'đen')</v>
      </c>
      <c r="T159" s="17" t="str">
        <f t="shared" si="32"/>
        <v>S</v>
      </c>
      <c r="U159" s="8" t="str">
        <f t="shared" si="33"/>
        <v>S</v>
      </c>
    </row>
    <row r="160" spans="1:21">
      <c r="A160" s="12" t="str">
        <f t="shared" si="24"/>
        <v>SP52</v>
      </c>
      <c r="B160" s="7" t="str">
        <f t="shared" si="25"/>
        <v>đen</v>
      </c>
      <c r="C160" s="13" t="str">
        <f t="shared" si="26"/>
        <v>M</v>
      </c>
      <c r="F160" s="8" t="str">
        <f t="shared" si="27"/>
        <v>SP52</v>
      </c>
      <c r="G160" s="9" t="str">
        <f t="shared" si="34"/>
        <v>-đ</v>
      </c>
      <c r="H160" s="10" t="str">
        <f t="shared" si="28"/>
        <v>M-đen</v>
      </c>
      <c r="I160" s="9" t="str">
        <f t="shared" si="29"/>
        <v>đen</v>
      </c>
      <c r="J160" s="6" t="s">
        <v>664</v>
      </c>
      <c r="K160" s="8" t="str">
        <f t="shared" si="30"/>
        <v>Đen</v>
      </c>
      <c r="M160" s="6" t="str">
        <f t="shared" si="31"/>
        <v>INSERT INTO CHITIETSANPHAM VALUES('SP52','M',N'đen')</v>
      </c>
      <c r="T160" s="17" t="str">
        <f t="shared" si="32"/>
        <v>M</v>
      </c>
      <c r="U160" s="8" t="str">
        <f t="shared" si="33"/>
        <v>M</v>
      </c>
    </row>
    <row r="161" spans="1:21">
      <c r="A161" s="12" t="str">
        <f t="shared" si="24"/>
        <v>SP52</v>
      </c>
      <c r="B161" s="7" t="str">
        <f t="shared" si="25"/>
        <v>đen</v>
      </c>
      <c r="C161" s="13" t="str">
        <f t="shared" si="26"/>
        <v>L</v>
      </c>
      <c r="F161" s="8" t="str">
        <f t="shared" si="27"/>
        <v>SP52</v>
      </c>
      <c r="G161" s="9" t="str">
        <f t="shared" si="34"/>
        <v>-đ</v>
      </c>
      <c r="H161" s="10" t="str">
        <f t="shared" si="28"/>
        <v>L-đen</v>
      </c>
      <c r="I161" s="9" t="str">
        <f t="shared" si="29"/>
        <v>đen</v>
      </c>
      <c r="J161" s="6" t="s">
        <v>665</v>
      </c>
      <c r="K161" s="8" t="str">
        <f t="shared" si="30"/>
        <v>Đen</v>
      </c>
      <c r="M161" s="6" t="str">
        <f t="shared" si="31"/>
        <v>INSERT INTO CHITIETSANPHAM VALUES('SP52','L',N'đen')</v>
      </c>
      <c r="T161" s="17" t="str">
        <f t="shared" si="32"/>
        <v>L</v>
      </c>
      <c r="U161" s="8" t="str">
        <f t="shared" si="33"/>
        <v>L</v>
      </c>
    </row>
    <row r="162" spans="1:21">
      <c r="A162" s="12" t="str">
        <f t="shared" si="24"/>
        <v>SP53</v>
      </c>
      <c r="B162" s="7" t="str">
        <f t="shared" si="25"/>
        <v>đen</v>
      </c>
      <c r="C162" s="13" t="str">
        <f t="shared" si="26"/>
        <v>S</v>
      </c>
      <c r="F162" s="8" t="str">
        <f t="shared" si="27"/>
        <v>SP53</v>
      </c>
      <c r="G162" s="9" t="str">
        <f t="shared" si="34"/>
        <v>-đ</v>
      </c>
      <c r="H162" s="10" t="str">
        <f t="shared" si="28"/>
        <v>S-đen</v>
      </c>
      <c r="I162" s="9" t="str">
        <f t="shared" ref="I162:I194" si="35">RIGHT(H162,LEN(H162)-SEARCH("-",H162))</f>
        <v>đen</v>
      </c>
      <c r="J162" s="15" t="s">
        <v>666</v>
      </c>
      <c r="K162" s="8" t="str">
        <f t="shared" si="30"/>
        <v>Đen</v>
      </c>
      <c r="M162" s="6" t="str">
        <f t="shared" si="31"/>
        <v>INSERT INTO CHITIETSANPHAM VALUES('SP53','S',N'đen')</v>
      </c>
      <c r="T162" s="17" t="str">
        <f t="shared" si="32"/>
        <v>S</v>
      </c>
      <c r="U162" s="8" t="str">
        <f t="shared" si="33"/>
        <v>S</v>
      </c>
    </row>
    <row r="163" spans="1:21">
      <c r="A163" s="12" t="str">
        <f t="shared" si="24"/>
        <v>SP53</v>
      </c>
      <c r="B163" s="7" t="str">
        <f t="shared" si="25"/>
        <v>đen</v>
      </c>
      <c r="C163" s="13" t="str">
        <f t="shared" si="26"/>
        <v>M</v>
      </c>
      <c r="F163" s="8" t="str">
        <f t="shared" si="27"/>
        <v>SP53</v>
      </c>
      <c r="G163" s="9" t="str">
        <f t="shared" si="34"/>
        <v>-đ</v>
      </c>
      <c r="H163" s="10" t="str">
        <f t="shared" si="28"/>
        <v>M-đen</v>
      </c>
      <c r="I163" s="9" t="str">
        <f t="shared" si="35"/>
        <v>đen</v>
      </c>
      <c r="J163" s="6" t="s">
        <v>667</v>
      </c>
      <c r="K163" s="8" t="str">
        <f t="shared" si="30"/>
        <v>Đen</v>
      </c>
      <c r="M163" s="6" t="str">
        <f t="shared" si="31"/>
        <v>INSERT INTO CHITIETSANPHAM VALUES('SP53','M',N'đen')</v>
      </c>
      <c r="T163" s="17" t="str">
        <f t="shared" si="32"/>
        <v>M</v>
      </c>
      <c r="U163" s="8" t="str">
        <f t="shared" si="33"/>
        <v>M</v>
      </c>
    </row>
    <row r="164" spans="1:21">
      <c r="A164" s="12" t="str">
        <f t="shared" si="24"/>
        <v>SP53</v>
      </c>
      <c r="B164" s="7" t="str">
        <f t="shared" si="25"/>
        <v>đen</v>
      </c>
      <c r="C164" s="13" t="str">
        <f t="shared" si="26"/>
        <v>L</v>
      </c>
      <c r="F164" s="8" t="str">
        <f t="shared" si="27"/>
        <v>SP53</v>
      </c>
      <c r="G164" s="9" t="str">
        <f t="shared" si="34"/>
        <v>-đ</v>
      </c>
      <c r="H164" s="10" t="str">
        <f t="shared" si="28"/>
        <v>L-đen</v>
      </c>
      <c r="I164" s="9" t="str">
        <f t="shared" si="35"/>
        <v>đen</v>
      </c>
      <c r="J164" s="6" t="s">
        <v>668</v>
      </c>
      <c r="K164" s="8" t="str">
        <f t="shared" si="30"/>
        <v>Đen</v>
      </c>
      <c r="M164" s="6" t="str">
        <f t="shared" si="31"/>
        <v>INSERT INTO CHITIETSANPHAM VALUES('SP53','L',N'đen')</v>
      </c>
      <c r="T164" s="17" t="str">
        <f t="shared" si="32"/>
        <v>L</v>
      </c>
      <c r="U164" s="8" t="str">
        <f t="shared" si="33"/>
        <v>L</v>
      </c>
    </row>
    <row r="165" spans="1:21">
      <c r="A165" s="12" t="str">
        <f t="shared" si="24"/>
        <v>SP54</v>
      </c>
      <c r="B165" s="7" t="str">
        <f t="shared" si="25"/>
        <v>đen</v>
      </c>
      <c r="C165" s="13" t="str">
        <f t="shared" si="26"/>
        <v>S</v>
      </c>
      <c r="F165" s="8" t="str">
        <f t="shared" si="27"/>
        <v>SP54</v>
      </c>
      <c r="G165" s="9" t="str">
        <f t="shared" si="34"/>
        <v>-t</v>
      </c>
      <c r="H165" s="10" t="str">
        <f t="shared" si="28"/>
        <v>S-đen</v>
      </c>
      <c r="I165" s="9" t="str">
        <f t="shared" si="35"/>
        <v>đen</v>
      </c>
      <c r="J165" s="15" t="s">
        <v>669</v>
      </c>
      <c r="K165" s="8" t="str">
        <f t="shared" si="30"/>
        <v>Đen</v>
      </c>
      <c r="M165" s="6" t="str">
        <f t="shared" si="31"/>
        <v>INSERT INTO CHITIETSANPHAM VALUES('SP54','S',N'đen')</v>
      </c>
      <c r="T165" s="17" t="str">
        <f t="shared" si="32"/>
        <v>S</v>
      </c>
      <c r="U165" s="8" t="str">
        <f t="shared" si="33"/>
        <v>S</v>
      </c>
    </row>
    <row r="166" spans="1:21">
      <c r="A166" s="12" t="str">
        <f t="shared" si="24"/>
        <v>SP54</v>
      </c>
      <c r="B166" s="7" t="str">
        <f t="shared" si="25"/>
        <v>đen</v>
      </c>
      <c r="C166" s="13" t="str">
        <f t="shared" si="26"/>
        <v>M</v>
      </c>
      <c r="F166" s="8" t="str">
        <f t="shared" si="27"/>
        <v>SP54</v>
      </c>
      <c r="G166" s="9" t="str">
        <f t="shared" si="34"/>
        <v>-t</v>
      </c>
      <c r="H166" s="10" t="str">
        <f t="shared" si="28"/>
        <v>M-đen</v>
      </c>
      <c r="I166" s="9" t="str">
        <f t="shared" si="35"/>
        <v>đen</v>
      </c>
      <c r="J166" s="6" t="s">
        <v>670</v>
      </c>
      <c r="K166" s="8" t="str">
        <f t="shared" si="30"/>
        <v>Đen</v>
      </c>
      <c r="M166" s="6" t="str">
        <f t="shared" si="31"/>
        <v>INSERT INTO CHITIETSANPHAM VALUES('SP54','M',N'đen')</v>
      </c>
      <c r="T166" s="17" t="str">
        <f t="shared" si="32"/>
        <v>M</v>
      </c>
      <c r="U166" s="8" t="str">
        <f t="shared" si="33"/>
        <v>M</v>
      </c>
    </row>
    <row r="167" spans="1:21">
      <c r="A167" s="12" t="str">
        <f t="shared" si="24"/>
        <v>SP54</v>
      </c>
      <c r="B167" s="7" t="str">
        <f t="shared" si="25"/>
        <v>đen</v>
      </c>
      <c r="C167" s="13" t="str">
        <f t="shared" si="26"/>
        <v>L</v>
      </c>
      <c r="F167" s="8" t="str">
        <f t="shared" si="27"/>
        <v>SP54</v>
      </c>
      <c r="G167" s="9" t="str">
        <f t="shared" si="34"/>
        <v>XL</v>
      </c>
      <c r="H167" s="10" t="str">
        <f t="shared" si="28"/>
        <v>L-đen</v>
      </c>
      <c r="I167" s="9" t="str">
        <f t="shared" si="35"/>
        <v>đen</v>
      </c>
      <c r="J167" s="6" t="s">
        <v>671</v>
      </c>
      <c r="K167" s="8" t="str">
        <f t="shared" si="30"/>
        <v>Đen</v>
      </c>
      <c r="M167" s="6" t="str">
        <f t="shared" si="31"/>
        <v>INSERT INTO CHITIETSANPHAM VALUES('SP54','L',N'đen')</v>
      </c>
      <c r="T167" s="17" t="str">
        <f t="shared" si="32"/>
        <v>L</v>
      </c>
      <c r="U167" s="8" t="str">
        <f t="shared" si="33"/>
        <v>L</v>
      </c>
    </row>
    <row r="168" spans="1:21">
      <c r="A168" s="12" t="str">
        <f t="shared" si="24"/>
        <v>SP55</v>
      </c>
      <c r="B168" s="7" t="str">
        <f t="shared" si="25"/>
        <v>trắng</v>
      </c>
      <c r="C168" s="13" t="str">
        <f t="shared" si="26"/>
        <v>F</v>
      </c>
      <c r="F168" s="8" t="str">
        <f t="shared" si="27"/>
        <v>SP55</v>
      </c>
      <c r="G168" s="9" t="str">
        <f t="shared" si="34"/>
        <v>XL</v>
      </c>
      <c r="H168" s="10" t="str">
        <f t="shared" si="28"/>
        <v>F-trắng</v>
      </c>
      <c r="I168" s="9" t="str">
        <f t="shared" si="35"/>
        <v>trắng</v>
      </c>
      <c r="J168" s="15" t="s">
        <v>672</v>
      </c>
      <c r="K168" s="8" t="str">
        <f t="shared" si="30"/>
        <v>Trắng</v>
      </c>
      <c r="M168" s="6" t="str">
        <f t="shared" si="31"/>
        <v>INSERT INTO CHITIETSANPHAM VALUES('SP55','F',N'trắng')</v>
      </c>
      <c r="T168" s="17" t="str">
        <f t="shared" si="32"/>
        <v>F</v>
      </c>
      <c r="U168" s="8" t="str">
        <f t="shared" si="33"/>
        <v>F</v>
      </c>
    </row>
    <row r="169" spans="1:21">
      <c r="A169" s="12" t="str">
        <f t="shared" si="24"/>
        <v>SP56</v>
      </c>
      <c r="B169" s="7" t="str">
        <f t="shared" si="25"/>
        <v>trắng</v>
      </c>
      <c r="C169" s="13" t="str">
        <f t="shared" si="26"/>
        <v>L</v>
      </c>
      <c r="F169" s="8" t="str">
        <f t="shared" si="27"/>
        <v>SP56</v>
      </c>
      <c r="G169" s="9" t="str">
        <f t="shared" si="34"/>
        <v>-n</v>
      </c>
      <c r="H169" s="10" t="str">
        <f t="shared" si="28"/>
        <v>L-trắng</v>
      </c>
      <c r="I169" s="9" t="str">
        <f t="shared" si="35"/>
        <v>trắng</v>
      </c>
      <c r="J169" s="15" t="s">
        <v>673</v>
      </c>
      <c r="K169" s="8" t="str">
        <f t="shared" si="30"/>
        <v>Trắng</v>
      </c>
      <c r="M169" s="6" t="str">
        <f t="shared" si="31"/>
        <v>INSERT INTO CHITIETSANPHAM VALUES('SP56','L',N'trắng')</v>
      </c>
      <c r="T169" s="17" t="str">
        <f t="shared" si="32"/>
        <v>L</v>
      </c>
      <c r="U169" s="8" t="str">
        <f t="shared" si="33"/>
        <v>L</v>
      </c>
    </row>
    <row r="170" spans="1:21">
      <c r="A170" s="12" t="str">
        <f t="shared" si="24"/>
        <v>SP56</v>
      </c>
      <c r="B170" s="7" t="str">
        <f t="shared" si="25"/>
        <v>trắng</v>
      </c>
      <c r="C170" s="13" t="str">
        <f t="shared" si="26"/>
        <v>XXL</v>
      </c>
      <c r="F170" s="8" t="str">
        <f t="shared" si="27"/>
        <v>SP56</v>
      </c>
      <c r="G170" s="9" t="str">
        <f t="shared" si="34"/>
        <v>-n</v>
      </c>
      <c r="H170" s="10" t="str">
        <f t="shared" si="28"/>
        <v>XXL-trắng</v>
      </c>
      <c r="I170" s="9" t="str">
        <f t="shared" si="35"/>
        <v>trắng</v>
      </c>
      <c r="J170" s="6" t="s">
        <v>674</v>
      </c>
      <c r="K170" s="8" t="str">
        <f t="shared" si="30"/>
        <v>Trắng</v>
      </c>
      <c r="M170" s="6" t="str">
        <f t="shared" si="31"/>
        <v>INSERT INTO CHITIETSANPHAM VALUES('SP56','XXL',N'trắng')</v>
      </c>
      <c r="T170" s="17" t="str">
        <f t="shared" si="32"/>
        <v>XXL</v>
      </c>
      <c r="U170" s="8" t="str">
        <f t="shared" si="33"/>
        <v>XXL</v>
      </c>
    </row>
    <row r="171" spans="1:21">
      <c r="A171" s="12" t="str">
        <f t="shared" si="24"/>
        <v>SP56</v>
      </c>
      <c r="B171" s="7" t="str">
        <f t="shared" si="25"/>
        <v>trắng</v>
      </c>
      <c r="C171" s="13" t="str">
        <f t="shared" si="26"/>
        <v>XXL</v>
      </c>
      <c r="F171" s="8" t="str">
        <f t="shared" si="27"/>
        <v>SP56</v>
      </c>
      <c r="G171" s="9" t="str">
        <f t="shared" si="34"/>
        <v>L-</v>
      </c>
      <c r="H171" s="10" t="str">
        <f t="shared" si="28"/>
        <v>XXL-trắng</v>
      </c>
      <c r="I171" s="9" t="str">
        <f t="shared" si="35"/>
        <v>trắng</v>
      </c>
      <c r="J171" s="6" t="s">
        <v>674</v>
      </c>
      <c r="K171" s="8" t="str">
        <f t="shared" si="30"/>
        <v>Trắng</v>
      </c>
      <c r="M171" s="6" t="str">
        <f t="shared" si="31"/>
        <v>INSERT INTO CHITIETSANPHAM VALUES('SP56','XXL',N'trắng')</v>
      </c>
      <c r="T171" s="17" t="str">
        <f t="shared" si="32"/>
        <v>XXL</v>
      </c>
      <c r="U171" s="8" t="str">
        <f t="shared" si="33"/>
        <v>XXL</v>
      </c>
    </row>
    <row r="172" spans="1:21">
      <c r="A172" s="12" t="str">
        <f t="shared" si="24"/>
        <v>SP57</v>
      </c>
      <c r="B172" s="7" t="str">
        <f t="shared" si="25"/>
        <v>nude</v>
      </c>
      <c r="C172" s="13" t="str">
        <f t="shared" si="26"/>
        <v>M</v>
      </c>
      <c r="F172" s="8" t="str">
        <f t="shared" si="27"/>
        <v>SP57</v>
      </c>
      <c r="G172" s="9" t="str">
        <f t="shared" si="34"/>
        <v>-t</v>
      </c>
      <c r="H172" s="10" t="str">
        <f t="shared" si="28"/>
        <v>M-nude</v>
      </c>
      <c r="I172" s="9" t="str">
        <f t="shared" si="35"/>
        <v>nude</v>
      </c>
      <c r="J172" s="15" t="s">
        <v>675</v>
      </c>
      <c r="K172" s="8" t="str">
        <f t="shared" si="30"/>
        <v>Nude</v>
      </c>
      <c r="M172" s="6" t="str">
        <f t="shared" si="31"/>
        <v>INSERT INTO CHITIETSANPHAM VALUES('SP57','M',N'nude')</v>
      </c>
      <c r="T172" s="17" t="str">
        <f t="shared" si="32"/>
        <v>M</v>
      </c>
      <c r="U172" s="8" t="str">
        <f t="shared" si="33"/>
        <v>M</v>
      </c>
    </row>
    <row r="173" spans="1:21">
      <c r="A173" s="12" t="str">
        <f t="shared" si="24"/>
        <v>SP57</v>
      </c>
      <c r="B173" s="7" t="str">
        <f t="shared" si="25"/>
        <v>nude</v>
      </c>
      <c r="C173" s="13" t="str">
        <f t="shared" si="26"/>
        <v>L</v>
      </c>
      <c r="F173" s="8" t="str">
        <f t="shared" si="27"/>
        <v>SP57</v>
      </c>
      <c r="G173" s="9" t="str">
        <f t="shared" si="34"/>
        <v>-t</v>
      </c>
      <c r="H173" s="10" t="str">
        <f t="shared" si="28"/>
        <v>L-nude</v>
      </c>
      <c r="I173" s="9" t="str">
        <f t="shared" si="35"/>
        <v>nude</v>
      </c>
      <c r="J173" s="6" t="s">
        <v>676</v>
      </c>
      <c r="K173" s="8" t="str">
        <f t="shared" si="30"/>
        <v>Nude</v>
      </c>
      <c r="M173" s="6" t="str">
        <f t="shared" si="31"/>
        <v>INSERT INTO CHITIETSANPHAM VALUES('SP57','L',N'nude')</v>
      </c>
      <c r="T173" s="17" t="str">
        <f t="shared" si="32"/>
        <v>L</v>
      </c>
      <c r="U173" s="8" t="str">
        <f t="shared" si="33"/>
        <v>L</v>
      </c>
    </row>
    <row r="174" spans="1:21">
      <c r="A174" s="12" t="str">
        <f t="shared" si="24"/>
        <v>SP57</v>
      </c>
      <c r="B174" s="7" t="str">
        <f t="shared" si="25"/>
        <v>nude</v>
      </c>
      <c r="C174" s="13" t="str">
        <f t="shared" si="26"/>
        <v>XL</v>
      </c>
      <c r="F174" s="8" t="str">
        <f t="shared" si="27"/>
        <v>SP57</v>
      </c>
      <c r="G174" s="9" t="str">
        <f t="shared" si="34"/>
        <v>-t</v>
      </c>
      <c r="H174" s="10" t="str">
        <f t="shared" si="28"/>
        <v>XL-nude</v>
      </c>
      <c r="I174" s="9" t="str">
        <f t="shared" si="35"/>
        <v>nude</v>
      </c>
      <c r="J174" s="6" t="s">
        <v>677</v>
      </c>
      <c r="K174" s="8" t="str">
        <f t="shared" si="30"/>
        <v>Nude</v>
      </c>
      <c r="M174" s="6" t="str">
        <f t="shared" si="31"/>
        <v>INSERT INTO CHITIETSANPHAM VALUES('SP57','XL',N'nude')</v>
      </c>
      <c r="T174" s="17" t="str">
        <f t="shared" si="32"/>
        <v>XL</v>
      </c>
      <c r="U174" s="8" t="str">
        <f t="shared" si="33"/>
        <v>XL</v>
      </c>
    </row>
    <row r="175" spans="1:21">
      <c r="A175" s="12" t="str">
        <f t="shared" si="24"/>
        <v>SP58</v>
      </c>
      <c r="B175" s="7" t="str">
        <f t="shared" si="25"/>
        <v>trắng</v>
      </c>
      <c r="C175" s="13" t="str">
        <f t="shared" si="26"/>
        <v>S</v>
      </c>
      <c r="F175" s="8" t="str">
        <f t="shared" si="27"/>
        <v>SP58</v>
      </c>
      <c r="G175" s="9" t="str">
        <f t="shared" si="34"/>
        <v>-đ</v>
      </c>
      <c r="H175" s="10" t="str">
        <f t="shared" si="28"/>
        <v>S-trắng</v>
      </c>
      <c r="I175" s="9" t="str">
        <f t="shared" si="35"/>
        <v>trắng</v>
      </c>
      <c r="J175" s="15" t="s">
        <v>678</v>
      </c>
      <c r="K175" s="8" t="str">
        <f t="shared" si="30"/>
        <v>Trắng</v>
      </c>
      <c r="M175" s="6" t="str">
        <f t="shared" si="31"/>
        <v>INSERT INTO CHITIETSANPHAM VALUES('SP58','S',N'trắng')</v>
      </c>
      <c r="T175" s="17" t="str">
        <f t="shared" si="32"/>
        <v>S</v>
      </c>
      <c r="U175" s="8" t="str">
        <f t="shared" si="33"/>
        <v>S</v>
      </c>
    </row>
    <row r="176" spans="1:21">
      <c r="A176" s="12" t="str">
        <f t="shared" si="24"/>
        <v>SP58</v>
      </c>
      <c r="B176" s="7" t="str">
        <f t="shared" si="25"/>
        <v>trắng</v>
      </c>
      <c r="C176" s="13" t="str">
        <f t="shared" si="26"/>
        <v>M</v>
      </c>
      <c r="F176" s="8" t="str">
        <f t="shared" si="27"/>
        <v>SP58</v>
      </c>
      <c r="G176" s="9" t="str">
        <f t="shared" si="34"/>
        <v>-đ</v>
      </c>
      <c r="H176" s="10" t="str">
        <f t="shared" si="28"/>
        <v>M-trắng</v>
      </c>
      <c r="I176" s="9" t="str">
        <f t="shared" si="35"/>
        <v>trắng</v>
      </c>
      <c r="J176" s="6" t="s">
        <v>679</v>
      </c>
      <c r="K176" s="8" t="str">
        <f t="shared" si="30"/>
        <v>Trắng</v>
      </c>
      <c r="M176" s="6" t="str">
        <f t="shared" si="31"/>
        <v>INSERT INTO CHITIETSANPHAM VALUES('SP58','M',N'trắng')</v>
      </c>
      <c r="T176" s="17" t="str">
        <f t="shared" si="32"/>
        <v>M</v>
      </c>
      <c r="U176" s="8" t="str">
        <f t="shared" si="33"/>
        <v>M</v>
      </c>
    </row>
    <row r="177" spans="1:21">
      <c r="A177" s="12" t="str">
        <f t="shared" si="24"/>
        <v>SP58</v>
      </c>
      <c r="B177" s="7" t="str">
        <f t="shared" si="25"/>
        <v>trắng</v>
      </c>
      <c r="C177" s="13" t="str">
        <f t="shared" si="26"/>
        <v>L</v>
      </c>
      <c r="F177" s="8" t="str">
        <f t="shared" si="27"/>
        <v>SP58</v>
      </c>
      <c r="G177" s="9" t="str">
        <f t="shared" si="34"/>
        <v>-đ</v>
      </c>
      <c r="H177" s="10" t="str">
        <f t="shared" si="28"/>
        <v>L-trắng</v>
      </c>
      <c r="I177" s="9" t="str">
        <f t="shared" si="35"/>
        <v>trắng</v>
      </c>
      <c r="J177" s="6" t="s">
        <v>680</v>
      </c>
      <c r="K177" s="8" t="str">
        <f t="shared" si="30"/>
        <v>Trắng</v>
      </c>
      <c r="M177" s="6" t="str">
        <f t="shared" si="31"/>
        <v>INSERT INTO CHITIETSANPHAM VALUES('SP58','L',N'trắng')</v>
      </c>
      <c r="T177" s="17" t="str">
        <f t="shared" si="32"/>
        <v>L</v>
      </c>
      <c r="U177" s="8" t="str">
        <f t="shared" si="33"/>
        <v>L</v>
      </c>
    </row>
    <row r="178" spans="1:21">
      <c r="A178" s="12" t="str">
        <f t="shared" si="24"/>
        <v>SP59</v>
      </c>
      <c r="B178" s="7" t="str">
        <f t="shared" si="25"/>
        <v>đen</v>
      </c>
      <c r="C178" s="13" t="str">
        <f t="shared" si="26"/>
        <v>S</v>
      </c>
      <c r="F178" s="8" t="str">
        <f t="shared" si="27"/>
        <v>SP59</v>
      </c>
      <c r="G178" s="9" t="str">
        <f t="shared" si="34"/>
        <v>-đ</v>
      </c>
      <c r="H178" s="10" t="str">
        <f t="shared" si="28"/>
        <v>S-đen</v>
      </c>
      <c r="I178" s="9" t="str">
        <f t="shared" si="35"/>
        <v>đen</v>
      </c>
      <c r="J178" s="15" t="s">
        <v>681</v>
      </c>
      <c r="K178" s="8" t="str">
        <f t="shared" si="30"/>
        <v>Đen</v>
      </c>
      <c r="M178" s="6" t="str">
        <f t="shared" si="31"/>
        <v>INSERT INTO CHITIETSANPHAM VALUES('SP59','S',N'đen')</v>
      </c>
      <c r="T178" s="17" t="str">
        <f t="shared" si="32"/>
        <v>S</v>
      </c>
      <c r="U178" s="8" t="str">
        <f t="shared" si="33"/>
        <v>S</v>
      </c>
    </row>
    <row r="179" spans="1:21">
      <c r="A179" s="12" t="str">
        <f t="shared" si="24"/>
        <v>SP59</v>
      </c>
      <c r="B179" s="7" t="str">
        <f t="shared" si="25"/>
        <v>đen</v>
      </c>
      <c r="C179" s="13" t="str">
        <f t="shared" si="26"/>
        <v>M</v>
      </c>
      <c r="F179" s="8" t="str">
        <f t="shared" si="27"/>
        <v>SP59</v>
      </c>
      <c r="G179" s="9" t="str">
        <f t="shared" si="34"/>
        <v>-đ</v>
      </c>
      <c r="H179" s="10" t="str">
        <f t="shared" si="28"/>
        <v>M-đen</v>
      </c>
      <c r="I179" s="9" t="str">
        <f t="shared" si="35"/>
        <v>đen</v>
      </c>
      <c r="J179" s="6" t="s">
        <v>682</v>
      </c>
      <c r="K179" s="8" t="str">
        <f t="shared" si="30"/>
        <v>Đen</v>
      </c>
      <c r="M179" s="6" t="str">
        <f t="shared" si="31"/>
        <v>INSERT INTO CHITIETSANPHAM VALUES('SP59','M',N'đen')</v>
      </c>
      <c r="T179" s="17" t="str">
        <f t="shared" si="32"/>
        <v>M</v>
      </c>
      <c r="U179" s="8" t="str">
        <f t="shared" si="33"/>
        <v>M</v>
      </c>
    </row>
    <row r="180" spans="1:21">
      <c r="A180" s="12" t="str">
        <f t="shared" si="24"/>
        <v>SP59</v>
      </c>
      <c r="B180" s="7" t="str">
        <f t="shared" si="25"/>
        <v>đen</v>
      </c>
      <c r="C180" s="13" t="str">
        <f t="shared" si="26"/>
        <v>L</v>
      </c>
      <c r="F180" s="8" t="str">
        <f t="shared" si="27"/>
        <v>SP59</v>
      </c>
      <c r="G180" s="9" t="str">
        <f t="shared" ref="G180:G211" si="36">MID(J183,7,2)</f>
        <v>-đ</v>
      </c>
      <c r="H180" s="10" t="str">
        <f t="shared" si="28"/>
        <v>L-đen</v>
      </c>
      <c r="I180" s="9" t="str">
        <f t="shared" si="35"/>
        <v>đen</v>
      </c>
      <c r="J180" s="6" t="s">
        <v>683</v>
      </c>
      <c r="K180" s="8" t="str">
        <f t="shared" si="30"/>
        <v>Đen</v>
      </c>
      <c r="M180" s="6" t="str">
        <f t="shared" si="31"/>
        <v>INSERT INTO CHITIETSANPHAM VALUES('SP59','L',N'đen')</v>
      </c>
      <c r="T180" s="17" t="str">
        <f t="shared" si="32"/>
        <v>L</v>
      </c>
      <c r="U180" s="8" t="str">
        <f t="shared" si="33"/>
        <v>L</v>
      </c>
    </row>
    <row r="181" spans="1:21">
      <c r="A181" s="12" t="str">
        <f t="shared" si="24"/>
        <v>SP60</v>
      </c>
      <c r="B181" s="7" t="str">
        <f t="shared" si="25"/>
        <v>đen</v>
      </c>
      <c r="C181" s="13" t="str">
        <f t="shared" si="26"/>
        <v>S</v>
      </c>
      <c r="F181" s="8" t="str">
        <f t="shared" si="27"/>
        <v>SP60</v>
      </c>
      <c r="G181" s="9" t="str">
        <f t="shared" si="36"/>
        <v>-n</v>
      </c>
      <c r="H181" s="10" t="str">
        <f t="shared" si="28"/>
        <v>S-đen</v>
      </c>
      <c r="I181" s="9" t="str">
        <f t="shared" si="35"/>
        <v>đen</v>
      </c>
      <c r="J181" s="15" t="s">
        <v>684</v>
      </c>
      <c r="K181" s="8" t="str">
        <f t="shared" si="30"/>
        <v>Đen</v>
      </c>
      <c r="M181" s="6" t="str">
        <f t="shared" si="31"/>
        <v>INSERT INTO CHITIETSANPHAM VALUES('SP60','S',N'đen')</v>
      </c>
      <c r="T181" s="17" t="str">
        <f t="shared" si="32"/>
        <v>S</v>
      </c>
      <c r="U181" s="8" t="str">
        <f t="shared" si="33"/>
        <v>S</v>
      </c>
    </row>
    <row r="182" spans="1:21">
      <c r="A182" s="12" t="str">
        <f t="shared" si="24"/>
        <v>SP60</v>
      </c>
      <c r="B182" s="7" t="str">
        <f t="shared" si="25"/>
        <v>đen</v>
      </c>
      <c r="C182" s="13" t="str">
        <f t="shared" si="26"/>
        <v>M</v>
      </c>
      <c r="F182" s="8" t="str">
        <f t="shared" si="27"/>
        <v>SP60</v>
      </c>
      <c r="G182" s="9" t="str">
        <f t="shared" si="36"/>
        <v>-n</v>
      </c>
      <c r="H182" s="10" t="str">
        <f t="shared" si="28"/>
        <v>M-đen</v>
      </c>
      <c r="I182" s="9" t="str">
        <f t="shared" si="35"/>
        <v>đen</v>
      </c>
      <c r="J182" s="6" t="s">
        <v>685</v>
      </c>
      <c r="K182" s="8" t="str">
        <f t="shared" si="30"/>
        <v>Đen</v>
      </c>
      <c r="M182" s="6" t="str">
        <f t="shared" si="31"/>
        <v>INSERT INTO CHITIETSANPHAM VALUES('SP60','M',N'đen')</v>
      </c>
      <c r="T182" s="17" t="str">
        <f t="shared" si="32"/>
        <v>M</v>
      </c>
      <c r="U182" s="8" t="str">
        <f t="shared" si="33"/>
        <v>M</v>
      </c>
    </row>
    <row r="183" spans="1:21">
      <c r="A183" s="12" t="str">
        <f t="shared" si="24"/>
        <v>SP60</v>
      </c>
      <c r="B183" s="7" t="str">
        <f t="shared" si="25"/>
        <v>đen</v>
      </c>
      <c r="C183" s="13" t="str">
        <f t="shared" si="26"/>
        <v>L</v>
      </c>
      <c r="F183" s="8" t="str">
        <f t="shared" si="27"/>
        <v>SP60</v>
      </c>
      <c r="G183" s="9" t="str">
        <f t="shared" si="36"/>
        <v>-đ</v>
      </c>
      <c r="H183" s="10" t="str">
        <f t="shared" si="28"/>
        <v>L-đen</v>
      </c>
      <c r="I183" s="9" t="str">
        <f t="shared" si="35"/>
        <v>đen</v>
      </c>
      <c r="J183" s="6" t="s">
        <v>686</v>
      </c>
      <c r="K183" s="8" t="str">
        <f t="shared" si="30"/>
        <v>Đen</v>
      </c>
      <c r="M183" s="6" t="str">
        <f t="shared" si="31"/>
        <v>INSERT INTO CHITIETSANPHAM VALUES('SP60','L',N'đen')</v>
      </c>
      <c r="T183" s="17" t="str">
        <f t="shared" si="32"/>
        <v>L</v>
      </c>
      <c r="U183" s="8" t="str">
        <f t="shared" si="33"/>
        <v>L</v>
      </c>
    </row>
    <row r="184" spans="1:21">
      <c r="A184" s="12" t="str">
        <f t="shared" si="24"/>
        <v>SP61</v>
      </c>
      <c r="B184" s="7" t="str">
        <f t="shared" si="25"/>
        <v>nude</v>
      </c>
      <c r="C184" s="13" t="str">
        <f t="shared" si="26"/>
        <v>F</v>
      </c>
      <c r="F184" s="8" t="str">
        <f t="shared" si="27"/>
        <v>SP61</v>
      </c>
      <c r="G184" s="9" t="str">
        <f t="shared" si="36"/>
        <v>-đ</v>
      </c>
      <c r="H184" s="10" t="str">
        <f t="shared" si="28"/>
        <v>F-nude</v>
      </c>
      <c r="I184" s="9" t="str">
        <f t="shared" si="35"/>
        <v>nude</v>
      </c>
      <c r="J184" s="15" t="s">
        <v>687</v>
      </c>
      <c r="K184" s="8" t="str">
        <f t="shared" si="30"/>
        <v>Nude</v>
      </c>
      <c r="M184" s="6" t="str">
        <f t="shared" si="31"/>
        <v>INSERT INTO CHITIETSANPHAM VALUES('SP61','F',N'nude')</v>
      </c>
      <c r="T184" s="17" t="str">
        <f t="shared" si="32"/>
        <v>F</v>
      </c>
      <c r="U184" s="8" t="str">
        <f t="shared" si="33"/>
        <v>F</v>
      </c>
    </row>
    <row r="185" spans="1:21">
      <c r="A185" s="12" t="str">
        <f t="shared" si="24"/>
        <v>SP62</v>
      </c>
      <c r="B185" s="7" t="str">
        <f t="shared" si="25"/>
        <v>nude</v>
      </c>
      <c r="C185" s="13" t="str">
        <f t="shared" si="26"/>
        <v>F</v>
      </c>
      <c r="F185" s="8" t="str">
        <f t="shared" si="27"/>
        <v>SP62</v>
      </c>
      <c r="G185" s="9" t="str">
        <f t="shared" si="36"/>
        <v>-đ</v>
      </c>
      <c r="H185" s="10" t="str">
        <f t="shared" si="28"/>
        <v>F-nude</v>
      </c>
      <c r="I185" s="9" t="str">
        <f t="shared" si="35"/>
        <v>nude</v>
      </c>
      <c r="J185" s="6" t="s">
        <v>688</v>
      </c>
      <c r="K185" s="8" t="str">
        <f t="shared" si="30"/>
        <v>Nude</v>
      </c>
      <c r="M185" s="6" t="str">
        <f t="shared" si="31"/>
        <v>INSERT INTO CHITIETSANPHAM VALUES('SP62','F',N'nude')</v>
      </c>
      <c r="T185" s="17" t="str">
        <f t="shared" si="32"/>
        <v>F</v>
      </c>
      <c r="U185" s="8" t="str">
        <f t="shared" si="33"/>
        <v>F</v>
      </c>
    </row>
    <row r="186" spans="1:21">
      <c r="A186" s="12" t="str">
        <f t="shared" si="24"/>
        <v>SP63</v>
      </c>
      <c r="B186" s="7" t="str">
        <f t="shared" si="25"/>
        <v>đen</v>
      </c>
      <c r="C186" s="13" t="str">
        <f t="shared" si="26"/>
        <v>F</v>
      </c>
      <c r="F186" s="8" t="str">
        <f t="shared" si="27"/>
        <v>SP63</v>
      </c>
      <c r="G186" s="9" t="str">
        <f t="shared" si="36"/>
        <v>-đ</v>
      </c>
      <c r="H186" s="10" t="str">
        <f t="shared" si="28"/>
        <v>F-đen</v>
      </c>
      <c r="I186" s="9" t="str">
        <f t="shared" si="35"/>
        <v>đen</v>
      </c>
      <c r="J186" s="15" t="s">
        <v>689</v>
      </c>
      <c r="K186" s="8" t="str">
        <f t="shared" si="30"/>
        <v>Đen</v>
      </c>
      <c r="M186" s="6" t="str">
        <f t="shared" si="31"/>
        <v>INSERT INTO CHITIETSANPHAM VALUES('SP63','F',N'đen')</v>
      </c>
      <c r="T186" s="17" t="str">
        <f t="shared" si="32"/>
        <v>F</v>
      </c>
      <c r="U186" s="8" t="str">
        <f t="shared" si="33"/>
        <v>F</v>
      </c>
    </row>
    <row r="187" spans="1:21">
      <c r="A187" s="12" t="str">
        <f t="shared" si="24"/>
        <v>SP64</v>
      </c>
      <c r="B187" s="7" t="str">
        <f t="shared" si="25"/>
        <v>đen</v>
      </c>
      <c r="C187" s="13" t="str">
        <f t="shared" si="26"/>
        <v>F</v>
      </c>
      <c r="F187" s="8" t="str">
        <f t="shared" si="27"/>
        <v>SP64</v>
      </c>
      <c r="G187" s="9" t="str">
        <f t="shared" si="36"/>
        <v>-đ</v>
      </c>
      <c r="H187" s="10" t="str">
        <f t="shared" si="28"/>
        <v>F-đen</v>
      </c>
      <c r="I187" s="9" t="str">
        <f t="shared" si="35"/>
        <v>đen</v>
      </c>
      <c r="J187" s="6" t="s">
        <v>690</v>
      </c>
      <c r="K187" s="8" t="str">
        <f t="shared" si="30"/>
        <v>Đen</v>
      </c>
      <c r="M187" s="6" t="str">
        <f t="shared" si="31"/>
        <v>INSERT INTO CHITIETSANPHAM VALUES('SP64','F',N'đen')</v>
      </c>
      <c r="T187" s="17" t="str">
        <f t="shared" si="32"/>
        <v>F</v>
      </c>
      <c r="U187" s="8" t="str">
        <f t="shared" si="33"/>
        <v>F</v>
      </c>
    </row>
    <row r="188" spans="1:21">
      <c r="A188" s="12" t="str">
        <f t="shared" si="24"/>
        <v>SP65</v>
      </c>
      <c r="B188" s="7" t="str">
        <f t="shared" si="25"/>
        <v>đen</v>
      </c>
      <c r="C188" s="13" t="str">
        <f t="shared" si="26"/>
        <v>S</v>
      </c>
      <c r="F188" s="8" t="str">
        <f t="shared" si="27"/>
        <v>SP65</v>
      </c>
      <c r="G188" s="9" t="str">
        <f t="shared" si="36"/>
        <v>-đ</v>
      </c>
      <c r="H188" s="10" t="str">
        <f t="shared" si="28"/>
        <v>S-đen</v>
      </c>
      <c r="I188" s="9" t="str">
        <f t="shared" si="35"/>
        <v>đen</v>
      </c>
      <c r="J188" s="15" t="s">
        <v>691</v>
      </c>
      <c r="K188" s="8" t="str">
        <f t="shared" si="30"/>
        <v>Đen</v>
      </c>
      <c r="M188" s="6" t="str">
        <f t="shared" si="31"/>
        <v>INSERT INTO CHITIETSANPHAM VALUES('SP65','S',N'đen')</v>
      </c>
      <c r="T188" s="17" t="str">
        <f t="shared" si="32"/>
        <v>S</v>
      </c>
      <c r="U188" s="8" t="str">
        <f t="shared" si="33"/>
        <v>S</v>
      </c>
    </row>
    <row r="189" spans="1:21">
      <c r="A189" s="12" t="str">
        <f t="shared" si="24"/>
        <v>SP65</v>
      </c>
      <c r="B189" s="7" t="str">
        <f t="shared" si="25"/>
        <v>đen</v>
      </c>
      <c r="C189" s="13" t="str">
        <f t="shared" si="26"/>
        <v>M</v>
      </c>
      <c r="F189" s="8" t="str">
        <f t="shared" si="27"/>
        <v>SP65</v>
      </c>
      <c r="G189" s="9" t="str">
        <f t="shared" si="36"/>
        <v>-đ</v>
      </c>
      <c r="H189" s="10" t="str">
        <f t="shared" si="28"/>
        <v>M-đen</v>
      </c>
      <c r="I189" s="9" t="str">
        <f t="shared" si="35"/>
        <v>đen</v>
      </c>
      <c r="J189" s="6" t="s">
        <v>692</v>
      </c>
      <c r="K189" s="8" t="str">
        <f t="shared" si="30"/>
        <v>Đen</v>
      </c>
      <c r="M189" s="6" t="str">
        <f t="shared" si="31"/>
        <v>INSERT INTO CHITIETSANPHAM VALUES('SP65','M',N'đen')</v>
      </c>
      <c r="T189" s="17" t="str">
        <f t="shared" si="32"/>
        <v>M</v>
      </c>
      <c r="U189" s="8" t="str">
        <f t="shared" si="33"/>
        <v>M</v>
      </c>
    </row>
    <row r="190" spans="1:21">
      <c r="A190" s="12" t="str">
        <f t="shared" si="24"/>
        <v>SP65</v>
      </c>
      <c r="B190" s="7" t="str">
        <f t="shared" si="25"/>
        <v>đen</v>
      </c>
      <c r="C190" s="13" t="str">
        <f t="shared" si="26"/>
        <v>L</v>
      </c>
      <c r="F190" s="8" t="str">
        <f t="shared" si="27"/>
        <v>SP65</v>
      </c>
      <c r="G190" s="9" t="str">
        <f t="shared" si="36"/>
        <v>-đ</v>
      </c>
      <c r="H190" s="10" t="str">
        <f t="shared" si="28"/>
        <v>L-đen</v>
      </c>
      <c r="I190" s="9" t="str">
        <f t="shared" si="35"/>
        <v>đen</v>
      </c>
      <c r="J190" s="6" t="s">
        <v>693</v>
      </c>
      <c r="K190" s="8" t="str">
        <f t="shared" si="30"/>
        <v>Đen</v>
      </c>
      <c r="M190" s="6" t="str">
        <f t="shared" si="31"/>
        <v>INSERT INTO CHITIETSANPHAM VALUES('SP65','L',N'đen')</v>
      </c>
      <c r="T190" s="17" t="str">
        <f t="shared" si="32"/>
        <v>L</v>
      </c>
      <c r="U190" s="8" t="str">
        <f t="shared" si="33"/>
        <v>L</v>
      </c>
    </row>
    <row r="191" spans="1:21">
      <c r="A191" s="12" t="str">
        <f t="shared" si="24"/>
        <v>SP66</v>
      </c>
      <c r="B191" s="7" t="str">
        <f t="shared" si="25"/>
        <v>đen</v>
      </c>
      <c r="C191" s="13" t="str">
        <f t="shared" si="26"/>
        <v>S</v>
      </c>
      <c r="F191" s="8" t="str">
        <f t="shared" si="27"/>
        <v>SP66</v>
      </c>
      <c r="G191" s="9" t="str">
        <f t="shared" si="36"/>
        <v>-n</v>
      </c>
      <c r="H191" s="10" t="str">
        <f t="shared" si="28"/>
        <v>S-đen</v>
      </c>
      <c r="I191" s="9" t="str">
        <f t="shared" si="35"/>
        <v>đen</v>
      </c>
      <c r="J191" s="15" t="s">
        <v>694</v>
      </c>
      <c r="K191" s="8" t="str">
        <f t="shared" si="30"/>
        <v>Đen</v>
      </c>
      <c r="M191" s="6" t="str">
        <f t="shared" si="31"/>
        <v>INSERT INTO CHITIETSANPHAM VALUES('SP66','S',N'đen')</v>
      </c>
      <c r="T191" s="17" t="str">
        <f t="shared" si="32"/>
        <v>S</v>
      </c>
      <c r="U191" s="8" t="str">
        <f t="shared" si="33"/>
        <v>S</v>
      </c>
    </row>
    <row r="192" spans="1:21">
      <c r="A192" s="12" t="str">
        <f t="shared" si="24"/>
        <v>SP66</v>
      </c>
      <c r="B192" s="7" t="str">
        <f t="shared" si="25"/>
        <v>đen</v>
      </c>
      <c r="C192" s="13" t="str">
        <f t="shared" si="26"/>
        <v>M</v>
      </c>
      <c r="F192" s="8" t="str">
        <f t="shared" si="27"/>
        <v>SP66</v>
      </c>
      <c r="G192" s="9" t="str">
        <f t="shared" si="36"/>
        <v>-n</v>
      </c>
      <c r="H192" s="10" t="str">
        <f t="shared" si="28"/>
        <v>M-đen</v>
      </c>
      <c r="I192" s="9" t="str">
        <f t="shared" si="35"/>
        <v>đen</v>
      </c>
      <c r="J192" s="6" t="s">
        <v>695</v>
      </c>
      <c r="K192" s="8" t="str">
        <f t="shared" si="30"/>
        <v>Đen</v>
      </c>
      <c r="M192" s="6" t="str">
        <f t="shared" si="31"/>
        <v>INSERT INTO CHITIETSANPHAM VALUES('SP66','M',N'đen')</v>
      </c>
      <c r="T192" s="17" t="str">
        <f t="shared" si="32"/>
        <v>M</v>
      </c>
      <c r="U192" s="8" t="str">
        <f t="shared" si="33"/>
        <v>M</v>
      </c>
    </row>
    <row r="193" spans="1:21">
      <c r="A193" s="12" t="str">
        <f t="shared" si="24"/>
        <v>SP66</v>
      </c>
      <c r="B193" s="7" t="str">
        <f t="shared" si="25"/>
        <v>đen</v>
      </c>
      <c r="C193" s="13" t="str">
        <f t="shared" si="26"/>
        <v>L</v>
      </c>
      <c r="F193" s="8" t="str">
        <f t="shared" si="27"/>
        <v>SP66</v>
      </c>
      <c r="G193" s="9" t="str">
        <f t="shared" si="36"/>
        <v>-n</v>
      </c>
      <c r="H193" s="10" t="str">
        <f t="shared" si="28"/>
        <v>L-đen</v>
      </c>
      <c r="I193" s="9" t="str">
        <f t="shared" si="35"/>
        <v>đen</v>
      </c>
      <c r="J193" s="6" t="s">
        <v>696</v>
      </c>
      <c r="K193" s="8" t="str">
        <f t="shared" si="30"/>
        <v>Đen</v>
      </c>
      <c r="M193" s="6" t="str">
        <f t="shared" si="31"/>
        <v>INSERT INTO CHITIETSANPHAM VALUES('SP66','L',N'đen')</v>
      </c>
      <c r="T193" s="17" t="str">
        <f t="shared" si="32"/>
        <v>L</v>
      </c>
      <c r="U193" s="8" t="str">
        <f t="shared" si="33"/>
        <v>L</v>
      </c>
    </row>
    <row r="194" spans="1:21">
      <c r="A194" s="12" t="str">
        <f t="shared" si="24"/>
        <v>SP67</v>
      </c>
      <c r="B194" s="7" t="str">
        <f t="shared" si="25"/>
        <v>nude</v>
      </c>
      <c r="C194" s="13" t="str">
        <f t="shared" si="26"/>
        <v>S</v>
      </c>
      <c r="F194" s="8" t="str">
        <f t="shared" si="27"/>
        <v>SP67</v>
      </c>
      <c r="G194" s="9" t="str">
        <f t="shared" si="36"/>
        <v>-t</v>
      </c>
      <c r="H194" s="10" t="str">
        <f t="shared" si="28"/>
        <v>S-nude</v>
      </c>
      <c r="I194" s="9" t="str">
        <f t="shared" si="35"/>
        <v>nude</v>
      </c>
      <c r="J194" s="15" t="s">
        <v>697</v>
      </c>
      <c r="K194" s="8" t="str">
        <f t="shared" si="30"/>
        <v>Nude</v>
      </c>
      <c r="M194" s="6" t="str">
        <f t="shared" si="31"/>
        <v>INSERT INTO CHITIETSANPHAM VALUES('SP67','S',N'nude')</v>
      </c>
      <c r="T194" s="17" t="str">
        <f t="shared" si="32"/>
        <v>S</v>
      </c>
      <c r="U194" s="8" t="str">
        <f t="shared" si="33"/>
        <v>S</v>
      </c>
    </row>
    <row r="195" spans="1:21">
      <c r="A195" s="12" t="str">
        <f t="shared" ref="A195:A258" si="37">LEFT(J195,4)</f>
        <v>SP67</v>
      </c>
      <c r="B195" s="7" t="str">
        <f t="shared" ref="B195:B258" si="38">RIGHT(H195,LEN(H195)-SEARCH("-",H195))</f>
        <v>nude</v>
      </c>
      <c r="C195" s="13" t="str">
        <f t="shared" ref="C195:C258" si="39">MID(J195,SEARCH("-",J195)+1,SEARCH("-",J195,SEARCH("-",J195)+1)-SEARCH("-",J195)-1)</f>
        <v>M</v>
      </c>
      <c r="F195" s="8" t="str">
        <f t="shared" ref="F195:F258" si="40">LEFT(J195,4)</f>
        <v>SP67</v>
      </c>
      <c r="G195" s="9" t="str">
        <f t="shared" si="36"/>
        <v>-t</v>
      </c>
      <c r="H195" s="10" t="str">
        <f t="shared" ref="H195:H258" si="41">RIGHT(J195,LEN(J195)-SEARCH("-",J195))</f>
        <v>M-nude</v>
      </c>
      <c r="I195" s="9" t="str">
        <f t="shared" ref="I195:I258" si="42">RIGHT(H195,LEN(H195)-SEARCH("-",H195))</f>
        <v>nude</v>
      </c>
      <c r="J195" s="6" t="s">
        <v>698</v>
      </c>
      <c r="K195" s="8" t="str">
        <f t="shared" ref="K195:K258" si="43">PROPER(I195)</f>
        <v>Nude</v>
      </c>
      <c r="M195" s="6" t="str">
        <f t="shared" ref="M195:M258" si="44">CONCATENATE("INSERT INTO CHITIETSANPHAM VALUES('",A195,"','",C195,"',N'",B195,"')")</f>
        <v>INSERT INTO CHITIETSANPHAM VALUES('SP67','M',N'nude')</v>
      </c>
      <c r="T195" s="17" t="str">
        <f t="shared" ref="T195:T258" si="45">MID(J195,SEARCH("-",J195)+1,SEARCH("-",J195,SEARCH("-",J195)+1)-SEARCH("-",J195)-1)</f>
        <v>M</v>
      </c>
      <c r="U195" s="8" t="str">
        <f t="shared" ref="U195:U258" si="46">UPPER(T195)</f>
        <v>M</v>
      </c>
    </row>
    <row r="196" spans="1:21">
      <c r="A196" s="12" t="str">
        <f t="shared" si="37"/>
        <v>SP67</v>
      </c>
      <c r="B196" s="7" t="str">
        <f t="shared" si="38"/>
        <v>nude</v>
      </c>
      <c r="C196" s="13" t="str">
        <f t="shared" si="39"/>
        <v>L</v>
      </c>
      <c r="F196" s="8" t="str">
        <f t="shared" si="40"/>
        <v>SP67</v>
      </c>
      <c r="G196" s="9" t="str">
        <f t="shared" si="36"/>
        <v>-t</v>
      </c>
      <c r="H196" s="10" t="str">
        <f t="shared" si="41"/>
        <v>L-nude</v>
      </c>
      <c r="I196" s="9" t="str">
        <f t="shared" si="42"/>
        <v>nude</v>
      </c>
      <c r="J196" s="6" t="s">
        <v>699</v>
      </c>
      <c r="K196" s="8" t="str">
        <f t="shared" si="43"/>
        <v>Nude</v>
      </c>
      <c r="M196" s="6" t="str">
        <f t="shared" si="44"/>
        <v>INSERT INTO CHITIETSANPHAM VALUES('SP67','L',N'nude')</v>
      </c>
      <c r="T196" s="17" t="str">
        <f t="shared" si="45"/>
        <v>L</v>
      </c>
      <c r="U196" s="8" t="str">
        <f t="shared" si="46"/>
        <v>L</v>
      </c>
    </row>
    <row r="197" spans="1:21">
      <c r="A197" s="12" t="str">
        <f t="shared" si="37"/>
        <v>SP68</v>
      </c>
      <c r="B197" s="7" t="str">
        <f t="shared" si="38"/>
        <v>trắng</v>
      </c>
      <c r="C197" s="13" t="str">
        <f t="shared" si="39"/>
        <v>S</v>
      </c>
      <c r="F197" s="8" t="str">
        <f t="shared" si="40"/>
        <v>SP68</v>
      </c>
      <c r="G197" s="9" t="str">
        <f t="shared" si="36"/>
        <v>-đ</v>
      </c>
      <c r="H197" s="10" t="str">
        <f t="shared" si="41"/>
        <v>S-trắng</v>
      </c>
      <c r="I197" s="9" t="str">
        <f t="shared" si="42"/>
        <v>trắng</v>
      </c>
      <c r="J197" s="15" t="s">
        <v>700</v>
      </c>
      <c r="K197" s="8" t="str">
        <f t="shared" si="43"/>
        <v>Trắng</v>
      </c>
      <c r="M197" s="6" t="str">
        <f t="shared" si="44"/>
        <v>INSERT INTO CHITIETSANPHAM VALUES('SP68','S',N'trắng')</v>
      </c>
      <c r="T197" s="17" t="str">
        <f t="shared" si="45"/>
        <v>S</v>
      </c>
      <c r="U197" s="8" t="str">
        <f t="shared" si="46"/>
        <v>S</v>
      </c>
    </row>
    <row r="198" spans="1:21">
      <c r="A198" s="12" t="str">
        <f t="shared" si="37"/>
        <v>SP68</v>
      </c>
      <c r="B198" s="7" t="str">
        <f t="shared" si="38"/>
        <v>trắng</v>
      </c>
      <c r="C198" s="13" t="str">
        <f t="shared" si="39"/>
        <v>M</v>
      </c>
      <c r="F198" s="8" t="str">
        <f t="shared" si="40"/>
        <v>SP68</v>
      </c>
      <c r="G198" s="9" t="str">
        <f t="shared" si="36"/>
        <v>-đ</v>
      </c>
      <c r="H198" s="10" t="str">
        <f t="shared" si="41"/>
        <v>M-trắng</v>
      </c>
      <c r="I198" s="9" t="str">
        <f t="shared" si="42"/>
        <v>trắng</v>
      </c>
      <c r="J198" s="6" t="s">
        <v>701</v>
      </c>
      <c r="K198" s="8" t="str">
        <f t="shared" si="43"/>
        <v>Trắng</v>
      </c>
      <c r="M198" s="6" t="str">
        <f t="shared" si="44"/>
        <v>INSERT INTO CHITIETSANPHAM VALUES('SP68','M',N'trắng')</v>
      </c>
      <c r="T198" s="17" t="str">
        <f t="shared" si="45"/>
        <v>M</v>
      </c>
      <c r="U198" s="8" t="str">
        <f t="shared" si="46"/>
        <v>M</v>
      </c>
    </row>
    <row r="199" spans="1:21">
      <c r="A199" s="12" t="str">
        <f t="shared" si="37"/>
        <v>SP68</v>
      </c>
      <c r="B199" s="7" t="str">
        <f t="shared" si="38"/>
        <v>trắng</v>
      </c>
      <c r="C199" s="13" t="str">
        <f t="shared" si="39"/>
        <v>L</v>
      </c>
      <c r="F199" s="8" t="str">
        <f t="shared" si="40"/>
        <v>SP68</v>
      </c>
      <c r="G199" s="9" t="str">
        <f t="shared" si="36"/>
        <v>-đ</v>
      </c>
      <c r="H199" s="10" t="str">
        <f t="shared" si="41"/>
        <v>L-trắng</v>
      </c>
      <c r="I199" s="9" t="str">
        <f t="shared" si="42"/>
        <v>trắng</v>
      </c>
      <c r="J199" s="6" t="s">
        <v>702</v>
      </c>
      <c r="K199" s="8" t="str">
        <f t="shared" si="43"/>
        <v>Trắng</v>
      </c>
      <c r="M199" s="6" t="str">
        <f t="shared" si="44"/>
        <v>INSERT INTO CHITIETSANPHAM VALUES('SP68','L',N'trắng')</v>
      </c>
      <c r="T199" s="17" t="str">
        <f t="shared" si="45"/>
        <v>L</v>
      </c>
      <c r="U199" s="8" t="str">
        <f t="shared" si="46"/>
        <v>L</v>
      </c>
    </row>
    <row r="200" spans="1:21">
      <c r="A200" s="12" t="str">
        <f t="shared" si="37"/>
        <v>SP69</v>
      </c>
      <c r="B200" s="7" t="str">
        <f t="shared" si="38"/>
        <v>đen</v>
      </c>
      <c r="C200" s="13" t="str">
        <f t="shared" si="39"/>
        <v>S</v>
      </c>
      <c r="F200" s="8" t="str">
        <f t="shared" si="40"/>
        <v>SP69</v>
      </c>
      <c r="G200" s="9" t="str">
        <f t="shared" si="36"/>
        <v>-đ</v>
      </c>
      <c r="H200" s="10" t="str">
        <f t="shared" si="41"/>
        <v>S-đen</v>
      </c>
      <c r="I200" s="9" t="str">
        <f t="shared" si="42"/>
        <v>đen</v>
      </c>
      <c r="J200" s="15" t="s">
        <v>703</v>
      </c>
      <c r="K200" s="8" t="str">
        <f t="shared" si="43"/>
        <v>Đen</v>
      </c>
      <c r="M200" s="6" t="str">
        <f t="shared" si="44"/>
        <v>INSERT INTO CHITIETSANPHAM VALUES('SP69','S',N'đen')</v>
      </c>
      <c r="T200" s="17" t="str">
        <f t="shared" si="45"/>
        <v>S</v>
      </c>
      <c r="U200" s="8" t="str">
        <f t="shared" si="46"/>
        <v>S</v>
      </c>
    </row>
    <row r="201" spans="1:21">
      <c r="A201" s="12" t="str">
        <f t="shared" si="37"/>
        <v>SP69</v>
      </c>
      <c r="B201" s="7" t="str">
        <f t="shared" si="38"/>
        <v>đen</v>
      </c>
      <c r="C201" s="13" t="str">
        <f t="shared" si="39"/>
        <v>M</v>
      </c>
      <c r="F201" s="8" t="str">
        <f t="shared" si="40"/>
        <v>SP69</v>
      </c>
      <c r="G201" s="9" t="str">
        <f t="shared" si="36"/>
        <v>-đ</v>
      </c>
      <c r="H201" s="10" t="str">
        <f t="shared" si="41"/>
        <v>M-đen</v>
      </c>
      <c r="I201" s="9" t="str">
        <f t="shared" si="42"/>
        <v>đen</v>
      </c>
      <c r="J201" s="6" t="s">
        <v>704</v>
      </c>
      <c r="K201" s="8" t="str">
        <f t="shared" si="43"/>
        <v>Đen</v>
      </c>
      <c r="M201" s="6" t="str">
        <f t="shared" si="44"/>
        <v>INSERT INTO CHITIETSANPHAM VALUES('SP69','M',N'đen')</v>
      </c>
      <c r="T201" s="17" t="str">
        <f t="shared" si="45"/>
        <v>M</v>
      </c>
      <c r="U201" s="8" t="str">
        <f t="shared" si="46"/>
        <v>M</v>
      </c>
    </row>
    <row r="202" spans="1:21">
      <c r="A202" s="12" t="str">
        <f t="shared" si="37"/>
        <v>SP69</v>
      </c>
      <c r="B202" s="7" t="str">
        <f t="shared" si="38"/>
        <v>đen</v>
      </c>
      <c r="C202" s="13" t="str">
        <f t="shared" si="39"/>
        <v>L</v>
      </c>
      <c r="F202" s="8" t="str">
        <f t="shared" si="40"/>
        <v>SP69</v>
      </c>
      <c r="G202" s="9" t="str">
        <f t="shared" si="36"/>
        <v>-đ</v>
      </c>
      <c r="H202" s="10" t="str">
        <f t="shared" si="41"/>
        <v>L-đen</v>
      </c>
      <c r="I202" s="9" t="str">
        <f t="shared" si="42"/>
        <v>đen</v>
      </c>
      <c r="J202" s="6" t="s">
        <v>705</v>
      </c>
      <c r="K202" s="8" t="str">
        <f t="shared" si="43"/>
        <v>Đen</v>
      </c>
      <c r="M202" s="6" t="str">
        <f t="shared" si="44"/>
        <v>INSERT INTO CHITIETSANPHAM VALUES('SP69','L',N'đen')</v>
      </c>
      <c r="T202" s="17" t="str">
        <f t="shared" si="45"/>
        <v>L</v>
      </c>
      <c r="U202" s="8" t="str">
        <f t="shared" si="46"/>
        <v>L</v>
      </c>
    </row>
    <row r="203" spans="1:21">
      <c r="A203" s="12" t="str">
        <f t="shared" si="37"/>
        <v>SP70</v>
      </c>
      <c r="B203" s="7" t="str">
        <f t="shared" si="38"/>
        <v>đen</v>
      </c>
      <c r="C203" s="13" t="str">
        <f t="shared" si="39"/>
        <v>S</v>
      </c>
      <c r="F203" s="8" t="str">
        <f t="shared" si="40"/>
        <v>SP70</v>
      </c>
      <c r="G203" s="9" t="str">
        <f t="shared" si="36"/>
        <v>-t</v>
      </c>
      <c r="H203" s="10" t="str">
        <f t="shared" si="41"/>
        <v>S-đen</v>
      </c>
      <c r="I203" s="9" t="str">
        <f t="shared" si="42"/>
        <v>đen</v>
      </c>
      <c r="J203" s="15" t="s">
        <v>706</v>
      </c>
      <c r="K203" s="8" t="str">
        <f t="shared" si="43"/>
        <v>Đen</v>
      </c>
      <c r="M203" s="6" t="str">
        <f t="shared" si="44"/>
        <v>INSERT INTO CHITIETSANPHAM VALUES('SP70','S',N'đen')</v>
      </c>
      <c r="T203" s="17" t="str">
        <f t="shared" si="45"/>
        <v>S</v>
      </c>
      <c r="U203" s="8" t="str">
        <f t="shared" si="46"/>
        <v>S</v>
      </c>
    </row>
    <row r="204" spans="1:21">
      <c r="A204" s="12" t="str">
        <f t="shared" si="37"/>
        <v>SP70</v>
      </c>
      <c r="B204" s="7" t="str">
        <f t="shared" si="38"/>
        <v>đen</v>
      </c>
      <c r="C204" s="13" t="str">
        <f t="shared" si="39"/>
        <v>M</v>
      </c>
      <c r="F204" s="8" t="str">
        <f t="shared" si="40"/>
        <v>SP70</v>
      </c>
      <c r="G204" s="9" t="str">
        <f t="shared" si="36"/>
        <v>-t</v>
      </c>
      <c r="H204" s="10" t="str">
        <f t="shared" si="41"/>
        <v>M-đen</v>
      </c>
      <c r="I204" s="9" t="str">
        <f t="shared" si="42"/>
        <v>đen</v>
      </c>
      <c r="J204" s="6" t="s">
        <v>707</v>
      </c>
      <c r="K204" s="8" t="str">
        <f t="shared" si="43"/>
        <v>Đen</v>
      </c>
      <c r="M204" s="6" t="str">
        <f t="shared" si="44"/>
        <v>INSERT INTO CHITIETSANPHAM VALUES('SP70','M',N'đen')</v>
      </c>
      <c r="T204" s="17" t="str">
        <f t="shared" si="45"/>
        <v>M</v>
      </c>
      <c r="U204" s="8" t="str">
        <f t="shared" si="46"/>
        <v>M</v>
      </c>
    </row>
    <row r="205" spans="1:21">
      <c r="A205" s="12" t="str">
        <f t="shared" si="37"/>
        <v>SP70</v>
      </c>
      <c r="B205" s="7" t="str">
        <f t="shared" si="38"/>
        <v>đen</v>
      </c>
      <c r="C205" s="13" t="str">
        <f t="shared" si="39"/>
        <v>L</v>
      </c>
      <c r="F205" s="8" t="str">
        <f t="shared" si="40"/>
        <v>SP70</v>
      </c>
      <c r="G205" s="9" t="str">
        <f t="shared" si="36"/>
        <v>-t</v>
      </c>
      <c r="H205" s="10" t="str">
        <f t="shared" si="41"/>
        <v>L-đen</v>
      </c>
      <c r="I205" s="9" t="str">
        <f t="shared" si="42"/>
        <v>đen</v>
      </c>
      <c r="J205" s="6" t="s">
        <v>708</v>
      </c>
      <c r="K205" s="8" t="str">
        <f t="shared" si="43"/>
        <v>Đen</v>
      </c>
      <c r="M205" s="6" t="str">
        <f t="shared" si="44"/>
        <v>INSERT INTO CHITIETSANPHAM VALUES('SP70','L',N'đen')</v>
      </c>
      <c r="T205" s="17" t="str">
        <f t="shared" si="45"/>
        <v>L</v>
      </c>
      <c r="U205" s="8" t="str">
        <f t="shared" si="46"/>
        <v>L</v>
      </c>
    </row>
    <row r="206" spans="1:21">
      <c r="A206" s="12" t="str">
        <f t="shared" si="37"/>
        <v>SP71</v>
      </c>
      <c r="B206" s="7" t="str">
        <f t="shared" si="38"/>
        <v>trắng</v>
      </c>
      <c r="C206" s="13" t="str">
        <f t="shared" si="39"/>
        <v>S</v>
      </c>
      <c r="F206" s="8" t="str">
        <f t="shared" si="40"/>
        <v>SP71</v>
      </c>
      <c r="G206" s="9" t="str">
        <f t="shared" si="36"/>
        <v>-đ</v>
      </c>
      <c r="H206" s="10" t="str">
        <f t="shared" si="41"/>
        <v>S-trắng</v>
      </c>
      <c r="I206" s="9" t="str">
        <f t="shared" si="42"/>
        <v>trắng</v>
      </c>
      <c r="J206" s="15" t="s">
        <v>709</v>
      </c>
      <c r="K206" s="8" t="str">
        <f t="shared" si="43"/>
        <v>Trắng</v>
      </c>
      <c r="M206" s="6" t="str">
        <f t="shared" si="44"/>
        <v>INSERT INTO CHITIETSANPHAM VALUES('SP71','S',N'trắng')</v>
      </c>
      <c r="T206" s="17" t="str">
        <f t="shared" si="45"/>
        <v>S</v>
      </c>
      <c r="U206" s="8" t="str">
        <f t="shared" si="46"/>
        <v>S</v>
      </c>
    </row>
    <row r="207" spans="1:21">
      <c r="A207" s="12" t="str">
        <f t="shared" si="37"/>
        <v>SP71</v>
      </c>
      <c r="B207" s="7" t="str">
        <f t="shared" si="38"/>
        <v>trắng</v>
      </c>
      <c r="C207" s="13" t="str">
        <f t="shared" si="39"/>
        <v>M</v>
      </c>
      <c r="F207" s="8" t="str">
        <f t="shared" si="40"/>
        <v>SP71</v>
      </c>
      <c r="G207" s="9" t="str">
        <f t="shared" si="36"/>
        <v>-đ</v>
      </c>
      <c r="H207" s="10" t="str">
        <f t="shared" si="41"/>
        <v>M-trắng</v>
      </c>
      <c r="I207" s="9" t="str">
        <f t="shared" si="42"/>
        <v>trắng</v>
      </c>
      <c r="J207" s="6" t="s">
        <v>710</v>
      </c>
      <c r="K207" s="8" t="str">
        <f t="shared" si="43"/>
        <v>Trắng</v>
      </c>
      <c r="M207" s="6" t="str">
        <f t="shared" si="44"/>
        <v>INSERT INTO CHITIETSANPHAM VALUES('SP71','M',N'trắng')</v>
      </c>
      <c r="T207" s="17" t="str">
        <f t="shared" si="45"/>
        <v>M</v>
      </c>
      <c r="U207" s="8" t="str">
        <f t="shared" si="46"/>
        <v>M</v>
      </c>
    </row>
    <row r="208" spans="1:21">
      <c r="A208" s="12" t="str">
        <f t="shared" si="37"/>
        <v>SP71</v>
      </c>
      <c r="B208" s="7" t="str">
        <f t="shared" si="38"/>
        <v>trắng</v>
      </c>
      <c r="C208" s="13" t="str">
        <f t="shared" si="39"/>
        <v>L</v>
      </c>
      <c r="F208" s="8" t="str">
        <f t="shared" si="40"/>
        <v>SP71</v>
      </c>
      <c r="G208" s="9" t="str">
        <f t="shared" si="36"/>
        <v>-đ</v>
      </c>
      <c r="H208" s="10" t="str">
        <f t="shared" si="41"/>
        <v>L-trắng</v>
      </c>
      <c r="I208" s="9" t="str">
        <f t="shared" si="42"/>
        <v>trắng</v>
      </c>
      <c r="J208" s="6" t="s">
        <v>711</v>
      </c>
      <c r="K208" s="8" t="str">
        <f t="shared" si="43"/>
        <v>Trắng</v>
      </c>
      <c r="M208" s="6" t="str">
        <f t="shared" si="44"/>
        <v>INSERT INTO CHITIETSANPHAM VALUES('SP71','L',N'trắng')</v>
      </c>
      <c r="T208" s="17" t="str">
        <f t="shared" si="45"/>
        <v>L</v>
      </c>
      <c r="U208" s="8" t="str">
        <f t="shared" si="46"/>
        <v>L</v>
      </c>
    </row>
    <row r="209" spans="1:21">
      <c r="A209" s="12" t="str">
        <f t="shared" si="37"/>
        <v>SP72</v>
      </c>
      <c r="B209" s="7" t="str">
        <f t="shared" si="38"/>
        <v>đen</v>
      </c>
      <c r="C209" s="13" t="str">
        <f t="shared" si="39"/>
        <v>S</v>
      </c>
      <c r="F209" s="8" t="str">
        <f t="shared" si="40"/>
        <v>SP72</v>
      </c>
      <c r="G209" s="9" t="str">
        <f t="shared" si="36"/>
        <v>-h</v>
      </c>
      <c r="H209" s="10" t="str">
        <f t="shared" si="41"/>
        <v>S-đen</v>
      </c>
      <c r="I209" s="9" t="str">
        <f t="shared" si="42"/>
        <v>đen</v>
      </c>
      <c r="J209" s="15" t="s">
        <v>712</v>
      </c>
      <c r="K209" s="8" t="str">
        <f t="shared" si="43"/>
        <v>Đen</v>
      </c>
      <c r="M209" s="6" t="str">
        <f t="shared" si="44"/>
        <v>INSERT INTO CHITIETSANPHAM VALUES('SP72','S',N'đen')</v>
      </c>
      <c r="T209" s="17" t="str">
        <f t="shared" si="45"/>
        <v>S</v>
      </c>
      <c r="U209" s="8" t="str">
        <f t="shared" si="46"/>
        <v>S</v>
      </c>
    </row>
    <row r="210" spans="1:21">
      <c r="A210" s="12" t="str">
        <f t="shared" si="37"/>
        <v>SP72</v>
      </c>
      <c r="B210" s="7" t="str">
        <f t="shared" si="38"/>
        <v>đen</v>
      </c>
      <c r="C210" s="13" t="str">
        <f t="shared" si="39"/>
        <v>M</v>
      </c>
      <c r="F210" s="8" t="str">
        <f t="shared" si="40"/>
        <v>SP72</v>
      </c>
      <c r="G210" s="9" t="str">
        <f t="shared" si="36"/>
        <v>-h</v>
      </c>
      <c r="H210" s="10" t="str">
        <f t="shared" si="41"/>
        <v>M-đen</v>
      </c>
      <c r="I210" s="9" t="str">
        <f t="shared" si="42"/>
        <v>đen</v>
      </c>
      <c r="J210" s="6" t="s">
        <v>713</v>
      </c>
      <c r="K210" s="8" t="str">
        <f t="shared" si="43"/>
        <v>Đen</v>
      </c>
      <c r="M210" s="6" t="str">
        <f t="shared" si="44"/>
        <v>INSERT INTO CHITIETSANPHAM VALUES('SP72','M',N'đen')</v>
      </c>
      <c r="T210" s="17" t="str">
        <f t="shared" si="45"/>
        <v>M</v>
      </c>
      <c r="U210" s="8" t="str">
        <f t="shared" si="46"/>
        <v>M</v>
      </c>
    </row>
    <row r="211" spans="1:21">
      <c r="A211" s="12" t="str">
        <f t="shared" si="37"/>
        <v>SP72</v>
      </c>
      <c r="B211" s="7" t="str">
        <f t="shared" si="38"/>
        <v>đen</v>
      </c>
      <c r="C211" s="13" t="str">
        <f t="shared" si="39"/>
        <v>L</v>
      </c>
      <c r="F211" s="8" t="str">
        <f t="shared" si="40"/>
        <v>SP72</v>
      </c>
      <c r="G211" s="9" t="str">
        <f t="shared" si="36"/>
        <v>-h</v>
      </c>
      <c r="H211" s="10" t="str">
        <f t="shared" si="41"/>
        <v>L-đen</v>
      </c>
      <c r="I211" s="9" t="str">
        <f t="shared" si="42"/>
        <v>đen</v>
      </c>
      <c r="J211" s="6" t="s">
        <v>714</v>
      </c>
      <c r="K211" s="8" t="str">
        <f t="shared" si="43"/>
        <v>Đen</v>
      </c>
      <c r="M211" s="6" t="str">
        <f t="shared" si="44"/>
        <v>INSERT INTO CHITIETSANPHAM VALUES('SP72','L',N'đen')</v>
      </c>
      <c r="T211" s="17" t="str">
        <f t="shared" si="45"/>
        <v>L</v>
      </c>
      <c r="U211" s="8" t="str">
        <f t="shared" si="46"/>
        <v>L</v>
      </c>
    </row>
    <row r="212" spans="1:21">
      <c r="A212" s="12" t="str">
        <f t="shared" si="37"/>
        <v>SP73</v>
      </c>
      <c r="B212" s="7" t="str">
        <f t="shared" si="38"/>
        <v>hồng</v>
      </c>
      <c r="C212" s="13" t="str">
        <f t="shared" si="39"/>
        <v>S</v>
      </c>
      <c r="F212" s="8" t="str">
        <f t="shared" si="40"/>
        <v>SP73</v>
      </c>
      <c r="G212" s="9" t="str">
        <f t="shared" ref="G212:G243" si="47">MID(J215,7,2)</f>
        <v>-t</v>
      </c>
      <c r="H212" s="10" t="str">
        <f t="shared" si="41"/>
        <v>S-hồng</v>
      </c>
      <c r="I212" s="9" t="str">
        <f t="shared" si="42"/>
        <v>hồng</v>
      </c>
      <c r="J212" s="15" t="s">
        <v>715</v>
      </c>
      <c r="K212" s="8" t="str">
        <f t="shared" si="43"/>
        <v>Hồng</v>
      </c>
      <c r="M212" s="6" t="str">
        <f t="shared" si="44"/>
        <v>INSERT INTO CHITIETSANPHAM VALUES('SP73','S',N'hồng')</v>
      </c>
      <c r="T212" s="17" t="str">
        <f t="shared" si="45"/>
        <v>S</v>
      </c>
      <c r="U212" s="8" t="str">
        <f t="shared" si="46"/>
        <v>S</v>
      </c>
    </row>
    <row r="213" spans="1:21">
      <c r="A213" s="12" t="str">
        <f t="shared" si="37"/>
        <v>SP73</v>
      </c>
      <c r="B213" s="7" t="str">
        <f t="shared" si="38"/>
        <v>hồng</v>
      </c>
      <c r="C213" s="13" t="str">
        <f t="shared" si="39"/>
        <v>M</v>
      </c>
      <c r="F213" s="8" t="str">
        <f t="shared" si="40"/>
        <v>SP73</v>
      </c>
      <c r="G213" s="9" t="str">
        <f t="shared" si="47"/>
        <v>-t</v>
      </c>
      <c r="H213" s="10" t="str">
        <f t="shared" si="41"/>
        <v>M-hồng</v>
      </c>
      <c r="I213" s="9" t="str">
        <f t="shared" si="42"/>
        <v>hồng</v>
      </c>
      <c r="J213" s="6" t="s">
        <v>716</v>
      </c>
      <c r="K213" s="8" t="str">
        <f t="shared" si="43"/>
        <v>Hồng</v>
      </c>
      <c r="M213" s="6" t="str">
        <f t="shared" si="44"/>
        <v>INSERT INTO CHITIETSANPHAM VALUES('SP73','M',N'hồng')</v>
      </c>
      <c r="T213" s="17" t="str">
        <f t="shared" si="45"/>
        <v>M</v>
      </c>
      <c r="U213" s="8" t="str">
        <f t="shared" si="46"/>
        <v>M</v>
      </c>
    </row>
    <row r="214" spans="1:21">
      <c r="A214" s="12" t="str">
        <f t="shared" si="37"/>
        <v>SP73</v>
      </c>
      <c r="B214" s="7" t="str">
        <f t="shared" si="38"/>
        <v>hồng</v>
      </c>
      <c r="C214" s="13" t="str">
        <f t="shared" si="39"/>
        <v>L</v>
      </c>
      <c r="F214" s="8" t="str">
        <f t="shared" si="40"/>
        <v>SP73</v>
      </c>
      <c r="G214" s="9" t="str">
        <f t="shared" si="47"/>
        <v>-t</v>
      </c>
      <c r="H214" s="10" t="str">
        <f t="shared" si="41"/>
        <v>L-hồng</v>
      </c>
      <c r="I214" s="9" t="str">
        <f t="shared" si="42"/>
        <v>hồng</v>
      </c>
      <c r="J214" s="6" t="s">
        <v>717</v>
      </c>
      <c r="K214" s="8" t="str">
        <f t="shared" si="43"/>
        <v>Hồng</v>
      </c>
      <c r="M214" s="6" t="str">
        <f t="shared" si="44"/>
        <v>INSERT INTO CHITIETSANPHAM VALUES('SP73','L',N'hồng')</v>
      </c>
      <c r="T214" s="17" t="str">
        <f t="shared" si="45"/>
        <v>L</v>
      </c>
      <c r="U214" s="8" t="str">
        <f t="shared" si="46"/>
        <v>L</v>
      </c>
    </row>
    <row r="215" spans="1:21">
      <c r="A215" s="12" t="str">
        <f t="shared" si="37"/>
        <v>SP74</v>
      </c>
      <c r="B215" s="7" t="str">
        <f t="shared" si="38"/>
        <v>trắng</v>
      </c>
      <c r="C215" s="13" t="str">
        <f t="shared" si="39"/>
        <v>S</v>
      </c>
      <c r="F215" s="8" t="str">
        <f t="shared" si="40"/>
        <v>SP74</v>
      </c>
      <c r="G215" s="9" t="str">
        <f t="shared" si="47"/>
        <v>-đ</v>
      </c>
      <c r="H215" s="10" t="str">
        <f t="shared" si="41"/>
        <v>S-trắng</v>
      </c>
      <c r="I215" s="9" t="str">
        <f t="shared" si="42"/>
        <v>trắng</v>
      </c>
      <c r="J215" s="15" t="s">
        <v>718</v>
      </c>
      <c r="K215" s="8" t="str">
        <f t="shared" si="43"/>
        <v>Trắng</v>
      </c>
      <c r="M215" s="6" t="str">
        <f t="shared" si="44"/>
        <v>INSERT INTO CHITIETSANPHAM VALUES('SP74','S',N'trắng')</v>
      </c>
      <c r="T215" s="17" t="str">
        <f t="shared" si="45"/>
        <v>S</v>
      </c>
      <c r="U215" s="8" t="str">
        <f t="shared" si="46"/>
        <v>S</v>
      </c>
    </row>
    <row r="216" spans="1:21">
      <c r="A216" s="12" t="str">
        <f t="shared" si="37"/>
        <v>SP74</v>
      </c>
      <c r="B216" s="7" t="str">
        <f t="shared" si="38"/>
        <v>trắng</v>
      </c>
      <c r="C216" s="13" t="str">
        <f t="shared" si="39"/>
        <v>M</v>
      </c>
      <c r="F216" s="8" t="str">
        <f t="shared" si="40"/>
        <v>SP74</v>
      </c>
      <c r="G216" s="9" t="str">
        <f t="shared" si="47"/>
        <v>-đ</v>
      </c>
      <c r="H216" s="10" t="str">
        <f t="shared" si="41"/>
        <v>M-trắng</v>
      </c>
      <c r="I216" s="9" t="str">
        <f t="shared" si="42"/>
        <v>trắng</v>
      </c>
      <c r="J216" s="6" t="s">
        <v>719</v>
      </c>
      <c r="K216" s="8" t="str">
        <f t="shared" si="43"/>
        <v>Trắng</v>
      </c>
      <c r="M216" s="6" t="str">
        <f t="shared" si="44"/>
        <v>INSERT INTO CHITIETSANPHAM VALUES('SP74','M',N'trắng')</v>
      </c>
      <c r="T216" s="17" t="str">
        <f t="shared" si="45"/>
        <v>M</v>
      </c>
      <c r="U216" s="8" t="str">
        <f t="shared" si="46"/>
        <v>M</v>
      </c>
    </row>
    <row r="217" spans="1:21">
      <c r="A217" s="12" t="str">
        <f t="shared" si="37"/>
        <v>SP74</v>
      </c>
      <c r="B217" s="7" t="str">
        <f t="shared" si="38"/>
        <v>trắng</v>
      </c>
      <c r="C217" s="13" t="str">
        <f t="shared" si="39"/>
        <v>L</v>
      </c>
      <c r="F217" s="8" t="str">
        <f t="shared" si="40"/>
        <v>SP74</v>
      </c>
      <c r="G217" s="9" t="str">
        <f t="shared" si="47"/>
        <v>-đ</v>
      </c>
      <c r="H217" s="10" t="str">
        <f t="shared" si="41"/>
        <v>L-trắng</v>
      </c>
      <c r="I217" s="9" t="str">
        <f t="shared" si="42"/>
        <v>trắng</v>
      </c>
      <c r="J217" s="6" t="s">
        <v>720</v>
      </c>
      <c r="K217" s="8" t="str">
        <f t="shared" si="43"/>
        <v>Trắng</v>
      </c>
      <c r="M217" s="6" t="str">
        <f t="shared" si="44"/>
        <v>INSERT INTO CHITIETSANPHAM VALUES('SP74','L',N'trắng')</v>
      </c>
      <c r="T217" s="17" t="str">
        <f t="shared" si="45"/>
        <v>L</v>
      </c>
      <c r="U217" s="8" t="str">
        <f t="shared" si="46"/>
        <v>L</v>
      </c>
    </row>
    <row r="218" spans="1:21">
      <c r="A218" s="12" t="str">
        <f t="shared" si="37"/>
        <v>SP75</v>
      </c>
      <c r="B218" s="7" t="str">
        <f t="shared" si="38"/>
        <v>đen</v>
      </c>
      <c r="C218" s="13" t="str">
        <f t="shared" si="39"/>
        <v>S</v>
      </c>
      <c r="F218" s="8" t="str">
        <f t="shared" si="40"/>
        <v>SP75</v>
      </c>
      <c r="G218" s="9" t="str">
        <f t="shared" si="47"/>
        <v>-c</v>
      </c>
      <c r="H218" s="10" t="str">
        <f t="shared" si="41"/>
        <v>S-đen</v>
      </c>
      <c r="I218" s="9" t="str">
        <f t="shared" si="42"/>
        <v>đen</v>
      </c>
      <c r="J218" s="15" t="s">
        <v>721</v>
      </c>
      <c r="K218" s="8" t="str">
        <f t="shared" si="43"/>
        <v>Đen</v>
      </c>
      <c r="M218" s="6" t="str">
        <f t="shared" si="44"/>
        <v>INSERT INTO CHITIETSANPHAM VALUES('SP75','S',N'đen')</v>
      </c>
      <c r="T218" s="17" t="str">
        <f t="shared" si="45"/>
        <v>S</v>
      </c>
      <c r="U218" s="8" t="str">
        <f t="shared" si="46"/>
        <v>S</v>
      </c>
    </row>
    <row r="219" spans="1:21">
      <c r="A219" s="12" t="str">
        <f t="shared" si="37"/>
        <v>SP75</v>
      </c>
      <c r="B219" s="7" t="str">
        <f t="shared" si="38"/>
        <v>đen</v>
      </c>
      <c r="C219" s="13" t="str">
        <f t="shared" si="39"/>
        <v>M</v>
      </c>
      <c r="F219" s="8" t="str">
        <f t="shared" si="40"/>
        <v>SP75</v>
      </c>
      <c r="G219" s="9" t="str">
        <f t="shared" si="47"/>
        <v>-c</v>
      </c>
      <c r="H219" s="10" t="str">
        <f t="shared" si="41"/>
        <v>M-đen</v>
      </c>
      <c r="I219" s="9" t="str">
        <f t="shared" si="42"/>
        <v>đen</v>
      </c>
      <c r="J219" s="6" t="s">
        <v>722</v>
      </c>
      <c r="K219" s="8" t="str">
        <f t="shared" si="43"/>
        <v>Đen</v>
      </c>
      <c r="M219" s="6" t="str">
        <f t="shared" si="44"/>
        <v>INSERT INTO CHITIETSANPHAM VALUES('SP75','M',N'đen')</v>
      </c>
      <c r="T219" s="17" t="str">
        <f t="shared" si="45"/>
        <v>M</v>
      </c>
      <c r="U219" s="8" t="str">
        <f t="shared" si="46"/>
        <v>M</v>
      </c>
    </row>
    <row r="220" spans="1:21">
      <c r="A220" s="12" t="str">
        <f t="shared" si="37"/>
        <v>SP75</v>
      </c>
      <c r="B220" s="7" t="str">
        <f t="shared" si="38"/>
        <v>đen</v>
      </c>
      <c r="C220" s="13" t="str">
        <f t="shared" si="39"/>
        <v>L</v>
      </c>
      <c r="F220" s="8" t="str">
        <f t="shared" si="40"/>
        <v>SP75</v>
      </c>
      <c r="G220" s="9" t="str">
        <f t="shared" si="47"/>
        <v>-c</v>
      </c>
      <c r="H220" s="10" t="str">
        <f t="shared" si="41"/>
        <v>L-đen</v>
      </c>
      <c r="I220" s="9" t="str">
        <f t="shared" si="42"/>
        <v>đen</v>
      </c>
      <c r="J220" s="6" t="s">
        <v>723</v>
      </c>
      <c r="K220" s="8" t="str">
        <f t="shared" si="43"/>
        <v>Đen</v>
      </c>
      <c r="M220" s="6" t="str">
        <f t="shared" si="44"/>
        <v>INSERT INTO CHITIETSANPHAM VALUES('SP75','L',N'đen')</v>
      </c>
      <c r="T220" s="17" t="str">
        <f t="shared" si="45"/>
        <v>L</v>
      </c>
      <c r="U220" s="8" t="str">
        <f t="shared" si="46"/>
        <v>L</v>
      </c>
    </row>
    <row r="221" spans="1:21">
      <c r="A221" s="12" t="str">
        <f t="shared" si="37"/>
        <v>SP76</v>
      </c>
      <c r="B221" s="7" t="str">
        <f t="shared" si="38"/>
        <v>cam</v>
      </c>
      <c r="C221" s="13" t="str">
        <f t="shared" si="39"/>
        <v>S</v>
      </c>
      <c r="F221" s="8" t="str">
        <f t="shared" si="40"/>
        <v>SP76</v>
      </c>
      <c r="G221" s="9" t="str">
        <f t="shared" si="47"/>
        <v>-đ</v>
      </c>
      <c r="H221" s="10" t="str">
        <f t="shared" si="41"/>
        <v>S-cam</v>
      </c>
      <c r="I221" s="9" t="str">
        <f t="shared" si="42"/>
        <v>cam</v>
      </c>
      <c r="J221" s="15" t="s">
        <v>724</v>
      </c>
      <c r="K221" s="8" t="str">
        <f t="shared" si="43"/>
        <v>Cam</v>
      </c>
      <c r="M221" s="6" t="str">
        <f t="shared" si="44"/>
        <v>INSERT INTO CHITIETSANPHAM VALUES('SP76','S',N'cam')</v>
      </c>
      <c r="T221" s="17" t="str">
        <f t="shared" si="45"/>
        <v>S</v>
      </c>
      <c r="U221" s="8" t="str">
        <f t="shared" si="46"/>
        <v>S</v>
      </c>
    </row>
    <row r="222" spans="1:21">
      <c r="A222" s="12" t="str">
        <f t="shared" si="37"/>
        <v>SP76</v>
      </c>
      <c r="B222" s="7" t="str">
        <f t="shared" si="38"/>
        <v>cam</v>
      </c>
      <c r="C222" s="13" t="str">
        <f t="shared" si="39"/>
        <v>M</v>
      </c>
      <c r="F222" s="8" t="str">
        <f t="shared" si="40"/>
        <v>SP76</v>
      </c>
      <c r="G222" s="9" t="str">
        <f t="shared" si="47"/>
        <v>-đ</v>
      </c>
      <c r="H222" s="10" t="str">
        <f t="shared" si="41"/>
        <v>M-cam</v>
      </c>
      <c r="I222" s="9" t="str">
        <f t="shared" si="42"/>
        <v>cam</v>
      </c>
      <c r="J222" s="6" t="s">
        <v>725</v>
      </c>
      <c r="K222" s="8" t="str">
        <f t="shared" si="43"/>
        <v>Cam</v>
      </c>
      <c r="M222" s="6" t="str">
        <f t="shared" si="44"/>
        <v>INSERT INTO CHITIETSANPHAM VALUES('SP76','M',N'cam')</v>
      </c>
      <c r="T222" s="17" t="str">
        <f t="shared" si="45"/>
        <v>M</v>
      </c>
      <c r="U222" s="8" t="str">
        <f t="shared" si="46"/>
        <v>M</v>
      </c>
    </row>
    <row r="223" spans="1:21">
      <c r="A223" s="12" t="str">
        <f t="shared" si="37"/>
        <v>SP76</v>
      </c>
      <c r="B223" s="7" t="str">
        <f t="shared" si="38"/>
        <v>cam</v>
      </c>
      <c r="C223" s="13" t="str">
        <f t="shared" si="39"/>
        <v>L</v>
      </c>
      <c r="F223" s="8" t="str">
        <f t="shared" si="40"/>
        <v>SP76</v>
      </c>
      <c r="G223" s="9" t="str">
        <f t="shared" si="47"/>
        <v>-đ</v>
      </c>
      <c r="H223" s="10" t="str">
        <f t="shared" si="41"/>
        <v>L-cam</v>
      </c>
      <c r="I223" s="9" t="str">
        <f t="shared" si="42"/>
        <v>cam</v>
      </c>
      <c r="J223" s="6" t="s">
        <v>726</v>
      </c>
      <c r="K223" s="8" t="str">
        <f t="shared" si="43"/>
        <v>Cam</v>
      </c>
      <c r="M223" s="6" t="str">
        <f t="shared" si="44"/>
        <v>INSERT INTO CHITIETSANPHAM VALUES('SP76','L',N'cam')</v>
      </c>
      <c r="T223" s="17" t="str">
        <f t="shared" si="45"/>
        <v>L</v>
      </c>
      <c r="U223" s="8" t="str">
        <f t="shared" si="46"/>
        <v>L</v>
      </c>
    </row>
    <row r="224" spans="1:21">
      <c r="A224" s="12" t="str">
        <f t="shared" si="37"/>
        <v>SP77</v>
      </c>
      <c r="B224" s="7" t="str">
        <f t="shared" si="38"/>
        <v>đen</v>
      </c>
      <c r="C224" s="13" t="str">
        <f t="shared" si="39"/>
        <v>S</v>
      </c>
      <c r="F224" s="8" t="str">
        <f t="shared" si="40"/>
        <v>SP77</v>
      </c>
      <c r="G224" s="9" t="str">
        <f t="shared" si="47"/>
        <v>-h</v>
      </c>
      <c r="H224" s="10" t="str">
        <f t="shared" si="41"/>
        <v>S-đen</v>
      </c>
      <c r="I224" s="9" t="str">
        <f t="shared" si="42"/>
        <v>đen</v>
      </c>
      <c r="J224" s="15" t="s">
        <v>727</v>
      </c>
      <c r="K224" s="8" t="str">
        <f t="shared" si="43"/>
        <v>Đen</v>
      </c>
      <c r="M224" s="6" t="str">
        <f t="shared" si="44"/>
        <v>INSERT INTO CHITIETSANPHAM VALUES('SP77','S',N'đen')</v>
      </c>
      <c r="T224" s="17" t="str">
        <f t="shared" si="45"/>
        <v>S</v>
      </c>
      <c r="U224" s="8" t="str">
        <f t="shared" si="46"/>
        <v>S</v>
      </c>
    </row>
    <row r="225" spans="1:21">
      <c r="A225" s="12" t="str">
        <f t="shared" si="37"/>
        <v>SP77</v>
      </c>
      <c r="B225" s="7" t="str">
        <f t="shared" si="38"/>
        <v>đen</v>
      </c>
      <c r="C225" s="13" t="str">
        <f t="shared" si="39"/>
        <v>M</v>
      </c>
      <c r="F225" s="8" t="str">
        <f t="shared" si="40"/>
        <v>SP77</v>
      </c>
      <c r="G225" s="9" t="str">
        <f t="shared" si="47"/>
        <v>-h</v>
      </c>
      <c r="H225" s="10" t="str">
        <f t="shared" si="41"/>
        <v>M-đen</v>
      </c>
      <c r="I225" s="9" t="str">
        <f t="shared" si="42"/>
        <v>đen</v>
      </c>
      <c r="J225" s="6" t="s">
        <v>728</v>
      </c>
      <c r="K225" s="8" t="str">
        <f t="shared" si="43"/>
        <v>Đen</v>
      </c>
      <c r="M225" s="6" t="str">
        <f t="shared" si="44"/>
        <v>INSERT INTO CHITIETSANPHAM VALUES('SP77','M',N'đen')</v>
      </c>
      <c r="T225" s="17" t="str">
        <f t="shared" si="45"/>
        <v>M</v>
      </c>
      <c r="U225" s="8" t="str">
        <f t="shared" si="46"/>
        <v>M</v>
      </c>
    </row>
    <row r="226" spans="1:21">
      <c r="A226" s="12" t="str">
        <f t="shared" si="37"/>
        <v>SP77</v>
      </c>
      <c r="B226" s="7" t="str">
        <f t="shared" si="38"/>
        <v>đen</v>
      </c>
      <c r="C226" s="13" t="str">
        <f t="shared" si="39"/>
        <v>L</v>
      </c>
      <c r="F226" s="8" t="str">
        <f t="shared" si="40"/>
        <v>SP77</v>
      </c>
      <c r="G226" s="9" t="str">
        <f t="shared" si="47"/>
        <v>-h</v>
      </c>
      <c r="H226" s="10" t="str">
        <f t="shared" si="41"/>
        <v>L-đen</v>
      </c>
      <c r="I226" s="9" t="str">
        <f t="shared" si="42"/>
        <v>đen</v>
      </c>
      <c r="J226" s="6" t="s">
        <v>729</v>
      </c>
      <c r="K226" s="8" t="str">
        <f t="shared" si="43"/>
        <v>Đen</v>
      </c>
      <c r="M226" s="6" t="str">
        <f t="shared" si="44"/>
        <v>INSERT INTO CHITIETSANPHAM VALUES('SP77','L',N'đen')</v>
      </c>
      <c r="T226" s="17" t="str">
        <f t="shared" si="45"/>
        <v>L</v>
      </c>
      <c r="U226" s="8" t="str">
        <f t="shared" si="46"/>
        <v>L</v>
      </c>
    </row>
    <row r="227" spans="1:21">
      <c r="A227" s="12" t="str">
        <f t="shared" si="37"/>
        <v>SP78</v>
      </c>
      <c r="B227" s="7" t="str">
        <f t="shared" si="38"/>
        <v>hồng</v>
      </c>
      <c r="C227" s="13" t="str">
        <f t="shared" si="39"/>
        <v>S</v>
      </c>
      <c r="F227" s="8" t="str">
        <f t="shared" si="40"/>
        <v>SP78</v>
      </c>
      <c r="G227" s="9" t="str">
        <f t="shared" si="47"/>
        <v>-t</v>
      </c>
      <c r="H227" s="10" t="str">
        <f t="shared" si="41"/>
        <v>S-hồng</v>
      </c>
      <c r="I227" s="9" t="str">
        <f t="shared" si="42"/>
        <v>hồng</v>
      </c>
      <c r="J227" s="15" t="s">
        <v>730</v>
      </c>
      <c r="K227" s="8" t="str">
        <f t="shared" si="43"/>
        <v>Hồng</v>
      </c>
      <c r="M227" s="6" t="str">
        <f t="shared" si="44"/>
        <v>INSERT INTO CHITIETSANPHAM VALUES('SP78','S',N'hồng')</v>
      </c>
      <c r="T227" s="17" t="str">
        <f t="shared" si="45"/>
        <v>S</v>
      </c>
      <c r="U227" s="8" t="str">
        <f t="shared" si="46"/>
        <v>S</v>
      </c>
    </row>
    <row r="228" spans="1:21">
      <c r="A228" s="12" t="str">
        <f t="shared" si="37"/>
        <v>SP78</v>
      </c>
      <c r="B228" s="7" t="str">
        <f t="shared" si="38"/>
        <v>hồng</v>
      </c>
      <c r="C228" s="13" t="str">
        <f t="shared" si="39"/>
        <v>M</v>
      </c>
      <c r="F228" s="8" t="str">
        <f t="shared" si="40"/>
        <v>SP78</v>
      </c>
      <c r="G228" s="9" t="str">
        <f t="shared" si="47"/>
        <v>-t</v>
      </c>
      <c r="H228" s="10" t="str">
        <f t="shared" si="41"/>
        <v>M-hồng</v>
      </c>
      <c r="I228" s="9" t="str">
        <f t="shared" si="42"/>
        <v>hồng</v>
      </c>
      <c r="J228" s="6" t="s">
        <v>731</v>
      </c>
      <c r="K228" s="8" t="str">
        <f t="shared" si="43"/>
        <v>Hồng</v>
      </c>
      <c r="M228" s="6" t="str">
        <f t="shared" si="44"/>
        <v>INSERT INTO CHITIETSANPHAM VALUES('SP78','M',N'hồng')</v>
      </c>
      <c r="T228" s="17" t="str">
        <f t="shared" si="45"/>
        <v>M</v>
      </c>
      <c r="U228" s="8" t="str">
        <f t="shared" si="46"/>
        <v>M</v>
      </c>
    </row>
    <row r="229" spans="1:21">
      <c r="A229" s="12" t="str">
        <f t="shared" si="37"/>
        <v>SP78</v>
      </c>
      <c r="B229" s="7" t="str">
        <f t="shared" si="38"/>
        <v>hồng</v>
      </c>
      <c r="C229" s="13" t="str">
        <f t="shared" si="39"/>
        <v>L</v>
      </c>
      <c r="F229" s="8" t="str">
        <f t="shared" si="40"/>
        <v>SP78</v>
      </c>
      <c r="G229" s="9" t="str">
        <f t="shared" si="47"/>
        <v>-t</v>
      </c>
      <c r="H229" s="10" t="str">
        <f t="shared" si="41"/>
        <v>L-hồng</v>
      </c>
      <c r="I229" s="9" t="str">
        <f t="shared" si="42"/>
        <v>hồng</v>
      </c>
      <c r="J229" s="6" t="s">
        <v>732</v>
      </c>
      <c r="K229" s="8" t="str">
        <f t="shared" si="43"/>
        <v>Hồng</v>
      </c>
      <c r="M229" s="6" t="str">
        <f t="shared" si="44"/>
        <v>INSERT INTO CHITIETSANPHAM VALUES('SP78','L',N'hồng')</v>
      </c>
      <c r="T229" s="17" t="str">
        <f t="shared" si="45"/>
        <v>L</v>
      </c>
      <c r="U229" s="8" t="str">
        <f t="shared" si="46"/>
        <v>L</v>
      </c>
    </row>
    <row r="230" spans="1:21">
      <c r="A230" s="12" t="str">
        <f t="shared" si="37"/>
        <v>SP79</v>
      </c>
      <c r="B230" s="7" t="str">
        <f t="shared" si="38"/>
        <v>trắng</v>
      </c>
      <c r="C230" s="13" t="str">
        <f t="shared" si="39"/>
        <v>S</v>
      </c>
      <c r="F230" s="8" t="str">
        <f t="shared" si="40"/>
        <v>SP79</v>
      </c>
      <c r="G230" s="9" t="str">
        <f t="shared" si="47"/>
        <v>-đ</v>
      </c>
      <c r="H230" s="10" t="str">
        <f t="shared" si="41"/>
        <v>S-trắng</v>
      </c>
      <c r="I230" s="9" t="str">
        <f t="shared" si="42"/>
        <v>trắng</v>
      </c>
      <c r="J230" s="15" t="s">
        <v>733</v>
      </c>
      <c r="K230" s="8" t="str">
        <f t="shared" si="43"/>
        <v>Trắng</v>
      </c>
      <c r="M230" s="6" t="str">
        <f t="shared" si="44"/>
        <v>INSERT INTO CHITIETSANPHAM VALUES('SP79','S',N'trắng')</v>
      </c>
      <c r="T230" s="17" t="str">
        <f t="shared" si="45"/>
        <v>S</v>
      </c>
      <c r="U230" s="8" t="str">
        <f t="shared" si="46"/>
        <v>S</v>
      </c>
    </row>
    <row r="231" spans="1:21">
      <c r="A231" s="12" t="str">
        <f t="shared" si="37"/>
        <v>SP79</v>
      </c>
      <c r="B231" s="7" t="str">
        <f t="shared" si="38"/>
        <v>trắng</v>
      </c>
      <c r="C231" s="13" t="str">
        <f t="shared" si="39"/>
        <v>M</v>
      </c>
      <c r="F231" s="8" t="str">
        <f t="shared" si="40"/>
        <v>SP79</v>
      </c>
      <c r="G231" s="9" t="str">
        <f t="shared" si="47"/>
        <v>-đ</v>
      </c>
      <c r="H231" s="10" t="str">
        <f t="shared" si="41"/>
        <v>M-trắng</v>
      </c>
      <c r="I231" s="9" t="str">
        <f t="shared" si="42"/>
        <v>trắng</v>
      </c>
      <c r="J231" s="6" t="s">
        <v>734</v>
      </c>
      <c r="K231" s="8" t="str">
        <f t="shared" si="43"/>
        <v>Trắng</v>
      </c>
      <c r="M231" s="6" t="str">
        <f t="shared" si="44"/>
        <v>INSERT INTO CHITIETSANPHAM VALUES('SP79','M',N'trắng')</v>
      </c>
      <c r="T231" s="17" t="str">
        <f t="shared" si="45"/>
        <v>M</v>
      </c>
      <c r="U231" s="8" t="str">
        <f t="shared" si="46"/>
        <v>M</v>
      </c>
    </row>
    <row r="232" spans="1:21">
      <c r="A232" s="12" t="str">
        <f t="shared" si="37"/>
        <v>SP79</v>
      </c>
      <c r="B232" s="7" t="str">
        <f t="shared" si="38"/>
        <v>trắng</v>
      </c>
      <c r="C232" s="13" t="str">
        <f t="shared" si="39"/>
        <v>L</v>
      </c>
      <c r="F232" s="8" t="str">
        <f t="shared" si="40"/>
        <v>SP79</v>
      </c>
      <c r="G232" s="9" t="str">
        <f t="shared" si="47"/>
        <v>-đ</v>
      </c>
      <c r="H232" s="10" t="str">
        <f t="shared" si="41"/>
        <v>L-trắng</v>
      </c>
      <c r="I232" s="9" t="str">
        <f t="shared" si="42"/>
        <v>trắng</v>
      </c>
      <c r="J232" s="6" t="s">
        <v>735</v>
      </c>
      <c r="K232" s="8" t="str">
        <f t="shared" si="43"/>
        <v>Trắng</v>
      </c>
      <c r="M232" s="6" t="str">
        <f t="shared" si="44"/>
        <v>INSERT INTO CHITIETSANPHAM VALUES('SP79','L',N'trắng')</v>
      </c>
      <c r="T232" s="17" t="str">
        <f t="shared" si="45"/>
        <v>L</v>
      </c>
      <c r="U232" s="8" t="str">
        <f t="shared" si="46"/>
        <v>L</v>
      </c>
    </row>
    <row r="233" spans="1:21">
      <c r="A233" s="12" t="str">
        <f t="shared" si="37"/>
        <v>SP80</v>
      </c>
      <c r="B233" s="7" t="str">
        <f t="shared" si="38"/>
        <v>đen</v>
      </c>
      <c r="C233" s="13" t="str">
        <f t="shared" si="39"/>
        <v>S</v>
      </c>
      <c r="F233" s="8" t="str">
        <f t="shared" si="40"/>
        <v>SP80</v>
      </c>
      <c r="G233" s="9" t="str">
        <f t="shared" si="47"/>
        <v>-t</v>
      </c>
      <c r="H233" s="10" t="str">
        <f t="shared" si="41"/>
        <v>S-đen</v>
      </c>
      <c r="I233" s="9" t="str">
        <f t="shared" si="42"/>
        <v>đen</v>
      </c>
      <c r="J233" s="15" t="s">
        <v>736</v>
      </c>
      <c r="K233" s="8" t="str">
        <f t="shared" si="43"/>
        <v>Đen</v>
      </c>
      <c r="M233" s="6" t="str">
        <f t="shared" si="44"/>
        <v>INSERT INTO CHITIETSANPHAM VALUES('SP80','S',N'đen')</v>
      </c>
      <c r="T233" s="17" t="str">
        <f t="shared" si="45"/>
        <v>S</v>
      </c>
      <c r="U233" s="8" t="str">
        <f t="shared" si="46"/>
        <v>S</v>
      </c>
    </row>
    <row r="234" spans="1:21">
      <c r="A234" s="12" t="str">
        <f t="shared" si="37"/>
        <v>SP80</v>
      </c>
      <c r="B234" s="7" t="str">
        <f t="shared" si="38"/>
        <v>đen</v>
      </c>
      <c r="C234" s="13" t="str">
        <f t="shared" si="39"/>
        <v>M</v>
      </c>
      <c r="F234" s="8" t="str">
        <f t="shared" si="40"/>
        <v>SP80</v>
      </c>
      <c r="G234" s="9" t="str">
        <f t="shared" si="47"/>
        <v>-t</v>
      </c>
      <c r="H234" s="10" t="str">
        <f t="shared" si="41"/>
        <v>M-đen</v>
      </c>
      <c r="I234" s="9" t="str">
        <f t="shared" si="42"/>
        <v>đen</v>
      </c>
      <c r="J234" s="6" t="s">
        <v>737</v>
      </c>
      <c r="K234" s="8" t="str">
        <f t="shared" si="43"/>
        <v>Đen</v>
      </c>
      <c r="M234" s="6" t="str">
        <f t="shared" si="44"/>
        <v>INSERT INTO CHITIETSANPHAM VALUES('SP80','M',N'đen')</v>
      </c>
      <c r="T234" s="17" t="str">
        <f t="shared" si="45"/>
        <v>M</v>
      </c>
      <c r="U234" s="8" t="str">
        <f t="shared" si="46"/>
        <v>M</v>
      </c>
    </row>
    <row r="235" spans="1:21">
      <c r="A235" s="12" t="str">
        <f t="shared" si="37"/>
        <v>SP80</v>
      </c>
      <c r="B235" s="7" t="str">
        <f t="shared" si="38"/>
        <v>đen</v>
      </c>
      <c r="C235" s="13" t="str">
        <f t="shared" si="39"/>
        <v>L</v>
      </c>
      <c r="F235" s="8" t="str">
        <f t="shared" si="40"/>
        <v>SP80</v>
      </c>
      <c r="G235" s="9" t="str">
        <f t="shared" si="47"/>
        <v>-t</v>
      </c>
      <c r="H235" s="10" t="str">
        <f t="shared" si="41"/>
        <v>L-đen</v>
      </c>
      <c r="I235" s="9" t="str">
        <f t="shared" si="42"/>
        <v>đen</v>
      </c>
      <c r="J235" s="6" t="s">
        <v>738</v>
      </c>
      <c r="K235" s="8" t="str">
        <f t="shared" si="43"/>
        <v>Đen</v>
      </c>
      <c r="M235" s="6" t="str">
        <f t="shared" si="44"/>
        <v>INSERT INTO CHITIETSANPHAM VALUES('SP80','L',N'đen')</v>
      </c>
      <c r="T235" s="17" t="str">
        <f t="shared" si="45"/>
        <v>L</v>
      </c>
      <c r="U235" s="8" t="str">
        <f t="shared" si="46"/>
        <v>L</v>
      </c>
    </row>
    <row r="236" spans="1:21">
      <c r="A236" s="12" t="str">
        <f t="shared" si="37"/>
        <v>SP81</v>
      </c>
      <c r="B236" s="7" t="str">
        <f t="shared" si="38"/>
        <v>trắng</v>
      </c>
      <c r="C236" s="13" t="str">
        <f t="shared" si="39"/>
        <v>S</v>
      </c>
      <c r="F236" s="8" t="str">
        <f t="shared" si="40"/>
        <v>SP81</v>
      </c>
      <c r="G236" s="9" t="str">
        <f t="shared" si="47"/>
        <v>-h</v>
      </c>
      <c r="H236" s="10" t="str">
        <f t="shared" si="41"/>
        <v>S-trắng</v>
      </c>
      <c r="I236" s="9" t="str">
        <f t="shared" si="42"/>
        <v>trắng</v>
      </c>
      <c r="J236" s="15" t="s">
        <v>739</v>
      </c>
      <c r="K236" s="8" t="str">
        <f t="shared" si="43"/>
        <v>Trắng</v>
      </c>
      <c r="M236" s="6" t="str">
        <f t="shared" si="44"/>
        <v>INSERT INTO CHITIETSANPHAM VALUES('SP81','S',N'trắng')</v>
      </c>
      <c r="T236" s="17" t="str">
        <f t="shared" si="45"/>
        <v>S</v>
      </c>
      <c r="U236" s="8" t="str">
        <f t="shared" si="46"/>
        <v>S</v>
      </c>
    </row>
    <row r="237" spans="1:21">
      <c r="A237" s="12" t="str">
        <f t="shared" si="37"/>
        <v>SP81</v>
      </c>
      <c r="B237" s="7" t="str">
        <f t="shared" si="38"/>
        <v>trắng</v>
      </c>
      <c r="C237" s="13" t="str">
        <f t="shared" si="39"/>
        <v>M</v>
      </c>
      <c r="F237" s="8" t="str">
        <f t="shared" si="40"/>
        <v>SP81</v>
      </c>
      <c r="G237" s="9" t="str">
        <f t="shared" si="47"/>
        <v>-h</v>
      </c>
      <c r="H237" s="10" t="str">
        <f t="shared" si="41"/>
        <v>M-trắng</v>
      </c>
      <c r="I237" s="9" t="str">
        <f t="shared" si="42"/>
        <v>trắng</v>
      </c>
      <c r="J237" s="6" t="s">
        <v>740</v>
      </c>
      <c r="K237" s="8" t="str">
        <f t="shared" si="43"/>
        <v>Trắng</v>
      </c>
      <c r="M237" s="6" t="str">
        <f t="shared" si="44"/>
        <v>INSERT INTO CHITIETSANPHAM VALUES('SP81','M',N'trắng')</v>
      </c>
      <c r="T237" s="17" t="str">
        <f t="shared" si="45"/>
        <v>M</v>
      </c>
      <c r="U237" s="8" t="str">
        <f t="shared" si="46"/>
        <v>M</v>
      </c>
    </row>
    <row r="238" spans="1:21">
      <c r="A238" s="12" t="str">
        <f t="shared" si="37"/>
        <v>SP81</v>
      </c>
      <c r="B238" s="7" t="str">
        <f t="shared" si="38"/>
        <v>trắng</v>
      </c>
      <c r="C238" s="13" t="str">
        <f t="shared" si="39"/>
        <v>L</v>
      </c>
      <c r="F238" s="8" t="str">
        <f t="shared" si="40"/>
        <v>SP81</v>
      </c>
      <c r="G238" s="9" t="str">
        <f t="shared" si="47"/>
        <v>-h</v>
      </c>
      <c r="H238" s="10" t="str">
        <f t="shared" si="41"/>
        <v>L-trắng</v>
      </c>
      <c r="I238" s="9" t="str">
        <f t="shared" si="42"/>
        <v>trắng</v>
      </c>
      <c r="J238" s="6" t="s">
        <v>741</v>
      </c>
      <c r="K238" s="8" t="str">
        <f t="shared" si="43"/>
        <v>Trắng</v>
      </c>
      <c r="M238" s="6" t="str">
        <f t="shared" si="44"/>
        <v>INSERT INTO CHITIETSANPHAM VALUES('SP81','L',N'trắng')</v>
      </c>
      <c r="T238" s="17" t="str">
        <f t="shared" si="45"/>
        <v>L</v>
      </c>
      <c r="U238" s="8" t="str">
        <f t="shared" si="46"/>
        <v>L</v>
      </c>
    </row>
    <row r="239" spans="1:21">
      <c r="A239" s="12" t="str">
        <f t="shared" si="37"/>
        <v>SP82</v>
      </c>
      <c r="B239" s="7" t="str">
        <f t="shared" si="38"/>
        <v>hồng</v>
      </c>
      <c r="C239" s="13" t="str">
        <f t="shared" si="39"/>
        <v>S</v>
      </c>
      <c r="F239" s="8" t="str">
        <f t="shared" si="40"/>
        <v>SP82</v>
      </c>
      <c r="G239" s="9" t="str">
        <f t="shared" si="47"/>
        <v>-đ</v>
      </c>
      <c r="H239" s="10" t="str">
        <f t="shared" si="41"/>
        <v>S-hồng</v>
      </c>
      <c r="I239" s="9" t="str">
        <f t="shared" si="42"/>
        <v>hồng</v>
      </c>
      <c r="J239" s="15" t="s">
        <v>742</v>
      </c>
      <c r="K239" s="8" t="str">
        <f t="shared" si="43"/>
        <v>Hồng</v>
      </c>
      <c r="M239" s="6" t="str">
        <f t="shared" si="44"/>
        <v>INSERT INTO CHITIETSANPHAM VALUES('SP82','S',N'hồng')</v>
      </c>
      <c r="T239" s="17" t="str">
        <f t="shared" si="45"/>
        <v>S</v>
      </c>
      <c r="U239" s="8" t="str">
        <f t="shared" si="46"/>
        <v>S</v>
      </c>
    </row>
    <row r="240" spans="1:21">
      <c r="A240" s="12" t="str">
        <f t="shared" si="37"/>
        <v>SP82</v>
      </c>
      <c r="B240" s="7" t="str">
        <f t="shared" si="38"/>
        <v>hồng</v>
      </c>
      <c r="C240" s="13" t="str">
        <f t="shared" si="39"/>
        <v>M</v>
      </c>
      <c r="F240" s="8" t="str">
        <f t="shared" si="40"/>
        <v>SP82</v>
      </c>
      <c r="G240" s="9" t="str">
        <f t="shared" si="47"/>
        <v>-đ</v>
      </c>
      <c r="H240" s="10" t="str">
        <f t="shared" si="41"/>
        <v>M-hồng</v>
      </c>
      <c r="I240" s="9" t="str">
        <f t="shared" si="42"/>
        <v>hồng</v>
      </c>
      <c r="J240" s="6" t="s">
        <v>743</v>
      </c>
      <c r="K240" s="8" t="str">
        <f t="shared" si="43"/>
        <v>Hồng</v>
      </c>
      <c r="M240" s="6" t="str">
        <f t="shared" si="44"/>
        <v>INSERT INTO CHITIETSANPHAM VALUES('SP82','M',N'hồng')</v>
      </c>
      <c r="T240" s="17" t="str">
        <f t="shared" si="45"/>
        <v>M</v>
      </c>
      <c r="U240" s="8" t="str">
        <f t="shared" si="46"/>
        <v>M</v>
      </c>
    </row>
    <row r="241" spans="1:21">
      <c r="A241" s="12" t="str">
        <f t="shared" si="37"/>
        <v>SP82</v>
      </c>
      <c r="B241" s="7" t="str">
        <f t="shared" si="38"/>
        <v>hồng</v>
      </c>
      <c r="C241" s="13" t="str">
        <f t="shared" si="39"/>
        <v>L</v>
      </c>
      <c r="F241" s="8" t="str">
        <f t="shared" si="40"/>
        <v>SP82</v>
      </c>
      <c r="G241" s="9" t="str">
        <f t="shared" si="47"/>
        <v>-đ</v>
      </c>
      <c r="H241" s="10" t="str">
        <f t="shared" si="41"/>
        <v>L-hồng</v>
      </c>
      <c r="I241" s="9" t="str">
        <f t="shared" si="42"/>
        <v>hồng</v>
      </c>
      <c r="J241" s="6" t="s">
        <v>744</v>
      </c>
      <c r="K241" s="8" t="str">
        <f t="shared" si="43"/>
        <v>Hồng</v>
      </c>
      <c r="M241" s="6" t="str">
        <f t="shared" si="44"/>
        <v>INSERT INTO CHITIETSANPHAM VALUES('SP82','L',N'hồng')</v>
      </c>
      <c r="T241" s="17" t="str">
        <f t="shared" si="45"/>
        <v>L</v>
      </c>
      <c r="U241" s="8" t="str">
        <f t="shared" si="46"/>
        <v>L</v>
      </c>
    </row>
    <row r="242" spans="1:21">
      <c r="A242" s="12" t="str">
        <f t="shared" si="37"/>
        <v>SP83</v>
      </c>
      <c r="B242" s="7" t="str">
        <f t="shared" si="38"/>
        <v>đen</v>
      </c>
      <c r="C242" s="13" t="str">
        <f t="shared" si="39"/>
        <v>S</v>
      </c>
      <c r="F242" s="8" t="str">
        <f t="shared" si="40"/>
        <v>SP83</v>
      </c>
      <c r="G242" s="9" t="str">
        <f t="shared" si="47"/>
        <v>-đ</v>
      </c>
      <c r="H242" s="10" t="str">
        <f t="shared" si="41"/>
        <v>S-đen</v>
      </c>
      <c r="I242" s="9" t="str">
        <f t="shared" si="42"/>
        <v>đen</v>
      </c>
      <c r="J242" s="15" t="s">
        <v>745</v>
      </c>
      <c r="K242" s="8" t="str">
        <f t="shared" si="43"/>
        <v>Đen</v>
      </c>
      <c r="M242" s="6" t="str">
        <f t="shared" si="44"/>
        <v>INSERT INTO CHITIETSANPHAM VALUES('SP83','S',N'đen')</v>
      </c>
      <c r="T242" s="17" t="str">
        <f t="shared" si="45"/>
        <v>S</v>
      </c>
      <c r="U242" s="8" t="str">
        <f t="shared" si="46"/>
        <v>S</v>
      </c>
    </row>
    <row r="243" spans="1:21">
      <c r="A243" s="12" t="str">
        <f t="shared" si="37"/>
        <v>SP83</v>
      </c>
      <c r="B243" s="7" t="str">
        <f t="shared" si="38"/>
        <v>đen</v>
      </c>
      <c r="C243" s="13" t="str">
        <f t="shared" si="39"/>
        <v>M</v>
      </c>
      <c r="F243" s="8" t="str">
        <f t="shared" si="40"/>
        <v>SP83</v>
      </c>
      <c r="G243" s="9" t="str">
        <f t="shared" si="47"/>
        <v>-đ</v>
      </c>
      <c r="H243" s="10" t="str">
        <f t="shared" si="41"/>
        <v>M-đen</v>
      </c>
      <c r="I243" s="9" t="str">
        <f t="shared" si="42"/>
        <v>đen</v>
      </c>
      <c r="J243" s="6" t="s">
        <v>746</v>
      </c>
      <c r="K243" s="8" t="str">
        <f t="shared" si="43"/>
        <v>Đen</v>
      </c>
      <c r="M243" s="6" t="str">
        <f t="shared" si="44"/>
        <v>INSERT INTO CHITIETSANPHAM VALUES('SP83','M',N'đen')</v>
      </c>
      <c r="T243" s="17" t="str">
        <f t="shared" si="45"/>
        <v>M</v>
      </c>
      <c r="U243" s="8" t="str">
        <f t="shared" si="46"/>
        <v>M</v>
      </c>
    </row>
    <row r="244" spans="1:21">
      <c r="A244" s="12" t="str">
        <f t="shared" si="37"/>
        <v>SP83</v>
      </c>
      <c r="B244" s="7" t="str">
        <f t="shared" si="38"/>
        <v>đen</v>
      </c>
      <c r="C244" s="13" t="str">
        <f t="shared" si="39"/>
        <v>L</v>
      </c>
      <c r="F244" s="8" t="str">
        <f t="shared" si="40"/>
        <v>SP83</v>
      </c>
      <c r="G244" s="9" t="str">
        <f t="shared" ref="G244:G268" si="48">MID(J247,7,2)</f>
        <v>-đ</v>
      </c>
      <c r="H244" s="10" t="str">
        <f t="shared" si="41"/>
        <v>L-đen</v>
      </c>
      <c r="I244" s="9" t="str">
        <f t="shared" si="42"/>
        <v>đen</v>
      </c>
      <c r="J244" s="6" t="s">
        <v>747</v>
      </c>
      <c r="K244" s="8" t="str">
        <f t="shared" si="43"/>
        <v>Đen</v>
      </c>
      <c r="M244" s="6" t="str">
        <f t="shared" si="44"/>
        <v>INSERT INTO CHITIETSANPHAM VALUES('SP83','L',N'đen')</v>
      </c>
      <c r="T244" s="17" t="str">
        <f t="shared" si="45"/>
        <v>L</v>
      </c>
      <c r="U244" s="8" t="str">
        <f t="shared" si="46"/>
        <v>L</v>
      </c>
    </row>
    <row r="245" spans="1:21">
      <c r="A245" s="12" t="str">
        <f t="shared" si="37"/>
        <v>SP84</v>
      </c>
      <c r="B245" s="7" t="str">
        <f t="shared" si="38"/>
        <v>đen</v>
      </c>
      <c r="C245" s="13" t="str">
        <f t="shared" si="39"/>
        <v>S</v>
      </c>
      <c r="F245" s="8" t="str">
        <f t="shared" si="40"/>
        <v>SP84</v>
      </c>
      <c r="G245" s="9" t="str">
        <f t="shared" si="48"/>
        <v>-x</v>
      </c>
      <c r="H245" s="10" t="str">
        <f t="shared" si="41"/>
        <v>S-đen</v>
      </c>
      <c r="I245" s="9" t="str">
        <f t="shared" si="42"/>
        <v>đen</v>
      </c>
      <c r="J245" s="15" t="s">
        <v>748</v>
      </c>
      <c r="K245" s="8" t="str">
        <f t="shared" si="43"/>
        <v>Đen</v>
      </c>
      <c r="M245" s="6" t="str">
        <f t="shared" si="44"/>
        <v>INSERT INTO CHITIETSANPHAM VALUES('SP84','S',N'đen')</v>
      </c>
      <c r="T245" s="17" t="str">
        <f t="shared" si="45"/>
        <v>S</v>
      </c>
      <c r="U245" s="8" t="str">
        <f t="shared" si="46"/>
        <v>S</v>
      </c>
    </row>
    <row r="246" spans="1:21">
      <c r="A246" s="12" t="str">
        <f t="shared" si="37"/>
        <v>SP84</v>
      </c>
      <c r="B246" s="7" t="str">
        <f t="shared" si="38"/>
        <v>đen</v>
      </c>
      <c r="C246" s="13" t="str">
        <f t="shared" si="39"/>
        <v>M</v>
      </c>
      <c r="F246" s="8" t="str">
        <f t="shared" si="40"/>
        <v>SP84</v>
      </c>
      <c r="G246" s="9" t="str">
        <f t="shared" si="48"/>
        <v>-x</v>
      </c>
      <c r="H246" s="10" t="str">
        <f t="shared" si="41"/>
        <v>M-đen</v>
      </c>
      <c r="I246" s="9" t="str">
        <f t="shared" si="42"/>
        <v>đen</v>
      </c>
      <c r="J246" s="6" t="s">
        <v>749</v>
      </c>
      <c r="K246" s="8" t="str">
        <f t="shared" si="43"/>
        <v>Đen</v>
      </c>
      <c r="M246" s="6" t="str">
        <f t="shared" si="44"/>
        <v>INSERT INTO CHITIETSANPHAM VALUES('SP84','M',N'đen')</v>
      </c>
      <c r="T246" s="17" t="str">
        <f t="shared" si="45"/>
        <v>M</v>
      </c>
      <c r="U246" s="8" t="str">
        <f t="shared" si="46"/>
        <v>M</v>
      </c>
    </row>
    <row r="247" spans="1:21">
      <c r="A247" s="12" t="str">
        <f t="shared" si="37"/>
        <v>SP84</v>
      </c>
      <c r="B247" s="7" t="str">
        <f t="shared" si="38"/>
        <v>đen</v>
      </c>
      <c r="C247" s="13" t="str">
        <f t="shared" si="39"/>
        <v>L</v>
      </c>
      <c r="F247" s="8" t="str">
        <f t="shared" si="40"/>
        <v>SP84</v>
      </c>
      <c r="G247" s="9" t="str">
        <f t="shared" si="48"/>
        <v>-x</v>
      </c>
      <c r="H247" s="10" t="str">
        <f t="shared" si="41"/>
        <v>L-đen</v>
      </c>
      <c r="I247" s="9" t="str">
        <f t="shared" si="42"/>
        <v>đen</v>
      </c>
      <c r="J247" s="6" t="s">
        <v>750</v>
      </c>
      <c r="K247" s="8" t="str">
        <f t="shared" si="43"/>
        <v>Đen</v>
      </c>
      <c r="M247" s="6" t="str">
        <f t="shared" si="44"/>
        <v>INSERT INTO CHITIETSANPHAM VALUES('SP84','L',N'đen')</v>
      </c>
      <c r="T247" s="17" t="str">
        <f t="shared" si="45"/>
        <v>L</v>
      </c>
      <c r="U247" s="8" t="str">
        <f t="shared" si="46"/>
        <v>L</v>
      </c>
    </row>
    <row r="248" spans="1:21">
      <c r="A248" s="12" t="str">
        <f t="shared" si="37"/>
        <v>SP85</v>
      </c>
      <c r="B248" s="7" t="str">
        <f t="shared" si="38"/>
        <v>xanh</v>
      </c>
      <c r="C248" s="13" t="str">
        <f t="shared" si="39"/>
        <v>S</v>
      </c>
      <c r="F248" s="8" t="str">
        <f t="shared" si="40"/>
        <v>SP85</v>
      </c>
      <c r="G248" s="9" t="str">
        <f t="shared" si="48"/>
        <v>-x</v>
      </c>
      <c r="H248" s="10" t="str">
        <f t="shared" si="41"/>
        <v>S-xanh</v>
      </c>
      <c r="I248" s="9" t="str">
        <f t="shared" si="42"/>
        <v>xanh</v>
      </c>
      <c r="J248" s="15" t="s">
        <v>751</v>
      </c>
      <c r="K248" s="8" t="str">
        <f t="shared" si="43"/>
        <v>Xanh</v>
      </c>
      <c r="M248" s="6" t="str">
        <f t="shared" si="44"/>
        <v>INSERT INTO CHITIETSANPHAM VALUES('SP85','S',N'xanh')</v>
      </c>
      <c r="T248" s="17" t="str">
        <f t="shared" si="45"/>
        <v>S</v>
      </c>
      <c r="U248" s="8" t="str">
        <f t="shared" si="46"/>
        <v>S</v>
      </c>
    </row>
    <row r="249" spans="1:21">
      <c r="A249" s="12" t="str">
        <f t="shared" si="37"/>
        <v>SP85</v>
      </c>
      <c r="B249" s="7" t="str">
        <f t="shared" si="38"/>
        <v xml:space="preserve">xanh </v>
      </c>
      <c r="C249" s="13" t="str">
        <f t="shared" si="39"/>
        <v>M</v>
      </c>
      <c r="F249" s="8" t="str">
        <f t="shared" si="40"/>
        <v>SP85</v>
      </c>
      <c r="G249" s="9" t="str">
        <f t="shared" si="48"/>
        <v>-x</v>
      </c>
      <c r="H249" s="10" t="str">
        <f t="shared" si="41"/>
        <v xml:space="preserve">M-xanh </v>
      </c>
      <c r="I249" s="9" t="str">
        <f t="shared" si="42"/>
        <v xml:space="preserve">xanh </v>
      </c>
      <c r="J249" s="6" t="s">
        <v>752</v>
      </c>
      <c r="K249" s="8" t="str">
        <f t="shared" si="43"/>
        <v xml:space="preserve">Xanh </v>
      </c>
      <c r="M249" s="6" t="str">
        <f t="shared" si="44"/>
        <v>INSERT INTO CHITIETSANPHAM VALUES('SP85','M',N'xanh ')</v>
      </c>
      <c r="T249" s="17" t="str">
        <f t="shared" si="45"/>
        <v>M</v>
      </c>
      <c r="U249" s="8" t="str">
        <f t="shared" si="46"/>
        <v>M</v>
      </c>
    </row>
    <row r="250" spans="1:21">
      <c r="A250" s="12" t="str">
        <f t="shared" si="37"/>
        <v>SP85</v>
      </c>
      <c r="B250" s="7" t="str">
        <f t="shared" si="38"/>
        <v xml:space="preserve">xanh </v>
      </c>
      <c r="C250" s="13" t="str">
        <f t="shared" si="39"/>
        <v>L</v>
      </c>
      <c r="F250" s="8" t="str">
        <f t="shared" si="40"/>
        <v>SP85</v>
      </c>
      <c r="G250" s="9" t="str">
        <f t="shared" si="48"/>
        <v>-x</v>
      </c>
      <c r="H250" s="10" t="str">
        <f t="shared" si="41"/>
        <v xml:space="preserve">L-xanh </v>
      </c>
      <c r="I250" s="9" t="str">
        <f t="shared" si="42"/>
        <v xml:space="preserve">xanh </v>
      </c>
      <c r="J250" s="6" t="s">
        <v>753</v>
      </c>
      <c r="K250" s="8" t="str">
        <f t="shared" si="43"/>
        <v xml:space="preserve">Xanh </v>
      </c>
      <c r="M250" s="6" t="str">
        <f t="shared" si="44"/>
        <v>INSERT INTO CHITIETSANPHAM VALUES('SP85','L',N'xanh ')</v>
      </c>
      <c r="T250" s="17" t="str">
        <f t="shared" si="45"/>
        <v>L</v>
      </c>
      <c r="U250" s="8" t="str">
        <f t="shared" si="46"/>
        <v>L</v>
      </c>
    </row>
    <row r="251" spans="1:21">
      <c r="A251" s="12" t="str">
        <f t="shared" si="37"/>
        <v>SP86</v>
      </c>
      <c r="B251" s="7" t="str">
        <f t="shared" si="38"/>
        <v>xanh đậm</v>
      </c>
      <c r="C251" s="13" t="str">
        <f t="shared" si="39"/>
        <v>S</v>
      </c>
      <c r="F251" s="8" t="str">
        <f t="shared" si="40"/>
        <v>SP86</v>
      </c>
      <c r="G251" s="9" t="str">
        <f t="shared" si="48"/>
        <v>-đ</v>
      </c>
      <c r="H251" s="10" t="str">
        <f t="shared" si="41"/>
        <v>S-xanh đậm</v>
      </c>
      <c r="I251" s="9" t="str">
        <f t="shared" si="42"/>
        <v>xanh đậm</v>
      </c>
      <c r="J251" s="15" t="s">
        <v>754</v>
      </c>
      <c r="K251" s="8" t="str">
        <f t="shared" si="43"/>
        <v>Xanh Đậm</v>
      </c>
      <c r="M251" s="6" t="str">
        <f t="shared" si="44"/>
        <v>INSERT INTO CHITIETSANPHAM VALUES('SP86','S',N'xanh đậm')</v>
      </c>
      <c r="T251" s="17" t="str">
        <f t="shared" si="45"/>
        <v>S</v>
      </c>
      <c r="U251" s="8" t="str">
        <f t="shared" si="46"/>
        <v>S</v>
      </c>
    </row>
    <row r="252" spans="1:21">
      <c r="A252" s="12" t="str">
        <f t="shared" si="37"/>
        <v>SP86</v>
      </c>
      <c r="B252" s="7" t="str">
        <f t="shared" si="38"/>
        <v>xanh đậm</v>
      </c>
      <c r="C252" s="13" t="str">
        <f t="shared" si="39"/>
        <v>M</v>
      </c>
      <c r="F252" s="8" t="str">
        <f t="shared" si="40"/>
        <v>SP86</v>
      </c>
      <c r="G252" s="9" t="str">
        <f t="shared" si="48"/>
        <v>-đ</v>
      </c>
      <c r="H252" s="10" t="str">
        <f t="shared" si="41"/>
        <v>M-xanh đậm</v>
      </c>
      <c r="I252" s="9" t="str">
        <f t="shared" si="42"/>
        <v>xanh đậm</v>
      </c>
      <c r="J252" s="6" t="s">
        <v>755</v>
      </c>
      <c r="K252" s="8" t="str">
        <f t="shared" si="43"/>
        <v>Xanh Đậm</v>
      </c>
      <c r="M252" s="6" t="str">
        <f t="shared" si="44"/>
        <v>INSERT INTO CHITIETSANPHAM VALUES('SP86','M',N'xanh đậm')</v>
      </c>
      <c r="T252" s="17" t="str">
        <f t="shared" si="45"/>
        <v>M</v>
      </c>
      <c r="U252" s="8" t="str">
        <f t="shared" si="46"/>
        <v>M</v>
      </c>
    </row>
    <row r="253" spans="1:21">
      <c r="A253" s="12" t="str">
        <f t="shared" si="37"/>
        <v>SP86</v>
      </c>
      <c r="B253" s="7" t="str">
        <f t="shared" si="38"/>
        <v>xanh đậm</v>
      </c>
      <c r="C253" s="13" t="str">
        <f t="shared" si="39"/>
        <v>L</v>
      </c>
      <c r="F253" s="8" t="str">
        <f t="shared" si="40"/>
        <v>SP86</v>
      </c>
      <c r="G253" s="9" t="str">
        <f t="shared" si="48"/>
        <v>-đ</v>
      </c>
      <c r="H253" s="10" t="str">
        <f t="shared" si="41"/>
        <v>L-xanh đậm</v>
      </c>
      <c r="I253" s="9" t="str">
        <f t="shared" si="42"/>
        <v>xanh đậm</v>
      </c>
      <c r="J253" s="6" t="s">
        <v>756</v>
      </c>
      <c r="K253" s="8" t="str">
        <f t="shared" si="43"/>
        <v>Xanh Đậm</v>
      </c>
      <c r="M253" s="6" t="str">
        <f t="shared" si="44"/>
        <v>INSERT INTO CHITIETSANPHAM VALUES('SP86','L',N'xanh đậm')</v>
      </c>
      <c r="T253" s="17" t="str">
        <f t="shared" si="45"/>
        <v>L</v>
      </c>
      <c r="U253" s="8" t="str">
        <f t="shared" si="46"/>
        <v>L</v>
      </c>
    </row>
    <row r="254" spans="1:21">
      <c r="A254" s="12" t="str">
        <f t="shared" si="37"/>
        <v>SP87</v>
      </c>
      <c r="B254" s="7" t="str">
        <f t="shared" si="38"/>
        <v>đen</v>
      </c>
      <c r="C254" s="13" t="str">
        <f t="shared" si="39"/>
        <v>S</v>
      </c>
      <c r="F254" s="8" t="str">
        <f t="shared" si="40"/>
        <v>SP87</v>
      </c>
      <c r="G254" s="9" t="str">
        <f t="shared" si="48"/>
        <v>-x</v>
      </c>
      <c r="H254" s="10" t="str">
        <f t="shared" si="41"/>
        <v>S-đen</v>
      </c>
      <c r="I254" s="9" t="str">
        <f t="shared" si="42"/>
        <v>đen</v>
      </c>
      <c r="J254" s="15" t="s">
        <v>757</v>
      </c>
      <c r="K254" s="8" t="str">
        <f t="shared" si="43"/>
        <v>Đen</v>
      </c>
      <c r="M254" s="6" t="str">
        <f t="shared" si="44"/>
        <v>INSERT INTO CHITIETSANPHAM VALUES('SP87','S',N'đen')</v>
      </c>
      <c r="T254" s="17" t="str">
        <f t="shared" si="45"/>
        <v>S</v>
      </c>
      <c r="U254" s="8" t="str">
        <f t="shared" si="46"/>
        <v>S</v>
      </c>
    </row>
    <row r="255" spans="1:21">
      <c r="A255" s="12" t="str">
        <f t="shared" si="37"/>
        <v>SP87</v>
      </c>
      <c r="B255" s="7" t="str">
        <f t="shared" si="38"/>
        <v>đen</v>
      </c>
      <c r="C255" s="13" t="str">
        <f t="shared" si="39"/>
        <v>M</v>
      </c>
      <c r="F255" s="8" t="str">
        <f t="shared" si="40"/>
        <v>SP87</v>
      </c>
      <c r="G255" s="9" t="str">
        <f t="shared" si="48"/>
        <v>-x</v>
      </c>
      <c r="H255" s="10" t="str">
        <f t="shared" si="41"/>
        <v>M-đen</v>
      </c>
      <c r="I255" s="9" t="str">
        <f t="shared" si="42"/>
        <v>đen</v>
      </c>
      <c r="J255" s="6" t="s">
        <v>758</v>
      </c>
      <c r="K255" s="8" t="str">
        <f t="shared" si="43"/>
        <v>Đen</v>
      </c>
      <c r="M255" s="6" t="str">
        <f t="shared" si="44"/>
        <v>INSERT INTO CHITIETSANPHAM VALUES('SP87','M',N'đen')</v>
      </c>
      <c r="T255" s="17" t="str">
        <f t="shared" si="45"/>
        <v>M</v>
      </c>
      <c r="U255" s="8" t="str">
        <f t="shared" si="46"/>
        <v>M</v>
      </c>
    </row>
    <row r="256" spans="1:21">
      <c r="A256" s="12" t="str">
        <f t="shared" si="37"/>
        <v>SP87</v>
      </c>
      <c r="B256" s="7" t="str">
        <f t="shared" si="38"/>
        <v>đen</v>
      </c>
      <c r="C256" s="13" t="str">
        <f t="shared" si="39"/>
        <v>L</v>
      </c>
      <c r="F256" s="8" t="str">
        <f t="shared" si="40"/>
        <v>SP87</v>
      </c>
      <c r="G256" s="9" t="str">
        <f t="shared" si="48"/>
        <v>-x</v>
      </c>
      <c r="H256" s="10" t="str">
        <f t="shared" si="41"/>
        <v>L-đen</v>
      </c>
      <c r="I256" s="9" t="str">
        <f t="shared" si="42"/>
        <v>đen</v>
      </c>
      <c r="J256" s="6" t="s">
        <v>759</v>
      </c>
      <c r="K256" s="8" t="str">
        <f t="shared" si="43"/>
        <v>Đen</v>
      </c>
      <c r="M256" s="6" t="str">
        <f t="shared" si="44"/>
        <v>INSERT INTO CHITIETSANPHAM VALUES('SP87','L',N'đen')</v>
      </c>
      <c r="T256" s="17" t="str">
        <f t="shared" si="45"/>
        <v>L</v>
      </c>
      <c r="U256" s="8" t="str">
        <f t="shared" si="46"/>
        <v>L</v>
      </c>
    </row>
    <row r="257" spans="1:21">
      <c r="A257" s="12" t="str">
        <f t="shared" si="37"/>
        <v>SP88</v>
      </c>
      <c r="B257" s="7" t="str">
        <f t="shared" si="38"/>
        <v>xanh đậm</v>
      </c>
      <c r="C257" s="13" t="str">
        <f t="shared" si="39"/>
        <v>S</v>
      </c>
      <c r="F257" s="8" t="str">
        <f t="shared" si="40"/>
        <v>SP88</v>
      </c>
      <c r="G257" s="9" t="str">
        <f t="shared" si="48"/>
        <v>-đ</v>
      </c>
      <c r="H257" s="10" t="str">
        <f t="shared" si="41"/>
        <v>S-xanh đậm</v>
      </c>
      <c r="I257" s="9" t="str">
        <f t="shared" si="42"/>
        <v>xanh đậm</v>
      </c>
      <c r="J257" s="15" t="s">
        <v>760</v>
      </c>
      <c r="K257" s="8" t="str">
        <f t="shared" si="43"/>
        <v>Xanh Đậm</v>
      </c>
      <c r="M257" s="6" t="str">
        <f t="shared" si="44"/>
        <v>INSERT INTO CHITIETSANPHAM VALUES('SP88','S',N'xanh đậm')</v>
      </c>
      <c r="T257" s="17" t="str">
        <f t="shared" si="45"/>
        <v>S</v>
      </c>
      <c r="U257" s="8" t="str">
        <f t="shared" si="46"/>
        <v>S</v>
      </c>
    </row>
    <row r="258" spans="1:21">
      <c r="A258" s="12" t="str">
        <f t="shared" si="37"/>
        <v>SP88</v>
      </c>
      <c r="B258" s="7" t="str">
        <f t="shared" si="38"/>
        <v>xanh đậm</v>
      </c>
      <c r="C258" s="13" t="str">
        <f t="shared" si="39"/>
        <v>M</v>
      </c>
      <c r="F258" s="8" t="str">
        <f t="shared" si="40"/>
        <v>SP88</v>
      </c>
      <c r="G258" s="9" t="str">
        <f t="shared" si="48"/>
        <v>-đ</v>
      </c>
      <c r="H258" s="10" t="str">
        <f t="shared" si="41"/>
        <v>M-xanh đậm</v>
      </c>
      <c r="I258" s="9" t="str">
        <f t="shared" si="42"/>
        <v>xanh đậm</v>
      </c>
      <c r="J258" s="6" t="s">
        <v>761</v>
      </c>
      <c r="K258" s="8" t="str">
        <f t="shared" si="43"/>
        <v>Xanh Đậm</v>
      </c>
      <c r="M258" s="6" t="str">
        <f t="shared" si="44"/>
        <v>INSERT INTO CHITIETSANPHAM VALUES('SP88','M',N'xanh đậm')</v>
      </c>
      <c r="T258" s="17" t="str">
        <f t="shared" si="45"/>
        <v>M</v>
      </c>
      <c r="U258" s="8" t="str">
        <f t="shared" si="46"/>
        <v>M</v>
      </c>
    </row>
    <row r="259" spans="1:21">
      <c r="A259" s="12" t="str">
        <f t="shared" ref="A259:A270" si="49">LEFT(J259,4)</f>
        <v>SP88</v>
      </c>
      <c r="B259" s="7" t="str">
        <f t="shared" ref="B259:B271" si="50">RIGHT(H259,LEN(H259)-SEARCH("-",H259))</f>
        <v>xanh đậm</v>
      </c>
      <c r="C259" s="13" t="str">
        <f t="shared" ref="C259:C271" si="51">MID(J259,SEARCH("-",J259)+1,SEARCH("-",J259,SEARCH("-",J259)+1)-SEARCH("-",J259)-1)</f>
        <v>L</v>
      </c>
      <c r="F259" s="8" t="str">
        <f t="shared" ref="F259:F270" si="52">LEFT(J259,4)</f>
        <v>SP88</v>
      </c>
      <c r="G259" s="9" t="str">
        <f t="shared" si="48"/>
        <v>-x</v>
      </c>
      <c r="H259" s="10" t="str">
        <f t="shared" ref="H259:H271" si="53">RIGHT(J259,LEN(J259)-SEARCH("-",J259))</f>
        <v>L-xanh đậm</v>
      </c>
      <c r="I259" s="9" t="str">
        <f t="shared" ref="I259:I271" si="54">RIGHT(H259,LEN(H259)-SEARCH("-",H259))</f>
        <v>xanh đậm</v>
      </c>
      <c r="J259" s="6" t="s">
        <v>762</v>
      </c>
      <c r="K259" s="8" t="str">
        <f t="shared" ref="K259:K268" si="55">PROPER(I259)</f>
        <v>Xanh Đậm</v>
      </c>
      <c r="M259" s="6" t="str">
        <f t="shared" ref="M259:M271" si="56">CONCATENATE("INSERT INTO CHITIETSANPHAM VALUES('",A259,"','",C259,"',N'",B259,"')")</f>
        <v>INSERT INTO CHITIETSANPHAM VALUES('SP88','L',N'xanh đậm')</v>
      </c>
      <c r="T259" s="17" t="str">
        <f t="shared" ref="T259:T271" si="57">MID(J259,SEARCH("-",J259)+1,SEARCH("-",J259,SEARCH("-",J259)+1)-SEARCH("-",J259)-1)</f>
        <v>L</v>
      </c>
      <c r="U259" s="8" t="str">
        <f t="shared" ref="U259:U268" si="58">UPPER(T259)</f>
        <v>L</v>
      </c>
    </row>
    <row r="260" spans="1:21">
      <c r="A260" s="12" t="str">
        <f t="shared" si="49"/>
        <v>SP89</v>
      </c>
      <c r="B260" s="7" t="str">
        <f t="shared" si="50"/>
        <v>đen</v>
      </c>
      <c r="C260" s="13" t="str">
        <f t="shared" si="51"/>
        <v>F</v>
      </c>
      <c r="F260" s="8" t="str">
        <f t="shared" si="52"/>
        <v>SP89</v>
      </c>
      <c r="G260" s="9" t="str">
        <f t="shared" si="48"/>
        <v>-t</v>
      </c>
      <c r="H260" s="10" t="str">
        <f t="shared" si="53"/>
        <v>F-đen</v>
      </c>
      <c r="I260" s="9" t="str">
        <f t="shared" si="54"/>
        <v>đen</v>
      </c>
      <c r="J260" s="6" t="s">
        <v>763</v>
      </c>
      <c r="K260" s="8" t="str">
        <f t="shared" si="55"/>
        <v>Đen</v>
      </c>
      <c r="M260" s="6" t="str">
        <f t="shared" si="56"/>
        <v>INSERT INTO CHITIETSANPHAM VALUES('SP89','F',N'đen')</v>
      </c>
      <c r="T260" s="17" t="str">
        <f t="shared" si="57"/>
        <v>F</v>
      </c>
      <c r="U260" s="8" t="str">
        <f t="shared" si="58"/>
        <v>F</v>
      </c>
    </row>
    <row r="261" spans="1:21">
      <c r="A261" s="12" t="str">
        <f t="shared" si="49"/>
        <v>SP90</v>
      </c>
      <c r="B261" s="7" t="str">
        <f t="shared" si="50"/>
        <v>đen</v>
      </c>
      <c r="C261" s="13" t="str">
        <f t="shared" si="51"/>
        <v>F</v>
      </c>
      <c r="F261" s="8" t="str">
        <f t="shared" si="52"/>
        <v>SP90</v>
      </c>
      <c r="G261" s="9" t="str">
        <f t="shared" si="48"/>
        <v>-đ</v>
      </c>
      <c r="H261" s="10" t="str">
        <f t="shared" si="53"/>
        <v>F-đen</v>
      </c>
      <c r="I261" s="9" t="str">
        <f t="shared" si="54"/>
        <v>đen</v>
      </c>
      <c r="J261" s="6" t="s">
        <v>764</v>
      </c>
      <c r="K261" s="8" t="str">
        <f t="shared" si="55"/>
        <v>Đen</v>
      </c>
      <c r="M261" s="6" t="str">
        <f t="shared" si="56"/>
        <v>INSERT INTO CHITIETSANPHAM VALUES('SP90','F',N'đen')</v>
      </c>
      <c r="T261" s="17" t="str">
        <f t="shared" si="57"/>
        <v>F</v>
      </c>
      <c r="U261" s="8" t="str">
        <f t="shared" si="58"/>
        <v>F</v>
      </c>
    </row>
    <row r="262" spans="1:21">
      <c r="A262" s="12" t="str">
        <f t="shared" si="49"/>
        <v>SP91</v>
      </c>
      <c r="B262" s="7" t="str">
        <f t="shared" si="50"/>
        <v>xanh lá</v>
      </c>
      <c r="C262" s="13" t="str">
        <f t="shared" si="51"/>
        <v>F</v>
      </c>
      <c r="F262" s="8" t="str">
        <f t="shared" si="52"/>
        <v>SP91</v>
      </c>
      <c r="G262" s="9" t="str">
        <f t="shared" si="48"/>
        <v>-đ</v>
      </c>
      <c r="H262" s="10" t="str">
        <f t="shared" si="53"/>
        <v>F-xanh lá</v>
      </c>
      <c r="I262" s="9" t="str">
        <f t="shared" si="54"/>
        <v>xanh lá</v>
      </c>
      <c r="J262" s="6" t="s">
        <v>765</v>
      </c>
      <c r="K262" s="8" t="str">
        <f t="shared" si="55"/>
        <v>Xanh Lá</v>
      </c>
      <c r="M262" s="6" t="str">
        <f t="shared" si="56"/>
        <v>INSERT INTO CHITIETSANPHAM VALUES('SP91','F',N'xanh lá')</v>
      </c>
      <c r="T262" s="17" t="str">
        <f t="shared" si="57"/>
        <v>F</v>
      </c>
      <c r="U262" s="8" t="str">
        <f t="shared" si="58"/>
        <v>F</v>
      </c>
    </row>
    <row r="263" spans="1:21">
      <c r="A263" s="12" t="str">
        <f t="shared" si="49"/>
        <v>SP92</v>
      </c>
      <c r="B263" s="7" t="str">
        <f t="shared" si="50"/>
        <v>trắng</v>
      </c>
      <c r="C263" s="13" t="str">
        <f t="shared" si="51"/>
        <v>F</v>
      </c>
      <c r="F263" s="8" t="str">
        <f t="shared" si="52"/>
        <v>SP92</v>
      </c>
      <c r="G263" s="9" t="str">
        <f t="shared" si="48"/>
        <v>-đ</v>
      </c>
      <c r="H263" s="10" t="str">
        <f t="shared" si="53"/>
        <v>F-trắng</v>
      </c>
      <c r="I263" s="9" t="str">
        <f t="shared" si="54"/>
        <v>trắng</v>
      </c>
      <c r="J263" s="6" t="s">
        <v>766</v>
      </c>
      <c r="K263" s="8" t="str">
        <f t="shared" si="55"/>
        <v>Trắng</v>
      </c>
      <c r="M263" s="6" t="str">
        <f t="shared" si="56"/>
        <v>INSERT INTO CHITIETSANPHAM VALUES('SP92','F',N'trắng')</v>
      </c>
      <c r="T263" s="17" t="str">
        <f t="shared" si="57"/>
        <v>F</v>
      </c>
      <c r="U263" s="8" t="str">
        <f t="shared" si="58"/>
        <v>F</v>
      </c>
    </row>
    <row r="264" spans="1:21">
      <c r="A264" s="12" t="str">
        <f t="shared" si="49"/>
        <v>SP93</v>
      </c>
      <c r="B264" s="7" t="str">
        <f t="shared" si="50"/>
        <v>đen</v>
      </c>
      <c r="C264" s="13" t="str">
        <f t="shared" si="51"/>
        <v>F</v>
      </c>
      <c r="F264" s="8" t="str">
        <f t="shared" si="52"/>
        <v>SP93</v>
      </c>
      <c r="G264" s="9" t="str">
        <f t="shared" si="48"/>
        <v>-đ</v>
      </c>
      <c r="H264" s="10" t="str">
        <f t="shared" si="53"/>
        <v>F-đen</v>
      </c>
      <c r="I264" s="9" t="str">
        <f t="shared" si="54"/>
        <v>đen</v>
      </c>
      <c r="J264" s="6" t="s">
        <v>767</v>
      </c>
      <c r="K264" s="8" t="str">
        <f t="shared" si="55"/>
        <v>Đen</v>
      </c>
      <c r="M264" s="6" t="str">
        <f t="shared" si="56"/>
        <v>INSERT INTO CHITIETSANPHAM VALUES('SP93','F',N'đen')</v>
      </c>
      <c r="T264" s="17" t="str">
        <f t="shared" si="57"/>
        <v>F</v>
      </c>
      <c r="U264" s="8" t="str">
        <f t="shared" si="58"/>
        <v>F</v>
      </c>
    </row>
    <row r="265" spans="1:21">
      <c r="A265" s="12" t="str">
        <f t="shared" si="49"/>
        <v>SP94</v>
      </c>
      <c r="B265" s="7" t="str">
        <f t="shared" si="50"/>
        <v>đen</v>
      </c>
      <c r="C265" s="13" t="str">
        <f t="shared" si="51"/>
        <v>F</v>
      </c>
      <c r="F265" s="8" t="str">
        <f t="shared" si="52"/>
        <v>SP94</v>
      </c>
      <c r="G265" s="9" t="str">
        <f t="shared" si="48"/>
        <v>-đ</v>
      </c>
      <c r="H265" s="10" t="str">
        <f t="shared" si="53"/>
        <v>F-đen</v>
      </c>
      <c r="I265" s="9" t="str">
        <f t="shared" si="54"/>
        <v>đen</v>
      </c>
      <c r="J265" s="6" t="s">
        <v>768</v>
      </c>
      <c r="K265" s="8" t="str">
        <f t="shared" si="55"/>
        <v>Đen</v>
      </c>
      <c r="M265" s="6" t="str">
        <f t="shared" si="56"/>
        <v>INSERT INTO CHITIETSANPHAM VALUES('SP94','F',N'đen')</v>
      </c>
      <c r="T265" s="17" t="str">
        <f t="shared" si="57"/>
        <v>F</v>
      </c>
      <c r="U265" s="8" t="str">
        <f t="shared" si="58"/>
        <v>F</v>
      </c>
    </row>
    <row r="266" spans="1:21">
      <c r="A266" s="12" t="str">
        <f t="shared" si="49"/>
        <v>SP95</v>
      </c>
      <c r="B266" s="7" t="str">
        <f t="shared" si="50"/>
        <v>đen</v>
      </c>
      <c r="C266" s="13" t="str">
        <f t="shared" si="51"/>
        <v>F</v>
      </c>
      <c r="F266" s="8" t="str">
        <f t="shared" si="52"/>
        <v>SP95</v>
      </c>
      <c r="G266" s="9" t="str">
        <f t="shared" si="48"/>
        <v>-đ</v>
      </c>
      <c r="H266" s="10" t="str">
        <f t="shared" si="53"/>
        <v>F-đen</v>
      </c>
      <c r="I266" s="9" t="str">
        <f t="shared" si="54"/>
        <v>đen</v>
      </c>
      <c r="J266" s="6" t="s">
        <v>769</v>
      </c>
      <c r="K266" s="8" t="str">
        <f t="shared" si="55"/>
        <v>Đen</v>
      </c>
      <c r="M266" s="6" t="str">
        <f t="shared" si="56"/>
        <v>INSERT INTO CHITIETSANPHAM VALUES('SP95','F',N'đen')</v>
      </c>
      <c r="T266" s="17" t="str">
        <f t="shared" si="57"/>
        <v>F</v>
      </c>
      <c r="U266" s="8" t="str">
        <f t="shared" si="58"/>
        <v>F</v>
      </c>
    </row>
    <row r="267" spans="1:21">
      <c r="A267" s="12" t="str">
        <f t="shared" si="49"/>
        <v>SP96</v>
      </c>
      <c r="B267" s="7" t="str">
        <f t="shared" si="50"/>
        <v>đen</v>
      </c>
      <c r="C267" s="13" t="str">
        <f t="shared" si="51"/>
        <v>F</v>
      </c>
      <c r="F267" s="8" t="str">
        <f t="shared" si="52"/>
        <v>SP96</v>
      </c>
      <c r="G267" s="9" t="str">
        <f t="shared" si="48"/>
        <v>-n</v>
      </c>
      <c r="H267" s="10" t="str">
        <f t="shared" si="53"/>
        <v>F-đen</v>
      </c>
      <c r="I267" s="9" t="str">
        <f t="shared" si="54"/>
        <v>đen</v>
      </c>
      <c r="J267" s="6" t="s">
        <v>770</v>
      </c>
      <c r="K267" s="8" t="str">
        <f t="shared" si="55"/>
        <v>Đen</v>
      </c>
      <c r="M267" s="6" t="str">
        <f t="shared" si="56"/>
        <v>INSERT INTO CHITIETSANPHAM VALUES('SP96','F',N'đen')</v>
      </c>
      <c r="T267" s="17" t="str">
        <f t="shared" si="57"/>
        <v>F</v>
      </c>
      <c r="U267" s="8" t="str">
        <f t="shared" si="58"/>
        <v>F</v>
      </c>
    </row>
    <row r="268" spans="1:21">
      <c r="A268" s="12" t="str">
        <f t="shared" si="49"/>
        <v>SP97</v>
      </c>
      <c r="B268" s="7" t="str">
        <f t="shared" si="50"/>
        <v>đen</v>
      </c>
      <c r="C268" s="13" t="str">
        <f t="shared" si="51"/>
        <v>F</v>
      </c>
      <c r="F268" s="8" t="str">
        <f t="shared" si="52"/>
        <v>SP97</v>
      </c>
      <c r="G268" s="9" t="str">
        <f t="shared" si="48"/>
        <v>F-</v>
      </c>
      <c r="H268" s="10" t="str">
        <f t="shared" si="53"/>
        <v>F-đen</v>
      </c>
      <c r="I268" s="9" t="str">
        <f t="shared" si="54"/>
        <v>đen</v>
      </c>
      <c r="J268" s="6" t="s">
        <v>771</v>
      </c>
      <c r="K268" s="8" t="str">
        <f t="shared" si="55"/>
        <v>Đen</v>
      </c>
      <c r="M268" s="6" t="str">
        <f t="shared" si="56"/>
        <v>INSERT INTO CHITIETSANPHAM VALUES('SP97','F',N'đen')</v>
      </c>
      <c r="T268" s="17" t="str">
        <f t="shared" si="57"/>
        <v>F</v>
      </c>
      <c r="U268" s="8" t="str">
        <f t="shared" si="58"/>
        <v>F</v>
      </c>
    </row>
    <row r="269" spans="1:21">
      <c r="A269" s="12" t="str">
        <f t="shared" si="49"/>
        <v>SP98</v>
      </c>
      <c r="B269" s="7" t="str">
        <f t="shared" si="50"/>
        <v>đen</v>
      </c>
      <c r="C269" s="13" t="str">
        <f t="shared" si="51"/>
        <v>F</v>
      </c>
      <c r="F269" s="8" t="str">
        <f t="shared" si="52"/>
        <v>SP98</v>
      </c>
      <c r="H269" s="10" t="str">
        <f t="shared" si="53"/>
        <v>F-đen</v>
      </c>
      <c r="I269" s="9" t="str">
        <f t="shared" si="54"/>
        <v>đen</v>
      </c>
      <c r="J269" s="6" t="s">
        <v>772</v>
      </c>
      <c r="K269" s="8"/>
      <c r="M269" s="6" t="str">
        <f t="shared" si="56"/>
        <v>INSERT INTO CHITIETSANPHAM VALUES('SP98','F',N'đen')</v>
      </c>
      <c r="T269" s="17" t="str">
        <f t="shared" si="57"/>
        <v>F</v>
      </c>
    </row>
    <row r="270" spans="1:21">
      <c r="A270" s="12" t="str">
        <f t="shared" si="49"/>
        <v>SP99</v>
      </c>
      <c r="B270" s="7" t="str">
        <f t="shared" si="50"/>
        <v>nude</v>
      </c>
      <c r="C270" s="13" t="str">
        <f t="shared" si="51"/>
        <v>F</v>
      </c>
      <c r="F270" s="8" t="str">
        <f t="shared" si="52"/>
        <v>SP99</v>
      </c>
      <c r="H270" s="10" t="str">
        <f t="shared" si="53"/>
        <v>F-nude</v>
      </c>
      <c r="I270" s="9" t="str">
        <f t="shared" si="54"/>
        <v>nude</v>
      </c>
      <c r="J270" s="6" t="s">
        <v>773</v>
      </c>
      <c r="K270" s="8"/>
      <c r="M270" s="6" t="str">
        <f t="shared" si="56"/>
        <v>INSERT INTO CHITIETSANPHAM VALUES('SP99','F',N'nude')</v>
      </c>
      <c r="T270" s="17" t="str">
        <f t="shared" si="57"/>
        <v>F</v>
      </c>
    </row>
    <row r="271" spans="1:21">
      <c r="A271" s="12" t="str">
        <f>LEFT(J271,5)</f>
        <v>SP100</v>
      </c>
      <c r="B271" s="7" t="str">
        <f t="shared" si="50"/>
        <v>đen</v>
      </c>
      <c r="C271" s="13" t="str">
        <f t="shared" si="51"/>
        <v>F</v>
      </c>
      <c r="F271" s="8" t="str">
        <f>LEFT(J271,5)</f>
        <v>SP100</v>
      </c>
      <c r="H271" s="10" t="str">
        <f t="shared" si="53"/>
        <v>F-đen</v>
      </c>
      <c r="I271" s="9" t="str">
        <f t="shared" si="54"/>
        <v>đen</v>
      </c>
      <c r="J271" s="6" t="s">
        <v>774</v>
      </c>
      <c r="K271" s="8"/>
      <c r="M271" s="6" t="str">
        <f t="shared" si="56"/>
        <v>INSERT INTO CHITIETSANPHAM VALUES('SP100','F',N'đen')</v>
      </c>
      <c r="T271" s="17" t="str">
        <f t="shared" si="57"/>
        <v>F</v>
      </c>
    </row>
    <row r="272" spans="1:21">
      <c r="T272" s="17"/>
    </row>
  </sheetData>
  <conditionalFormatting sqref="J13:J31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D2" sqref="D2:I7"/>
    </sheetView>
  </sheetViews>
  <sheetFormatPr defaultColWidth="8.77734375" defaultRowHeight="14.4"/>
  <cols>
    <col min="2" max="2" width="12.21875" customWidth="1"/>
  </cols>
  <sheetData>
    <row r="1" spans="1:4">
      <c r="A1" t="s">
        <v>53</v>
      </c>
      <c r="B1" t="s">
        <v>775</v>
      </c>
    </row>
    <row r="2" spans="1:4">
      <c r="A2" t="s">
        <v>67</v>
      </c>
      <c r="B2" t="s">
        <v>776</v>
      </c>
      <c r="D2" t="str">
        <f>CONCATENATE("INSERT INTO CHITIETSANPHAM VALUES('",A2,"',N'",B2,"')")</f>
        <v>INSERT INTO CHITIETSANPHAM VALUES('L01',N'Quần dài')</v>
      </c>
    </row>
    <row r="3" spans="1:4">
      <c r="A3" t="s">
        <v>178</v>
      </c>
      <c r="B3" t="s">
        <v>777</v>
      </c>
      <c r="D3" t="str">
        <f t="shared" ref="D3:D7" si="0">CONCATENATE("INSERT INTO CHITIETSANPHAM VALUES('",A3,"',N'",B3,"')")</f>
        <v>INSERT INTO CHITIETSANPHAM VALUES('L02',N'Quần ngắn')</v>
      </c>
    </row>
    <row r="4" spans="1:4">
      <c r="A4" t="s">
        <v>220</v>
      </c>
      <c r="B4" t="s">
        <v>778</v>
      </c>
      <c r="D4" t="str">
        <f t="shared" si="0"/>
        <v>INSERT INTO CHITIETSANPHAM VALUES('L03',N'Đầm')</v>
      </c>
    </row>
    <row r="5" spans="1:4">
      <c r="A5" t="s">
        <v>328</v>
      </c>
      <c r="B5" t="s">
        <v>779</v>
      </c>
      <c r="D5" t="str">
        <f t="shared" si="0"/>
        <v>INSERT INTO CHITIETSANPHAM VALUES('L04',N'Váy')</v>
      </c>
    </row>
    <row r="6" spans="1:4">
      <c r="A6" t="s">
        <v>355</v>
      </c>
      <c r="B6" t="s">
        <v>780</v>
      </c>
      <c r="D6" t="str">
        <f t="shared" si="0"/>
        <v>INSERT INTO CHITIETSANPHAM VALUES('L05',N'Áo thun')</v>
      </c>
    </row>
    <row r="7" spans="1:4">
      <c r="A7" t="s">
        <v>433</v>
      </c>
      <c r="B7" t="s">
        <v>781</v>
      </c>
      <c r="D7" t="str">
        <f t="shared" si="0"/>
        <v>INSERT INTO CHITIETSANPHAM VALUES('L06',N'Áo sơ mi')</v>
      </c>
    </row>
    <row r="8" spans="1:4">
      <c r="A8" t="s">
        <v>459</v>
      </c>
      <c r="B8" t="s">
        <v>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A6" sqref="A6"/>
    </sheetView>
  </sheetViews>
  <sheetFormatPr defaultColWidth="8.77734375" defaultRowHeight="14.4"/>
  <cols>
    <col min="2" max="2" width="16.21875" customWidth="1"/>
  </cols>
  <sheetData>
    <row r="1" spans="1:3">
      <c r="A1" s="6" t="s">
        <v>54</v>
      </c>
      <c r="B1" s="6" t="s">
        <v>783</v>
      </c>
    </row>
    <row r="2" spans="1:3">
      <c r="A2" s="6" t="s">
        <v>63</v>
      </c>
      <c r="B2" s="6" t="s">
        <v>784</v>
      </c>
      <c r="C2" s="6"/>
    </row>
    <row r="3" spans="1:3">
      <c r="A3" s="6" t="s">
        <v>216</v>
      </c>
      <c r="B3" s="6" t="s">
        <v>785</v>
      </c>
      <c r="C3" s="6"/>
    </row>
    <row r="4" spans="1:3">
      <c r="A4" s="6" t="s">
        <v>353</v>
      </c>
      <c r="B4" s="6" t="s">
        <v>786</v>
      </c>
      <c r="C4" s="6"/>
    </row>
    <row r="5" spans="1:3">
      <c r="A5" s="6" t="s">
        <v>430</v>
      </c>
      <c r="B5" s="6" t="s">
        <v>787</v>
      </c>
      <c r="C5" s="6"/>
    </row>
    <row r="6" spans="1:3">
      <c r="A6" s="6" t="s">
        <v>436</v>
      </c>
      <c r="B6" s="6" t="s">
        <v>788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D30" sqref="D30"/>
    </sheetView>
  </sheetViews>
  <sheetFormatPr defaultColWidth="8.88671875" defaultRowHeight="14.4"/>
  <cols>
    <col min="2" max="2" width="19" customWidth="1"/>
    <col min="3" max="3" width="13.77734375" customWidth="1"/>
  </cols>
  <sheetData>
    <row r="1" spans="1:3">
      <c r="A1" s="2" t="s">
        <v>789</v>
      </c>
      <c r="B1" s="2" t="s">
        <v>790</v>
      </c>
      <c r="C1" s="2" t="s">
        <v>791</v>
      </c>
    </row>
    <row r="2" spans="1:3">
      <c r="A2" s="2" t="s">
        <v>792</v>
      </c>
      <c r="B2" s="2" t="s">
        <v>793</v>
      </c>
      <c r="C2" s="2">
        <v>8567895</v>
      </c>
    </row>
    <row r="3" spans="1:3">
      <c r="A3" s="2" t="s">
        <v>794</v>
      </c>
      <c r="B3" s="2" t="s">
        <v>795</v>
      </c>
      <c r="C3" s="2">
        <v>9876547</v>
      </c>
    </row>
    <row r="4" spans="1:3">
      <c r="A4" s="2" t="s">
        <v>796</v>
      </c>
      <c r="B4" s="2" t="s">
        <v>797</v>
      </c>
      <c r="C4" s="2">
        <v>5296490</v>
      </c>
    </row>
    <row r="5" spans="1:3">
      <c r="A5" s="2" t="s">
        <v>798</v>
      </c>
      <c r="B5" s="2" t="s">
        <v>799</v>
      </c>
      <c r="C5" s="2">
        <v>9537648</v>
      </c>
    </row>
    <row r="6" spans="1:3">
      <c r="A6" s="2" t="s">
        <v>800</v>
      </c>
      <c r="B6" s="2" t="s">
        <v>801</v>
      </c>
      <c r="C6" s="2">
        <v>6785369</v>
      </c>
    </row>
    <row r="7" spans="1:3">
      <c r="A7" s="2" t="s">
        <v>802</v>
      </c>
      <c r="B7" s="2" t="s">
        <v>803</v>
      </c>
      <c r="C7" s="2">
        <v>5429074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20" sqref="F20"/>
    </sheetView>
  </sheetViews>
  <sheetFormatPr defaultColWidth="8.88671875" defaultRowHeight="14.4"/>
  <cols>
    <col min="1" max="1" width="11.6640625" customWidth="1"/>
    <col min="2" max="2" width="22.5546875" customWidth="1"/>
    <col min="3" max="3" width="25.5546875" customWidth="1"/>
    <col min="4" max="4" width="38.21875" customWidth="1"/>
    <col min="6" max="6" width="17.33203125" style="1" customWidth="1"/>
  </cols>
  <sheetData>
    <row r="1" spans="1:6">
      <c r="A1" s="2" t="s">
        <v>804</v>
      </c>
      <c r="B1" s="2" t="s">
        <v>805</v>
      </c>
      <c r="C1" s="2" t="s">
        <v>806</v>
      </c>
      <c r="D1" s="2" t="s">
        <v>807</v>
      </c>
      <c r="E1" s="3" t="s">
        <v>808</v>
      </c>
      <c r="F1" s="3" t="s">
        <v>809</v>
      </c>
    </row>
    <row r="2" spans="1:6">
      <c r="A2" s="2" t="s">
        <v>810</v>
      </c>
      <c r="B2" s="2" t="s">
        <v>811</v>
      </c>
      <c r="C2" s="4">
        <v>33119</v>
      </c>
      <c r="D2" s="2" t="s">
        <v>812</v>
      </c>
      <c r="E2" s="3" t="s">
        <v>813</v>
      </c>
      <c r="F2" s="3">
        <v>6000000</v>
      </c>
    </row>
    <row r="3" spans="1:6">
      <c r="A3" s="2" t="s">
        <v>814</v>
      </c>
      <c r="B3" s="2" t="s">
        <v>815</v>
      </c>
      <c r="C3" s="4">
        <v>35988</v>
      </c>
      <c r="D3" s="2" t="s">
        <v>816</v>
      </c>
      <c r="E3" s="3" t="s">
        <v>817</v>
      </c>
      <c r="F3" s="3">
        <v>7500000</v>
      </c>
    </row>
    <row r="4" spans="1:6">
      <c r="A4" s="2" t="s">
        <v>818</v>
      </c>
      <c r="B4" s="2" t="s">
        <v>819</v>
      </c>
      <c r="C4" s="4">
        <v>35494</v>
      </c>
      <c r="D4" s="2" t="s">
        <v>820</v>
      </c>
      <c r="E4" s="3" t="s">
        <v>817</v>
      </c>
      <c r="F4" s="3">
        <v>5000000</v>
      </c>
    </row>
    <row r="5" spans="1:6">
      <c r="A5" s="2" t="s">
        <v>821</v>
      </c>
      <c r="B5" s="2" t="s">
        <v>822</v>
      </c>
      <c r="C5" s="5" t="s">
        <v>823</v>
      </c>
      <c r="D5" s="2" t="s">
        <v>824</v>
      </c>
      <c r="E5" s="3" t="s">
        <v>825</v>
      </c>
      <c r="F5" s="3">
        <v>6000000</v>
      </c>
    </row>
    <row r="6" spans="1:6">
      <c r="A6" s="2" t="s">
        <v>826</v>
      </c>
      <c r="B6" s="2" t="s">
        <v>827</v>
      </c>
      <c r="C6" s="5" t="s">
        <v>828</v>
      </c>
      <c r="D6" s="2" t="s">
        <v>829</v>
      </c>
      <c r="E6" s="3" t="s">
        <v>825</v>
      </c>
      <c r="F6" s="3">
        <v>5500000</v>
      </c>
    </row>
    <row r="7" spans="1:6">
      <c r="A7" s="2" t="s">
        <v>830</v>
      </c>
      <c r="B7" s="2" t="s">
        <v>831</v>
      </c>
      <c r="C7" s="4">
        <v>34884</v>
      </c>
      <c r="D7" s="2" t="s">
        <v>832</v>
      </c>
      <c r="E7" s="3" t="s">
        <v>825</v>
      </c>
      <c r="F7" s="3">
        <v>6400000</v>
      </c>
    </row>
    <row r="8" spans="1:6">
      <c r="E8" s="1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hoadon</vt:lpstr>
      <vt:lpstr>chitiethoadon</vt:lpstr>
      <vt:lpstr>sanpham</vt:lpstr>
      <vt:lpstr>chitietsanpham</vt:lpstr>
      <vt:lpstr>loaisp</vt:lpstr>
      <vt:lpstr>nhasanxuat</vt:lpstr>
      <vt:lpstr>khachhang</vt:lpstr>
      <vt:lpstr>nhanvien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ThanhTram</cp:lastModifiedBy>
  <dcterms:created xsi:type="dcterms:W3CDTF">2021-03-22T09:45:00Z</dcterms:created>
  <dcterms:modified xsi:type="dcterms:W3CDTF">2021-06-05T02:51:17Z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